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fileSharing readOnlyRecommended="1"/>
  <workbookPr filterPrivacy="1"/>
  <xr:revisionPtr revIDLastSave="2" documentId="8_{784FBEE3-FB52-45C5-A218-FBBFEF38EFC8}" xr6:coauthVersionLast="47" xr6:coauthVersionMax="47" xr10:uidLastSave="{249F53C9-C97A-4B2B-808E-33C8A58277DD}"/>
  <bookViews>
    <workbookView xWindow="-28920" yWindow="9630" windowWidth="29040" windowHeight="15720" xr2:uid="{00000000-000D-0000-FFFF-FFFF00000000}"/>
  </bookViews>
  <sheets>
    <sheet name="Cover" sheetId="1" r:id="rId1"/>
    <sheet name="Change log" sheetId="2" r:id="rId2"/>
    <sheet name="Inputs &amp; outputs log" sheetId="16" r:id="rId3"/>
    <sheet name="Map &amp; Key" sheetId="3" r:id="rId4"/>
    <sheet name="FAST" sheetId="4" r:id="rId5"/>
    <sheet name="Inputs" sheetId="6" r:id="rId6"/>
    <sheet name="Time" sheetId="8" r:id="rId7"/>
    <sheet name="Indexation" sheetId="10" r:id="rId8"/>
    <sheet name="Calc" sheetId="11" r:id="rId9"/>
    <sheet name="Model Checks and Alerts" sheetId="12" r:id="rId10"/>
    <sheet name="Outputs" sheetId="14" r:id="rId11"/>
    <sheet name="FD RCV by price control" sheetId="15" r:id="rId12"/>
  </sheets>
  <definedNames>
    <definedName name="____net1" localSheetId="0" hidden="1">{"NET",#N/A,FALSE,"401C11"}</definedName>
    <definedName name="____net1" hidden="1">{"NET",#N/A,FALSE,"401C11"}</definedName>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X" localSheetId="0" hidden="1">#REF!</definedName>
    <definedName name="__123Graph_X" hidden="1">#REF!</definedName>
    <definedName name="__mmTimeAxis" localSheetId="8" hidden="1">"Primary"</definedName>
    <definedName name="__mmTimeAxis" localSheetId="7" hidden="1">"Primary"</definedName>
    <definedName name="__mmTimeAxis" localSheetId="5" hidden="1">"Primary"</definedName>
    <definedName name="__mmTimeAxis" localSheetId="9" hidden="1">"Primary"</definedName>
    <definedName name="__mmTimeAxis" localSheetId="10" hidden="1">"Main"</definedName>
    <definedName name="__mmTimeAxis" localSheetId="6" hidden="1">"Primary"</definedName>
    <definedName name="__net1" localSheetId="0" hidden="1">{"NET",#N/A,FALSE,"401C11"}</definedName>
    <definedName name="__net1" hidden="1">{"NET",#N/A,FALSE,"401C11"}</definedName>
    <definedName name="_1_0__123Grap" localSheetId="0" hidden="1">#REF!</definedName>
    <definedName name="_1_0__123Grap" hidden="1">#REF!</definedName>
    <definedName name="_1_123Grap" localSheetId="0" hidden="1">#REF!</definedName>
    <definedName name="_1_123Grap" hidden="1">#REF!</definedName>
    <definedName name="_123Graph_F" localSheetId="0" hidden="1">#REF!</definedName>
    <definedName name="_123Graph_F" hidden="1">#REF!</definedName>
    <definedName name="_2_0__123Grap" localSheetId="0" hidden="1">#REF!</definedName>
    <definedName name="_2_0__123Grap" hidden="1">#REF!</definedName>
    <definedName name="_2_123Grap" localSheetId="0" hidden="1">#REF!</definedName>
    <definedName name="_2_123Grap" hidden="1">#REF!</definedName>
    <definedName name="_2020_25_RCV___Closing_RCV_at_31_March_2030_in_2022_23_FYA_prices__from_PR24_FD_as_updated_by_the_CMA_redetermination_and_IDoKs_.ADDN1" xml:space="preserve"> Inputs!$F$83</definedName>
    <definedName name="_2020_25_RCV___Closing_RCV_at_31_March_2030_in_2022_23_FYA_prices__from_PR24_FD_as_updated_by_the_CMA_redetermination_and_IDoKs_.ADDN2" xml:space="preserve"> Inputs!$F$84</definedName>
    <definedName name="_2020_25_RCV___Closing_RCV_at_31_March_2030_in_2022_23_FYA_prices__from_PR24_FD_as_updated_by_the_CMA_redetermination_and_IDoKs_.BR" xml:space="preserve"> Inputs!$F$82</definedName>
    <definedName name="_2020_25_RCV___Closing_RCV_at_31_March_2030_in_2022_23_FYA_prices__from_PR24_FD_as_updated_by_the_CMA_redetermination_and_IDoKs_.WN" xml:space="preserve"> Inputs!$F$80</definedName>
    <definedName name="_2020_25_RCV___Closing_RCV_at_31_March_2030_in_2022_23_FYA_prices__from_PR24_FD_as_updated_by_the_CMA_redetermination_and_IDoKs_.WR" xml:space="preserve"> Inputs!$F$79</definedName>
    <definedName name="_2020_25_RCV___Closing_RCV_at_31_March_2030_in_2022_23_FYA_prices__from_PR24_FD_as_updated_by_the_CMA_redetermination_and_IDoKs_.WWN" xml:space="preserve"> Inputs!$F$81</definedName>
    <definedName name="_2020_25_RCV___Closing_RCV_at_31_March_2030_in_2027_28_FYA_prices__from_PR24_FD_as_updated_by_the_CMA_redetermination_and_IDoKs_.ADDN1" xml:space="preserve"> Calc!$F$199</definedName>
    <definedName name="_2020_25_RCV___Closing_RCV_at_31_March_2030_in_2027_28_FYA_prices__from_PR24_FD_as_updated_by_the_CMA_redetermination_and_IDoKs_.ADDN2" xml:space="preserve"> Calc!$F$200</definedName>
    <definedName name="_2020_25_RCV___Closing_RCV_at_31_March_2030_in_2027_28_FYA_prices__from_PR24_FD_as_updated_by_the_CMA_redetermination_and_IDoKs_.BR" xml:space="preserve"> Calc!$F$198</definedName>
    <definedName name="_2020_25_RCV___Closing_RCV_at_31_March_2030_in_2027_28_FYA_prices__from_PR24_FD_as_updated_by_the_CMA_redetermination_and_IDoKs_.WN" xml:space="preserve"> Calc!$F$196</definedName>
    <definedName name="_2020_25_RCV___Closing_RCV_at_31_March_2030_in_2027_28_FYA_prices__from_PR24_FD_as_updated_by_the_CMA_redetermination_and_IDoKs_.WR" xml:space="preserve"> Calc!$F$195</definedName>
    <definedName name="_2020_25_RCV___Closing_RCV_at_31_March_2030_in_2027_28_FYA_prices__from_PR24_FD_as_updated_by_the_CMA_redetermination_and_IDoKs_.WWN" xml:space="preserve"> Calc!$F$197</definedName>
    <definedName name="_2020_25_RCV___Closing_RCV_at_31_March_2030_in_2027_28_FYA_prices__from_PR24_FD_as_updated_by_the_CMA_redetermination_and_IDoKs____Total" xml:space="preserve"> Calc!$F$210</definedName>
    <definedName name="_3_0_S" localSheetId="0" hidden="1">#REF!</definedName>
    <definedName name="_3_0_S" hidden="1">#REF!</definedName>
    <definedName name="_3_123Grap" localSheetId="0" hidden="1">#REF!</definedName>
    <definedName name="_3_123Grap" hidden="1">#REF!</definedName>
    <definedName name="_34_123Grap" localSheetId="0" hidden="1">#REF!</definedName>
    <definedName name="_34_123Grap" hidden="1">#REF!</definedName>
    <definedName name="_42S" localSheetId="0" hidden="1">#REF!</definedName>
    <definedName name="_42S" hidden="1">#REF!</definedName>
    <definedName name="_4S" localSheetId="0" hidden="1">#REF!</definedName>
    <definedName name="_4S" hidden="1">#REF!</definedName>
    <definedName name="_5_0__123Grap" localSheetId="0" hidden="1">#REF!</definedName>
    <definedName name="_5_0__123Grap" hidden="1">#REF!</definedName>
    <definedName name="_6_0_S" localSheetId="0" hidden="1">#REF!</definedName>
    <definedName name="_6_0_S" hidden="1">#REF!</definedName>
    <definedName name="_6_123Grap" localSheetId="0" hidden="1">#REF!</definedName>
    <definedName name="_6_123Grap" hidden="1">#REF!</definedName>
    <definedName name="_8_123Grap" localSheetId="0" hidden="1">#REF!</definedName>
    <definedName name="_8_123Grap" hidden="1">#REF!</definedName>
    <definedName name="_8S" localSheetId="0"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localSheetId="0" hidden="1">#REF!</definedName>
    <definedName name="_Fill" hidden="1">#REF!</definedName>
    <definedName name="_xlnm._FilterDatabase" localSheetId="11" hidden="1">'FD RCV by price control'!$A$3:$F$3</definedName>
    <definedName name="_Key1" localSheetId="0" hidden="1">#REF!</definedName>
    <definedName name="_Key1" hidden="1">#REF!</definedName>
    <definedName name="_Key2" localSheetId="0" hidden="1">#REF!</definedName>
    <definedName name="_Key2" hidden="1">#REF!</definedName>
    <definedName name="_net1" localSheetId="0" hidden="1">{"NET",#N/A,FALSE,"401C11"}</definedName>
    <definedName name="_net1" hidden="1">{"NET",#N/A,FALSE,"401C11"}</definedName>
    <definedName name="_obx00587356e0cb4d98a78b4a275e93e2ed" hidden="1" xml:space="preserve"> Calc!$F$43</definedName>
    <definedName name="_obx008cfcc7c3e043d6b3f8d7583728df1d" hidden="1" xml:space="preserve"> Calc!$F$78</definedName>
    <definedName name="_obx00ad94286aab4be9a44543c0c1b406b0" hidden="1" xml:space="preserve"> Calc!$F$509</definedName>
    <definedName name="_obx00d13a57fcbe4cbe9651c3bdbbc4e3cf" hidden="1" xml:space="preserve"> Calc!$F$925</definedName>
    <definedName name="_obx00f4b4dd62724110902438f19137d09b" hidden="1" xml:space="preserve"> Calc!$F$453</definedName>
    <definedName name="_obx00f9d3ab4ae14c66bd92d75e3ab613a8" hidden="1" xml:space="preserve"> Calc!$F$442</definedName>
    <definedName name="_obx012aa95733ed4a899bb45f8d2b5fc7ed" hidden="1" xml:space="preserve"> Indexation!$J$43</definedName>
    <definedName name="_obx015ac3b1667f4706a1f0e9c285158cf9" hidden="1" xml:space="preserve"> Calc!$F$495</definedName>
    <definedName name="_obx018d4249f6974933b0c030edb93cd3ec" hidden="1" xml:space="preserve"> Calc!$F$795</definedName>
    <definedName name="_obx01fc2d7adfc346798dec4201d8628c75" hidden="1" xml:space="preserve"> Calc!$F$181</definedName>
    <definedName name="_obx0258d3c91afd444289d8584f1ddb43c7" hidden="1" xml:space="preserve"> Calc!$F$574</definedName>
    <definedName name="_obx02ca6f3f09b84ac0a129ef9bc54d22e7" hidden="1" xml:space="preserve"> Calc!$F$332</definedName>
    <definedName name="_obx02cac4e234404affa48aad7328cff6e4" hidden="1" xml:space="preserve"> Indexation!$J$133</definedName>
    <definedName name="_obx0381b289849246acb057867ca40072c6" hidden="1" xml:space="preserve"> Indexation!$J$111</definedName>
    <definedName name="_obx03cef28d3f704977b22f819c9ebcc00c" hidden="1" xml:space="preserve"> Outputs!$J$64</definedName>
    <definedName name="_obx0414b8e81c2347e49baa84e495b5aa3d" hidden="1" xml:space="preserve"> Calc!$F$288</definedName>
    <definedName name="_obx04c31c11db1e4b54a71a4d46f90c19b9" hidden="1" xml:space="preserve"> Indexation!$J$19</definedName>
    <definedName name="_obx05234a9c99c54a24a3162a1fe2a5f755" hidden="1" xml:space="preserve"> Outputs!$J$11</definedName>
    <definedName name="_obx0538fb08a99b468da323d77eaca36842" hidden="1" xml:space="preserve"> Calc!$F$215</definedName>
    <definedName name="_obx05486c0e407f43a8949206796e12a183" hidden="1" xml:space="preserve"> Calc!$F$283</definedName>
    <definedName name="_obx057ea68331654e7c8743637e9806bca6" hidden="1" xml:space="preserve"> Calc!$F$250</definedName>
    <definedName name="_obx05d8ea1aacda4409be42051b0fd4a48e" hidden="1" xml:space="preserve"> Indexation!$J$73</definedName>
    <definedName name="_obx068cda97ebba4d5092cdbd14bcadbfd4" hidden="1" xml:space="preserve"> Calc!$F$368</definedName>
    <definedName name="_obx0690ab9c7a0d466c8de47923cf448ef5" hidden="1" xml:space="preserve"> Calc!$F$962</definedName>
    <definedName name="_obx069e2440914a4ebe84d0131d44fda698" hidden="1" xml:space="preserve"> Calc!$F$896</definedName>
    <definedName name="_obx06ff73e0e77146bd85af6adc48b4ed9e" hidden="1" xml:space="preserve"> Outputs!$J$109</definedName>
    <definedName name="_obx0706bb16517145de99e700e6312be19b" hidden="1" xml:space="preserve"> Calc!$F$449</definedName>
    <definedName name="_obx073d7e5e61ac43b096f2012d31661ac2" hidden="1" xml:space="preserve"> Calc!$F$783</definedName>
    <definedName name="_obx07451a244ea245698650f63bf4364871" hidden="1" xml:space="preserve"> Calc!$F$732</definedName>
    <definedName name="_obx07691a481fcb4bdfb14c4ffdc182b911" hidden="1" xml:space="preserve"> Time!$F$57</definedName>
    <definedName name="_obx076b5af545ff4e35b9bd001f6fc03e84" hidden="1" xml:space="preserve"> Calc!$F$15</definedName>
    <definedName name="_obx07d9d78f959846f0aa6a863c91f77344" hidden="1" xml:space="preserve"> Calc!$F$113</definedName>
    <definedName name="_obx088bf634154c43859669431c0e05191a" hidden="1" xml:space="preserve"> Calc!$F$408</definedName>
    <definedName name="_obx08a0966193294f448dd1f5fe5e70abe6" hidden="1" xml:space="preserve"> Calc!$F$95</definedName>
    <definedName name="_obx0984c684cdc343da9c7e6ee7f89c7849" hidden="1" xml:space="preserve"> Calc!$F$465</definedName>
    <definedName name="_obx0999191b6086473aab8c9f90af303f79" hidden="1" xml:space="preserve"> Calc!$F$494</definedName>
    <definedName name="_obx09db5074b9864c958ca089499ecab5f1" hidden="1" xml:space="preserve"> Outputs!$J$12</definedName>
    <definedName name="_obx0a4ae8caee674208bb9eff136ba4eda4" hidden="1" xml:space="preserve"> Outputs!$J$138</definedName>
    <definedName name="_obx0a97208324ee4a51b7f06b2e983b0c7e" hidden="1" xml:space="preserve"> Calc!$F$607</definedName>
    <definedName name="_obx0ab2583401c042f59ad0cb1343880de6" hidden="1" xml:space="preserve"> Calc!$F$391</definedName>
    <definedName name="_obx0b6bee0d5cc7450aab0374f6914f6d22" hidden="1" xml:space="preserve"> Outputs!$J$214</definedName>
    <definedName name="_obx0baec4a379164832be33e75bd73f592a" hidden="1" xml:space="preserve"> Outputs!$J$175</definedName>
    <definedName name="_obx0c0a39d6b788488dbee1402dab1df4e3" hidden="1" xml:space="preserve"> Outputs!$J$241</definedName>
    <definedName name="_obx0c100e8cf01e42479c94a2d8f3df07b1" hidden="1" xml:space="preserve"> Outputs!$J$127</definedName>
    <definedName name="_obx0c316986e3d04db4bef113f532316b55" hidden="1" xml:space="preserve"> Outputs!$J$45</definedName>
    <definedName name="_obx0c614024ab9749ac81a92a72752e32ce" hidden="1" xml:space="preserve"> Calc!$F$144</definedName>
    <definedName name="_obx0cbfc9af1d004fe9a42e32669382f0af" hidden="1" xml:space="preserve"> Calc!$F$125</definedName>
    <definedName name="_obx0d350eca204c4bd18bb2065a796d6d84" hidden="1" xml:space="preserve"> Outputs!$J$71</definedName>
    <definedName name="_obx0d3e3c9566ca4c89ae40ecde6066805b" hidden="1" xml:space="preserve"> Outputs!$J$126</definedName>
    <definedName name="_obx0d6002140fb74746aa33349b5b6ecc4e" hidden="1" xml:space="preserve"> Calc!$F$388</definedName>
    <definedName name="_obx0d7248f567a7451e888a990bbdca2da7" hidden="1" xml:space="preserve"> Calc!$F$546</definedName>
    <definedName name="_obx0d8a7a5eebb94b68abd0d1d43fd50cab" hidden="1" xml:space="preserve"> 'Model Checks and Alerts'!$F$46</definedName>
    <definedName name="_obx0dd528fa289341c0b3fff9f574768a2a" hidden="1" xml:space="preserve"> Calc!$F$913</definedName>
    <definedName name="_obx0e34fc8fbc424ea19958824566bdd795" hidden="1" xml:space="preserve"> Calc!$F$836</definedName>
    <definedName name="_obx0ea6a49199d049b7a8dd82c294ddd3d3" hidden="1" xml:space="preserve"> Calc!$F$800</definedName>
    <definedName name="_obx0eacba5ab6b044d19aa121ad85e94657" hidden="1" xml:space="preserve"> Calc!$F$242</definedName>
    <definedName name="_obx0ec67797eaaa4d4f8b9291ecbfda78f4" hidden="1" xml:space="preserve"> Calc!$F$235</definedName>
    <definedName name="_obx0f190debf3ce4080941ea61d26e58bd2" hidden="1" xml:space="preserve"> Calc!$F$845</definedName>
    <definedName name="_obx0f8a1c44dceb4bc99288d591735e4493" hidden="1" xml:space="preserve"> Calc!$F$875</definedName>
    <definedName name="_obx1013a64b48fd494c8f15a8c8c0f3bc7e" hidden="1" xml:space="preserve"> Time!$F$56</definedName>
    <definedName name="_obx1051f7e5217c48ce9304903ebf00822e" hidden="1" xml:space="preserve"> Outputs!$J$234</definedName>
    <definedName name="_obx10729cd639aa4935b0399a0418333850" hidden="1" xml:space="preserve"> Calc!$F$844</definedName>
    <definedName name="_obx109f922ab5b747119897d753b7e87a5c" hidden="1" xml:space="preserve"> Calc!$F$927</definedName>
    <definedName name="_obx10a1b90cfb6b4979a26b02e8ed128cc3" hidden="1" xml:space="preserve"> Calc!$F$139</definedName>
    <definedName name="_obx10d5e1ed493b4692a5c4fea4cc1f6031" hidden="1" xml:space="preserve"> 'Model Checks and Alerts'!$F$15</definedName>
    <definedName name="_obx10fc38a193f6489aa6d904208e6d91fc" hidden="1" xml:space="preserve"> Calc!$F$515</definedName>
    <definedName name="_obx11033420f8274dd69d774a22ca9f7f5f" hidden="1" xml:space="preserve"> Calc!$F$801</definedName>
    <definedName name="_obx11553806dbbc415fbf45b8ff17c3eb5b" hidden="1" xml:space="preserve"> Calc!$F$692</definedName>
    <definedName name="_obx1251d0e1461a4ab78edc8c6d4c2ffc2c" hidden="1" xml:space="preserve"> Calc!$F$591</definedName>
    <definedName name="_obx126697e63c2846bd847d7a0d34538a1e" hidden="1" xml:space="preserve"> Calc!$F$605</definedName>
    <definedName name="_obx12f788b725dc4438b79c635094e6ffca" hidden="1" xml:space="preserve"> Outputs!$J$222</definedName>
    <definedName name="_obx131860938bc14f18812d267d971e3db6" hidden="1" xml:space="preserve"> Calc!$F$120</definedName>
    <definedName name="_obx13654586862443709a116eac41a34c02" hidden="1" xml:space="preserve"> Calc!$F$167</definedName>
    <definedName name="_obx14b8e019067b4e3ca19ab95c95528600" hidden="1" xml:space="preserve"> Calc!$F$130</definedName>
    <definedName name="_obx1507cab45fd64d6a9412cddf802880b2" hidden="1" xml:space="preserve"> Calc!$F$811</definedName>
    <definedName name="_obx15379e2b25234e859c3efa37bb5d3c45" hidden="1" xml:space="preserve"> Indexation!$F$155</definedName>
    <definedName name="_obx154a48956d8a448d8ad275efffa41853" hidden="1" xml:space="preserve"> Indexation!$F$148</definedName>
    <definedName name="_obx160e1f39240a4833b6089726376f018d" hidden="1" xml:space="preserve"> 'Model Checks and Alerts'!$F$45</definedName>
    <definedName name="_obx16344356be7c42589c0a6e2c44b760ae" hidden="1" xml:space="preserve"> Calc!#REF!</definedName>
    <definedName name="_obx1660ca7765f647b1aa9fcc8daa907719" hidden="1" xml:space="preserve"> Calc!$F$63</definedName>
    <definedName name="_obx16a77e8ebbe04379841017e49ddfc4a2" hidden="1" xml:space="preserve"> Calc!$F$865</definedName>
    <definedName name="_obx1713903225d345a88021ee29cbdba4c1" hidden="1" xml:space="preserve"> Calc!$F$851</definedName>
    <definedName name="_obx175a24d7272b41ddacd3c2d076000b6c" hidden="1" xml:space="preserve"> Outputs!$J$84</definedName>
    <definedName name="_obx17722ca381b041969accb389527dbfba" hidden="1" xml:space="preserve"> Calc!$F$58</definedName>
    <definedName name="_obx177bed29ee754e5a96280d2906802ca0" hidden="1" xml:space="preserve"> Calc!$F$847</definedName>
    <definedName name="_obx17df008b11714f0284a78cb80aae7506" hidden="1" xml:space="preserve"> Outputs!$J$134</definedName>
    <definedName name="_obx180dc1eb9af94835b2a0b7a146036f3c" hidden="1" xml:space="preserve"> 'Model Checks and Alerts'!$F$25</definedName>
    <definedName name="_obx1857ca85dcce423bba6942ffed0fe4b9" hidden="1" xml:space="preserve"> Calc!$F$41</definedName>
    <definedName name="_obx187eb0a3d8f54408b6876c499913e769" hidden="1" xml:space="preserve"> Outputs!$J$77</definedName>
    <definedName name="_obx188eaa9c97284ce3b05e2feafa10e269" hidden="1" xml:space="preserve"> Indexation!$J$118</definedName>
    <definedName name="_obx18c5f6bf2c434d68b581717024e0d1b3" hidden="1" xml:space="preserve"> Calc!$F$698</definedName>
    <definedName name="_obx19359c09fd8a4a6b965e35a3480fdf6f" hidden="1" xml:space="preserve"> Outputs!$J$20</definedName>
    <definedName name="_obx1936692338d64f93bec39379bbce0846" hidden="1" xml:space="preserve"> Calc!$F$917</definedName>
    <definedName name="_obx193c433111864fdfa6e5c14b7e3905f7" hidden="1" xml:space="preserve"> Calc!$F$335</definedName>
    <definedName name="_obx196ae22a3cfa42cda19af97fa7849efd" hidden="1" xml:space="preserve"> Calc!$F$141</definedName>
    <definedName name="_obx19c0e3a151a44f18add17f1af803e3e0" hidden="1" xml:space="preserve"> Calc!$F$753</definedName>
    <definedName name="_obx1a409a56d0d944b4a38266bab13f0bdd" hidden="1" xml:space="preserve"> Outputs!$J$110</definedName>
    <definedName name="_obx1aa7044b9e804dc2841117bba676d606" hidden="1" xml:space="preserve"> Calc!$F$590</definedName>
    <definedName name="_obx1b823c0a6b00451693be2c76ef1fba3d" hidden="1" xml:space="preserve"> 'Model Checks and Alerts'!$F$27</definedName>
    <definedName name="_obx1bb10c066d2b453fb80aec0b3e22a8f3" hidden="1" xml:space="preserve"> Calc!$F$680</definedName>
    <definedName name="_obx1c0fba19d2634e82bc1a05265ffced6a" hidden="1" xml:space="preserve"> Calc!$F$128</definedName>
    <definedName name="_obx1c4930cef7f84e1aa817998b8aeefbfe" hidden="1" xml:space="preserve"> Calc!$F$204</definedName>
    <definedName name="_obx1cc4e70ca65d44da9e659cd5e1beff37" hidden="1" xml:space="preserve"> Calc!$F$867</definedName>
    <definedName name="_obx1d26636ee43d472b8f069eb93a719352" hidden="1" xml:space="preserve"> Calc!$F$707</definedName>
    <definedName name="_obx1d44d558dbc1494895700bbc326d8840" hidden="1" xml:space="preserve"> Outputs!$J$31</definedName>
    <definedName name="_obx1d69fa69d64f4eeaa8c5ae8c5d5f691f" hidden="1" xml:space="preserve"> Outputs!$J$150</definedName>
    <definedName name="_obx1d9ad5ba7de64259871e9132d0f23783" hidden="1" xml:space="preserve"> Calc!$F$302</definedName>
    <definedName name="_obx1e66e6565c29439185dad7140eacb945" hidden="1" xml:space="preserve"> Calc!#REF!</definedName>
    <definedName name="_obx1ebbc9c42ea344e9a82b95d82a789a90" hidden="1" xml:space="preserve"> Calc!$F$885</definedName>
    <definedName name="_obx1eca37f9ee8c40078f7ab6db7ea58b6a" hidden="1" xml:space="preserve"> Calc!$F$771</definedName>
    <definedName name="_obx1f06fb23a0d940418bf8549120d5def3" hidden="1" xml:space="preserve"> Outputs!$J$24</definedName>
    <definedName name="_obx1f189d87b92d47089936014406741761" hidden="1" xml:space="preserve"> Time!$J$38</definedName>
    <definedName name="_obx1f29c4f511ce4c36b3f582517afc5527" hidden="1" xml:space="preserve"> Calc!$F$660</definedName>
    <definedName name="_obx1f6f7bd01be34db88fbd5b63ee616ad6" hidden="1" xml:space="preserve"> Outputs!$J$178</definedName>
    <definedName name="_obx1f7a99851c5346f6a7adee77311c2e8e" hidden="1" xml:space="preserve"> Outputs!$J$103</definedName>
    <definedName name="_obx1fa7874212c344baa92db6982eba5d1c" hidden="1" xml:space="preserve"> Calc!$F$419</definedName>
    <definedName name="_obx20076cee87db44819450a395d7764454" hidden="1" xml:space="preserve"> Calc!$F$466</definedName>
    <definedName name="_obx2042b220c9004c83a96512f280844635" hidden="1" xml:space="preserve"> Indexation!$J$31</definedName>
    <definedName name="_obx20587b93d98940049bb443dda1c843e1" hidden="1" xml:space="preserve"> Calc!$F$543</definedName>
    <definedName name="_obx20bdc39e55ba4c40834b3adbf6c43038" hidden="1" xml:space="preserve"> Outputs!$J$48</definedName>
    <definedName name="_obx212752fda82e4c37877b184696845281" hidden="1" xml:space="preserve"> Calc!$F$886</definedName>
    <definedName name="_obx22769ddea2964fffbde9b51e4b1afd46" hidden="1" xml:space="preserve"> Outputs!$J$80</definedName>
    <definedName name="_obx22880b03a63b4c288f46cc20c55060f6" hidden="1" xml:space="preserve"> Calc!$F$270</definedName>
    <definedName name="_obx22c71b6c5f5b43ef84e1b3938b2294b4" hidden="1" xml:space="preserve"> Calc!$F$834</definedName>
    <definedName name="_obx22f63efbd0d244fcb0877001e6558103" hidden="1" xml:space="preserve"> Calc!$F$352</definedName>
    <definedName name="_obx232cece5fc8b4f66aaed3b86ed2f4c6f" hidden="1" xml:space="preserve"> Calc!$F$868</definedName>
    <definedName name="_obx234a520acfa446d2be4abbcd3da8b0dc" hidden="1" xml:space="preserve"> Calc!$F$65</definedName>
    <definedName name="_obx236758b20c6445109efa8e461540d62d" hidden="1" xml:space="preserve"> Calc!$F$767</definedName>
    <definedName name="_obx2495fd6b179446c69283deaaa9d0a431" hidden="1" xml:space="preserve"> Calc!$F$114</definedName>
    <definedName name="_obx24bad8c5a20949509a6447f6924e9272" hidden="1" xml:space="preserve"> Outputs!$J$166</definedName>
    <definedName name="_obx24ed0c4b750642529301ee3d22d6d5cb" hidden="1" xml:space="preserve"> Calc!$F$429</definedName>
    <definedName name="_obx2560f9bb2560442cac74f9e897a3675c" hidden="1" xml:space="preserve"> Calc!$F$642</definedName>
    <definedName name="_obx25b932fd0ff94e9ea566c0fc4c4d3c5b" hidden="1" xml:space="preserve"> Calc!$F$945</definedName>
    <definedName name="_obx262d4480f2cc42d2b43be312d4863f28" hidden="1" xml:space="preserve"> Outputs!$J$190</definedName>
    <definedName name="_obx2651e8f1b8cd4708be2b7fc38e740e43" hidden="1" xml:space="preserve"> Calc!$F$677</definedName>
    <definedName name="_obx265243b47d6c4b0ab8560213f1a9389b" hidden="1" xml:space="preserve"> Calc!$F$657</definedName>
    <definedName name="_obx265d3d5820ff4076957956e3c3e958e7" hidden="1" xml:space="preserve"> Calc!$F$577</definedName>
    <definedName name="_obx26631884930549109d05b1b1697e9361" hidden="1" xml:space="preserve"> Calc!$F$483</definedName>
    <definedName name="_obx266518d2568742fda1cfbc67f9e7212f" hidden="1" xml:space="preserve"> Calc!$F$400</definedName>
    <definedName name="_obx2689f28a60de43399d146a04ba85a83e" hidden="1" xml:space="preserve"> Calc!$F$19</definedName>
    <definedName name="_obx26bb13e744094f24b7681df4b7485e7e" hidden="1" xml:space="preserve"> Calc!$F$813</definedName>
    <definedName name="_obx270b5e1c38fd4c37b5483f84d310dbd5" hidden="1" xml:space="preserve"> Outputs!$J$245</definedName>
    <definedName name="_obx27299cb3aba742f6869582a7ac6ed864" hidden="1" xml:space="preserve"> Calc!$F$364</definedName>
    <definedName name="_obx27490f1040564b5d9f838d167a8c0740" hidden="1" xml:space="preserve"> Calc!$F$769</definedName>
    <definedName name="_obx277cd52221eb4f93b18a626a6f582d66" hidden="1" xml:space="preserve"> Calc!$F$379</definedName>
    <definedName name="_obx2782e1fb1afb410b91b3d51290c27bcd" hidden="1" xml:space="preserve"> Outputs!$J$161</definedName>
    <definedName name="_obx2793f60f10a54b19ada962ece1fdddd4" hidden="1" xml:space="preserve"> Calc!$F$52</definedName>
    <definedName name="_obx2794709f8872401e83acef54604de4bd" hidden="1" xml:space="preserve"> Calc!$F$165</definedName>
    <definedName name="_obx27c7d521733e4e1e878be325113618a4" hidden="1" xml:space="preserve"> Calc!$F$84</definedName>
    <definedName name="_obx2801c14ad53a4b759bea40e145fa5576" hidden="1" xml:space="preserve"> Outputs!$J$149</definedName>
    <definedName name="_obx285e54ebcd554830ad43323e14135dd7" hidden="1" xml:space="preserve"> 'Model Checks and Alerts'!$F$16</definedName>
    <definedName name="_obx28831a400df5401e8eb54d663d04b2f3" hidden="1" xml:space="preserve"> Calc!#REF!</definedName>
    <definedName name="_obx292932bb2dbf4659b6dcafa4b0bd37b4" hidden="1" xml:space="preserve"> Calc!$F$975</definedName>
    <definedName name="_obx296ad306ea634a32b8453819f7202a0c" hidden="1" xml:space="preserve"> Calc!$F$438</definedName>
    <definedName name="_obx29ada5534dfa4b2b87b45e6076cdaeee" hidden="1" xml:space="preserve"> Outputs!$J$154</definedName>
    <definedName name="_obx29be982d1f894e8aa775c703a66ec5cc" hidden="1" xml:space="preserve"> Calc!$F$860</definedName>
    <definedName name="_obx29ceb09acb7840dba43ff8714cee6f6c" hidden="1" xml:space="preserve"> Calc!$F$661</definedName>
    <definedName name="_obx29e3da777c454354a445d1024ccdb52b" hidden="1" xml:space="preserve"> Time!$J$48</definedName>
    <definedName name="_obx2a3a238ae9c240438d7b58366059c23f" hidden="1" xml:space="preserve"> Calc!$F$61</definedName>
    <definedName name="_obx2aab76abe01749e4a982a1676ab1c8ca" hidden="1" xml:space="preserve"> Calc!$F$168</definedName>
    <definedName name="_obx2b103fd6b1e7454797e2467fc1e08036" hidden="1" xml:space="preserve"> Calc!$F$285</definedName>
    <definedName name="_obx2b2b0bb6091a48ba81cd4452351d2c30" hidden="1" xml:space="preserve"> Calc!$F$57</definedName>
    <definedName name="_obx2b3b5843cf154840a03ebd0bec1a525f" hidden="1" xml:space="preserve"> Calc!$F$690</definedName>
    <definedName name="_obx2b5759e01184434c8f35ef38bdb08324" hidden="1" xml:space="preserve"> Calc!$F$682</definedName>
    <definedName name="_obx2bae0c8fff744069965d1c78322bc872" hidden="1" xml:space="preserve"> Outputs!$J$75</definedName>
    <definedName name="_obx2c4f2a8f4514476993744b5c707704e3" hidden="1" xml:space="preserve"> Calc!$F$839</definedName>
    <definedName name="_obx2c62b9b3f2064a00be85e6c8da239ef2" hidden="1" xml:space="preserve"> Calc!$F$218</definedName>
    <definedName name="_obx2c7f6e9dcf8141f6a174d03ba4f07ed3" hidden="1" xml:space="preserve"> Calc!$F$920</definedName>
    <definedName name="_obx2d07d995102641138b84bc2d86d17cd3" hidden="1" xml:space="preserve"> Calc!$F$529</definedName>
    <definedName name="_obx2d57bd15589149afa58f59863c4465bd" hidden="1" xml:space="preserve"> Calc!$F$979</definedName>
    <definedName name="_obx2dd77f1903e24bfe92608d934792c042" hidden="1" xml:space="preserve"> Calc!$F$206</definedName>
    <definedName name="_obx2e1b5677679b44e09b03a592d9de176d" hidden="1" xml:space="preserve"> Calc!$F$129</definedName>
    <definedName name="_obx2e737a9fa251430da9cd066a2639d91b" hidden="1" xml:space="preserve"> Calc!$F$116</definedName>
    <definedName name="_obx2e7d5faf19ce412a8dfbd7dc08359ea9" hidden="1" xml:space="preserve"> Outputs!$J$46</definedName>
    <definedName name="_obx2f4f395c489c4a70b5665903eaf49999" hidden="1" xml:space="preserve"> Calc!#REF!</definedName>
    <definedName name="_obx2fb8d2094b314588af72da0d7795baa1" hidden="1" xml:space="preserve"> Outputs!$J$165</definedName>
    <definedName name="_obx2ff07a00ba0d4500b95839588c19fba0" hidden="1" xml:space="preserve"> Calc!$F$648</definedName>
    <definedName name="_obx3055541ced79436cbfe50fa4659b29ad" hidden="1" xml:space="preserve"> Calc!$F$269</definedName>
    <definedName name="_obx30a130671e704a7b9fd39b6c5303bded" hidden="1" xml:space="preserve"> Calc!$F$841</definedName>
    <definedName name="_obx3159424fecbb494493c54e2e97df3a91" hidden="1" xml:space="preserve"> Calc!$F$818</definedName>
    <definedName name="_obx316531cd84b04dd6904ba00eb1fa7a06" hidden="1" xml:space="preserve"> 'Model Checks and Alerts'!$F$47</definedName>
    <definedName name="_obx3181924dd32d487fb8df710986a5bd25" hidden="1" xml:space="preserve"> Calc!$F$100</definedName>
    <definedName name="_obx31d9bc021f554bd9b971e81c1a312d07" hidden="1" xml:space="preserve"> Outputs!$J$198</definedName>
    <definedName name="_obx31dfea58c92b4be1b221d25883c8c19a" hidden="1" xml:space="preserve"> Outputs!$J$98</definedName>
    <definedName name="_obx320c6420acb64df88980ae216f63f52d" hidden="1" xml:space="preserve"> Calc!$F$641</definedName>
    <definedName name="_obx32e689924cce45adb24f1f57e9146a25" hidden="1" xml:space="preserve"> Calc!$F$64</definedName>
    <definedName name="_obx331cc18dee5d48a1b8c04f9e80e3de6c" hidden="1" xml:space="preserve"> Calc!$F$699</definedName>
    <definedName name="_obx331d25dc392648bda88333275122dca9" hidden="1" xml:space="preserve"> Calc!$F$428</definedName>
    <definedName name="_obx3320c30893e4480cabaef4ab7ecc56ba" hidden="1" xml:space="preserve"> Calc!$F$92</definedName>
    <definedName name="_obx33551b931f8947a38c434d3fb45c4bc9" hidden="1" xml:space="preserve"> Calc!$F$477</definedName>
    <definedName name="_obx33a016526dfc4e64b026de380e11fc87" hidden="1" xml:space="preserve"> Calc!$F$163</definedName>
    <definedName name="_obx33ecf7cfa3e84159a42767784c7eab97" hidden="1" xml:space="preserve"> Calc!$F$316</definedName>
    <definedName name="_obx344be6bf97644446a0598f13d7a03950" hidden="1" xml:space="preserve"> Calc!$F$918</definedName>
    <definedName name="_obx34db1f3098124a5596af9f8cd12ad8ba" hidden="1" xml:space="preserve"> Calc!$F$126</definedName>
    <definedName name="_obx34e09addbc4c4569b6543e4d870ba542" hidden="1" xml:space="preserve"> Calc!$F$638</definedName>
    <definedName name="_obx354e4649e8ab462b9f63bed4c44c86dc" hidden="1" xml:space="preserve"> Outputs!$J$151</definedName>
    <definedName name="_obx35c227dc795b4e619971f31abb3bc8eb" hidden="1" xml:space="preserve"> Outputs!$J$63</definedName>
    <definedName name="_obx35dbd52c2b314e729adadc46c088bfcf" hidden="1" xml:space="preserve"> Outputs!$J$99</definedName>
    <definedName name="_obx36a3c77ad61d45508ee7611d6457a3e7" hidden="1" xml:space="preserve"> Calc!$F$729</definedName>
    <definedName name="_obx36c5a48768674f10a014b0e196e44fa7" hidden="1" xml:space="preserve"> Calc!$F$840</definedName>
    <definedName name="_obx3803ef226e98499ba1e010abd304876b" hidden="1" xml:space="preserve"> Time!$F$23</definedName>
    <definedName name="_obx380992b3b905446399f354f7819a2749" hidden="1" xml:space="preserve"> Calc!$F$363</definedName>
    <definedName name="_obx38162010435348328570eedeb7569417" hidden="1" xml:space="preserve"> Calc!$F$123</definedName>
    <definedName name="_obx38a40f52d9b541a6b30fa9436e65dd13" hidden="1" xml:space="preserve"> Calc!$F$789</definedName>
    <definedName name="_obx38c1b1ed8f034413a657a61ace5f2f3b" hidden="1" xml:space="preserve"> Outputs!#REF!</definedName>
    <definedName name="_obx38e637911a0b4a4187cfff4d31b60d26" hidden="1" xml:space="preserve"> Outputs!$J$95</definedName>
    <definedName name="_obx38f9a1501395465b9a699cca65188bd3" hidden="1" xml:space="preserve"> Calc!$F$755</definedName>
    <definedName name="_obx39e16d963dee4eb18ad1ee2f2e93b175" hidden="1" xml:space="preserve"> Calc!$F$267</definedName>
    <definedName name="_obx3b131393470c49ababb8ae55d537fb7f" hidden="1" xml:space="preserve"> 'Model Checks and Alerts'!$F$26</definedName>
    <definedName name="_obx3b212e1dd06842bb8932e326164a3df4" hidden="1" xml:space="preserve"> Calc!$F$134</definedName>
    <definedName name="_obx3b2233a6e40d42738afa135297aa3660" hidden="1" xml:space="preserve"> Indexation!$J$98</definedName>
    <definedName name="_obx3b634306d9a64cdebfee4f59587e801c" hidden="1" xml:space="preserve"> Calc!$F$433</definedName>
    <definedName name="_obx3b71f2b91e33400da26bf8da5ec57bf3" hidden="1" xml:space="preserve"> Outputs!$J$22</definedName>
    <definedName name="_obx3b98f5a999454a989c3bb5939e77d111" hidden="1" xml:space="preserve"> Calc!$F$77</definedName>
    <definedName name="_obx3c6cf84c72124ed0a4cddc7a5a906a41" hidden="1" xml:space="preserve"> Calc!$F$594</definedName>
    <definedName name="_obx3cbf081ce5f14561a5f63493513f70d4" hidden="1" xml:space="preserve"> Calc!$F$671</definedName>
    <definedName name="_obx3d157dca9eca4778b3eb7e0aee09cc58" hidden="1" xml:space="preserve"> Calc!$F$53</definedName>
    <definedName name="_obx3d3092fe984f4068b2b7be229de588aa" hidden="1" xml:space="preserve"> Calc!$F$140</definedName>
    <definedName name="_obx3d5056bf04ce475da6a7264e05fabd6a" hidden="1" xml:space="preserve"> Calc!$F$809</definedName>
    <definedName name="_obx3dabc475ff2749abafc2ac345e86e646" hidden="1" xml:space="preserve"> Outputs!$J$76</definedName>
    <definedName name="_obx3e421a99f9cb4769ade8a2af00abddae" hidden="1" xml:space="preserve"> Calc!$F$24</definedName>
    <definedName name="_obx3ee3849f006c42b19e16a63aefadda11" hidden="1" xml:space="preserve"> Outputs!$J$91</definedName>
    <definedName name="_obx3ee4da2a4b1b42608ef1934b100b0657" hidden="1" xml:space="preserve"> Calc!$F$44</definedName>
    <definedName name="_obx3f3653f1e57843519108291c2c7223f2" hidden="1" xml:space="preserve"> Calc!$F$362</definedName>
    <definedName name="_obx3f4239490f0543ca8744cc72bdfc1e69" hidden="1" xml:space="preserve"> Outputs!$J$105</definedName>
    <definedName name="_obx3f4db201fb2d430db61ee570531de2b3" hidden="1" xml:space="preserve"> 'Model Checks and Alerts'!$F$49</definedName>
    <definedName name="_obx3f6d8e6d9fbe4ec687350f99cf6367f0" hidden="1" xml:space="preserve"> Calc!$F$86</definedName>
    <definedName name="_obx3f71efe50c144fa1be5489ac04a9a8c8" hidden="1" xml:space="preserve"> Calc!$F$482</definedName>
    <definedName name="_obx3fcd76819f8f4cb581cb3ca775da807f" hidden="1" xml:space="preserve"> Calc!$F$557</definedName>
    <definedName name="_obx3fe3065be67d487db10b25080f7a1d3d" hidden="1" xml:space="preserve"> Calc!$F$70</definedName>
    <definedName name="_obx403f4b55d48a44be8e7fc11832288e81" hidden="1" xml:space="preserve"> Calc!$F$855</definedName>
    <definedName name="_obx405013bd07644a0495b56c8ad536cbd6" hidden="1" xml:space="preserve"> Outputs!$J$28</definedName>
    <definedName name="_obx408017004ace4cfab2da5ec618fb0c52" hidden="1" xml:space="preserve"> Calc!$F$772</definedName>
    <definedName name="_obx4122af6ba6bb48c581757df1f156cec7" hidden="1" xml:space="preserve"> Outputs!$J$129</definedName>
    <definedName name="_obx415c8515d094422b9818729337e2fad7" hidden="1" xml:space="preserve"> Indexation!$F$139</definedName>
    <definedName name="_obx415d95309c0d49c0b69611b62947ffc2" hidden="1" xml:space="preserve"> Calc!$F$843</definedName>
    <definedName name="_obx420aad631b5c4293b04f412d782ff5f9" hidden="1" xml:space="preserve"> Calc!$F$672</definedName>
    <definedName name="_obx42379c14911d4f75b86d4ddd8d20c946" hidden="1" xml:space="preserve"> Outputs!$J$21</definedName>
    <definedName name="_obx4247babbbb004dac97926dbefd8b49b4" hidden="1" xml:space="preserve"> Calc!$F$99</definedName>
    <definedName name="_obx42a2999bd40244b0abe61182f8c63ba6" hidden="1" xml:space="preserve"> Calc!$F$448</definedName>
    <definedName name="_obx42f74bef65bc4c71a6beed9b09343293" hidden="1" xml:space="preserve"> Calc!$F$91</definedName>
    <definedName name="_obx43a64394b9a94974aa0205d4443ef269" hidden="1" xml:space="preserve"> Outputs!$J$115</definedName>
    <definedName name="_obx43d25f1acdf349d09519bb481cb857d9" hidden="1" xml:space="preserve"> Calc!$F$848</definedName>
    <definedName name="_obx441e7f9677414e91ad6759d6ec87a1fd" hidden="1" xml:space="preserve"> Calc!$F$976</definedName>
    <definedName name="_obx445f1f2e0f464050a51934ea59898c3b" hidden="1" xml:space="preserve"> Outputs!$J$155</definedName>
    <definedName name="_obx44b57b54e05e44a5bcd7fbfc7b024e5f" hidden="1" xml:space="preserve"> Calc!$F$559</definedName>
    <definedName name="_obx44d43bcb9dbc48eba2faac2db61a1555" hidden="1" xml:space="preserve"> Calc!$F$284</definedName>
    <definedName name="_obx44f4e2304e5d458a8be672fe517fc3af" hidden="1" xml:space="preserve"> Calc!$F$83</definedName>
    <definedName name="_obx450903bcadb14b18954f7fb5240166f7" hidden="1" xml:space="preserve"> Calc!$F$891</definedName>
    <definedName name="_obx45598a69210c4489913d76ee129e6628" hidden="1" xml:space="preserve"> Calc!$F$330</definedName>
    <definedName name="_obx45ddbb7ecbd24d219bc3b4ee490367b6" hidden="1" xml:space="preserve"> Time!$J$13</definedName>
    <definedName name="_obx46556235b88947aea326ae526cb87fdd" hidden="1" xml:space="preserve"> Calc!$F$798</definedName>
    <definedName name="_obx46597a4a35274cfc947bfc19ea0e9d8a" hidden="1" xml:space="preserve"> Calc!$F$220</definedName>
    <definedName name="_obx4668860a62b340c394814fd6e9cccc49" hidden="1" xml:space="preserve"> Calc!$F$830</definedName>
    <definedName name="_obx46c056efeeea434eb2d007aa41614861" hidden="1" xml:space="preserve"> Calc!$F$799</definedName>
    <definedName name="_obx46d58f6e3ae84f82ab06bd823df3aab9" hidden="1" xml:space="preserve"> Calc!#REF!</definedName>
    <definedName name="_obx46e0a094b48f41e494d79b2fca77c6b4" hidden="1" xml:space="preserve"> Calc!$F$871</definedName>
    <definedName name="_obx46e2f4e20072479c86dfb0a90cc22ab2" hidden="1" xml:space="preserve"> Calc!$F$40</definedName>
    <definedName name="_obx4779c1c83c2041cb8fb55855fda0967a" hidden="1" xml:space="preserve"> Calc!$F$208</definedName>
    <definedName name="_obx47969c6fc54a4601a7a8f9b2eaa5c37c" hidden="1" xml:space="preserve"> Outputs!$J$210</definedName>
    <definedName name="_obx47b0c685b91a4ca785f63d24e9305389" hidden="1" xml:space="preserve"> Calc!$F$786</definedName>
    <definedName name="_obx47cdcdae9d96428c92bf7486baf1f98f" hidden="1" xml:space="preserve"> Indexation!$J$79</definedName>
    <definedName name="_obx4820d7b9c82a425bbc74f48f34248478" hidden="1" xml:space="preserve"> Calc!$F$47</definedName>
    <definedName name="_obx4845f365ff4348a582431427baeb8909" hidden="1" xml:space="preserve"> Outputs!$J$207</definedName>
    <definedName name="_obx485c29aaaaf0494ebed6374df8f6e317" hidden="1" xml:space="preserve"> Calc!$F$576</definedName>
    <definedName name="_obx4877b91b370d47549f42e1095b2e3fb3" hidden="1" xml:space="preserve"> Outputs!$J$108</definedName>
    <definedName name="_obx49525578d23a44ebba7c893bbb6b6e16" hidden="1" xml:space="preserve"> Outputs!$J$180</definedName>
    <definedName name="_obx49a91c541ae346c1a2ecdcc3dee85874" hidden="1" xml:space="preserve"> Outputs!$J$15</definedName>
    <definedName name="_obx49ef0b55dfee423eaca15db6c808a8bd" hidden="1" xml:space="preserve"> Calc!$F$751</definedName>
    <definedName name="_obx4a2034a761a943438845dd6efbcc7b82" hidden="1" xml:space="preserve"> Calc!$F$98</definedName>
    <definedName name="_obx4a2ac14757334e0cb09fdeb7a555e204" hidden="1" xml:space="preserve"> Calc!$F$854</definedName>
    <definedName name="_obx4a4eff90b17f40a0bd7c65bea762c9d4" hidden="1" xml:space="preserve"> Calc!$F$622</definedName>
    <definedName name="_obx4ab1b38265ac43efaa65fb850b6d2705" hidden="1" xml:space="preserve"> Calc!$F$731</definedName>
    <definedName name="_obx4ae6037c93b54c28b546784f817b2d9b" hidden="1" xml:space="preserve"> Calc!$F$82</definedName>
    <definedName name="_obx4b00ec7203a542398c8f146c0466a7b8" hidden="1" xml:space="preserve"> Calc!$F$51</definedName>
    <definedName name="_obx4b02e88c35df4a04953073871028a4b9" hidden="1" xml:space="preserve"> Calc!$F$118</definedName>
    <definedName name="_obx4b26aee429da475f9a23c490fbafea0b" hidden="1" xml:space="preserve"> Calc!$F$544</definedName>
    <definedName name="_obx4bd8f9b29cc74b93bd10e6f4407c3116" hidden="1" xml:space="preserve"> Calc!#REF!</definedName>
    <definedName name="_obx4c54fd1bfc7644e2959f538814ba7ccc" hidden="1" xml:space="preserve"> Outputs!#REF!</definedName>
    <definedName name="_obx4c5a658f19f94f5bbdd2ee84f28bf43b" hidden="1" xml:space="preserve"> Calc!$F$463</definedName>
    <definedName name="_obx4c66cdf643aa473ca57b88463de2bf58" hidden="1" xml:space="preserve"> Calc!$F$162</definedName>
    <definedName name="_obx4c67d0fbf80546f68eb0ac610240b497" hidden="1" xml:space="preserve"> Indexation!$J$18</definedName>
    <definedName name="_obx4cb14a6b9583493287ac5048107818e3" hidden="1" xml:space="preserve"> Calc!$F$110</definedName>
    <definedName name="_obx4d0daebd55aa4259ae6caad23ce750ce" hidden="1" xml:space="preserve"> Calc!$F$779</definedName>
    <definedName name="_obx4d45f55662924c039f42d8c5a24c3f0d" hidden="1" xml:space="preserve"> Indexation!$J$30</definedName>
    <definedName name="_obx4d9673f7a84d459096a309a605c4d65f" hidden="1" xml:space="preserve"> Time!$J$65</definedName>
    <definedName name="_obx4dbce6c72a3946a99e1b223a79d62d24" hidden="1" xml:space="preserve"> Calc!$F$112</definedName>
    <definedName name="_obx4e48dc6614c245e6a1752b691ddf250b" hidden="1" xml:space="preserve"> 'Model Checks and Alerts'!$F$48</definedName>
    <definedName name="_obx4ede941d650b4e0191e8d3fe7f500187" hidden="1" xml:space="preserve"> Calc!$F$87</definedName>
    <definedName name="_obx4f2f2400859f45ca8028ec62fce82dcc" hidden="1" xml:space="preserve"> Indexation!$J$93</definedName>
    <definedName name="_obx4f7392c7b17a406487d7c3f1d95b2308" hidden="1" xml:space="preserve"> Calc!$F$37</definedName>
    <definedName name="_obx4f7d33b287ff4ac995520f98e3d3a2dc" hidden="1" xml:space="preserve"> Calc!$F$858</definedName>
    <definedName name="_obx4fd262df79644ef2bd2b61af814ac944" hidden="1" xml:space="preserve"> Indexation!$J$36</definedName>
    <definedName name="_obx4fef7d0edbfa4e96b682a6a4657e6587" hidden="1" xml:space="preserve"> Calc!$F$687</definedName>
    <definedName name="_obx50139513412b48f7b44e5e6428fcf451" hidden="1" xml:space="preserve"> Calc!$F$669</definedName>
    <definedName name="_obx5082dc0d5712497191e18adc8d4091f7" hidden="1" xml:space="preserve"> 'Model Checks and Alerts'!$F$29</definedName>
    <definedName name="_obx509c0771a0b64889b706ff4e08bf3233" hidden="1" xml:space="preserve"> Calc!$F$787</definedName>
    <definedName name="_obx50ac6ebba3fb41dcb2159b38a6d79e1d" hidden="1" xml:space="preserve"> Calc!$F$859</definedName>
    <definedName name="_obx511b4af5ea7b4b16ad2d18a5acb03ce0" hidden="1" xml:space="preserve"> Outputs!$J$181</definedName>
    <definedName name="_obx518f7668c6ac4bfbbde2d822b6050038" hidden="1" xml:space="preserve"> Calc!$F$547</definedName>
    <definedName name="_obx51ce3ffb47fd44999a7b05a29f8a6229" hidden="1" xml:space="preserve"> Calc!$F$413</definedName>
    <definedName name="_obx523c16ddf35048ec8f672d513a0f58c0" hidden="1" xml:space="preserve"> Outputs!$J$244</definedName>
    <definedName name="_obx53523a67c01a4f7ab077e09d5cde0dec" hidden="1" xml:space="preserve"> Calc!$F$35</definedName>
    <definedName name="_obx53b9224cf2264cb19c38b43a21b77b1e" hidden="1" xml:space="preserve"> Indexation!$J$110</definedName>
    <definedName name="_obx5401d220c9d647a1a594016f3d5ccc57" hidden="1" xml:space="preserve"> Calc!$F$651</definedName>
    <definedName name="_obx54072975bf8d46228c724e3f86b67cd4" hidden="1" xml:space="preserve"> Calc!#REF!</definedName>
    <definedName name="_obx54117aede14440328deb23a10f575959" hidden="1" xml:space="preserve"> Calc!$F$34</definedName>
    <definedName name="_obx54842e14282442939689bff86c882c65" hidden="1" xml:space="preserve"> 'Model Checks and Alerts'!$F$14</definedName>
    <definedName name="_obx54d6c866604b46688b5b2063232d7443" hidden="1" xml:space="preserve"> Calc!$F$667</definedName>
    <definedName name="_obx54da14881afc46b8aaaf917a75c04cbd" hidden="1" xml:space="preserve"> Outputs!$J$36</definedName>
    <definedName name="_obx54f36f2e5c524a028f7c006d8fb156db" hidden="1" xml:space="preserve"> Calc!$F$107</definedName>
    <definedName name="_obx5506d924d79a4483a7e360d150640459" hidden="1" xml:space="preserve"> Calc!$F$20</definedName>
    <definedName name="_obx5541e1fd31f74cd5bd09508e7398b0e9" hidden="1" xml:space="preserve"> Calc!$F$192</definedName>
    <definedName name="_obx55518714bcaa4fd2859acac14c51557b" hidden="1" xml:space="preserve"> Calc!$F$864</definedName>
    <definedName name="_obx5581c68abe964e1a9c73eaf529ed667c" hidden="1" xml:space="preserve"> Calc!$F$420</definedName>
    <definedName name="_obx55eec98dbbff4393a51abc6091d4c790" hidden="1" xml:space="preserve"> Calc!$F$431</definedName>
    <definedName name="_obx564cbc95e9204ca79748ca3e025eecd9" hidden="1" xml:space="preserve"> Calc!$F$668</definedName>
    <definedName name="_obx56a835db8dd84ae887e27e696d2ba918" hidden="1" xml:space="preserve"> Outputs!$J$87</definedName>
    <definedName name="_obx570a48d8046e48fca1f77d2ae0d6593e" hidden="1" xml:space="preserve"> 'Model Checks and Alerts'!$F$22</definedName>
    <definedName name="_obx575532881bba4a66b118557fe9c072ae" hidden="1" xml:space="preserve"> Calc!$F$961</definedName>
    <definedName name="_obx57d73c9947f646ed9c23412c677000b2" hidden="1" xml:space="preserve"> Outputs!$J$85</definedName>
    <definedName name="_obx57e3fd1cd1c84848a5529a523ca283eb" hidden="1" xml:space="preserve"> Calc!$F$80</definedName>
    <definedName name="_obx599b818d601448fdaff7fa1992e92d19" hidden="1" xml:space="preserve"> Outputs!$J$179</definedName>
    <definedName name="_obx59a13c28407d41adacf0b39f2680249f" hidden="1" xml:space="preserve"> Outputs!$J$122</definedName>
    <definedName name="_obx59f171b610d547bba0985212cd43861e" hidden="1" xml:space="preserve"> Calc!$F$108</definedName>
    <definedName name="_obx59f1874dfaf9431ab906bf74ab122b92" hidden="1" xml:space="preserve"> Calc!$F$21</definedName>
    <definedName name="_obx5a6e867e8ca54cae81ae1fa46a2f0867" hidden="1" xml:space="preserve"> Calc!$F$558</definedName>
    <definedName name="_obx5a7114f27183479f8826f84f4fef2359" hidden="1" xml:space="preserve"> Calc!$F$164</definedName>
    <definedName name="_obx5afb52f02469435e846a8331b651f680" hidden="1" xml:space="preserve"> Calc!$F$317</definedName>
    <definedName name="_obx5b011a8fdbaa43c6bf7b18ca638d879d" hidden="1" xml:space="preserve"> Calc!$F$49</definedName>
    <definedName name="_obx5b6f1b2c305c4369b296eb1314ca6755" hidden="1" xml:space="preserve"> Outputs!$J$209</definedName>
    <definedName name="_obx5c1427ff6b7747f6a5bbecf5ba5e1b68" hidden="1" xml:space="preserve"> Calc!$F$511</definedName>
    <definedName name="_obx5c29dd091dd849bab6f2dd8082527e73" hidden="1" xml:space="preserve"> Calc!$F$513</definedName>
    <definedName name="_obx5c35f1ece77244d9934e4bd6935ecf69" hidden="1" xml:space="preserve"> Calc!$F$346</definedName>
    <definedName name="_obx5cc58af483e9463ab21c29a095017072" hidden="1" xml:space="preserve"> Calc!$F$320</definedName>
    <definedName name="_obx5cec57fe96ce4ec492ba43c21d9f58d5" hidden="1" xml:space="preserve"> Calc!#REF!</definedName>
    <definedName name="_obx5d4ce8c2fa824a97a93adbeddefb088d" hidden="1" xml:space="preserve"> Outputs!$J$202</definedName>
    <definedName name="_obx5da41cce336548bba0a65073ae177496" hidden="1" xml:space="preserve"> Indexation!$J$72</definedName>
    <definedName name="_obx5ea9a8889d0f45ed937682ae6c2ac5f4" hidden="1" xml:space="preserve"> Outputs!$J$148</definedName>
    <definedName name="_obx5eadec8688144ed197b562cfcbe4d4ac" hidden="1" xml:space="preserve"> Calc!$F$739</definedName>
    <definedName name="_obx5eb8f8c816c74aeca6c605e82f6e5649" hidden="1" xml:space="preserve"> Outputs!$J$83</definedName>
    <definedName name="_obx5eec40012b6f4650be17d3d34ea41631" hidden="1" xml:space="preserve"> Calc!$F$882</definedName>
    <definedName name="_obx5ef5cfa86afe4b26a85d4d98c441ee00" hidden="1" xml:space="preserve"> Calc!$F$31</definedName>
    <definedName name="_obx5f10087332754d5494efe0e3edb7ac88" hidden="1" xml:space="preserve"> 'Model Checks and Alerts'!$F$13</definedName>
    <definedName name="_obx5f2051f8110744199d6c5c953ce358a4" hidden="1" xml:space="preserve"> Calc!$F$286</definedName>
    <definedName name="_obx604207ee98ec421587df2daee1998d33" hidden="1" xml:space="preserve"> Calc!$F$621</definedName>
    <definedName name="_obx6055cec5f6144206a4fe382c63c35496" hidden="1" xml:space="preserve"> Calc!$F$252</definedName>
    <definedName name="_obx60998622b8934d07a87c7448ec67eb96" hidden="1" xml:space="preserve"> Calc!$F$314</definedName>
    <definedName name="_obx60a05ed4a925474a85c4cc23d518759c" hidden="1" xml:space="preserve"> Calc!$F$817</definedName>
    <definedName name="_obx60f99d9da90c4256ac21d9df053e33b0" hidden="1" xml:space="preserve"> Calc!$F$104</definedName>
    <definedName name="_obx61065c493a9e485bbf8624e2e9aacd08" hidden="1" xml:space="preserve"> Calc!$F$54</definedName>
    <definedName name="_obx6109848edc404beab13196eb5f25d0d7" hidden="1" xml:space="preserve"> Calc!$F$301</definedName>
    <definedName name="_obx6111476908594659a808c754e157349a" hidden="1" xml:space="preserve"> Outputs!$J$226</definedName>
    <definedName name="_obx612ea33400a243bda67912a0d4909dc0" hidden="1" xml:space="preserve"> Calc!$F$563</definedName>
    <definedName name="_obx615a9afd0ae842a68ec8239c9f4e1b4c" hidden="1" xml:space="preserve"> Calc!$F$697</definedName>
    <definedName name="_obx618c315e1455434eb02722f6de8cbcb9" hidden="1" xml:space="preserve"> Calc!$F$702</definedName>
    <definedName name="_obx61950fda18144faea464c948b6316538" hidden="1" xml:space="preserve"> Indexation!$J$24</definedName>
    <definedName name="_obx621206a9d85349a4906c4dde74ea7446" hidden="1" xml:space="preserve"> Calc!$F$606</definedName>
    <definedName name="_obx62308ba1c8044cd0898c8623c227ef96" hidden="1" xml:space="preserve"> Calc!$F$119</definedName>
    <definedName name="_obx62eec65020874593bee3ad10162a3bc3" hidden="1" xml:space="preserve"> 'Model Checks and Alerts'!$F$50</definedName>
    <definedName name="_obx63c3eabd47454331bcd17a24a7f8da28" hidden="1" xml:space="preserve"> Outputs!$J$106</definedName>
    <definedName name="_obx6417babf85574a898bda497264d92685" hidden="1" xml:space="preserve"> Calc!$F$542</definedName>
    <definedName name="_obx648770602e2c47728ddd721f5771368a" hidden="1" xml:space="preserve"> Calc!$F$790</definedName>
    <definedName name="_obx653266228d4d4638bd6fbffd468bac5e" hidden="1" xml:space="preserve"> Calc!$F$138</definedName>
    <definedName name="_obx65658c845b5347189a91f7737894b461" hidden="1" xml:space="preserve"> Calc!$F$719</definedName>
    <definedName name="_obx656b91a6c5ed4f518348e90e2fcad5ef" hidden="1" xml:space="preserve"> Outputs!$J$169</definedName>
    <definedName name="_obx6669f77b82664b9a8a4a0628b4738abe" hidden="1" xml:space="preserve"> Calc!$F$856</definedName>
    <definedName name="_obx666ee8ff8a9e4cb1b50b49d04cb8698a" hidden="1" xml:space="preserve"> Calc!$F$752</definedName>
    <definedName name="_obx66ce56d07218443e934a886a53d75926" hidden="1" xml:space="preserve"> Outputs!$J$233</definedName>
    <definedName name="_obx66e7961ee0e7495d8e73ae69f746690e" hidden="1" xml:space="preserve"> Calc!$F$467</definedName>
    <definedName name="_obx6713db4d687a4c169b6a1a1e2f67da7b" hidden="1" xml:space="preserve"> Outputs!$J$159</definedName>
    <definedName name="_obx673f16cf5efd49cc95c9f74d7427ca30" hidden="1" xml:space="preserve"> Calc!$F$365</definedName>
    <definedName name="_obx6761c317b00c4319a8d2d6ad9f66b475" hidden="1" xml:space="preserve"> Outputs!$J$13</definedName>
    <definedName name="_obx67c2297db58345f29dc6d935602353bf" hidden="1" xml:space="preserve"> Outputs!$J$92</definedName>
    <definedName name="_obx67d8bb90be5640f09ede532c3fff89f5" hidden="1" xml:space="preserve"> Calc!$F$770</definedName>
    <definedName name="_obx688d241b41634137b657ce1e35dce307" hidden="1" xml:space="preserve"> Outputs!$J$170</definedName>
    <definedName name="_obx68a4f55ff2514da4a9999b3a2c58270f" hidden="1" xml:space="preserve"> Calc!$F$135</definedName>
    <definedName name="_obx694c451752ca488ea9db97eabf073586" hidden="1" xml:space="preserve"> Calc!$F$133</definedName>
    <definedName name="_obx6973dc94a759400c8677a20d8f3c83c7" hidden="1" xml:space="preserve"> Calc!$F$102</definedName>
    <definedName name="_obx69aa395013a549cfb1097ccaedc88e03" hidden="1" xml:space="preserve"> Outputs!$J$141</definedName>
    <definedName name="_obx69f257133f4c4d7f9659ebdcfdfcd7dc" hidden="1" xml:space="preserve"> Calc!$F$889</definedName>
    <definedName name="_obx6aaa8fafaee5433d9e4844537126747b" hidden="1" xml:space="preserve"> Calc!$F$143</definedName>
    <definedName name="_obx6ab37bb3f0774357918e0b8a0739af60" hidden="1" xml:space="preserve"> Calc!$F$652</definedName>
    <definedName name="_obx6aea2dabc53042db96bbf7762e90a8af" hidden="1" xml:space="preserve"> Calc!$F$879</definedName>
    <definedName name="_obx6b26f06c2720481ea2c19a2628942307" hidden="1" xml:space="preserve"> Outputs!$J$93</definedName>
    <definedName name="_obx6b54e545e74042c8ab27b402e000a8fa" hidden="1" xml:space="preserve"> Calc!$F$712</definedName>
    <definedName name="_obx6bbaf973f2764e7b9b8d38101aaa3526" hidden="1" xml:space="preserve"> Outputs!$J$88</definedName>
    <definedName name="_obx6c36202ff26048929e24ff62e3470b35" hidden="1" xml:space="preserve"> Calc!$F$815</definedName>
    <definedName name="_obx6c678bec0bad47f69d37756d0abff2b9" hidden="1" xml:space="preserve"> Calc!$F$22</definedName>
    <definedName name="_obx6c6e31dd189d4b1fa6c65a05aacf4143" hidden="1" xml:space="preserve"> Calc!$F$127</definedName>
    <definedName name="_obx6ccaeea9bef849718293dd8c3e795f53" hidden="1" xml:space="preserve"> Outputs!$J$137</definedName>
    <definedName name="_obx6d159ec439a247afbcd9cee463dc1cc3" hidden="1" xml:space="preserve"> Outputs!$J$124</definedName>
    <definedName name="_obx6d49dd65bafc4eeeb4213aa3732b32f5" hidden="1" xml:space="preserve"> Calc!$F$378</definedName>
    <definedName name="_obx6d77352e017d4804a47bc05f8176af8f" hidden="1" xml:space="preserve"> Calc!$F$117</definedName>
    <definedName name="_obx6e5b7cc2b8a646148314fb4c21ad17a1" hidden="1" xml:space="preserve"> Calc!$F$870</definedName>
    <definedName name="_obx6f09e3d70d424feabe18f0388b55fcf2" hidden="1" xml:space="preserve"> Outputs!$J$61</definedName>
    <definedName name="_obx6f22be567a08407bbc35fc7187b341e5" hidden="1" xml:space="preserve"> Calc!$F$711</definedName>
    <definedName name="_obx6f6df038aca4413c884536ebb9b47564" hidden="1" xml:space="preserve"> Calc!#REF!</definedName>
    <definedName name="_obx6fdeb44b557d477ebeb7cc41d2a66042" hidden="1" xml:space="preserve"> Outputs!$J$196</definedName>
    <definedName name="_obx6feb8cb17cf24051b723ea2c0fd514e4" hidden="1" xml:space="preserve"> Calc!$F$788</definedName>
    <definedName name="_obx6fef8f240ae34f2fb1655521d06c49cd" hidden="1" xml:space="preserve"> Calc!$F$331</definedName>
    <definedName name="_obx7030f470eb574a74836f8c5cee4a495e" hidden="1" xml:space="preserve"> Outputs!$J$101</definedName>
    <definedName name="_obx7058d9fd65e44172aa3bc66ff74c442e" hidden="1" xml:space="preserve"> Calc!$F$883</definedName>
    <definedName name="_obx7074897683ec4b53a3f09d49897e25fa" hidden="1" xml:space="preserve"> Outputs!$J$194</definedName>
    <definedName name="_obx70d3ae17bbe442db9d59f462774d7750" hidden="1" xml:space="preserve"> Calc!$F$271</definedName>
    <definedName name="_obx71332d6cd9904e26bec1afd5eff4b9bc" hidden="1" xml:space="preserve"> Calc!$F$862</definedName>
    <definedName name="_obx71469122748a4ce38da863749c328344" hidden="1" xml:space="preserve"> Outputs!$J$191</definedName>
    <definedName name="_obx715fee310e694071be38b62a335de88f" hidden="1" xml:space="preserve"> Calc!$F$893</definedName>
    <definedName name="_obx7160983135a74821ac0de5f9c79d7d1d" hidden="1" xml:space="preserve"> Calc!$F$881</definedName>
    <definedName name="_obx717268fd69074d2dadad9bf6d006c25c" hidden="1" xml:space="preserve"> Calc!$F$23</definedName>
    <definedName name="_obx7197a7396aff4b9babaa1700711fee7e" hidden="1" xml:space="preserve"> Indexation!$J$92</definedName>
    <definedName name="_obx71f78c4eb1b048f1a85c34fef0998e5f" hidden="1" xml:space="preserve"> Outputs!$J$132</definedName>
    <definedName name="_obx722760e92f444f62b8daac73759e8dd9" hidden="1" xml:space="preserve"> Outputs!$J$173</definedName>
    <definedName name="_obx722c032eac654e8c9009e3b0df63ecea" hidden="1" xml:space="preserve"> Calc!$F$27</definedName>
    <definedName name="_obx722f6c744a34437aa045e3aaebde9d75" hidden="1" xml:space="preserve"> Indexation!$J$55</definedName>
    <definedName name="_obx726780514af94e65b5aff3c9acd48963" hidden="1" xml:space="preserve"> Outputs!$J$79</definedName>
    <definedName name="_obx728c2dbebb054dd38a577efe75c97ff3" hidden="1" xml:space="preserve"> Indexation!$J$12</definedName>
    <definedName name="_obx72aabdc7a56e432fad0b88743eded402" hidden="1" xml:space="preserve"> Outputs!$J$205</definedName>
    <definedName name="_obx72e6fb0c805c48f2b3565b838a144c5b" hidden="1" xml:space="preserve"> Calc!#REF!</definedName>
    <definedName name="_obx73290e00ea99493e883b407316184069" hidden="1" xml:space="preserve"> Calc!$F$842</definedName>
    <definedName name="_obx7349975f50c748dab61573c24d5cf699" hidden="1" xml:space="preserve"> Calc!$F$647</definedName>
    <definedName name="_obx73c0cc11326642109063c59a80c37a07" hidden="1" xml:space="preserve"> Calc!$F$915</definedName>
    <definedName name="_obx74369ef4cf234a68b19b9088978d49bc" hidden="1" xml:space="preserve"> Calc!$F$219</definedName>
    <definedName name="_obx74eb7069afb543718a9c044cad79bce5" hidden="1" xml:space="preserve"> Time!$J$47</definedName>
    <definedName name="_obx750fe88e527c400598902647290616b7" hidden="1" xml:space="preserve"> Outputs!$J$199</definedName>
    <definedName name="_obx751da8d65ff944a5b5f9e33d2e9f04a9" hidden="1" xml:space="preserve"> Calc!$F$124</definedName>
    <definedName name="_obx751eac47dea7403b89624825aae4e8c3" hidden="1" xml:space="preserve"> Calc!$F$942</definedName>
    <definedName name="_obx7619bbd8bd3a465680a8e78e4c2dcae2" hidden="1" xml:space="preserve"> Calc!$F$462</definedName>
    <definedName name="_obx766e9c25831345c9af619eee47da3c0d" hidden="1" xml:space="preserve"> Calc!$F$451</definedName>
    <definedName name="_obx7679744a0b734d859c1ca0a0446e1047" hidden="1" xml:space="preserve"> Calc!$F$640</definedName>
    <definedName name="_obx76a8de89e21a4865811da80b401bc42d" hidden="1" xml:space="preserve"> Calc!$F$609</definedName>
    <definedName name="_obx76f72a0873734d32a393bd23db94bb0e" hidden="1" xml:space="preserve"> Calc!$F$678</definedName>
    <definedName name="_obx772e9e296712439881f09ef5ce490cf6" hidden="1" xml:space="preserve"> Outputs!$J$211</definedName>
    <definedName name="_obx77319f0ef6af494398ddd46e97ce1a3b" hidden="1" xml:space="preserve"> Calc!$F$778</definedName>
    <definedName name="_obx7765057f30524439adcf23eef09c5ada" hidden="1" xml:space="preserve"> Calc!$F$45</definedName>
    <definedName name="_obx77804ca61b9b4a9a9e4b13607783d76b" hidden="1" xml:space="preserve"> Calc!$F$681</definedName>
    <definedName name="_obx77cf1f79b9464cc998dc8c20dfca98af" hidden="1" xml:space="preserve"> Calc!$F$253</definedName>
    <definedName name="_obx782386d2e3da4593a408c3bc3efb150f" hidden="1" xml:space="preserve"> Calc!$F$964</definedName>
    <definedName name="_obx789308bb7c45460e8db18be3c7b4e30a" hidden="1" xml:space="preserve"> Calc!$F$526</definedName>
    <definedName name="_obx78b013fe6fb04dca81b0ef91bde0a82a" hidden="1" xml:space="preserve"> Outputs!$J$239</definedName>
    <definedName name="_obx78cfab1d8a7c4d949ba49ceead93f5d5" hidden="1" xml:space="preserve"> Calc!$F$439</definedName>
    <definedName name="_obx790f2a5463cb43a6a2ff17a79568d096" hidden="1" xml:space="preserve"> Outputs!$J$39</definedName>
    <definedName name="_obx792a64f7a4c84c9ab7772d0164062146" hidden="1" xml:space="preserve"> Calc!$F$318</definedName>
    <definedName name="_obx79b6bcf64f9a4c3f872992e35c5158a8" hidden="1" xml:space="preserve"> Indexation!$F$116</definedName>
    <definedName name="_obx7a328b0122b14aee9b81f50c4cf770ba" hidden="1" xml:space="preserve"> Calc!$F$688</definedName>
    <definedName name="_obx7a63d2f986d6462d9571b965c4ba1628" hidden="1" xml:space="preserve"> Calc!$F$349</definedName>
    <definedName name="_obx7a8c3a4797b14e8784c011016e9a66d0" hidden="1" xml:space="preserve"> Calc!$F$625</definedName>
    <definedName name="_obx7aafb30ec7a6430098d944ddeb6f3ee6" hidden="1" xml:space="preserve"> Outputs!$J$50</definedName>
    <definedName name="_obx7abd8ef3077141708599e7645fde3a8e" hidden="1" xml:space="preserve"> Outputs!$J$100</definedName>
    <definedName name="_obx7af6cf195a62430790e971b704dcfeee" hidden="1" xml:space="preserve"> Calc!$F$803</definedName>
    <definedName name="_obx7c33ad9a4b0f4a089900113bba07f44b" hidden="1" xml:space="preserve"> Calc!$F$627</definedName>
    <definedName name="_obx7c4290f1cbd24790839d871180d7d2db" hidden="1" xml:space="preserve"> Calc!$F$658</definedName>
    <definedName name="_obx7d402baa269e462dbbde6b5cd37101a3" hidden="1" xml:space="preserve"> Time!$J$24</definedName>
    <definedName name="_obx7d45a4db1bec4d3cabf2da119108023b" hidden="1" xml:space="preserve"> Calc!$F$382</definedName>
    <definedName name="_obx7d73cba7119a41968e6612350ee06905" hidden="1" xml:space="preserve"> 'Model Checks and Alerts'!$F$34</definedName>
    <definedName name="_obx7d9705324f9b48308e4dd9120a5dc441" hidden="1" xml:space="preserve"> Indexation!$J$94</definedName>
    <definedName name="_obx7db75574a43a43ccb3955a34c75d5cd5" hidden="1" xml:space="preserve"> Calc!$F$106</definedName>
    <definedName name="_obx7e1dffcad2374322b5b0224de34b3c66" hidden="1" xml:space="preserve"> Calc!$F$929</definedName>
    <definedName name="_obx7e599e96d77b433eb4136b5c465398fd" hidden="1" xml:space="preserve"> Outputs!$J$133</definedName>
    <definedName name="_obx7e5f3584cea249389d32c64d1bc2b5d5" hidden="1" xml:space="preserve"> Outputs!$J$107</definedName>
    <definedName name="_obx7f12fc7f481f4c1fb47e117061b57c13" hidden="1" xml:space="preserve"> Outputs!$J$131</definedName>
    <definedName name="_obx7f39549c4fc34ded83b9afa71e0f94ac" hidden="1" xml:space="preserve"> Calc!$F$514</definedName>
    <definedName name="_obx7f3bc9e462944082aa3aac80231c261d" hidden="1" xml:space="preserve"> Calc!$F$73</definedName>
    <definedName name="_obx7f8326ed7f5f4e49af57f49e3e6a4c21" hidden="1" xml:space="preserve"> Calc!$F$97</definedName>
    <definedName name="_obx8008cfec6ecc43fc8a7e50c7fc282930" hidden="1" xml:space="preserve"> Calc!$F$32</definedName>
    <definedName name="_obx8036365425674808a3d5b4983e8b2ef9" hidden="1" xml:space="preserve"> Calc!$F$754</definedName>
    <definedName name="_obx814f91be4fdc4df599f952a51d7e09b8" hidden="1" xml:space="preserve"> Calc!$F$730</definedName>
    <definedName name="_obx818856d61994469e85ef8a76aaa92aed" hidden="1" xml:space="preserve"> Calc!$F$816</definedName>
    <definedName name="_obx8195dcdab4334410943e61753b37f493" hidden="1" xml:space="preserve"> 'Model Checks and Alerts'!$F$32</definedName>
    <definedName name="_obx81a57964b1a34f0ab6f5bbdeba489a55" hidden="1" xml:space="preserve"> Outputs!$J$167</definedName>
    <definedName name="_obx820751e602b4470ab9723a14784bf3a1" hidden="1" xml:space="preserve"> Indexation!$J$87</definedName>
    <definedName name="_obx82234e5579f74846a1f6154c4b44f880" hidden="1" xml:space="preserve"> Calc!$F$814</definedName>
    <definedName name="_obx8234f0ddd4514a54b32a77ddc6ce8184" hidden="1" xml:space="preserve"> Calc!$F$132</definedName>
    <definedName name="_obx8252ef6d9ec2433796703f8dceb146b8" hidden="1" xml:space="preserve"> Calc!$F$432</definedName>
    <definedName name="_obx8276e428f467430392d8ad704d6a6622" hidden="1" xml:space="preserve"> Outputs!$J$227</definedName>
    <definedName name="_obx82bad76c7fbe416fb5735b4320d86270" hidden="1" xml:space="preserve"> Calc!#REF!</definedName>
    <definedName name="_obx83070497be5d4dac941f851f19fa3d29" hidden="1" xml:space="preserve"> Calc!$F$946</definedName>
    <definedName name="_obx835ec52ad74944cda92966eaf41afc6e" hidden="1" xml:space="preserve"> Calc!#REF!</definedName>
    <definedName name="_obx83b6cacf8aa240f0b47bf72f01942738" hidden="1" xml:space="preserve"> Calc!$F$166</definedName>
    <definedName name="_obx83be061525654996aca5df149fedb115" hidden="1" xml:space="preserve"> Calc!$F$527</definedName>
    <definedName name="_obx83c0eab988f34be5851212801b6378ea" hidden="1" xml:space="preserve"> Calc!#REF!</definedName>
    <definedName name="_obx83cb720b03894f65852d2bdc4ebfe4cf" hidden="1" xml:space="preserve"> Calc!$F$835</definedName>
    <definedName name="_obx8497cee1d3124f7fa6c5f0da47410053" hidden="1" xml:space="preserve"> Calc!$F$876</definedName>
    <definedName name="_obx858d697161e74f6ba24d1f445d641fa4" hidden="1" xml:space="preserve"> Calc!$F$146</definedName>
    <definedName name="_obx86053e7be532476c829c8ce1e1664731" hidden="1" xml:space="preserve"> Calc!$F$205</definedName>
    <definedName name="_obx862f141f14cd4a45a90e05be26317940" hidden="1" xml:space="preserve"> Calc!$F$81</definedName>
    <definedName name="_obx866a950f006a4a18bc3f16b30a6e2a2f" hidden="1" xml:space="preserve"> Indexation!$J$91</definedName>
    <definedName name="_obx866f6dd1b40a4c50899652a0d08e2104" hidden="1" xml:space="preserve"> Calc!$F$595</definedName>
    <definedName name="_obx86a66e3294664612b29c2fc92d473b12" hidden="1" xml:space="preserve"> Outputs!$J$219</definedName>
    <definedName name="_obx86d25396688f43aa9ddee29e207e0c18" hidden="1" xml:space="preserve"> Indexation!$J$149</definedName>
    <definedName name="_obx881dfab34eab4eb7badbfd393ddcdd10" hidden="1" xml:space="preserve"> Calc!$F$784</definedName>
    <definedName name="_obx88c13648b3114c868bca5561db6e36c3" hidden="1" xml:space="preserve"> Indexation!$F$109</definedName>
    <definedName name="_obx8931270e9f5c46128b3dc6ca0f8567da" hidden="1" xml:space="preserve"> Calc!$F$481</definedName>
    <definedName name="_obx89aacd4a773c4cfea55b705d0bfad189" hidden="1" xml:space="preserve"> Calc!$F$872</definedName>
    <definedName name="_obx89c3848ac05d443bb417beca924a0f54" hidden="1" xml:space="preserve"> Outputs!$J$242</definedName>
    <definedName name="_obx89cbbd52e51e4232805ba2f46f239ddb" hidden="1" xml:space="preserve"> Calc!$F$48</definedName>
    <definedName name="_obx8a14546621e4416b96d4a55f3f5de686" hidden="1" xml:space="preserve"> Calc!$F$782</definedName>
    <definedName name="_obx8a3215e83c8f481b8df96a74608d1974" hidden="1" xml:space="preserve"> Outputs!$J$237</definedName>
    <definedName name="_obx8a7a353f6ffc459297d54965179c9e58" hidden="1" xml:space="preserve"> Calc!$F$464</definedName>
    <definedName name="_obx8a99a35178c04baca84f9677cd14067d" hidden="1" xml:space="preserve"> Calc!$F$496</definedName>
    <definedName name="_obx8ac82d00fed04a728367ed8769d5bd14" hidden="1" xml:space="preserve"> Outputs!$J$140</definedName>
    <definedName name="_obx8aed16f369514aedb9ae5c81778491f1" hidden="1" xml:space="preserve"> Outputs!$J$47</definedName>
    <definedName name="_obx8b06714103484a7e80ed7d9fa968ae9d" hidden="1" xml:space="preserve"> Calc!$F$846</definedName>
    <definedName name="_obx8b7693c9f3f24beb99a194013ef44aa3" hidden="1" xml:space="preserve"> Calc!$F$62</definedName>
    <definedName name="_obx8bcc6b4a33ef496c8751f41178c25681" hidden="1" xml:space="preserve"> Calc!$F$700</definedName>
    <definedName name="_obx8bf22feca0d7464198075e12315c22fd" hidden="1" xml:space="preserve"> Outputs!$J$29</definedName>
    <definedName name="_obx8c04e0f2357440429296d811c0ccbcc5" hidden="1" xml:space="preserve"> Calc!$F$959</definedName>
    <definedName name="_obx8c0c3f29cb2f4fe0b741f9dd4302d225" hidden="1" xml:space="preserve"> Outputs!$J$229</definedName>
    <definedName name="_obx8c87b970b5c74eff98b7c0628f8ff003" hidden="1" xml:space="preserve"> Calc!$F$639</definedName>
    <definedName name="_obx8c99b1d181e74bf087397cb75477493a" hidden="1" xml:space="preserve"> Outputs!$J$158</definedName>
    <definedName name="_obx8cac0ca4f8b94499a4b1f6c42976872e" hidden="1" xml:space="preserve"> Calc!$F$241</definedName>
    <definedName name="_obx8d00e9b348ff4fc9aeba95bfeabe22de" hidden="1" xml:space="preserve"> Outputs!$J$225</definedName>
    <definedName name="_obx8d10368efedf463c836a2f79eb0e7328" hidden="1" xml:space="preserve"> Calc!$F$804</definedName>
    <definedName name="_obx8dc7acb7b1e4439da5e3fbaf95023e37" hidden="1" xml:space="preserve"> Calc!$F$890</definedName>
    <definedName name="_obx8dfd28fc8b964c7abb305f185d55261a" hidden="1" xml:space="preserve"> Calc!$F$741</definedName>
    <definedName name="_obx8dfd4a59b7b64c83b37ea8274d5f63a8" hidden="1" xml:space="preserve"> Calc!$F$776</definedName>
    <definedName name="_obx8e4bc6edc954459c83e49e67c6ed4d99" hidden="1" xml:space="preserve"> Calc!$F$740</definedName>
    <definedName name="_obx8ea1c56bfde14d918e4df30e19056f89" hidden="1" xml:space="preserve"> Calc!$F$122</definedName>
    <definedName name="_obx8ea8f96972a742d7afd69398928f08d9" hidden="1" xml:space="preserve"> Calc!$F$266</definedName>
    <definedName name="_obx8eb2cc5b52294befa5af416641f06869" hidden="1" xml:space="preserve"> Calc!$F$179</definedName>
    <definedName name="_obx8ec1e7d7d3ee4f90bebc9bc3e86b6dbd" hidden="1" xml:space="preserve"> Calc!$F$299</definedName>
    <definedName name="_obx8f035a40553c43c3a97cdc9c6c97162d" hidden="1" xml:space="preserve"> Calc!$F$895</definedName>
    <definedName name="_obx8f1a92a57dc04eb497a2e18b13a495d9" hidden="1" xml:space="preserve"> Outputs!$J$156</definedName>
    <definedName name="_obx8f432066dca74a85a1c00659467a4ca9" hidden="1" xml:space="preserve"> Calc!$F$231</definedName>
    <definedName name="_obx8f7661a5de954b28983457f27c60806d" hidden="1" xml:space="preserve"> Outputs!$J$35</definedName>
    <definedName name="_obx90cd189669244828a118559194d22352" hidden="1" xml:space="preserve"> Indexation!$J$48</definedName>
    <definedName name="_obx91004b7379d2422db527da446caff996" hidden="1" xml:space="preserve"> Calc!#REF!</definedName>
    <definedName name="_obx9162eb854de44484b5c3d154c36f2495" hidden="1" xml:space="preserve"> Calc!$F$411</definedName>
    <definedName name="_obx9175d855732446cabebde3250cd2c72b" hidden="1" xml:space="preserve"> Calc!$F$334</definedName>
    <definedName name="_obx9188fa22293643708c5e311f4be505f7" hidden="1" xml:space="preserve"> Outputs!$J$125</definedName>
    <definedName name="_obx91cc84e0852c4142aa1b0248410bbf11" hidden="1" xml:space="preserve"> Outputs!$J$231</definedName>
    <definedName name="_obx91e42661d3714c75a94fb8487bcaf064" hidden="1" xml:space="preserve"> Calc!$F$768</definedName>
    <definedName name="_obx9270d8cb723a486b9942d18efdcd0520" hidden="1" xml:space="preserve"> Calc!$F$611</definedName>
    <definedName name="_obx936d814f30ed42baae589f7933bf282d" hidden="1" xml:space="preserve"> Outputs!$J$201</definedName>
    <definedName name="_obx93855642898744f58ab053b8fe178645" hidden="1" xml:space="preserve"> Calc!$F$232</definedName>
    <definedName name="_obx93ab88c6e41a44798b3cdb319334a951" hidden="1" xml:space="preserve"> Calc!$F$423</definedName>
    <definedName name="_obx93c7a4dbb7774ea0b59f9f8a678b14b3" hidden="1" xml:space="preserve"> Calc!$F$498</definedName>
    <definedName name="_obx950645e650e74ee08b472702729c428f" hidden="1" xml:space="preserve"> Calc!$F$561</definedName>
    <definedName name="_obx95132131b01740d19864bd2060f1dc22" hidden="1" xml:space="preserve"> Indexation!$J$66</definedName>
    <definedName name="_obx952da61236094021be81c1d11a9ad4af" hidden="1" xml:space="preserve"> Calc!$F$216</definedName>
    <definedName name="_obx95587c735c3c47e5a7f85f61c66c04e0" hidden="1" xml:space="preserve"> Indexation!$F$123</definedName>
    <definedName name="_obx964165c7400848faba9a8f296dd1650b" hidden="1" xml:space="preserve"> Outputs!$J$246</definedName>
    <definedName name="_obx96540cfd09e94be9b0e026470467a70f" hidden="1" xml:space="preserve"> Calc!$F$142</definedName>
    <definedName name="_obx969487210bef41ca893c127e64715b3d" hidden="1" xml:space="preserve"> Outputs!$J$102</definedName>
    <definedName name="_obx96a0831802c04ec08b29e79ab14b8a70" hidden="1" xml:space="preserve"> Indexation!$F$156</definedName>
    <definedName name="_obx96a1b950f7d84f0bba38e6975182bb89" hidden="1" xml:space="preserve"> Calc!$F$562</definedName>
    <definedName name="_obx9707f53d99af4bbe85dc1f0eb8de2543" hidden="1" xml:space="preserve"> Calc!$F$791</definedName>
    <definedName name="_obx971f17d86dcc4c24a5437331aac962a5" hidden="1" xml:space="preserve"> Calc!$F$766</definedName>
    <definedName name="_obx976442a8a5874e75813d532774917696" hidden="1" xml:space="preserve"> Outputs!$J$117</definedName>
    <definedName name="_obx97694c01e3a84fe0a6c5bcabfee8044d" hidden="1" xml:space="preserve"> Calc!$F$775</definedName>
    <definedName name="_obx977f1b682d794e279009887b89c15011" hidden="1" xml:space="preserve"> Outputs!$J$49</definedName>
    <definedName name="_obx97ed7fe959dc4d0e8528b0a64944d067" hidden="1" xml:space="preserve"> Calc!$F$422</definedName>
    <definedName name="_obx99bbe43b480a44eabb7e192ea2d49b75" hidden="1" xml:space="preserve"> Calc!$F$121</definedName>
    <definedName name="_obx9a3ec6642dfa47968d34b050d50f45e9" hidden="1" xml:space="preserve"> Time!$J$58</definedName>
    <definedName name="_obx9a40ba6afc1640da8d6e78bf422c3b51" hidden="1" xml:space="preserve"> Calc!$F$383</definedName>
    <definedName name="_obx9a5c8f1398824f87aad0b80f4138a3dd" hidden="1" xml:space="preserve"> Outputs!$J$89</definedName>
    <definedName name="_obx9a864813e9504838a78c55e64dc1e14f" hidden="1" xml:space="preserve"> Calc!$F$793</definedName>
    <definedName name="_obx9a9bd86ce3b149e49341154f1b755177" hidden="1" xml:space="preserve"> Calc!$F$105</definedName>
    <definedName name="_obx9add534eeebc4ee084707c0cc264da5e" hidden="1" xml:space="preserve"> Outputs!$J$212</definedName>
    <definedName name="_obx9aebe97d673449d38024c2b9e72a8fd9" hidden="1" xml:space="preserve"> Outputs!$J$54</definedName>
    <definedName name="_obx9af0c2b5db6f4ea399a533f688336d6b" hidden="1" xml:space="preserve"> Indexation!$F$140</definedName>
    <definedName name="_obx9b1dfd17493c44f593c59517b9d82bab" hidden="1" xml:space="preserve"> Calc!$F$50</definedName>
    <definedName name="_obx9b2a8a69e66147d9a7891ead0d8400c1" hidden="1" xml:space="preserve"> Outputs!$J$197</definedName>
    <definedName name="_obx9c3fd8174c1f46c2807746390501a829" hidden="1" xml:space="preserve"> Indexation!$F$132</definedName>
    <definedName name="_obx9cac976cbdad47db939afb182f9d04cb" hidden="1" xml:space="preserve"> Calc!$F$785</definedName>
    <definedName name="_obx9cbe5d25b37f41dda89da13fda178020" hidden="1" xml:space="preserve"> Calc!$F$921</definedName>
    <definedName name="_obx9d453e914a2e40368dd9ad98406cb02e" hidden="1" xml:space="preserve"> Calc!$F$626</definedName>
    <definedName name="_obx9d5317e0e3eb43d9a6fb2fb297177e75" hidden="1" xml:space="preserve"> Outputs!$J$30</definedName>
    <definedName name="_obx9dc118d187c14eb094fe5b5c43005d71" hidden="1" xml:space="preserve"> Calc!$F$807</definedName>
    <definedName name="_obx9dd54a0536824a74a5fddf576146f8fa" hidden="1" xml:space="preserve"> Calc!$F$336</definedName>
    <definedName name="_obx9ea9bba1c89c45c082c8b2908a4a643e" hidden="1" xml:space="preserve"> Indexation!$J$60</definedName>
    <definedName name="_obx9eee2e42293b46aeb24036d938f6028e" hidden="1" xml:space="preserve"> Outputs!$J$27</definedName>
    <definedName name="_obx9ef1302bfaa34d6e88ffb97228a79ac6" hidden="1" xml:space="preserve"> Outputs!$J$174</definedName>
    <definedName name="_obx9f4aed8bf26249d2a2720d939bed5991" hidden="1" xml:space="preserve"> Outputs!#REF!</definedName>
    <definedName name="_obx9fbc91d652b947c48d1c2449d397795d" hidden="1" xml:space="preserve"> Calc!$F$333</definedName>
    <definedName name="_obx9fcb6233b05d4e83bc5e56f09b040ba3" hidden="1" xml:space="preserve"> Calc!$F$589</definedName>
    <definedName name="_obx9ffcb09728b243d7ae5f7c16b3cd9eee" hidden="1" xml:space="preserve"> Calc!$F$38</definedName>
    <definedName name="_obxa0013ad3bc2648b99ba8738d80b97d94" hidden="1" xml:space="preserve"> Outputs!$J$171</definedName>
    <definedName name="_obxa042e946b7324ca19d0f96e457fa8e55" hidden="1" xml:space="preserve"> Outputs!$J$38</definedName>
    <definedName name="_obxa084e58c977a45c3b284f714fbfb595e" hidden="1" xml:space="preserve"> Outputs!$J$193</definedName>
    <definedName name="_obxa0a3d09002f347f5b8992818a79987d6" hidden="1" xml:space="preserve"> Outputs!$J$55</definedName>
    <definedName name="_obxa0e367fc7b024eae84d1b5f9d8cd20ea" hidden="1" xml:space="preserve"> Calc!$F$191</definedName>
    <definedName name="_obxa0f3085e983b4b108b3d0f01b2770690" hidden="1" xml:space="preserve"> Calc!$F$18</definedName>
    <definedName name="_obxa109ba609c254c74b48ff2bf9c8550c6" hidden="1" xml:space="preserve"> Calc!$F$230</definedName>
    <definedName name="_obxa10b47a435144ff9a1394e38809c20c8" hidden="1" xml:space="preserve"> Calc!$F$68</definedName>
    <definedName name="_obxa121ac3caec5414e84a2a042b95de5e4" hidden="1" xml:space="preserve"> Calc!$F$392</definedName>
    <definedName name="_obxa1a6656135714deb9e000050ea2b073e" hidden="1" xml:space="preserve"> Outputs!$J$121</definedName>
    <definedName name="_obxa2092aca98a6405fa986b69670734b8a" hidden="1" xml:space="preserve"> Calc!$F$510</definedName>
    <definedName name="_obxa257c2625bf9426d8325d23cec2e61da" hidden="1" xml:space="preserve"> Calc!$F$393</definedName>
    <definedName name="_obxa28b7233dfe44bf499f255a9cea5deea" hidden="1" xml:space="preserve"> Calc!$F$450</definedName>
    <definedName name="_obxa2fb5513d32e4e3c9c82224dad67e5d9" hidden="1" xml:space="preserve"> Calc!$F$978</definedName>
    <definedName name="_obxa36386373fce47a6be2d4b89692166bc" hidden="1" xml:space="preserve"> Indexation!$J$13</definedName>
    <definedName name="_obxa369264a673f48668309caad4c4006ee" hidden="1" xml:space="preserve"> Calc!$F$727</definedName>
    <definedName name="_obxa3a83ec69a7c48918b48a783d7ab7105" hidden="1" xml:space="preserve"> Outputs!$J$145</definedName>
    <definedName name="_obxa3f8c1a8c7d849d3a58523e681b654d5" hidden="1" xml:space="preserve"> Outputs!$J$185</definedName>
    <definedName name="_obxa41f834b53e9497cbea7e013be6dfc50" hidden="1" xml:space="preserve"> Outputs!$J$56</definedName>
    <definedName name="_obxa463730c84f04d23bde1a2b7e2f81a0c" hidden="1" xml:space="preserve"> 'Model Checks and Alerts'!$F$17</definedName>
    <definedName name="_obxa468fdb193514717b019f6d1a208cac5" hidden="1" xml:space="preserve"> Calc!$F$943</definedName>
    <definedName name="_obxa4ac47935d4144cb8880a560cfa32816" hidden="1" xml:space="preserve"> Calc!#REF!</definedName>
    <definedName name="_obxa4e2f442668a462399c49841018a04be" hidden="1" xml:space="preserve"> 'Model Checks and Alerts'!$F$31</definedName>
    <definedName name="_obxa53d7f7f83324765b40f08b89861b897" hidden="1" xml:space="preserve"> Calc!$F$806</definedName>
    <definedName name="_obxa540e01645a245debf3cd63ec4a0f8e4" hidden="1" xml:space="preserve"> Outputs!#REF!</definedName>
    <definedName name="_obxa59dbe6e262e48aba1a8f3b16de28983" hidden="1" xml:space="preserve"> Calc!$F$89</definedName>
    <definedName name="_obxa5b231557e68421195ab133fff8b9ae9" hidden="1" xml:space="preserve"> Calc!$F$869</definedName>
    <definedName name="_obxa5baa855603542bf92f4a5b4e99b8e15" hidden="1" xml:space="preserve"> Calc!$F$850</definedName>
    <definedName name="_obxa5e17a9db8e04f0d90e72af1e42748e9" hidden="1" xml:space="preserve"> Calc!$F$722</definedName>
    <definedName name="_obxa5f8a62ef83b4aeaab1260b599039488" hidden="1" xml:space="preserve"> Calc!$F$69</definedName>
    <definedName name="_obxa6197a76324b475bb9ddf56474a4e79d" hidden="1" xml:space="preserve"> Calc!$F$689</definedName>
    <definedName name="_obxa636aa67d5bb4fa8a8780fed980f8a64" hidden="1" xml:space="preserve"> Calc!$F$637</definedName>
    <definedName name="_obxa698ff30c4104bf88bc503d535ad752f" hidden="1" xml:space="preserve"> Calc!$F$478</definedName>
    <definedName name="_obxa714627b03ad43668c239a5ca57425aa" hidden="1" xml:space="preserve"> Calc!$F$874</definedName>
    <definedName name="_obxa7282577f6ba4c80a553672dde681fc2" hidden="1" xml:space="preserve"> Outputs!$J$14</definedName>
    <definedName name="_obxa750cc2f9a914644a74bc1c410ba85ee" hidden="1" xml:space="preserve"> Indexation!$J$78</definedName>
    <definedName name="_obxa773218ea8ff4793b0dde4e74f5399f2" hidden="1" xml:space="preserve"> Calc!$F$812</definedName>
    <definedName name="_obxa8145903a83949a28568f752e089b621" hidden="1" xml:space="preserve"> Calc!$F$831</definedName>
    <definedName name="_obxa815c7c977014bf68dbe9f89a30dfb0e" hidden="1" xml:space="preserve"> Calc!$F$877</definedName>
    <definedName name="_obxa88c328cdc7e488fa4bee3cfdbb30dcd" hidden="1" xml:space="preserve"> Calc!$F$679</definedName>
    <definedName name="_obxa8ff1a00ebab4d81990553cf701a5ba1" hidden="1" xml:space="preserve"> Calc!$F$461</definedName>
    <definedName name="_obxa92a7710d9b247398fef483dbff8d0a3" hidden="1" xml:space="preserve"> Calc!$F$67</definedName>
    <definedName name="_obxa97aee4e0cd4421c943547670288b602" hidden="1" xml:space="preserve"> Calc!$F$255</definedName>
    <definedName name="_obxa9864d5af255482aab2d0bcca7cbbeff" hidden="1" xml:space="preserve"> Calc!$F$774</definedName>
    <definedName name="_obxa9f1ce3f327e4d978cefbbdbd8c59e0f" hidden="1" xml:space="preserve"> Calc!$F$254</definedName>
    <definedName name="_obxa9fdad4eb1aa4343986a1b695b33b886" hidden="1" xml:space="preserve"> Calc!$F$136</definedName>
    <definedName name="_obxaa2f34fef1bc4b11aaf98118435e6cd8" hidden="1" xml:space="preserve"> Outputs!$J$203</definedName>
    <definedName name="_obxabac5b24c4ba4084ae6dfa98c2a5d22f" hidden="1" xml:space="preserve"> Calc!$F$828</definedName>
    <definedName name="_obxac203c4d81ed4fdd898e539052b1ea37" hidden="1" xml:space="preserve"> Calc!$F$892</definedName>
    <definedName name="_obxac339e7308c34b33a34024835085679a" hidden="1" xml:space="preserve"> Outputs!$J$72</definedName>
    <definedName name="_obxac3457dad88a405eb2a26a3746d32baa" hidden="1" xml:space="preserve"> Outputs!$J$220</definedName>
    <definedName name="_obxac8fcc4bfc7d4cf4bb23c3d13777d7d7" hidden="1" xml:space="preserve"> Outputs!$J$228</definedName>
    <definedName name="_obxad5c058d6887471ebe4d7ec24b891d6b" hidden="1" xml:space="preserve"> Calc!$F$963</definedName>
    <definedName name="_obxadbc735d6f0d4faa953552d12854d204" hidden="1" xml:space="preserve"> Indexation!$J$150</definedName>
    <definedName name="_obxadf675cc41db45eab800002a3574e59d" hidden="1" xml:space="preserve"> Outputs!$J$119</definedName>
    <definedName name="_obxae2c784cd9cc43c9bc488639353b2be7" hidden="1" xml:space="preserve"> 'Model Checks and Alerts'!$F$24</definedName>
    <definedName name="_obxae5e99be459b4549a0231901932f9037" hidden="1" xml:space="preserve"> Calc!$F$183</definedName>
    <definedName name="_obxae9cec855f654078bc206f13ca8ec41c" hidden="1" xml:space="preserve"> Outputs!$J$90</definedName>
    <definedName name="_obxaeafafacd2b941b7b4170506c368f206" hidden="1" xml:space="preserve"> Calc!$F$792</definedName>
    <definedName name="_obxafa2b4c2ff0148778ea4ed04fb660ddb" hidden="1" xml:space="preserve"> Outputs!$J$118</definedName>
    <definedName name="_obxb030b766298849ccb4ae9da4a95d811d" hidden="1" xml:space="preserve"> Indexation!$J$88</definedName>
    <definedName name="_obxb05b53d198a74bf1b621c5607d010220" hidden="1" xml:space="preserve"> Indexation!$J$90</definedName>
    <definedName name="_obxb07ccf9d455347cfb135d2db0919bfa8" hidden="1" xml:space="preserve"> Calc!$F$958</definedName>
    <definedName name="_obxb08ca831947b426798dd61d2b7325d0e" hidden="1" xml:space="preserve"> Calc!$F$578</definedName>
    <definedName name="_obxb0ed2e2522b1488aa59b077f319b17f5" hidden="1" xml:space="preserve"> Calc!$F$282</definedName>
    <definedName name="_obxb16c507ff3cc4b14a8021e24c07c7259" hidden="1" xml:space="preserve"> Calc!$F$737</definedName>
    <definedName name="_obxb171eec7cfac4324b3d78943c7eedb64" hidden="1" xml:space="preserve"> Time!$F$46</definedName>
    <definedName name="_obxb1db118d255548898289b8c7a06f7e0d" hidden="1" xml:space="preserve"> Calc!$F$145</definedName>
    <definedName name="_obxb1e1a189f5a14008b3bb3e6d68a13dde" hidden="1" xml:space="preserve"> Calc!$F$137</definedName>
    <definedName name="_obxb205e476e9fa4b2f8054a491dfafe160" hidden="1" xml:space="preserve"> 'Model Checks and Alerts'!$F$23</definedName>
    <definedName name="_obxb2ca365813874678925fc336571e79df" hidden="1" xml:space="preserve"> Calc!$F$189</definedName>
    <definedName name="_obxb2e1bb15dc704280ad549b8d4abdc7ac" hidden="1" xml:space="preserve"> Calc!$F$887</definedName>
    <definedName name="_obxb36f8e93a3ec4d8a8b332a665d5a7b9c" hidden="1" xml:space="preserve"> Calc!$F$777</definedName>
    <definedName name="_obxb37ba8093b514cd097ce5dbbe3d6db0b" hidden="1" xml:space="preserve"> Calc!$F$805</definedName>
    <definedName name="_obxb449397c29d04548aee188eef4d0fa17" hidden="1" xml:space="preserve"> Calc!$F$90</definedName>
    <definedName name="_obxb51c27ee62844f808d0f1ae7f507ddf1" hidden="1" xml:space="preserve"> Calc!$F$528</definedName>
    <definedName name="_obxb540e15439af4c4a9d911e1c73a4da37" hidden="1" xml:space="preserve"> Calc!$F$109</definedName>
    <definedName name="_obxb57efcb3e56b4ffb9c5962283da7f31f" hidden="1" xml:space="preserve"> 'Model Checks and Alerts'!$F$35</definedName>
    <definedName name="_obxb5de36cf84ee47e2be1c7a1972cf1e16" hidden="1" xml:space="preserve"> Calc!$F$381</definedName>
    <definedName name="_obxb667394fc616438ebebf0592f16a1456" hidden="1" xml:space="preserve"> Outputs!#REF!</definedName>
    <definedName name="_obxb6a8013da0c548c9ad2ab41075e40221" hidden="1" xml:space="preserve"> Calc!$F$440</definedName>
    <definedName name="_obxb6be7872f391421fa43fc2957f0ae90d" hidden="1" xml:space="preserve"> Outputs!$J$32</definedName>
    <definedName name="_obxb700cf4cb10e448a8543698e6bdc6508" hidden="1" xml:space="preserve"> Calc!$F$579</definedName>
    <definedName name="_obxb706f00509aa4b90b2782200cb8ec6df" hidden="1" xml:space="preserve"> Indexation!$J$49</definedName>
    <definedName name="_obxb77200c6701548b0a2254d5b3dfdc765" hidden="1" xml:space="preserve"> Calc!$F$888</definedName>
    <definedName name="_obxb799034092a94879a2d69bae2645ae34" hidden="1" xml:space="preserve"> Calc!$F$207</definedName>
    <definedName name="_obxb7b833c4698144cd80e9dc82519c06bc" hidden="1" xml:space="preserve"> Calc!#REF!</definedName>
    <definedName name="_obxb813ebdbafaf4b4c91f46205d05870cf" hidden="1" xml:space="preserve"> Outputs!$J$182</definedName>
    <definedName name="_obxb825e773ee8d4f8db18b73e25a8be6d8" hidden="1" xml:space="preserve"> Time!$F$64</definedName>
    <definedName name="_obxb83739f8fede44deb762d557e85fdfc0" hidden="1" xml:space="preserve"> Calc!$F$389</definedName>
    <definedName name="_obxb841e63b17dd4dd793165b60b70fb442" hidden="1" xml:space="preserve"> Outputs!$J$135</definedName>
    <definedName name="_obxb852488a6ecf403689a6198990800755" hidden="1" xml:space="preserve"> 'Model Checks and Alerts'!$F$12</definedName>
    <definedName name="_obxb85454180d3f48eb949b76e0170b3d38" hidden="1" xml:space="preserve"> Calc!#REF!</definedName>
    <definedName name="_obxb876f5ad41f14c668ee3b52cf9eccd68" hidden="1" xml:space="preserve"> Outputs!$J$230</definedName>
    <definedName name="_obxb91bcf315da540f991721d86f3ac260e" hidden="1" xml:space="preserve"> Calc!$F$287</definedName>
    <definedName name="_obxb9597705234946e6aa01e25e1462075d" hidden="1" xml:space="preserve"> Calc!$F$30</definedName>
    <definedName name="_obxb9bc96cadebe411ca09c350b0a32605f" hidden="1" xml:space="preserve"> Indexation!$J$37</definedName>
    <definedName name="_obxba3d7c4c8c3d4f028b814a423f65cc79" hidden="1" xml:space="preserve"> Calc!$F$56</definedName>
    <definedName name="_obxba532c5fa3a646fb93f1442053f730c5" hidden="1" xml:space="preserve"> Calc!$F$718</definedName>
    <definedName name="_obxba6a01e5330f4f19a3958367200c3d44" hidden="1" xml:space="preserve"> Indexation!$J$117</definedName>
    <definedName name="_obxbac839d38b5a4de1975c5f584c35b024" hidden="1" xml:space="preserve"> Calc!$F$28</definedName>
    <definedName name="_obxbaf9196767334ccf8dfa919b4d2f9d87" hidden="1" xml:space="preserve"> Calc!$F$233</definedName>
    <definedName name="_obxbb29e4506b7d4ba6ac5aac7d51ce7364" hidden="1" xml:space="preserve"> Calc!$F$499</definedName>
    <definedName name="_obxbb44d7adec234b5a994f01e98ad74061" hidden="1" xml:space="preserve"> Calc!$F$398</definedName>
    <definedName name="_obxbb7bb9b1891441349e82539217ccf86a" hidden="1" xml:space="preserve"> Calc!$F$624</definedName>
    <definedName name="_obxbb9bdd1961fa4eb0976218b6754a98cb" hidden="1" xml:space="preserve"> Calc!$F$623</definedName>
    <definedName name="_obxbbbb96755af94fc29d887c5e6e09e9b4" hidden="1" xml:space="preserve"> Calc!$F$916</definedName>
    <definedName name="_obxbc0a0ce27e5c4acb8c375bbb218edda1" hidden="1" xml:space="preserve"> Calc!$F$190</definedName>
    <definedName name="_obxbc7a3f794e87494385e9b1c37cb208ce" hidden="1" xml:space="preserve"> Outputs!$J$153</definedName>
    <definedName name="_obxbc7c9253e0c84f9580647af245613701" hidden="1" xml:space="preserve"> Calc!$F$390</definedName>
    <definedName name="_obxbce3cf612874472fbf1acdaeb9af6e67" hidden="1" xml:space="preserve"> Calc!#REF!</definedName>
    <definedName name="_obxbd283426332246a4b0b34b2e201568a0" hidden="1" xml:space="preserve"> Calc!$F$780</definedName>
    <definedName name="_obxbe155d32f56f46b9954ae66e9e1e6e23" hidden="1" xml:space="preserve"> Outputs!$J$116</definedName>
    <definedName name="_obxbf1770e0f8524d84ab0960cef5180631" hidden="1" xml:space="preserve"> Calc!$F$39</definedName>
    <definedName name="_obxbf3d6e8433404a7cb2bf551fcbccbbb2" hidden="1" xml:space="preserve"> Calc!$F$899</definedName>
    <definedName name="_obxbf7432b83fc6433d9a9237cb9b94e7c5" hidden="1" xml:space="preserve"> Calc!$F$894</definedName>
    <definedName name="_obxc1068e84707e4caa9035b649967588fd" hidden="1" xml:space="preserve"> Calc!$F$366</definedName>
    <definedName name="_obxc1198dc6b96f49ff93eb01fccae763cf" hidden="1" xml:space="preserve"> Calc!$F$721</definedName>
    <definedName name="_obxc11d18ad8d614215b7bb6da227275397" hidden="1" xml:space="preserve"> Outputs!$J$19</definedName>
    <definedName name="_obxc12871be45c94e19a096cca5e96e1e88" hidden="1" xml:space="preserve"> Outputs!$J$57</definedName>
    <definedName name="_obxc13be65f0f1048feb24071553b820bef" hidden="1" xml:space="preserve"> Outputs!$J$177</definedName>
    <definedName name="_obxc1603117c3c143b286fb93f347785fc8" hidden="1" xml:space="preserve"> Outputs!#REF!</definedName>
    <definedName name="_obxc1b9803338b44af0a36d7ef5ddd12ed1" hidden="1" xml:space="preserve"> Calc!$F$670</definedName>
    <definedName name="_obxc1b9bcccac364108957d73a0147c67c8" hidden="1" xml:space="preserve"> Calc!$F$974</definedName>
    <definedName name="_obxc3213d8363f849d1a5bc59283199c4a1" hidden="1" xml:space="preserve"> Outputs!$J$82</definedName>
    <definedName name="_obxc34a6ff70fe041718b08cb6f9d3d46ef" hidden="1" xml:space="preserve"> Calc!$F$180</definedName>
    <definedName name="_obxc3b6179c6d85493e983e777ef356ea78" hidden="1" xml:space="preserve"> Calc!$F$194</definedName>
    <definedName name="_obxc464065987a8410bada6378880448c1e" hidden="1" xml:space="preserve"> Calc!$F$944</definedName>
    <definedName name="_obxc4b0def92eef4ddaa25997ff4f3e5e00" hidden="1" xml:space="preserve"> Calc!$F$545</definedName>
    <definedName name="_obxc4b7cbafb7134a1495ee5149decd2672" hidden="1" xml:space="preserve"> Calc!$F$531</definedName>
    <definedName name="_obxc4de7eb1cf2848979507d24d8b8eeddc" hidden="1" xml:space="preserve"> Calc!$F$256</definedName>
    <definedName name="_obxc549e2d6a03947b5a225ad893c7c1eca" hidden="1" xml:space="preserve"> Calc!$F$708</definedName>
    <definedName name="_obxc5f3f47e9fb74e6d82575dc887723906" hidden="1" xml:space="preserve"> Indexation!$F$124</definedName>
    <definedName name="_obxc62cfc1894e64fb58231dd78e0a50807" hidden="1" xml:space="preserve"> Calc!$F$403</definedName>
    <definedName name="_obxc6baeae3da9c49e2b3ac89197a792f86" hidden="1" xml:space="preserve"> Calc!$F$66</definedName>
    <definedName name="_obxc6f505d3f28148f189ac43daadcbca0f" hidden="1" xml:space="preserve"> Outputs!$J$142</definedName>
    <definedName name="_obxc71b942502284f3289b9f9c5e0ce253b" hidden="1" xml:space="preserve"> Calc!$F$497</definedName>
    <definedName name="_obxc7eccc384c44411499ca972b3856ed72" hidden="1" xml:space="preserve"> Indexation!$J$134</definedName>
    <definedName name="_obxc801ea66f9634b69892c598da172099f" hidden="1" xml:space="preserve"> Calc!#REF!</definedName>
    <definedName name="_obxc840f9e2bc4f463ea03b9352a5e38b89" hidden="1" xml:space="preserve"> Calc!$F$742</definedName>
    <definedName name="_obxc8d025e311ba4f9d9f333f21e8ba18ec" hidden="1" xml:space="preserve"> Time!$F$12</definedName>
    <definedName name="_obxc9350710e4fa44c0bdc4420e000b05c0" hidden="1" xml:space="preserve"> Calc!$F$659</definedName>
    <definedName name="_obxca2840d977ff472aa08baee572533108" hidden="1" xml:space="preserve"> Calc!$F$884</definedName>
    <definedName name="_obxca60086bb8dd45d49429cb557a072645" hidden="1" xml:space="preserve"> Calc!#REF!</definedName>
    <definedName name="_obxca840e5f32964285b8567fd85a36a5b3" hidden="1" xml:space="preserve"> Calc!$F$304</definedName>
    <definedName name="_obxcac1d8cc95fe44fb9813f570b51bf884" hidden="1" xml:space="preserve"> Outputs!$J$213</definedName>
    <definedName name="_obxcb1ddfd39fea4863b807813d197da12d" hidden="1" xml:space="preserve"> Indexation!$J$25</definedName>
    <definedName name="_obxcc06272abe44484590cccb5e12d08068" hidden="1" xml:space="preserve"> Calc!$F$923</definedName>
    <definedName name="_obxcc096546fd714676a91180513e5b61e4" hidden="1" xml:space="preserve"> Calc!$F$912</definedName>
    <definedName name="_obxcc9364ab2937491aa7b0f6d20ca9edd9" hidden="1" xml:space="preserve"> Calc!$F$72</definedName>
    <definedName name="_obxccd5c1cb007e4bc08245736c1d274c6f" hidden="1" xml:space="preserve"> Calc!$F$25</definedName>
    <definedName name="_obxcce43fde16de470b9561bd7ead0f63dc" hidden="1" xml:space="preserve"> Calc!#REF!</definedName>
    <definedName name="_obxccfedd53cf39496baf088ca7f7b31e42" hidden="1" xml:space="preserve"> Calc!$F$662</definedName>
    <definedName name="_obxcd714036c204420ab9c5bcacf3ed38c0" hidden="1" xml:space="preserve"> Indexation!$J$89</definedName>
    <definedName name="_obxcd759b747a844758b2633479c48f4a2b" hidden="1" xml:space="preserve"> Calc!$F$101</definedName>
    <definedName name="_obxcd892e3c6b9c49efbd241760df6a2d46" hidden="1" xml:space="preserve"> Calc!$F$351</definedName>
    <definedName name="_obxcddca4257d714b74bc635016fe6e4728" hidden="1" xml:space="preserve"> Calc!$F$234</definedName>
    <definedName name="_obxce0bedb74947488c8f90413372ebe985" hidden="1" xml:space="preserve"> Calc!$F$42</definedName>
    <definedName name="_obxce3b176784fe445e97e8a38d161abde1" hidden="1" xml:space="preserve"> Calc!$F$610</definedName>
    <definedName name="_obxce6f6d30008b42e59d6a9f3ce7f6523f" hidden="1" xml:space="preserve"> Indexation!$J$96</definedName>
    <definedName name="_obxce8ab5f0c8d243c5a81500783712d59c" hidden="1" xml:space="preserve"> Calc!$F$74</definedName>
    <definedName name="_obxcfd50b8e5e284e63bd672fd903a0d17b" hidden="1" xml:space="preserve"> Calc!$F$810</definedName>
    <definedName name="_obxcfdbd7eeed7b4712ae6f4e809c51e96f" hidden="1" xml:space="preserve"> Calc!$F$833</definedName>
    <definedName name="_obxcfdcb562ea324689a98283d5ac56690d" hidden="1" xml:space="preserve"> Calc!$F$650</definedName>
    <definedName name="_obxcff39668bded4c5a9526e35c213ae6cc" hidden="1" xml:space="preserve"> Calc!$F$852</definedName>
    <definedName name="_obxd070c3358e2a4f1ba7eb808b78ff23c8" hidden="1" xml:space="preserve"> Calc!$F$402</definedName>
    <definedName name="_obxd07c6b3ce6ba4c5396b2bc4dc09d5e71" hidden="1" xml:space="preserve"> Calc!$F$430</definedName>
    <definedName name="_obxd08cbb014e654728919c5a9a1c3a1f97" hidden="1" xml:space="preserve"> Calc!$F$103</definedName>
    <definedName name="_obxd0c93e37793042988fa72e8c0b86bf28" hidden="1" xml:space="preserve"> Calc!$F$873</definedName>
    <definedName name="_obxd0cdb4241252460c822d765c7bcf3cf5" hidden="1" xml:space="preserve"> Outputs!#REF!</definedName>
    <definedName name="_obxd126efd0377545c9a1961cc52ed83d6e" hidden="1" xml:space="preserve"> Calc!$F$878</definedName>
    <definedName name="_obxd137b58717f44798a68af4b33ba52352" hidden="1" xml:space="preserve"> Calc!#REF!</definedName>
    <definedName name="_obxd24d91488e9e484782b2f526c1e05f7f" hidden="1" xml:space="preserve"> Calc!$F$575</definedName>
    <definedName name="_obxd2e1dd13aeb8413f9c78846e85ba662b" hidden="1" xml:space="preserve"> Calc!$F$214</definedName>
    <definedName name="_obxd2f538a9e8ef481daa47c876c7e034cd" hidden="1" xml:space="preserve"> Calc!$F$720</definedName>
    <definedName name="_obxd342ec2d543b4b7b94f18d7e931e8c93" hidden="1" xml:space="preserve"> Outputs!$J$97</definedName>
    <definedName name="_obxd378db9fb0f94c238255366a873c6b93" hidden="1" xml:space="preserve"> Calc!#REF!</definedName>
    <definedName name="_obxd39a9012e667484bb76aa4d8bc0c5771" hidden="1" xml:space="preserve"> 'Model Checks and Alerts'!$F$28</definedName>
    <definedName name="_obxd419f1ba6d3a48da8a98c6df26416e76" hidden="1" xml:space="preserve"> Outputs!$J$162</definedName>
    <definedName name="_obxd4faec1d1b2f4e199f630c8a6edd0b7e" hidden="1" xml:space="preserve"> Calc!$F$401</definedName>
    <definedName name="_obxd547e63f165d46d1846be06d44117434" hidden="1" xml:space="preserve"> Calc!$F$412</definedName>
    <definedName name="_obxd5793e8aa56348f6ba1534409a49467f" hidden="1" xml:space="preserve"> Calc!$F$36</definedName>
    <definedName name="_obxd58a14b1a9d649f1ad21b1ecf95eee1f" hidden="1" xml:space="preserve"> Calc!$F$898</definedName>
    <definedName name="_obxd5ab20be0a604c1db2907f3aa8ba4b23" hidden="1" xml:space="preserve"> Outputs!$J$66</definedName>
    <definedName name="_obxd5ba54fd6c41477fb5d11d91bb2ab7de" hidden="1" xml:space="preserve"> Outputs!$J$65</definedName>
    <definedName name="_obxd6779aa6e0fe4a0db2ed9eccf6457810" hidden="1" xml:space="preserve"> Outputs!$J$40</definedName>
    <definedName name="_obxd67934c73d3b49a29ceeee22442ff747" hidden="1" xml:space="preserve"> Calc!$F$480</definedName>
    <definedName name="_obxd679f0ed7dd74f24a5cfa8e7ddfd1c63" hidden="1" xml:space="preserve"> Outputs!$J$16</definedName>
    <definedName name="_obxd67f422f0aa74337a8f91b763324936d" hidden="1" xml:space="preserve"> Calc!$F$347</definedName>
    <definedName name="_obxd681f5354a5445cfb3a4d022df1e9b48" hidden="1" xml:space="preserve"> Calc!$F$115</definedName>
    <definedName name="_obxd75070b544bd4563b4ff5a7786caf966" hidden="1" xml:space="preserve"> Outputs!$J$113</definedName>
    <definedName name="_obxd7f7bea002f24d2a8af9439c76a2d3f4" hidden="1" xml:space="preserve"> Outputs!$J$188</definedName>
    <definedName name="_obxd8142319927f4a3f869d6bd7c77d228c" hidden="1" xml:space="preserve"> Calc!$F$857</definedName>
    <definedName name="_obxd82c16fa663b4256afb087a87f52ba51" hidden="1" xml:space="preserve"> Calc!$F$441</definedName>
    <definedName name="_obxd83f8edb16904dc09c74bddebe63d5f2" hidden="1" xml:space="preserve"> Outputs!$J$243</definedName>
    <definedName name="_obxd949c4417c42428cbf3a74f5d16b8500" hidden="1" xml:space="preserve"> Outputs!$J$172</definedName>
    <definedName name="_obxd9b8401f8f66489d9a64c54f06f8d30a" hidden="1" xml:space="preserve"> Outputs!$J$217</definedName>
    <definedName name="_obxda55868fb6c34d178782324f0c977137" hidden="1" xml:space="preserve"> Time!$J$59</definedName>
    <definedName name="_obxda92e84bec6f465aa6529b4c26d3c91c" hidden="1" xml:space="preserve"> Outputs!$J$143</definedName>
    <definedName name="_obxdb07c42bd46c4dac87939698c4c314de" hidden="1" xml:space="preserve"> Calc!$F$303</definedName>
    <definedName name="_obxdb135cecd9884009b576020bfe6a7bf9" hidden="1" xml:space="preserve"> Calc!$F$592</definedName>
    <definedName name="_obxdb179971a42341a1b7e108d217ba881d" hidden="1" xml:space="preserve"> Calc!$F$947</definedName>
    <definedName name="_obxdb3497e1855f4c3babdc5abf0dbbdeba" hidden="1" xml:space="preserve"> Outputs!$J$235</definedName>
    <definedName name="_obxdb66568381664b25a30dd49ef304d7ab" hidden="1" xml:space="preserve"> Outputs!$J$23</definedName>
    <definedName name="_obxdbc4fe72522d46dbadc942f69d76297d" hidden="1" xml:space="preserve"> Calc!$F$560</definedName>
    <definedName name="_obxdbc719eac6284013a6a02ffaf3698abf" hidden="1" xml:space="preserve"> Calc!$F$866</definedName>
    <definedName name="_obxdbca86cc704f46f39bf4104a01e9a740" hidden="1" xml:space="preserve"> Calc!$F$493</definedName>
    <definedName name="_obxdbd1950977294382b37328c84f1ef7bf" hidden="1" xml:space="preserve"> Calc!$F$85</definedName>
    <definedName name="_obxdc7db77343014a80a36702ecdefd4828" hidden="1" xml:space="preserve"> Outputs!$J$204</definedName>
    <definedName name="_obxdcbafff921f24829a2c563ce7dd26d63" hidden="1" xml:space="preserve"> Calc!$F$188</definedName>
    <definedName name="_obxdce928fb1bbf4faeb427364475b018d7" hidden="1" xml:space="preserve"> Calc!#REF!</definedName>
    <definedName name="_obxdd0c7fc5482340e8af986a2ec6d928c1" hidden="1" xml:space="preserve"> Calc!$F$728</definedName>
    <definedName name="_obxdd528b16a7d2414a82be51b7e5ce714a" hidden="1" xml:space="preserve"> Calc!$F$111</definedName>
    <definedName name="_obxdd9d03f12be64564a9f89e8650bab3af" hidden="1" xml:space="preserve"> Calc!$F$79</definedName>
    <definedName name="_obxdda9e74ff7ea4e8eaa4f1a4e41ba367c" hidden="1" xml:space="preserve"> Calc!$F$350</definedName>
    <definedName name="_obxddea800bbbdb4d5f84debbae0ecc1d3e" hidden="1" xml:space="preserve"> Calc!$F$452</definedName>
    <definedName name="_obxddf976fba7064c18aa94d1de6a915c5a" hidden="1" xml:space="preserve"> Calc!$F$701</definedName>
    <definedName name="_obxdebf4a605194414baa98b914563da383" hidden="1" xml:space="preserve"> Calc!$F$829</definedName>
    <definedName name="_obxded241446b7548e7bd93414b8f5d8a2c" hidden="1" xml:space="preserve"> Outputs!$J$189</definedName>
    <definedName name="_obxdf06881220394671aa2b3aac6dde78c7" hidden="1" xml:space="preserve"> Indexation!$J$42</definedName>
    <definedName name="_obxdf39f8a321de4a8692dcdfcc4f4b842b" hidden="1" xml:space="preserve"> Calc!$F$796</definedName>
    <definedName name="_obxdf85de217e474acc9b46145c453781ad" hidden="1" xml:space="preserve"> Outputs!$J$139</definedName>
    <definedName name="_obxdf886b4d80ea4e89a36bdb561a1a3a2c" hidden="1" xml:space="preserve"> Indexation!$J$54</definedName>
    <definedName name="_obxdfef9ad6c8734d7fa583476d49790c8f" hidden="1" xml:space="preserve"> Time!$F$36</definedName>
    <definedName name="_obxe0646c32b762497fb47e02a012ede82f" hidden="1" xml:space="preserve"> Calc!$F$750</definedName>
    <definedName name="_obxe07bdde99d494d94ada126969d5155d0" hidden="1" xml:space="preserve"> Calc!$F$29</definedName>
    <definedName name="_obxe0b9a9a2d01a4f73a7d0b53becb7daea" hidden="1" xml:space="preserve"> Calc!$F$380</definedName>
    <definedName name="_obxe11e0350331b42ab9d93cfcf95930b2b" hidden="1" xml:space="preserve"> Outputs!$J$114</definedName>
    <definedName name="_obxe12d983e293d4bc5afb3450adfcc89b1" hidden="1" xml:space="preserve"> Calc!$F$525</definedName>
    <definedName name="_obxe19dbdf933ac4c45bfe087a63c35c76f" hidden="1" xml:space="preserve"> Calc!$F$926</definedName>
    <definedName name="_obxe1b09512edd644bca4319e1652b8198a" hidden="1" xml:space="preserve"> Outputs!$J$236</definedName>
    <definedName name="_obxe1bfd196fa164c5daf0bc4520037c19d" hidden="1" xml:space="preserve"> Calc!$F$849</definedName>
    <definedName name="_obxe1d28a09bab54bb1a3a1d02803552afd" hidden="1" xml:space="preserve"> Calc!$F$178</definedName>
    <definedName name="_obxe1dcdde78c9f44d38ac027c07b89fc64" hidden="1" xml:space="preserve"> Calc!$F$33</definedName>
    <definedName name="_obxe1fbb3548c2f4ea0883d48da44f4a318" hidden="1" xml:space="preserve"> Outputs!$J$164</definedName>
    <definedName name="_obxe24c5ff131e642eb8a2178ce04eff625" hidden="1" xml:space="preserve"> Calc!$F$88</definedName>
    <definedName name="_obxe29ca29e4ba24046b32d901320128245" hidden="1" xml:space="preserve"> Outputs!$J$58</definedName>
    <definedName name="_obxe2e97b483b784499bd42f5209b88e90a" hidden="1" xml:space="preserve"> Calc!$F$348</definedName>
    <definedName name="_obxe3a729f371be4188bf5cf339013d2a2e" hidden="1" xml:space="preserve"> Calc!$F$573</definedName>
    <definedName name="_obxe3dd3db4e6ca4fc1823fd9fe805880e5" hidden="1" xml:space="preserve"> Calc!$F$96</definedName>
    <definedName name="_obxe444c9be2fc64b94b8178b611666267b" hidden="1" xml:space="preserve"> Calc!$F$717</definedName>
    <definedName name="_obxe4eeb9f805f2464aafc7882d1ab265a3" hidden="1" xml:space="preserve"> Calc!$F$298</definedName>
    <definedName name="_obxe57bcbd0df6445aeb2f9de0c6733e689" hidden="1" xml:space="preserve"> Calc!$F$26</definedName>
    <definedName name="_obxe604cd54810d425db133d200c42fcb19" hidden="1" xml:space="preserve"> Indexation!$J$61</definedName>
    <definedName name="_obxe617deb12d474776af76f5933c8a6be6" hidden="1" xml:space="preserve"> Calc!$F$924</definedName>
    <definedName name="_obxe665a08052b24991b864810d046547dd" hidden="1" xml:space="preserve"> Outputs!$J$53</definedName>
    <definedName name="_obxe66e9abd774544549cb293beb7178be4" hidden="1" xml:space="preserve"> Calc!$F$922</definedName>
    <definedName name="_obxe6839dff4253489081b74c5e1f854e7f" hidden="1" xml:space="preserve"> Indexation!$J$97</definedName>
    <definedName name="_obxe6a9f43c0c774ad1a917ec99460e6506" hidden="1" xml:space="preserve"> Calc!$F$193</definedName>
    <definedName name="_obxe70a6017b94a465da8551fa74e480f15" hidden="1" xml:space="preserve"> Calc!$F$418</definedName>
    <definedName name="_obxe70a916aa6e44163ac557c741778aa45" hidden="1" xml:space="preserve"> Calc!$F$46</definedName>
    <definedName name="_obxe7e4d57adb224c39add24adf8047092a" hidden="1" xml:space="preserve"> Calc!$F$71</definedName>
    <definedName name="_obxe7edce64b8174ef39433122fc6ecd5b6" hidden="1" xml:space="preserve"> Calc!$F$94</definedName>
    <definedName name="_obxe89d7a4de2d3446e8fe44f0587411691" hidden="1" xml:space="preserve"> Calc!$F$209</definedName>
    <definedName name="_obxe8e32bac821c4f46a233d34f505c3851" hidden="1" xml:space="preserve"> Calc!$F$410</definedName>
    <definedName name="_obxe8e5a506fb2b4a9f9334589ddf109459" hidden="1" xml:space="preserve"> Outputs!$J$157</definedName>
    <definedName name="_obxe90ef370f23448619f9420bf108c120e" hidden="1" xml:space="preserve"> Calc!$F$530</definedName>
    <definedName name="_obxe93ef40cfdec4c8ca078c91c08423848" hidden="1" xml:space="preserve"> Calc!$F$541</definedName>
    <definedName name="_obxe995d7578a414316af53abc1cdb98fac" hidden="1" xml:space="preserve"> Outputs!$J$130</definedName>
    <definedName name="_obxe9aaf86e5d884462a672ee0d00022349" hidden="1" xml:space="preserve"> Outputs!$J$111</definedName>
    <definedName name="_obxe9d36fee766647978a8adb5eb3197f78" hidden="1" xml:space="preserve"> Calc!$F$268</definedName>
    <definedName name="_obxea03c3945d234e92821b1f48983c0fb4" hidden="1" xml:space="preserve"> Calc!$F$272</definedName>
    <definedName name="_obxea1d544741394722bc503213c4a77d2f" hidden="1" xml:space="preserve"> Outputs!$J$62</definedName>
    <definedName name="_obxeb14da82157f455cbcd1a7803da7ef23" hidden="1" xml:space="preserve"> Outputs!$J$81</definedName>
    <definedName name="_obxeb81f3c841fe4930b42e98e508b2930f" hidden="1" xml:space="preserve"> Outputs!$J$238</definedName>
    <definedName name="_obxebd87fa2f51d4831ab7c398440b24751" hidden="1" xml:space="preserve"> Calc!$F$251</definedName>
    <definedName name="_obxebf8c7de73e34fecb359d86155cb1f11" hidden="1" xml:space="preserve"> Calc!$F$838</definedName>
    <definedName name="_obxec0eb749bedc4026b4e0681df0638443" hidden="1" xml:space="preserve"> Calc!$F$808</definedName>
    <definedName name="_obxec1c0d730445421c8c6c746af81d037e" hidden="1" xml:space="preserve"> Calc!$F$93</definedName>
    <definedName name="_obxec31d2d909824a439234fbcf58343dc8" hidden="1" xml:space="preserve"> Calc!$F$832</definedName>
    <definedName name="_obxec5d2c94c103471f92ef623875b99a0b" hidden="1" xml:space="preserve"> Calc!$F$16</definedName>
    <definedName name="_obxecdd67138f1945f39dc27b68c1ea3afb" hidden="1" xml:space="preserve"> Calc!$F$863</definedName>
    <definedName name="_obxed433e21945c43aaa833fc06d3bc592c" hidden="1" xml:space="preserve"> Calc!$F$76</definedName>
    <definedName name="_obxed774d34504441d198965da857434789" hidden="1" xml:space="preserve"> Calc!$F$738</definedName>
    <definedName name="_obxee026c64613e4ac78fba2e4a6435da0d" hidden="1" xml:space="preserve"> Outputs!$J$218</definedName>
    <definedName name="_obxeec03048d381435b8ba49dfdb1846560" hidden="1" xml:space="preserve"> Outputs!$J$163</definedName>
    <definedName name="_obxef2755bf1e494656bf7d82b7657706fa" hidden="1" xml:space="preserve"> Calc!$F$765</definedName>
    <definedName name="_obxef332147e2fb4233afc7d7926d2767ef" hidden="1" xml:space="preserve"> Calc!$F$977</definedName>
    <definedName name="_obxefab2068c2664e60a0ccc715c65ccf63" hidden="1" xml:space="preserve"> Calc!$F$217</definedName>
    <definedName name="_obxeff4c65d686144699f0afcfe2c5d2409" hidden="1" xml:space="preserve"> Outputs!$J$146</definedName>
    <definedName name="_obxf077bd94c5c94a82b505ad82b5be00cc" hidden="1" xml:space="preserve"> Calc!$F$315</definedName>
    <definedName name="_obxf0cf91d14ae643cf986cf9e09a973244" hidden="1" xml:space="preserve"> Outputs!$J$195</definedName>
    <definedName name="_obxf0fed74ab4e04d788db1cb1bbbc3e82a" hidden="1" xml:space="preserve"> Time!$F$37</definedName>
    <definedName name="_obxf1efb357d5f445acafd0b920cf5e5f33" hidden="1" xml:space="preserve"> Calc!$F$59</definedName>
    <definedName name="_obxf244286970764526894f560a66495b94" hidden="1" xml:space="preserve"> Calc!$F$240</definedName>
    <definedName name="_obxf2549337317642dbbab957996defc75b" hidden="1" xml:space="preserve"> Outputs!$J$221</definedName>
    <definedName name="_obxf26a6100652342f0a1db45281b921632" hidden="1" xml:space="preserve"> Calc!$F$608</definedName>
    <definedName name="_obxf26f58b289c74ba98e55bff675cb8441" hidden="1" xml:space="preserve"> Calc!$F$794</definedName>
    <definedName name="_obxf29f7b152e5e481782082738ad755231" hidden="1" xml:space="preserve"> Calc!$F$781</definedName>
    <definedName name="_obxf34b445618cb4ce89cca6cd5ccdeadf8" hidden="1" xml:space="preserve"> Calc!$F$60</definedName>
    <definedName name="_obxf393d85c50fa4e3f856fef94b46e8896" hidden="1" xml:space="preserve"> Calc!$F$802</definedName>
    <definedName name="_obxf3da3818037144dea80ff69f48834ad2" hidden="1" xml:space="preserve"> Calc!$F$837</definedName>
    <definedName name="_obxf426d26f9fae4a66b2846e532f557562" hidden="1" xml:space="preserve"> Indexation!$J$67</definedName>
    <definedName name="_obxf45da1c78fa0400ab61e10ad962c34b6" hidden="1" xml:space="preserve"> Calc!$F$421</definedName>
    <definedName name="_obxf467f706e54349588618b60c74de51c1" hidden="1" xml:space="preserve"> Calc!$F$367</definedName>
    <definedName name="_obxf48efb944703464f91fddce05a154562" hidden="1" xml:space="preserve"> Calc!$F$300</definedName>
    <definedName name="_obxf4c64442c8bd411f82bebcdd4620d54a" hidden="1" xml:space="preserve"> Calc!$F$443</definedName>
    <definedName name="_obxf4dd4e9b4cf945bc815247c28acd56b1" hidden="1" xml:space="preserve"> 'Model Checks and Alerts'!$F$30</definedName>
    <definedName name="_obxf53853bf39d240b1ad0dd9b9394925f4" hidden="1" xml:space="preserve"> Outputs!$J$123</definedName>
    <definedName name="_obxf545b63f559f4801b5902b81c94783cb" hidden="1" xml:space="preserve"> Calc!$F$710</definedName>
    <definedName name="_obxf564a7af0e364c3aa2deca8fe048b685" hidden="1" xml:space="preserve"> Calc!$F$319</definedName>
    <definedName name="_obxf5b57e094d4146e886c92bf173a92697" hidden="1" xml:space="preserve"> Outputs!$J$73</definedName>
    <definedName name="_obxf5b784a0144d4876bbefc0199515788c" hidden="1" xml:space="preserve"> Outputs!$J$186</definedName>
    <definedName name="_obxf5cd5dcbbd934477811fb3b10fd3ae15" hidden="1" xml:space="preserve"> Calc!$F$928</definedName>
    <definedName name="_obxf6186afe5d714b6580d5514a9fe480c4" hidden="1" xml:space="preserve"> Outputs!$J$147</definedName>
    <definedName name="_obxf627edad1eb841daa15a679d0bdf800b" hidden="1" xml:space="preserve"> Calc!$F$861</definedName>
    <definedName name="_obxf63ea6fe33ab42ecb6aeecf2090ff9de" hidden="1" xml:space="preserve"> Calc!$F$409</definedName>
    <definedName name="_obxf6b3b33ab1ee41d2ae2b0a8571b273a4" hidden="1" xml:space="preserve"> Calc!$F$649</definedName>
    <definedName name="_obxf6ee43ab4b6f49fe98d37f2bbbd0c4e4" hidden="1" xml:space="preserve"> Outputs!$J$215</definedName>
    <definedName name="_obxf6eee5c865344d33bea9adb00b94dc38" hidden="1" xml:space="preserve"> Outputs!$J$74</definedName>
    <definedName name="_obxf7148cbc6d074d168897d52fc2e5821e" hidden="1" xml:space="preserve"> Calc!#REF!</definedName>
    <definedName name="_obxf74ffe8ae13543bd9a1959c084d3933b" hidden="1" xml:space="preserve"> Outputs!$J$223</definedName>
    <definedName name="_obxf7678dc27a384291bbeb01c0bab99b5c" hidden="1" xml:space="preserve"> Calc!$F$948</definedName>
    <definedName name="_obxf7a378aefbac433b840cce8c5f4a7793" hidden="1" xml:space="preserve"> Outputs!$J$206</definedName>
    <definedName name="_obxf7b379e9683a400cbce56416525b52a0" hidden="1" xml:space="preserve"> Calc!$F$182</definedName>
    <definedName name="_obxf7c27696bf08403f92216762c735a902" hidden="1" xml:space="preserve"> Calc!$F$55</definedName>
    <definedName name="_obxf8b7de7b38794652a01a205b4c7f80cf" hidden="1" xml:space="preserve"> Time!$J$18</definedName>
    <definedName name="_obxf8bb321bb28d47c3b415fc96bd1bc73c" hidden="1" xml:space="preserve"> Calc!$F$75</definedName>
    <definedName name="_obxf8f37ebb95c64762b728ecc5a5bfe26d" hidden="1" xml:space="preserve"> Outputs!$J$247</definedName>
    <definedName name="_obxf942d72a6fc841c496ac1842b9de8a84" hidden="1" xml:space="preserve"> Calc!$F$914</definedName>
    <definedName name="_obxf993ace57ffa4e6f8170ddc645644cac" hidden="1" xml:space="preserve"> Calc!$F$960</definedName>
    <definedName name="_obxfa0b627ff54941b78bfb8a3dd74410ce" hidden="1" xml:space="preserve"> Calc!$F$919</definedName>
    <definedName name="_obxfa65feda65e34ad781c67f942c46c9aa" hidden="1" xml:space="preserve"> Calc!$F$691</definedName>
    <definedName name="_obxfa84b7ebf8804f4dacdde79bb182aaae" hidden="1" xml:space="preserve"> Calc!$F$709</definedName>
    <definedName name="_obxfa9425325d6b43ed8dd0f8a0a4a65c71" hidden="1" xml:space="preserve"> Calc!$F$512</definedName>
    <definedName name="_obxfb5d8584cca74011b4601c3ae230208b" hidden="1" xml:space="preserve"> Outputs!$J$37</definedName>
    <definedName name="_obxfba74aa609aa4098a253dae734fe7f06" hidden="1" xml:space="preserve"> Calc!$F$131</definedName>
    <definedName name="_obxfbf9f1e587f14e97a850a80b2b5cd80d" hidden="1" xml:space="preserve"> Indexation!$J$95</definedName>
    <definedName name="_obxfc11acf7dac54faf9391726e7fba24d1" hidden="1" xml:space="preserve"> Calc!$F$853</definedName>
    <definedName name="_obxfd24d80ecdcf48b58d697903e81986a2" hidden="1" xml:space="preserve"> Calc!$F$593</definedName>
    <definedName name="_obxfdf773c9dbd5456c8343db9fb71f5ef4" hidden="1" xml:space="preserve"> 'Model Checks and Alerts'!$F$33</definedName>
    <definedName name="_obxfe9f022a80684a0896da7db6862d2690" hidden="1" xml:space="preserve"> Outputs!$J$183</definedName>
    <definedName name="_obxfeb310d9da8342fdb65daf8ce8de5b75" hidden="1" xml:space="preserve"> Calc!$F$880</definedName>
    <definedName name="_obxfeec4657412e49e1938cc5e0b71fab86" hidden="1" xml:space="preserve"> Calc!$F$399</definedName>
    <definedName name="_obxfef391ebb74d418f8b09d943d7cd7325" hidden="1" xml:space="preserve"> Calc!$F$773</definedName>
    <definedName name="_obxff09224ab98e444599bb4d963f2bc1b4" hidden="1" xml:space="preserve"> Outputs!$J$187</definedName>
    <definedName name="_obxff2a095e400c440485934ea97df39614" hidden="1" xml:space="preserve"> Calc!$F$797</definedName>
    <definedName name="_obxff3db3d45dea4be2b20e1b5317048adb" hidden="1" xml:space="preserve"> Calc!$F$479</definedName>
    <definedName name="_obxff7c85c935674e8d934ef0515a09aae9" hidden="1" xml:space="preserve"> Calc!$F$17</definedName>
    <definedName name="_obxffbee74889ae41e3b3cffed116fff78f" hidden="1" xml:space="preserve"> Calc!$F$897</definedName>
    <definedName name="_Order1">255</definedName>
    <definedName name="_Order2">255</definedName>
    <definedName name="_Sort" localSheetId="0" hidden="1">#REF!</definedName>
    <definedName name="_Sort" hidden="1">#REF!</definedName>
    <definedName name="a" localSheetId="0" hidden="1">{"CHARGE",#N/A,FALSE,"401C11"}</definedName>
    <definedName name="a" hidden="1">{"CHARGE",#N/A,FALSE,"401C11"}</definedName>
    <definedName name="aa" localSheetId="0" hidden="1">{"CHARGE",#N/A,FALSE,"401C11"}</definedName>
    <definedName name="aa" hidden="1">{"CHARGE",#N/A,FALSE,"401C11"}</definedName>
    <definedName name="aaa" localSheetId="0" hidden="1">{"CHARGE",#N/A,FALSE,"401C11"}</definedName>
    <definedName name="aaa" hidden="1">{"CHARGE",#N/A,FALSE,"401C11"}</definedName>
    <definedName name="aaaa" localSheetId="0" hidden="1">{"CHARGE",#N/A,FALSE,"401C11"}</definedName>
    <definedName name="aaaa" hidden="1">{"CHARGE",#N/A,FALSE,"401C11"}</definedName>
    <definedName name="abc" localSheetId="0" hidden="1">{"NET",#N/A,FALSE,"401C11"}</definedName>
    <definedName name="abc" hidden="1">{"NET",#N/A,FALSE,"401C11"}</definedName>
    <definedName name="adbr" localSheetId="0" hidden="1">{"CHARGE",#N/A,FALSE,"401C11"}</definedName>
    <definedName name="adbr" hidden="1">{"CHARGE",#N/A,FALSE,"401C11"}</definedName>
    <definedName name="AMP_period_flag" xml:space="preserve"> Time!$J$60</definedName>
    <definedName name="b" localSheetId="0" hidden="1">{"CHARGE",#N/A,FALSE,"401C11"}</definedName>
    <definedName name="b" hidden="1">{"CHARGE",#N/A,FALSE,"401C11"}</definedName>
    <definedName name="BMGHIndex" hidden="1">"O"</definedName>
    <definedName name="CASE_ACTIVE">#REF!</definedName>
    <definedName name="CASE_COMPARISON">#REF!</definedName>
    <definedName name="change1" localSheetId="0" hidden="1">{"CHARGE",#N/A,FALSE,"401C11"}</definedName>
    <definedName name="change1" hidden="1">{"CHARGE",#N/A,FALSE,"401C11"}</definedName>
    <definedName name="charge" localSheetId="0" hidden="1">{"CHARGE",#N/A,FALSE,"401C11"}</definedName>
    <definedName name="charge" hidden="1">{"CHARGE",#N/A,FALSE,"401C11"}</definedName>
    <definedName name="Checks_breached_any_period" xml:space="preserve"> 'Model Checks and Alerts'!$F$18</definedName>
    <definedName name="Company_Acronym" xml:space="preserve"> Inputs!$F$16</definedName>
    <definedName name="Constants">Inputs!$F$1</definedName>
    <definedName name="Consumer_price_index__including_housing_costs____Consumer_Price_Index__with_housing__for_April" xml:space="preserve"> Inputs!$J$26</definedName>
    <definedName name="Consumer_price_index__including_housing_costs____Consumer_Price_Index__with_housing__for_August" xml:space="preserve"> Inputs!$J$30</definedName>
    <definedName name="Consumer_price_index__including_housing_costs____Consumer_Price_Index__with_housing__for_December" xml:space="preserve"> Inputs!$J$34</definedName>
    <definedName name="Consumer_price_index__including_housing_costs____Consumer_Price_Index__with_housing__for_February" xml:space="preserve"> Inputs!$J$36</definedName>
    <definedName name="Consumer_price_index__including_housing_costs____Consumer_Price_Index__with_housing__for_January" xml:space="preserve"> Inputs!$J$35</definedName>
    <definedName name="Consumer_price_index__including_housing_costs____Consumer_Price_Index__with_housing__for_July" xml:space="preserve"> Inputs!$J$29</definedName>
    <definedName name="Consumer_price_index__including_housing_costs____Consumer_Price_Index__with_housing__for_June" xml:space="preserve"> Inputs!$J$28</definedName>
    <definedName name="Consumer_price_index__including_housing_costs____Consumer_Price_Index__with_housing__for_March" xml:space="preserve"> Inputs!$J$37</definedName>
    <definedName name="Consumer_price_index__including_housing_costs____Consumer_Price_Index__with_housing__for_May" xml:space="preserve"> Inputs!$J$27</definedName>
    <definedName name="Consumer_price_index__including_housing_costs____Consumer_Price_Index__with_housing__for_November" xml:space="preserve"> Inputs!$J$33</definedName>
    <definedName name="Consumer_price_index__including_housing_costs____Consumer_Price_Index__with_housing__for_October" xml:space="preserve"> Inputs!$J$32</definedName>
    <definedName name="Consumer_price_index__including_housing_costs____Consumer_Price_Index__with_housing__for_September" xml:space="preserve"> Inputs!$J$31</definedName>
    <definedName name="Contract_year__year_ending_March__label" xml:space="preserve"> Time!$J$25</definedName>
    <definedName name="CPI_H____2027_28___April" xml:space="preserve"> Inputs!$F$42</definedName>
    <definedName name="CPI_H____2027_28___August" xml:space="preserve"> Inputs!$F$46</definedName>
    <definedName name="CPI_H____2027_28___December" xml:space="preserve"> Inputs!$F$50</definedName>
    <definedName name="CPI_H____2027_28___February" xml:space="preserve"> Inputs!$F$52</definedName>
    <definedName name="CPI_H____2027_28___January" xml:space="preserve"> Inputs!$F$51</definedName>
    <definedName name="CPI_H____2027_28___July" xml:space="preserve"> Inputs!$F$45</definedName>
    <definedName name="CPI_H____2027_28___June" xml:space="preserve"> Inputs!$F$44</definedName>
    <definedName name="CPI_H____2027_28___March" xml:space="preserve"> Inputs!$F$53</definedName>
    <definedName name="CPI_H____2027_28___May" xml:space="preserve"> Inputs!$F$43</definedName>
    <definedName name="CPI_H____2027_28___November" xml:space="preserve"> Inputs!$F$49</definedName>
    <definedName name="CPI_H____2027_28___October" xml:space="preserve"> Inputs!$F$48</definedName>
    <definedName name="CPI_H____2027_28___September" xml:space="preserve"> Inputs!$F$47</definedName>
    <definedName name="CPI_H___April___index" xml:space="preserve"> Indexation!$J$14</definedName>
    <definedName name="CPI_H___August___index" xml:space="preserve"> Indexation!$J$38</definedName>
    <definedName name="CPI_H___December___index" xml:space="preserve"> Indexation!$J$62</definedName>
    <definedName name="CPI_H___February___index" xml:space="preserve"> Indexation!$J$74</definedName>
    <definedName name="CPI_H___Financial_year_average___index" xml:space="preserve"> Indexation!$J$99</definedName>
    <definedName name="CPI_H___Financial_year_average__FYA_year_ending_March__2023" xml:space="preserve"> Indexation!$F$112</definedName>
    <definedName name="CPI_H___Financial_year_average__FYA_year_ending_March__2028" xml:space="preserve"> Indexation!$F$119</definedName>
    <definedName name="CPI_H___Inflate_from_2022_23_FYA_to_2022_23_FYE" xml:space="preserve"> Indexation!$F$141</definedName>
    <definedName name="CPI_H___Inflate_from_2022_23_FYA_to_2027_28_FYA" xml:space="preserve"> Indexation!$F$125</definedName>
    <definedName name="CPI_H___Inflate_from_2027_28_FYA_to_2027_28_FYE" xml:space="preserve"> Indexation!$F$157</definedName>
    <definedName name="CPI_H___January___index" xml:space="preserve"> Indexation!$J$68</definedName>
    <definedName name="CPI_H___July___index" xml:space="preserve"> Indexation!$J$32</definedName>
    <definedName name="CPI_H___June___index" xml:space="preserve"> Indexation!$J$26</definedName>
    <definedName name="CPI_H___March___index" xml:space="preserve"> Indexation!$J$80</definedName>
    <definedName name="CPI_H___March_2018" xml:space="preserve"> Indexation!$F$135</definedName>
    <definedName name="CPI_H___March_2028" xml:space="preserve"> Indexation!$F$151</definedName>
    <definedName name="CPI_H___May___index" xml:space="preserve"> Indexation!$J$20</definedName>
    <definedName name="CPI_H___November___index" xml:space="preserve"> Indexation!$J$56</definedName>
    <definedName name="CPI_H___October___index" xml:space="preserve"> Indexation!$J$50</definedName>
    <definedName name="CPI_H___September__index" xml:space="preserve"> Indexation!$J$44</definedName>
    <definedName name="da" localSheetId="0" hidden="1">#REF!</definedName>
    <definedName name="da" hidden="1">#REF!</definedName>
    <definedName name="dog" localSheetId="0" hidden="1">{"NET",#N/A,FALSE,"401C11"}</definedName>
    <definedName name="dog" hidden="1">{"NET",#N/A,FALSE,"401C11"}</definedName>
    <definedName name="End_of_AMP_period_flag_date" xml:space="preserve"> Inputs!$F$14</definedName>
    <definedName name="EV__LASTREFTIME__" hidden="1">40339.4799074074</definedName>
    <definedName name="ExampleInputRow">#REF!</definedName>
    <definedName name="Expired" hidden="1">FALSE</definedName>
    <definedName name="F">{"bal",#N/A,FALSE,"working papers";"income",#N/A,FALSE,"working papers"}</definedName>
    <definedName name="fdraf">{"bal",#N/A,FALSE,"working papers";"income",#N/A,FALSE,"working papers"}</definedName>
    <definedName name="Fdraft">{"bal",#N/A,FALSE,"working papers";"income",#N/A,FALSE,"working papers"}</definedName>
    <definedName name="Financial_Year_End_Month_Number" xml:space="preserve"> Inputs!$F$12</definedName>
    <definedName name="FirstRow">Inputs!$A$7</definedName>
    <definedName name="FirstTime">Inputs!$J$1</definedName>
    <definedName name="Forecast_start_date" xml:space="preserve"> Inputs!$F$13</definedName>
    <definedName name="Forecast_start_period_flag" xml:space="preserve"> Time!$J$49</definedName>
    <definedName name="Foutput" localSheetId="0" hidden="1">#REF!</definedName>
    <definedName name="Foutput" hidden="1">#REF!</definedName>
    <definedName name="fsdfffd" localSheetId="0" hidden="1">#REF!</definedName>
    <definedName name="fsdfffd" hidden="1">#REF!</definedName>
    <definedName name="fsdfsd" localSheetId="0" hidden="1">#REF!</definedName>
    <definedName name="fsdfsd" hidden="1">#REF!</definedName>
    <definedName name="fsfds" localSheetId="0" hidden="1">#REF!</definedName>
    <definedName name="fsfds" hidden="1">#REF!</definedName>
    <definedName name="fsfsd" localSheetId="0" hidden="1">#REF!</definedName>
    <definedName name="fsfsd" hidden="1">#REF!</definedName>
    <definedName name="gfff" localSheetId="0" hidden="1">{"CHARGE",#N/A,FALSE,"401C11"}</definedName>
    <definedName name="gfff" hidden="1">{"CHARGE",#N/A,FALSE,"401C11"}</definedName>
    <definedName name="gross" localSheetId="0" hidden="1">{"GROSS",#N/A,FALSE,"401C11"}</definedName>
    <definedName name="gross" hidden="1">{"GROSS",#N/A,FALSE,"401C11"}</definedName>
    <definedName name="gross1" localSheetId="0" hidden="1">{"GROSS",#N/A,FALSE,"401C11"}</definedName>
    <definedName name="gross1" hidden="1">{"GROSS",#N/A,FALSE,"401C11"}</definedName>
    <definedName name="hasdfjklhklj" localSheetId="0" hidden="1">{"NET",#N/A,FALSE,"401C11"}</definedName>
    <definedName name="hasdfjklhklj" hidden="1">{"NET",#N/A,FALSE,"401C11"}</definedName>
    <definedName name="help" localSheetId="0" hidden="1">{"CHARGE",#N/A,FALSE,"401C11"}</definedName>
    <definedName name="help" hidden="1">{"CHARGE",#N/A,FALSE,"401C11"}</definedName>
    <definedName name="hghghhj" localSheetId="0" hidden="1">{"CHARGE",#N/A,FALSE,"401C11"}</definedName>
    <definedName name="hghghhj" hidden="1">{"CHARGE",#N/A,FALSE,"401C11"}</definedName>
    <definedName name="HTML_CodePage" hidden="1">1252</definedName>
    <definedName name="HTML_Control" localSheetId="0"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JFELL" localSheetId="0" hidden="1">#REF!</definedName>
    <definedName name="JFELL" hidden="1">#REF!</definedName>
    <definedName name="Label">Inputs!$E$1</definedName>
    <definedName name="MasterCHK" localSheetId="5">Inputs!$F$2</definedName>
    <definedName name="Model_period_end" xml:space="preserve"> Time!$J$14</definedName>
    <definedName name="Model_period_start" xml:space="preserve"> Time!$J$39</definedName>
    <definedName name="Model_Track_Tolerance_Level" xml:space="preserve"> Inputs!$F$235</definedName>
    <definedName name="Months_per_period" xml:space="preserve"> Inputs!$F$15</definedName>
    <definedName name="new" localSheetId="0" hidden="1">{"bal",#N/A,FALSE,"working papers";"income",#N/A,FALSE,"working papers"}</definedName>
    <definedName name="new" hidden="1">{"bal",#N/A,FALSE,"working papers";"income",#N/A,FALSE,"working papers"}</definedName>
    <definedName name="nodelete" hidden="1">{"bal",#N/A,FALSE,"working papers";"income",#N/A,FALSE,"working papers"}</definedName>
    <definedName name="Ofwat___2020_25_RCV_opening_balance___real__2027_28_FYA_.ADDN1" xml:space="preserve"> Calc!$F$823</definedName>
    <definedName name="Ofwat___2020_25_RCV_opening_balance___real__2027_28_FYA_.ADDN2" xml:space="preserve"> Calc!$F$824</definedName>
    <definedName name="Ofwat___2020_25_RCV_opening_balance___real__2027_28_FYA_.BR" xml:space="preserve"> Calc!$F$822</definedName>
    <definedName name="Ofwat___2020_25_RCV_opening_balance___real__2027_28_FYA_.WN" xml:space="preserve"> Calc!$F$820</definedName>
    <definedName name="Ofwat___2020_25_RCV_opening_balance___real__2027_28_FYA_.WR" xml:space="preserve"> Calc!$F$819</definedName>
    <definedName name="Ofwat___2020_25_RCV_opening_balance___real__2027_28_FYA_.WWN" xml:space="preserve"> Calc!$F$821</definedName>
    <definedName name="Ofwat___Opening_RCV_at_1_April_2030_in_2022_23_FYA__CPIH_deflated__prices_post_midnight_adjustments.ADDN1" xml:space="preserve"> Calc!$F$151</definedName>
    <definedName name="Ofwat___Opening_RCV_at_1_April_2030_in_2022_23_FYA__CPIH_deflated__prices_post_midnight_adjustments.ADDN2" xml:space="preserve"> Calc!$F$152</definedName>
    <definedName name="Ofwat___Opening_RCV_at_1_April_2030_in_2022_23_FYA__CPIH_deflated__prices_post_midnight_adjustments.BR" xml:space="preserve"> Calc!$F$150</definedName>
    <definedName name="Ofwat___Opening_RCV_at_1_April_2030_in_2022_23_FYA__CPIH_deflated__prices_post_midnight_adjustments.WN" xml:space="preserve"> Calc!$F$148</definedName>
    <definedName name="Ofwat___Opening_RCV_at_1_April_2030_in_2022_23_FYA__CPIH_deflated__prices_post_midnight_adjustments.WR" xml:space="preserve"> Calc!$F$147</definedName>
    <definedName name="Ofwat___Opening_RCV_at_1_April_2030_in_2022_23_FYA__CPIH_deflated__prices_post_midnight_adjustments.WWN" xml:space="preserve"> Calc!$F$149</definedName>
    <definedName name="Ofwat___Opening_RCV_at_1_April_2030_post_midnight_adjustments_in_2022_23_FYE_prices.ADDN1" xml:space="preserve"> Calc!$F$953</definedName>
    <definedName name="Ofwat___Opening_RCV_at_1_April_2030_post_midnight_adjustments_in_2022_23_FYE_prices.ADDN2" xml:space="preserve"> Calc!$F$954</definedName>
    <definedName name="Ofwat___Opening_RCV_at_1_April_2030_post_midnight_adjustments_in_2022_23_FYE_prices.BR" xml:space="preserve"> Calc!$F$952</definedName>
    <definedName name="Ofwat___Opening_RCV_at_1_April_2030_post_midnight_adjustments_in_2022_23_FYE_prices.WN" xml:space="preserve"> Calc!$F$950</definedName>
    <definedName name="Ofwat___Opening_RCV_at_1_April_2030_post_midnight_adjustments_in_2022_23_FYE_prices.WR" xml:space="preserve"> Calc!$F$949</definedName>
    <definedName name="Ofwat___Opening_RCV_at_1_April_2030_post_midnight_adjustments_in_2022_23_FYE_prices.WWN" xml:space="preserve"> Calc!$F$951</definedName>
    <definedName name="Ofwat___Post_2025_RCV_opening_balance___real__2027_28_FYA_.ADDN1" xml:space="preserve"> Calc!$F$904</definedName>
    <definedName name="Ofwat___Post_2025_RCV_opening_balance___real__2027_28_FYA_.ADDN2" xml:space="preserve"> Calc!$F$905</definedName>
    <definedName name="Ofwat___Post_2025_RCV_opening_balance___real__2027_28_FYA_.BR" xml:space="preserve"> Calc!$F$903</definedName>
    <definedName name="Ofwat___Post_2025_RCV_opening_balance___real__2027_28_FYA_.WN" xml:space="preserve"> Calc!$F$901</definedName>
    <definedName name="Ofwat___Post_2025_RCV_opening_balance___real__2027_28_FYA_.WR" xml:space="preserve"> Calc!$F$900</definedName>
    <definedName name="Ofwat___Post_2025_RCV_opening_balance___real__2027_28_FYA_.WWN" xml:space="preserve"> Calc!$F$902</definedName>
    <definedName name="Ofwat___Pre_2020_RCV_opening_balance___real__2027_28_FYA_.ADDN1" xml:space="preserve"> Calc!$F$760</definedName>
    <definedName name="Ofwat___Pre_2020_RCV_opening_balance___real__2027_28_FYA_.ADDN2" xml:space="preserve"> Calc!$F$761</definedName>
    <definedName name="Ofwat___Pre_2020_RCV_opening_balance___real__2027_28_FYA_.BR" xml:space="preserve"> Calc!$F$759</definedName>
    <definedName name="Ofwat___Pre_2020_RCV_opening_balance___real__2027_28_FYA_.WN" xml:space="preserve"> Calc!$F$757</definedName>
    <definedName name="Ofwat___Pre_2020_RCV_opening_balance___real__2027_28_FYA_.WR" xml:space="preserve"> Calc!$F$756</definedName>
    <definedName name="Ofwat___Pre_2020_RCV_opening_balance___real__2027_28_FYA_.WWN" xml:space="preserve"> Calc!$F$758</definedName>
    <definedName name="Ofwat___RCV_opening_balance___check.ADDN1" xml:space="preserve"> 'Model Checks and Alerts'!$F$40</definedName>
    <definedName name="Ofwat___RCV_opening_balance___check.ADDN2" xml:space="preserve"> 'Model Checks and Alerts'!$F$41</definedName>
    <definedName name="Ofwat___RCV_opening_balance___check.BR" xml:space="preserve"> 'Model Checks and Alerts'!$F$39</definedName>
    <definedName name="Ofwat___RCV_opening_balance___check.WN" xml:space="preserve"> 'Model Checks and Alerts'!$F$37</definedName>
    <definedName name="Ofwat___RCV_opening_balance___check.WR" xml:space="preserve"> 'Model Checks and Alerts'!$F$36</definedName>
    <definedName name="Ofwat___RCV_opening_balance___check.WWN" xml:space="preserve"> 'Model Checks and Alerts'!$F$38</definedName>
    <definedName name="Ofwat___RCV_opening_balance___check_overall.ADDN1" xml:space="preserve"> 'Model Checks and Alerts'!$F$55</definedName>
    <definedName name="Ofwat___RCV_opening_balance___check_overall.ADDN2" xml:space="preserve"> 'Model Checks and Alerts'!$F$56</definedName>
    <definedName name="Ofwat___RCV_opening_balance___check_overall.BR" xml:space="preserve"> 'Model Checks and Alerts'!$F$54</definedName>
    <definedName name="Ofwat___RCV_opening_balance___check_overall.WN" xml:space="preserve"> 'Model Checks and Alerts'!$F$52</definedName>
    <definedName name="Ofwat___RCV_opening_balance___check_overall.WR" xml:space="preserve"> 'Model Checks and Alerts'!$F$51</definedName>
    <definedName name="Ofwat___RCV_opening_balance___check_overall.WWN" xml:space="preserve"> 'Model Checks and Alerts'!$F$53</definedName>
    <definedName name="Ofwat___RCV_opening_balance___real.ADDN1" xml:space="preserve"> Calc!$F$934</definedName>
    <definedName name="Ofwat___RCV_opening_balance___real.ADDN2" xml:space="preserve"> Calc!$F$935</definedName>
    <definedName name="Ofwat___RCV_opening_balance___real.BR" xml:space="preserve"> Calc!$F$933</definedName>
    <definedName name="Ofwat___RCV_opening_balance___real.WN" xml:space="preserve"> Calc!$F$931</definedName>
    <definedName name="Ofwat___RCV_opening_balance___real.WR" xml:space="preserve"> Calc!$F$930</definedName>
    <definedName name="Ofwat___RCV_opening_balance___real.WWN" xml:space="preserve"> Calc!$F$932</definedName>
    <definedName name="Ofwat___RCV_opening_balance_in_2027_28_FYE_prices.ADDN1" xml:space="preserve"> Calc!$F$969</definedName>
    <definedName name="Ofwat___RCV_opening_balance_in_2027_28_FYE_prices.ADDN2" xml:space="preserve"> Calc!$F$970</definedName>
    <definedName name="Ofwat___RCV_opening_balance_in_2027_28_FYE_prices.BR" xml:space="preserve"> Calc!$F$968</definedName>
    <definedName name="Ofwat___RCV_opening_balance_in_2027_28_FYE_prices.WN" xml:space="preserve"> Calc!$F$966</definedName>
    <definedName name="Ofwat___RCV_opening_balance_in_2027_28_FYE_prices.WR" xml:space="preserve"> Calc!$F$965</definedName>
    <definedName name="Ofwat___RCV_opening_balance_in_2027_28_FYE_prices.WWN" xml:space="preserve"> Calc!$F$967</definedName>
    <definedName name="Ofwat___RCV_opening_balance_in_2027_28_FYE_prices__Total_" xml:space="preserve"> Calc!$F$980</definedName>
    <definedName name="OISIII" localSheetId="0" hidden="1">#REF!</definedName>
    <definedName name="OISIII" hidden="1">#REF!</definedName>
    <definedName name="Period_number" xml:space="preserve"> Time!$J$29</definedName>
    <definedName name="Post_2025_investment_RCV___Closing_RCV_at_31_March_2030_in_2022_23_FYA_prices__from_PR24_FD_as_updated_by_the_CMA_redetermination_and_IDoKs_.ADDN1" xml:space="preserve"> Inputs!$F$90</definedName>
    <definedName name="Post_2025_investment_RCV___Closing_RCV_at_31_March_2030_in_2022_23_FYA_prices__from_PR24_FD_as_updated_by_the_CMA_redetermination_and_IDoKs_.ADDN2" xml:space="preserve"> Inputs!$F$91</definedName>
    <definedName name="Post_2025_investment_RCV___Closing_RCV_at_31_March_2030_in_2022_23_FYA_prices__from_PR24_FD_as_updated_by_the_CMA_redetermination_and_IDoKs_.BR" xml:space="preserve"> Inputs!$F$89</definedName>
    <definedName name="Post_2025_investment_RCV___Closing_RCV_at_31_March_2030_in_2022_23_FYA_prices__from_PR24_FD_as_updated_by_the_CMA_redetermination_and_IDoKs_.WN" xml:space="preserve"> Inputs!$F$87</definedName>
    <definedName name="Post_2025_investment_RCV___Closing_RCV_at_31_March_2030_in_2022_23_FYA_prices__from_PR24_FD_as_updated_by_the_CMA_redetermination_and_IDoKs_.WR" xml:space="preserve"> Inputs!$F$86</definedName>
    <definedName name="Post_2025_investment_RCV___Closing_RCV_at_31_March_2030_in_2022_23_FYA_prices__from_PR24_FD_as_updated_by_the_CMA_redetermination_and_IDoKs_.WWN" xml:space="preserve"> Inputs!$F$88</definedName>
    <definedName name="Post_2025_RCV___Closing_RCV_at_31_March_2030_in_2027_28_FYA_prices__from_PR24_FD_as_updated_by_the_CMA_redetermination_and_IDoKs_.ADDN1" xml:space="preserve"> Calc!$F$225</definedName>
    <definedName name="Post_2025_RCV___Closing_RCV_at_31_March_2030_in_2027_28_FYA_prices__from_PR24_FD_as_updated_by_the_CMA_redetermination_and_IDoKs_.ADDN2" xml:space="preserve"> Calc!$F$226</definedName>
    <definedName name="Post_2025_RCV___Closing_RCV_at_31_March_2030_in_2027_28_FYA_prices__from_PR24_FD_as_updated_by_the_CMA_redetermination_and_IDoKs_.BR" xml:space="preserve"> Calc!$F$224</definedName>
    <definedName name="Post_2025_RCV___Closing_RCV_at_31_March_2030_in_2027_28_FYA_prices__from_PR24_FD_as_updated_by_the_CMA_redetermination_and_IDoKs_.WN" xml:space="preserve"> Calc!$F$222</definedName>
    <definedName name="Post_2025_RCV___Closing_RCV_at_31_March_2030_in_2027_28_FYA_prices__from_PR24_FD_as_updated_by_the_CMA_redetermination_and_IDoKs_.WR" xml:space="preserve"> Calc!$F$221</definedName>
    <definedName name="Post_2025_RCV___Closing_RCV_at_31_March_2030_in_2027_28_FYA_prices__from_PR24_FD_as_updated_by_the_CMA_redetermination_and_IDoKs_.WWN" xml:space="preserve"> Calc!$F$223</definedName>
    <definedName name="Post_2025_RCV___Closing_RCV_at_31_March_2030_in_2027_28_FYA_prices__from_PR24_FD_as_updated_by_the_CMA_redetermination_and_IDoKs____Total" xml:space="preserve"> Calc!$F$236</definedName>
    <definedName name="PR19_BYR_Costs_reconciliation_RCV_adjustment_in_2022_23_FYA__CPIH_deflated__prices.ADDN1" xml:space="preserve"> Inputs!$F$114</definedName>
    <definedName name="PR19_BYR_Costs_reconciliation_RCV_adjustment_in_2022_23_FYA__CPIH_deflated__prices.ADDN2" xml:space="preserve"> Inputs!$F$115</definedName>
    <definedName name="PR19_BYR_Costs_reconciliation_RCV_adjustment_in_2022_23_FYA__CPIH_deflated__prices.BR" xml:space="preserve"> Inputs!$F$113</definedName>
    <definedName name="PR19_BYR_Costs_reconciliation_RCV_adjustment_in_2022_23_FYA__CPIH_deflated__prices.WN" xml:space="preserve"> Inputs!$F$111</definedName>
    <definedName name="PR19_BYR_Costs_reconciliation_RCV_adjustment_in_2022_23_FYA__CPIH_deflated__prices.WR" xml:space="preserve"> Inputs!$F$110</definedName>
    <definedName name="PR19_BYR_Costs_reconciliation_RCV_adjustment_in_2022_23_FYA__CPIH_deflated__prices.WWN" xml:space="preserve"> Inputs!$F$112</definedName>
    <definedName name="PR19_BYR_Costs_reconciliation_RCV_adjustment_in_2027_28_FYA_prices.ADDN1" xml:space="preserve"> Calc!$F$293</definedName>
    <definedName name="PR19_BYR_Costs_reconciliation_RCV_adjustment_in_2027_28_FYA_prices.ADDN2" xml:space="preserve"> Calc!$F$294</definedName>
    <definedName name="PR19_BYR_Costs_reconciliation_RCV_adjustment_in_2027_28_FYA_prices.BR" xml:space="preserve"> Calc!$F$292</definedName>
    <definedName name="PR19_BYR_Costs_reconciliation_RCV_adjustment_in_2027_28_FYA_prices.WN" xml:space="preserve"> Calc!$F$290</definedName>
    <definedName name="PR19_BYR_Costs_reconciliation_RCV_adjustment_in_2027_28_FYA_prices.WR" xml:space="preserve"> Calc!$F$289</definedName>
    <definedName name="PR19_BYR_Costs_reconciliation_RCV_adjustment_in_2027_28_FYA_prices.WWN" xml:space="preserve"> Calc!$F$291</definedName>
    <definedName name="PR19_BYR_Costs_reconciliation_RCV_adjustment_in_2027_28_FYA_prices__Total_" xml:space="preserve"> Calc!$F$404</definedName>
    <definedName name="PR19_BYR_Green_recovery_RCV_adjustment_in_2022_23_FYA__CPIH_deflated__prices.ADDN1" xml:space="preserve"> Inputs!$F$142</definedName>
    <definedName name="PR19_BYR_Green_recovery_RCV_adjustment_in_2022_23_FYA__CPIH_deflated__prices.ADDN2" xml:space="preserve"> Inputs!$F$143</definedName>
    <definedName name="PR19_BYR_Green_recovery_RCV_adjustment_in_2022_23_FYA__CPIH_deflated__prices.BR" xml:space="preserve"> Inputs!$F$141</definedName>
    <definedName name="PR19_BYR_Green_recovery_RCV_adjustment_in_2022_23_FYA__CPIH_deflated__prices.WN" xml:space="preserve"> Inputs!$F$139</definedName>
    <definedName name="PR19_BYR_Green_recovery_RCV_adjustment_in_2022_23_FYA__CPIH_deflated__prices.WR" xml:space="preserve"> Inputs!$F$138</definedName>
    <definedName name="PR19_BYR_Green_recovery_RCV_adjustment_in_2022_23_FYA__CPIH_deflated__prices.WWN" xml:space="preserve"> Inputs!$F$140</definedName>
    <definedName name="PR19_BYR_Green_recovery_RCV_adjustment_in_2027_28_FYA_prices.ADDN1" xml:space="preserve"> Calc!$F$357</definedName>
    <definedName name="PR19_BYR_Green_recovery_RCV_adjustment_in_2027_28_FYA_prices.ADDN2" xml:space="preserve"> Calc!$F$358</definedName>
    <definedName name="PR19_BYR_Green_recovery_RCV_adjustment_in_2027_28_FYA_prices.BR" xml:space="preserve"> Calc!$F$356</definedName>
    <definedName name="PR19_BYR_Green_recovery_RCV_adjustment_in_2027_28_FYA_prices.WN" xml:space="preserve"> Calc!$F$354</definedName>
    <definedName name="PR19_BYR_Green_recovery_RCV_adjustment_in_2027_28_FYA_prices.WR" xml:space="preserve"> Calc!$F$353</definedName>
    <definedName name="PR19_BYR_Green_recovery_RCV_adjustment_in_2027_28_FYA_prices.WWN" xml:space="preserve"> Calc!$F$355</definedName>
    <definedName name="PR19_BYR_Green_recovery_RCV_adjustment_in_2027_28_FYA_prices__Total_" xml:space="preserve"> Calc!$F$444</definedName>
    <definedName name="PR19_BYR_Havant_Thicket_RCV_activities_RCV_adjustment_in_2022_23_FYA__CPIH_deflated__prices.ADDN1" xml:space="preserve"> Inputs!#REF!</definedName>
    <definedName name="PR19_BYR_Havant_Thicket_RCV_activities_RCV_adjustment_in_2022_23_FYA__CPIH_deflated__prices.ADDN2" xml:space="preserve"> Inputs!#REF!</definedName>
    <definedName name="PR19_BYR_Havant_Thicket_RCV_activities_RCV_adjustment_in_2022_23_FYA__CPIH_deflated__prices.BR" xml:space="preserve"> Inputs!#REF!</definedName>
    <definedName name="PR19_BYR_Havant_Thicket_RCV_activities_RCV_adjustment_in_2022_23_FYA__CPIH_deflated__prices.WN" xml:space="preserve"> Inputs!#REF!</definedName>
    <definedName name="PR19_BYR_Havant_Thicket_RCV_activities_RCV_adjustment_in_2022_23_FYA__CPIH_deflated__prices.WR" xml:space="preserve"> Inputs!#REF!</definedName>
    <definedName name="PR19_BYR_Havant_Thicket_RCV_activities_RCV_adjustment_in_2022_23_FYA__CPIH_deflated__prices.WWN" xml:space="preserve"> Inputs!#REF!</definedName>
    <definedName name="PR19_BYR_Havant_Thicket_RCV_activities_RCV_adjustment_in_2027_28_FYA_prices.ADDN1" xml:space="preserve"> Calc!#REF!</definedName>
    <definedName name="PR19_BYR_Havant_Thicket_RCV_activities_RCV_adjustment_in_2027_28_FYA_prices.ADDN2" xml:space="preserve"> Calc!#REF!</definedName>
    <definedName name="PR19_BYR_Havant_Thicket_RCV_activities_RCV_adjustment_in_2027_28_FYA_prices.BR" xml:space="preserve"> Calc!#REF!</definedName>
    <definedName name="PR19_BYR_Havant_Thicket_RCV_activities_RCV_adjustment_in_2027_28_FYA_prices.WN" xml:space="preserve"> Calc!#REF!</definedName>
    <definedName name="PR19_BYR_Havant_Thicket_RCV_activities_RCV_adjustment_in_2027_28_FYA_prices.WR" xml:space="preserve"> Calc!#REF!</definedName>
    <definedName name="PR19_BYR_Havant_Thicket_RCV_activities_RCV_adjustment_in_2027_28_FYA_prices.WWN" xml:space="preserve"> Calc!#REF!</definedName>
    <definedName name="PR19_BYR_Havant_Thicket_RCV_activities_RCV_adjustment_in_2027_28_FYA_prices__Total_" xml:space="preserve"> Calc!#REF!</definedName>
    <definedName name="PR19_BYR_Land_sales_RCV_adjustment_in_2022_23_FYA__CPIH_deflated__prices.ADDN1" xml:space="preserve"> Inputs!$F$121</definedName>
    <definedName name="PR19_BYR_Land_sales_RCV_adjustment_in_2022_23_FYA__CPIH_deflated__prices.ADDN2" xml:space="preserve"> Inputs!$F$122</definedName>
    <definedName name="PR19_BYR_Land_sales_RCV_adjustment_in_2022_23_FYA__CPIH_deflated__prices.BR" xml:space="preserve"> Inputs!$F$120</definedName>
    <definedName name="PR19_BYR_Land_sales_RCV_adjustment_in_2022_23_FYA__CPIH_deflated__prices.WN" xml:space="preserve"> Inputs!$F$118</definedName>
    <definedName name="PR19_BYR_Land_sales_RCV_adjustment_in_2022_23_FYA__CPIH_deflated__prices.WR" xml:space="preserve"> Inputs!$F$117</definedName>
    <definedName name="PR19_BYR_Land_sales_RCV_adjustment_in_2022_23_FYA__CPIH_deflated__prices.WWN" xml:space="preserve"> Inputs!$F$119</definedName>
    <definedName name="PR19_BYR_Land_sales_RCV_adjustment_in_2027_28_FYA_prices.ADDN1" xml:space="preserve"> Calc!$F$309</definedName>
    <definedName name="PR19_BYR_Land_sales_RCV_adjustment_in_2027_28_FYA_prices.ADDN2" xml:space="preserve"> Calc!$F$310</definedName>
    <definedName name="PR19_BYR_Land_sales_RCV_adjustment_in_2027_28_FYA_prices.BR" xml:space="preserve"> Calc!$F$308</definedName>
    <definedName name="PR19_BYR_Land_sales_RCV_adjustment_in_2027_28_FYA_prices.WN" xml:space="preserve"> Calc!$F$306</definedName>
    <definedName name="PR19_BYR_Land_sales_RCV_adjustment_in_2027_28_FYA_prices.WR" xml:space="preserve"> Calc!$F$305</definedName>
    <definedName name="PR19_BYR_Land_sales_RCV_adjustment_in_2027_28_FYA_prices.WWN" xml:space="preserve"> Calc!$F$307</definedName>
    <definedName name="PR19_BYR_Land_sales_RCV_adjustment_in_2027_28_FYA_prices__Total_" xml:space="preserve"> Calc!$F$414</definedName>
    <definedName name="PR19_BYR_ODI_RCV_adjustment_in_2022_23_FYA__CPIH_deflated__prices.ADDN1" xml:space="preserve"> Inputs!$F$100</definedName>
    <definedName name="PR19_BYR_ODI_RCV_adjustment_in_2022_23_FYA__CPIH_deflated__prices.ADDN2" xml:space="preserve"> Inputs!$F$101</definedName>
    <definedName name="PR19_BYR_ODI_RCV_adjustment_in_2022_23_FYA__CPIH_deflated__prices.BR" xml:space="preserve"> Inputs!$F$99</definedName>
    <definedName name="PR19_BYR_ODI_RCV_adjustment_in_2022_23_FYA__CPIH_deflated__prices.WN" xml:space="preserve"> Inputs!$F$97</definedName>
    <definedName name="PR19_BYR_ODI_RCV_adjustment_in_2022_23_FYA__CPIH_deflated__prices.WR" xml:space="preserve"> Inputs!$F$96</definedName>
    <definedName name="PR19_BYR_ODI_RCV_adjustment_in_2022_23_FYA__CPIH_deflated__prices.WWN" xml:space="preserve"> Inputs!$F$98</definedName>
    <definedName name="PR19_BYR_ODI_RCV_adjustment_in_2027_28_FYA_prices.ADDN1" xml:space="preserve"> Calc!$F$261</definedName>
    <definedName name="PR19_BYR_ODI_RCV_adjustment_in_2027_28_FYA_prices.ADDN2" xml:space="preserve"> Calc!$F$262</definedName>
    <definedName name="PR19_BYR_ODI_RCV_adjustment_in_2027_28_FYA_prices.BR" xml:space="preserve"> Calc!$F$260</definedName>
    <definedName name="PR19_BYR_ODI_RCV_adjustment_in_2027_28_FYA_prices.WN" xml:space="preserve"> Calc!$F$258</definedName>
    <definedName name="PR19_BYR_ODI_RCV_adjustment_in_2027_28_FYA_prices.WR" xml:space="preserve"> Calc!$F$257</definedName>
    <definedName name="PR19_BYR_ODI_RCV_adjustment_in_2027_28_FYA_prices.WWN" xml:space="preserve"> Calc!$F$259</definedName>
    <definedName name="PR19_BYR_ODI_RCV_adjustment_in_2027_28_FYA_prices__Total_" xml:space="preserve"> Calc!$F$384</definedName>
    <definedName name="PR19_BYR_Other_RCV_adjustment_in_2022_23_FYA__CPIH_deflated__prices.ADDN1" xml:space="preserve"> Inputs!$F$149</definedName>
    <definedName name="PR19_BYR_Other_RCV_adjustment_in_2022_23_FYA__CPIH_deflated__prices.ADDN2" xml:space="preserve"> Inputs!$F$150</definedName>
    <definedName name="PR19_BYR_Other_RCV_adjustment_in_2022_23_FYA__CPIH_deflated__prices.BR" xml:space="preserve"> Inputs!$F$148</definedName>
    <definedName name="PR19_BYR_Other_RCV_adjustment_in_2022_23_FYA__CPIH_deflated__prices.WN" xml:space="preserve"> Inputs!$F$146</definedName>
    <definedName name="PR19_BYR_Other_RCV_adjustment_in_2022_23_FYA__CPIH_deflated__prices.WR" xml:space="preserve"> Inputs!$F$145</definedName>
    <definedName name="PR19_BYR_Other_RCV_adjustment_in_2022_23_FYA__CPIH_deflated__prices.WWN" xml:space="preserve"> Inputs!$F$147</definedName>
    <definedName name="PR19_BYR_Other_RCV_adjustment_in_2027_28_FYA_prices.ADDN1" xml:space="preserve"> Calc!$F$373</definedName>
    <definedName name="PR19_BYR_Other_RCV_adjustment_in_2027_28_FYA_prices.ADDN2" xml:space="preserve"> Calc!$F$374</definedName>
    <definedName name="PR19_BYR_Other_RCV_adjustment_in_2027_28_FYA_prices.BR" xml:space="preserve"> Calc!$F$372</definedName>
    <definedName name="PR19_BYR_Other_RCV_adjustment_in_2027_28_FYA_prices.WN" xml:space="preserve"> Calc!$F$370</definedName>
    <definedName name="PR19_BYR_Other_RCV_adjustment_in_2027_28_FYA_prices.WR" xml:space="preserve"> Calc!$F$369</definedName>
    <definedName name="PR19_BYR_Other_RCV_adjustment_in_2027_28_FYA_prices.WWN" xml:space="preserve"> Calc!$F$371</definedName>
    <definedName name="PR19_BYR_Other_RCV_adjustment_in_2027_28_FYA_prices__Total_" xml:space="preserve"> Calc!$F$454</definedName>
    <definedName name="PR19_BYR_RPI_CPIH_wedge_RCV_adjustment_in_2022_23_FYA__CPIH_deflated__prices.ADDN1" xml:space="preserve"> Inputs!$F$128</definedName>
    <definedName name="PR19_BYR_RPI_CPIH_wedge_RCV_adjustment_in_2022_23_FYA__CPIH_deflated__prices.ADDN2" xml:space="preserve"> Inputs!$F$129</definedName>
    <definedName name="PR19_BYR_RPI_CPIH_wedge_RCV_adjustment_in_2022_23_FYA__CPIH_deflated__prices.BR" xml:space="preserve"> Inputs!$F$127</definedName>
    <definedName name="PR19_BYR_RPI_CPIH_wedge_RCV_adjustment_in_2022_23_FYA__CPIH_deflated__prices.WN" xml:space="preserve"> Inputs!$F$125</definedName>
    <definedName name="PR19_BYR_RPI_CPIH_wedge_RCV_adjustment_in_2022_23_FYA__CPIH_deflated__prices.WR" xml:space="preserve"> Inputs!$F$124</definedName>
    <definedName name="PR19_BYR_RPI_CPIH_wedge_RCV_adjustment_in_2022_23_FYA__CPIH_deflated__prices.WWN" xml:space="preserve"> Inputs!$F$126</definedName>
    <definedName name="PR19_BYR_RPI_CPIH_wedge_RCV_adjustment_in_2027_28_FYA_prices.ADDN1" xml:space="preserve"> Calc!$F$325</definedName>
    <definedName name="PR19_BYR_RPI_CPIH_wedge_RCV_adjustment_in_2027_28_FYA_prices.ADDN2" xml:space="preserve"> Calc!$F$326</definedName>
    <definedName name="PR19_BYR_RPI_CPIH_wedge_RCV_adjustment_in_2027_28_FYA_prices.BR" xml:space="preserve"> Calc!$F$324</definedName>
    <definedName name="PR19_BYR_RPI_CPIH_wedge_RCV_adjustment_in_2027_28_FYA_prices.WN" xml:space="preserve"> Calc!$F$322</definedName>
    <definedName name="PR19_BYR_RPI_CPIH_wedge_RCV_adjustment_in_2027_28_FYA_prices.WR" xml:space="preserve"> Calc!$F$321</definedName>
    <definedName name="PR19_BYR_RPI_CPIH_wedge_RCV_adjustment_in_2027_28_FYA_prices.WWN" xml:space="preserve"> Calc!$F$323</definedName>
    <definedName name="PR19_BYR_RPI_CPIH_wedge_RCV_adjustment_in_2027_28_FYA_prices__Total_" xml:space="preserve"> Calc!$F$424</definedName>
    <definedName name="PR19_BYR_Strategic_regional_water_resources_RCV_adjustment_in_2022_23_FYA__CPIH_deflated__prices.ADDN1" xml:space="preserve"> Inputs!$F$135</definedName>
    <definedName name="PR19_BYR_Strategic_regional_water_resources_RCV_adjustment_in_2022_23_FYA__CPIH_deflated__prices.ADDN2" xml:space="preserve"> Inputs!$F$136</definedName>
    <definedName name="PR19_BYR_Strategic_regional_water_resources_RCV_adjustment_in_2022_23_FYA__CPIH_deflated__prices.BR" xml:space="preserve"> Inputs!$F$134</definedName>
    <definedName name="PR19_BYR_Strategic_regional_water_resources_RCV_adjustment_in_2022_23_FYA__CPIH_deflated__prices.WN" xml:space="preserve"> Inputs!$F$132</definedName>
    <definedName name="PR19_BYR_Strategic_regional_water_resources_RCV_adjustment_in_2022_23_FYA__CPIH_deflated__prices.WR" xml:space="preserve"> Inputs!$F$131</definedName>
    <definedName name="PR19_BYR_Strategic_regional_water_resources_RCV_adjustment_in_2022_23_FYA__CPIH_deflated__prices.WWN" xml:space="preserve"> Inputs!$F$133</definedName>
    <definedName name="PR19_BYR_Strategic_regional_water_resources_RCV_adjustment_in_2027_28_FYA_prices.ADDN1" xml:space="preserve"> Calc!$F$341</definedName>
    <definedName name="PR19_BYR_Strategic_regional_water_resources_RCV_adjustment_in_2027_28_FYA_prices.ADDN2" xml:space="preserve"> Calc!$F$342</definedName>
    <definedName name="PR19_BYR_Strategic_regional_water_resources_RCV_adjustment_in_2027_28_FYA_prices.BR" xml:space="preserve"> Calc!$F$340</definedName>
    <definedName name="PR19_BYR_Strategic_regional_water_resources_RCV_adjustment_in_2027_28_FYA_prices.WN" xml:space="preserve"> Calc!$F$338</definedName>
    <definedName name="PR19_BYR_Strategic_regional_water_resources_RCV_adjustment_in_2027_28_FYA_prices.WR" xml:space="preserve"> Calc!$F$337</definedName>
    <definedName name="PR19_BYR_Strategic_regional_water_resources_RCV_adjustment_in_2027_28_FYA_prices.WWN" xml:space="preserve"> Calc!$F$339</definedName>
    <definedName name="PR19_BYR_Strategic_regional_water_resources_RCV_adjustment_in_2027_28_FYA_prices__Total_" xml:space="preserve"> Calc!$F$434</definedName>
    <definedName name="PR19_BYR_WINEP___NEP_RCV_adjustment_in_2022_23_FYA__CPIH_deflated__prices.ADDN1" xml:space="preserve"> Inputs!$F$107</definedName>
    <definedName name="PR19_BYR_WINEP___NEP_RCV_adjustment_in_2022_23_FYA__CPIH_deflated__prices.ADDN2" xml:space="preserve"> Inputs!$F$108</definedName>
    <definedName name="PR19_BYR_WINEP___NEP_RCV_adjustment_in_2022_23_FYA__CPIH_deflated__prices.BR" xml:space="preserve"> Inputs!$F$106</definedName>
    <definedName name="PR19_BYR_WINEP___NEP_RCV_adjustment_in_2022_23_FYA__CPIH_deflated__prices.WN" xml:space="preserve"> Inputs!$F$104</definedName>
    <definedName name="PR19_BYR_WINEP___NEP_RCV_adjustment_in_2022_23_FYA__CPIH_deflated__prices.WR" xml:space="preserve"> Inputs!$F$103</definedName>
    <definedName name="PR19_BYR_WINEP___NEP_RCV_adjustment_in_2022_23_FYA__CPIH_deflated__prices.WWN" xml:space="preserve"> Inputs!$F$105</definedName>
    <definedName name="PR19_BYR_WINEP___NEP_RCV_adjustment_in_2027_28_FYA_prices.ADDN1" xml:space="preserve"> Calc!$F$277</definedName>
    <definedName name="PR19_BYR_WINEP___NEP_RCV_adjustment_in_2027_28_FYA_prices.ADDN2" xml:space="preserve"> Calc!$F$278</definedName>
    <definedName name="PR19_BYR_WINEP___NEP_RCV_adjustment_in_2027_28_FYA_prices.BR" xml:space="preserve"> Calc!$F$276</definedName>
    <definedName name="PR19_BYR_WINEP___NEP_RCV_adjustment_in_2027_28_FYA_prices.WN" xml:space="preserve"> Calc!$F$274</definedName>
    <definedName name="PR19_BYR_WINEP___NEP_RCV_adjustment_in_2027_28_FYA_prices.WR" xml:space="preserve"> Calc!$F$273</definedName>
    <definedName name="PR19_BYR_WINEP___NEP_RCV_adjustment_in_2027_28_FYA_prices.WWN" xml:space="preserve"> Calc!$F$275</definedName>
    <definedName name="PR19_BYR_WINEP___NEP_RCV_adjustment_in_2027_28_FYA_prices__Total_" xml:space="preserve"> Calc!$F$394</definedName>
    <definedName name="PR24_Cost_sharing_RCV_adjustment_in_2022_23_FYA__CPIH_deflated__prices.ADDN1" xml:space="preserve"> Inputs!$F$159</definedName>
    <definedName name="PR24_Cost_sharing_RCV_adjustment_in_2022_23_FYA__CPIH_deflated__prices.ADDN2" xml:space="preserve"> Inputs!$F$160</definedName>
    <definedName name="PR24_Cost_sharing_RCV_adjustment_in_2022_23_FYA__CPIH_deflated__prices.BR" xml:space="preserve"> Inputs!$F$158</definedName>
    <definedName name="PR24_Cost_sharing_RCV_adjustment_in_2022_23_FYA__CPIH_deflated__prices.WN" xml:space="preserve"> Inputs!$F$156</definedName>
    <definedName name="PR24_Cost_sharing_RCV_adjustment_in_2022_23_FYA__CPIH_deflated__prices.WR" xml:space="preserve"> Inputs!$F$155</definedName>
    <definedName name="PR24_Cost_sharing_RCV_adjustment_in_2022_23_FYA__CPIH_deflated__prices.WWN" xml:space="preserve"> Inputs!$F$157</definedName>
    <definedName name="PR24_Cost_sharing_RCV_adjustment_in_2027_28_FYA_prices.ADDN1" xml:space="preserve"> Calc!$F$472</definedName>
    <definedName name="PR24_Cost_sharing_RCV_adjustment_in_2027_28_FYA_prices.ADDN2" xml:space="preserve"> Calc!$F$473</definedName>
    <definedName name="PR24_Cost_sharing_RCV_adjustment_in_2027_28_FYA_prices.BR" xml:space="preserve"> Calc!$F$471</definedName>
    <definedName name="PR24_Cost_sharing_RCV_adjustment_in_2027_28_FYA_prices.WN" xml:space="preserve"> Calc!$F$469</definedName>
    <definedName name="PR24_Cost_sharing_RCV_adjustment_in_2027_28_FYA_prices.WR" xml:space="preserve"> Calc!$F$468</definedName>
    <definedName name="PR24_Cost_sharing_RCV_adjustment_in_2027_28_FYA_prices.WWN" xml:space="preserve"> Calc!$F$470</definedName>
    <definedName name="PR24_Cost_sharing_RCV_adjustment_in_2027_28_FYA_prices__Total_" xml:space="preserve"> Calc!$F$643</definedName>
    <definedName name="PR24_Delivery_mechanism_RCV_adjustment_in_2022_23_FYA__CPIH_deflated__prices.ADDN1" xml:space="preserve"> Inputs!$F$166</definedName>
    <definedName name="PR24_Delivery_mechanism_RCV_adjustment_in_2022_23_FYA__CPIH_deflated__prices.ADDN2" xml:space="preserve"> Inputs!$F$167</definedName>
    <definedName name="PR24_Delivery_mechanism_RCV_adjustment_in_2022_23_FYA__CPIH_deflated__prices.BR" xml:space="preserve"> Inputs!$F$165</definedName>
    <definedName name="PR24_Delivery_mechanism_RCV_adjustment_in_2022_23_FYA__CPIH_deflated__prices.WN" xml:space="preserve"> Inputs!$F$163</definedName>
    <definedName name="PR24_Delivery_mechanism_RCV_adjustment_in_2022_23_FYA__CPIH_deflated__prices.WR" xml:space="preserve"> Inputs!$F$162</definedName>
    <definedName name="PR24_Delivery_mechanism_RCV_adjustment_in_2022_23_FYA__CPIH_deflated__prices.WWN" xml:space="preserve"> Inputs!$F$164</definedName>
    <definedName name="PR24_Delivery_mechanism_RCV_adjustment_in_2027_28_FYA_prices.ADDN1" xml:space="preserve"> Calc!$F$488</definedName>
    <definedName name="PR24_Delivery_mechanism_RCV_adjustment_in_2027_28_FYA_prices.ADDN2" xml:space="preserve"> Calc!$F$489</definedName>
    <definedName name="PR24_Delivery_mechanism_RCV_adjustment_in_2027_28_FYA_prices.BR" xml:space="preserve"> Calc!$F$487</definedName>
    <definedName name="PR24_Delivery_mechanism_RCV_adjustment_in_2027_28_FYA_prices.WN" xml:space="preserve"> Calc!$F$485</definedName>
    <definedName name="PR24_Delivery_mechanism_RCV_adjustment_in_2027_28_FYA_prices.WR" xml:space="preserve"> Calc!$F$484</definedName>
    <definedName name="PR24_Delivery_mechanism_RCV_adjustment_in_2027_28_FYA_prices.WWN" xml:space="preserve"> Calc!$F$486</definedName>
    <definedName name="PR24_Delivery_mechanism_RCV_adjustment_in_2027_28_FYA_prices__Total_" xml:space="preserve"> Calc!$F$653</definedName>
    <definedName name="PR24_Havant_Thicket_activities_RCV_adjustment_in_2022_23_FYA__CPIH_deflated__prices.ADDN1" xml:space="preserve"> Inputs!$F$173</definedName>
    <definedName name="PR24_Havant_Thicket_activities_RCV_adjustment_in_2022_23_FYA__CPIH_deflated__prices.ADDN2" xml:space="preserve"> Inputs!$F$174</definedName>
    <definedName name="PR24_Havant_Thicket_activities_RCV_adjustment_in_2022_23_FYA__CPIH_deflated__prices.BR" xml:space="preserve"> Inputs!$F$172</definedName>
    <definedName name="PR24_Havant_Thicket_activities_RCV_adjustment_in_2022_23_FYA__CPIH_deflated__prices.WN" xml:space="preserve"> Inputs!$F$170</definedName>
    <definedName name="PR24_Havant_Thicket_activities_RCV_adjustment_in_2022_23_FYA__CPIH_deflated__prices.WR" xml:space="preserve"> Inputs!$F$169</definedName>
    <definedName name="PR24_Havant_Thicket_activities_RCV_adjustment_in_2022_23_FYA__CPIH_deflated__prices.WWN" xml:space="preserve"> Inputs!$F$171</definedName>
    <definedName name="PR24_Havant_Thicket_activities_RCV_adjustment_in_2027_28_FYA_prices.ADDN1" xml:space="preserve"> Calc!$F$504</definedName>
    <definedName name="PR24_Havant_Thicket_activities_RCV_adjustment_in_2027_28_FYA_prices.ADDN2" xml:space="preserve"> Calc!$F$505</definedName>
    <definedName name="PR24_Havant_Thicket_activities_RCV_adjustment_in_2027_28_FYA_prices.BR" xml:space="preserve"> Calc!$F$503</definedName>
    <definedName name="PR24_Havant_Thicket_activities_RCV_adjustment_in_2027_28_FYA_prices.WN" xml:space="preserve"> Calc!$F$501</definedName>
    <definedName name="PR24_Havant_Thicket_activities_RCV_adjustment_in_2027_28_FYA_prices.WR" xml:space="preserve"> Calc!$F$500</definedName>
    <definedName name="PR24_Havant_Thicket_activities_RCV_adjustment_in_2027_28_FYA_prices.WWN" xml:space="preserve"> Calc!$F$502</definedName>
    <definedName name="PR24_Havant_Thicket_activities_RCV_adjustment_in_2027_28_FYA_prices__Total_" xml:space="preserve"> Calc!$F$663</definedName>
    <definedName name="PR24_Land_sales_RCV_adjustment_in_2022_23_FYA__CPIH_deflated__prices.ADDN1" xml:space="preserve"> Inputs!$F$180</definedName>
    <definedName name="PR24_Land_sales_RCV_adjustment_in_2022_23_FYA__CPIH_deflated__prices.ADDN2" xml:space="preserve"> Inputs!$F$181</definedName>
    <definedName name="PR24_Land_sales_RCV_adjustment_in_2022_23_FYA__CPIH_deflated__prices.BR" xml:space="preserve"> Inputs!$F$179</definedName>
    <definedName name="PR24_Land_sales_RCV_adjustment_in_2022_23_FYA__CPIH_deflated__prices.WN" xml:space="preserve"> Inputs!$F$177</definedName>
    <definedName name="PR24_Land_sales_RCV_adjustment_in_2022_23_FYA__CPIH_deflated__prices.WR" xml:space="preserve"> Inputs!$F$176</definedName>
    <definedName name="PR24_Land_sales_RCV_adjustment_in_2022_23_FYA__CPIH_deflated__prices.WWN" xml:space="preserve"> Inputs!$F$178</definedName>
    <definedName name="PR24_Land_sales_RCV_adjustment_in_2027_28_FYA_prices.ADDN1" xml:space="preserve"> Calc!$F$520</definedName>
    <definedName name="PR24_Land_sales_RCV_adjustment_in_2027_28_FYA_prices.ADDN2" xml:space="preserve"> Calc!$F$521</definedName>
    <definedName name="PR24_Land_sales_RCV_adjustment_in_2027_28_FYA_prices.BR" xml:space="preserve"> Calc!$F$519</definedName>
    <definedName name="PR24_Land_sales_RCV_adjustment_in_2027_28_FYA_prices.WN" xml:space="preserve"> Calc!$F$517</definedName>
    <definedName name="PR24_Land_sales_RCV_adjustment_in_2027_28_FYA_prices.WR" xml:space="preserve"> Calc!$F$516</definedName>
    <definedName name="PR24_Land_sales_RCV_adjustment_in_2027_28_FYA_prices.WWN" xml:space="preserve"> Calc!$F$518</definedName>
    <definedName name="PR24_Land_sales_RCV_adjustment_in_2027_28_FYA_prices__Total_" xml:space="preserve"> Calc!$F$673</definedName>
    <definedName name="PR24_Major_projects_RCV_adjustment_in_2022_23_FYA__CPIH_deflated__prices.ADDN1" xml:space="preserve"> Inputs!$F$187</definedName>
    <definedName name="PR24_Major_projects_RCV_adjustment_in_2022_23_FYA__CPIH_deflated__prices.ADDN2" xml:space="preserve"> Inputs!$F$188</definedName>
    <definedName name="PR24_Major_projects_RCV_adjustment_in_2022_23_FYA__CPIH_deflated__prices.BR" xml:space="preserve"> Inputs!$F$186</definedName>
    <definedName name="PR24_Major_projects_RCV_adjustment_in_2022_23_FYA__CPIH_deflated__prices.WN" xml:space="preserve"> Inputs!$F$184</definedName>
    <definedName name="PR24_Major_projects_RCV_adjustment_in_2022_23_FYA__CPIH_deflated__prices.WR" xml:space="preserve"> Inputs!$F$183</definedName>
    <definedName name="PR24_Major_projects_RCV_adjustment_in_2022_23_FYA__CPIH_deflated__prices.WWN" xml:space="preserve"> Inputs!$F$185</definedName>
    <definedName name="PR24_Major_projects_RCV_adjustment_in_2027_28_FYA_prices.ADDN1" xml:space="preserve"> Calc!$F$536</definedName>
    <definedName name="PR24_Major_projects_RCV_adjustment_in_2027_28_FYA_prices.ADDN2" xml:space="preserve"> Calc!$F$537</definedName>
    <definedName name="PR24_Major_projects_RCV_adjustment_in_2027_28_FYA_prices.BR" xml:space="preserve"> Calc!$F$535</definedName>
    <definedName name="PR24_Major_projects_RCV_adjustment_in_2027_28_FYA_prices.WN" xml:space="preserve"> Calc!$F$533</definedName>
    <definedName name="PR24_Major_projects_RCV_adjustment_in_2027_28_FYA_prices.WR" xml:space="preserve"> Calc!$F$532</definedName>
    <definedName name="PR24_Major_projects_RCV_adjustment_in_2027_28_FYA_prices.WWN" xml:space="preserve"> Calc!$F$534</definedName>
    <definedName name="PR24_Major_projects_RCV_adjustment_in_2027_28_FYA_prices__Total_" xml:space="preserve"> Calc!$F$683</definedName>
    <definedName name="PR24_ODI_performance_RCV_adjustment_in_2022_23_FYA__CPIH_deflated__prices.ADDN1" xml:space="preserve"> Inputs!$F$194</definedName>
    <definedName name="PR24_ODI_performance_RCV_adjustment_in_2022_23_FYA__CPIH_deflated__prices.ADDN2" xml:space="preserve"> Inputs!$F$195</definedName>
    <definedName name="PR24_ODI_performance_RCV_adjustment_in_2022_23_FYA__CPIH_deflated__prices.BR" xml:space="preserve"> Inputs!$F$193</definedName>
    <definedName name="PR24_ODI_performance_RCV_adjustment_in_2022_23_FYA__CPIH_deflated__prices.WN" xml:space="preserve"> Inputs!$F$191</definedName>
    <definedName name="PR24_ODI_performance_RCV_adjustment_in_2022_23_FYA__CPIH_deflated__prices.WR" xml:space="preserve"> Inputs!$F$190</definedName>
    <definedName name="PR24_ODI_performance_RCV_adjustment_in_2022_23_FYA__CPIH_deflated__prices.WWN" xml:space="preserve"> Inputs!$F$192</definedName>
    <definedName name="PR24_ODI_performance_RCV_adjustment_in_2027_28_FYA_prices.ADDN1" xml:space="preserve"> Calc!$F$552</definedName>
    <definedName name="PR24_ODI_performance_RCV_adjustment_in_2027_28_FYA_prices.ADDN2" xml:space="preserve"> Calc!$F$553</definedName>
    <definedName name="PR24_ODI_performance_RCV_adjustment_in_2027_28_FYA_prices.BR" xml:space="preserve"> Calc!$F$551</definedName>
    <definedName name="PR24_ODI_performance_RCV_adjustment_in_2027_28_FYA_prices.WN" xml:space="preserve"> Calc!$F$549</definedName>
    <definedName name="PR24_ODI_performance_RCV_adjustment_in_2027_28_FYA_prices.WR" xml:space="preserve"> Calc!$F$548</definedName>
    <definedName name="PR24_ODI_performance_RCV_adjustment_in_2027_28_FYA_prices.WWN" xml:space="preserve"> Calc!$F$550</definedName>
    <definedName name="PR24_ODI_performance_RCV_adjustment_in_2027_28_FYA_prices__Total_" xml:space="preserve"> Calc!$F$693</definedName>
    <definedName name="PR24_Other_RCV_adjustment_in_2027_28_FYA_prices.ADDN1" xml:space="preserve"> Calc!$F$632</definedName>
    <definedName name="PR24_Other_RCV_adjustment_in_2027_28_FYA_prices.ADDN2" xml:space="preserve"> Calc!$F$633</definedName>
    <definedName name="PR24_Other_RCV_adjustment_in_2027_28_FYA_prices.BR" xml:space="preserve"> Calc!$F$631</definedName>
    <definedName name="PR24_Other_RCV_adjustment_in_2027_28_FYA_prices.WN" xml:space="preserve"> Calc!$F$629</definedName>
    <definedName name="PR24_Other_RCV_adjustment_in_2027_28_FYA_prices.WR" xml:space="preserve"> Calc!$F$628</definedName>
    <definedName name="PR24_Other_RCV_adjustment_in_2027_28_FYA_prices.WWN" xml:space="preserve"> Calc!$F$630</definedName>
    <definedName name="PR24_Other_RCV_adjustment_in_2027_28_FYA_prices__Total_" xml:space="preserve"> Calc!$F$743</definedName>
    <definedName name="PR24_Other_RCV_adjustments_in_2022_23_FYA__CPIH_deflated__prices.ADDN1" xml:space="preserve"> Inputs!$F$229</definedName>
    <definedName name="PR24_Other_RCV_adjustments_in_2022_23_FYA__CPIH_deflated__prices.ADDN2" xml:space="preserve"> Inputs!$F$230</definedName>
    <definedName name="PR24_Other_RCV_adjustments_in_2022_23_FYA__CPIH_deflated__prices.BR" xml:space="preserve"> Inputs!$F$228</definedName>
    <definedName name="PR24_Other_RCV_adjustments_in_2022_23_FYA__CPIH_deflated__prices.WN" xml:space="preserve"> Inputs!$F$226</definedName>
    <definedName name="PR24_Other_RCV_adjustments_in_2022_23_FYA__CPIH_deflated__prices.WR" xml:space="preserve"> Inputs!$F$225</definedName>
    <definedName name="PR24_Other_RCV_adjustments_in_2022_23_FYA__CPIH_deflated__prices.WWN" xml:space="preserve"> Inputs!$F$227</definedName>
    <definedName name="PR24_Price_control_deliverables_RCV_adjustment_in_2022_23_FYA__CPIH_deflated__prices.ADDN1" xml:space="preserve"> Inputs!$F$201</definedName>
    <definedName name="PR24_Price_control_deliverables_RCV_adjustment_in_2022_23_FYA__CPIH_deflated__prices.ADDN2" xml:space="preserve"> Inputs!$F$202</definedName>
    <definedName name="PR24_Price_control_deliverables_RCV_adjustment_in_2022_23_FYA__CPIH_deflated__prices.BR" xml:space="preserve"> Inputs!$F$200</definedName>
    <definedName name="PR24_Price_control_deliverables_RCV_adjustment_in_2022_23_FYA__CPIH_deflated__prices.WN" xml:space="preserve"> Inputs!$F$198</definedName>
    <definedName name="PR24_Price_control_deliverables_RCV_adjustment_in_2022_23_FYA__CPIH_deflated__prices.WR" xml:space="preserve"> Inputs!$F$197</definedName>
    <definedName name="PR24_Price_control_deliverables_RCV_adjustment_in_2022_23_FYA__CPIH_deflated__prices.WWN" xml:space="preserve"> Inputs!$F$199</definedName>
    <definedName name="PR24_Price_control_deliverables_RCV_adjustment_in_2027_28_FYA_prices.ADDN1" xml:space="preserve"> Calc!$F$568</definedName>
    <definedName name="PR24_Price_control_deliverables_RCV_adjustment_in_2027_28_FYA_prices.ADDN2" xml:space="preserve"> Calc!$F$569</definedName>
    <definedName name="PR24_Price_control_deliverables_RCV_adjustment_in_2027_28_FYA_prices.BR" xml:space="preserve"> Calc!$F$567</definedName>
    <definedName name="PR24_Price_control_deliverables_RCV_adjustment_in_2027_28_FYA_prices.WN" xml:space="preserve"> Calc!$F$565</definedName>
    <definedName name="PR24_Price_control_deliverables_RCV_adjustment_in_2027_28_FYA_prices.WR" xml:space="preserve"> Calc!$F$564</definedName>
    <definedName name="PR24_Price_control_deliverables_RCV_adjustment_in_2027_28_FYA_prices.WWN" xml:space="preserve"> Calc!$F$566</definedName>
    <definedName name="PR24_Price_control_deliverables_RCV_adjustment_in_2027_28_FYA_prices__Total_" xml:space="preserve"> Calc!$F$703</definedName>
    <definedName name="PR24_QAA_RCV_adjustment_in_2022_23_FYA__CPIH_deflated__prices.ADDN1" xml:space="preserve"> Inputs!$F$208</definedName>
    <definedName name="PR24_QAA_RCV_adjustment_in_2022_23_FYA__CPIH_deflated__prices.ADDN2" xml:space="preserve"> Inputs!$F$209</definedName>
    <definedName name="PR24_QAA_RCV_adjustment_in_2022_23_FYA__CPIH_deflated__prices.BR" xml:space="preserve"> Inputs!$F$207</definedName>
    <definedName name="PR24_QAA_RCV_adjustment_in_2022_23_FYA__CPIH_deflated__prices.WN" xml:space="preserve"> Inputs!$F$205</definedName>
    <definedName name="PR24_QAA_RCV_adjustment_in_2022_23_FYA__CPIH_deflated__prices.WR" xml:space="preserve"> Inputs!$F$204</definedName>
    <definedName name="PR24_QAA_RCV_adjustment_in_2022_23_FYA__CPIH_deflated__prices.WWN" xml:space="preserve"> Inputs!$F$206</definedName>
    <definedName name="PR24_QAA_RCV_adjustment_in_2027_28_FYA_prices.ADDN1" xml:space="preserve"> Calc!$F$584</definedName>
    <definedName name="PR24_QAA_RCV_adjustment_in_2027_28_FYA_prices.ADDN2" xml:space="preserve"> Calc!$F$585</definedName>
    <definedName name="PR24_QAA_RCV_adjustment_in_2027_28_FYA_prices.BR" xml:space="preserve"> Calc!$F$583</definedName>
    <definedName name="PR24_QAA_RCV_adjustment_in_2027_28_FYA_prices.WN" xml:space="preserve"> Calc!$F$581</definedName>
    <definedName name="PR24_QAA_RCV_adjustment_in_2027_28_FYA_prices.WR" xml:space="preserve"> Calc!$F$580</definedName>
    <definedName name="PR24_QAA_RCV_adjustment_in_2027_28_FYA_prices.WWN" xml:space="preserve"> Calc!$F$582</definedName>
    <definedName name="PR24_QAA_RCV_adjustment_in_2027_28_FYA_prices__Total_" xml:space="preserve"> Calc!$F$713</definedName>
    <definedName name="PR24_Real_price_effects_RCV_adjustment_in_2022_23_FYA__CPIH_deflated__prices.ADDN1" xml:space="preserve"> Inputs!$F$215</definedName>
    <definedName name="PR24_Real_price_effects_RCV_adjustment_in_2022_23_FYA__CPIH_deflated__prices.ADDN2" xml:space="preserve"> Inputs!$F$216</definedName>
    <definedName name="PR24_Real_price_effects_RCV_adjustment_in_2022_23_FYA__CPIH_deflated__prices.BR" xml:space="preserve"> Inputs!$F$214</definedName>
    <definedName name="PR24_Real_price_effects_RCV_adjustment_in_2022_23_FYA__CPIH_deflated__prices.WN" xml:space="preserve"> Inputs!$F$212</definedName>
    <definedName name="PR24_Real_price_effects_RCV_adjustment_in_2022_23_FYA__CPIH_deflated__prices.WR" xml:space="preserve"> Inputs!$F$211</definedName>
    <definedName name="PR24_Real_price_effects_RCV_adjustment_in_2022_23_FYA__CPIH_deflated__prices.WWN" xml:space="preserve"> Inputs!$F$213</definedName>
    <definedName name="PR24_Real_price_effects_RCV_adjustment_in_2027_28_FYA_prices.ADDN1" xml:space="preserve"> Calc!$F$600</definedName>
    <definedName name="PR24_Real_price_effects_RCV_adjustment_in_2027_28_FYA_prices.ADDN2" xml:space="preserve"> Calc!$F$601</definedName>
    <definedName name="PR24_Real_price_effects_RCV_adjustment_in_2027_28_FYA_prices.BR" xml:space="preserve"> Calc!$F$599</definedName>
    <definedName name="PR24_Real_price_effects_RCV_adjustment_in_2027_28_FYA_prices.WN" xml:space="preserve"> Calc!$F$597</definedName>
    <definedName name="PR24_Real_price_effects_RCV_adjustment_in_2027_28_FYA_prices.WR" xml:space="preserve"> Calc!$F$596</definedName>
    <definedName name="PR24_Real_price_effects_RCV_adjustment_in_2027_28_FYA_prices.WWN" xml:space="preserve"> Calc!$F$598</definedName>
    <definedName name="PR24_Real_price_effects_RCV_adjustment_in_2027_28_FYA_prices__Total_" xml:space="preserve"> Calc!$F$723</definedName>
    <definedName name="PR24_Wastewater_enhancement_RCV_adjustment_in_2022_23_FYA__CPIH_deflated__prices.ADDN1" xml:space="preserve"> Inputs!$F$222</definedName>
    <definedName name="PR24_Wastewater_enhancement_RCV_adjustment_in_2022_23_FYA__CPIH_deflated__prices.ADDN2" xml:space="preserve"> Inputs!$F$223</definedName>
    <definedName name="PR24_Wastewater_enhancement_RCV_adjustment_in_2022_23_FYA__CPIH_deflated__prices.BR" xml:space="preserve"> Inputs!$F$221</definedName>
    <definedName name="PR24_Wastewater_enhancement_RCV_adjustment_in_2022_23_FYA__CPIH_deflated__prices.WN" xml:space="preserve"> Inputs!$F$219</definedName>
    <definedName name="PR24_Wastewater_enhancement_RCV_adjustment_in_2022_23_FYA__CPIH_deflated__prices.WR" xml:space="preserve"> Inputs!$F$218</definedName>
    <definedName name="PR24_Wastewater_enhancement_RCV_adjustment_in_2022_23_FYA__CPIH_deflated__prices.WWN" xml:space="preserve"> Inputs!$F$220</definedName>
    <definedName name="PR24_Wastewater_enhancement_RCV_adjustment_in_2027_28_FYA_prices.ADDN1" xml:space="preserve"> Calc!$F$616</definedName>
    <definedName name="PR24_Wastewater_enhancement_RCV_adjustment_in_2027_28_FYA_prices.ADDN2" xml:space="preserve"> Calc!$F$617</definedName>
    <definedName name="PR24_Wastewater_enhancement_RCV_adjustment_in_2027_28_FYA_prices.BR" xml:space="preserve"> Calc!$F$615</definedName>
    <definedName name="PR24_Wastewater_enhancement_RCV_adjustment_in_2027_28_FYA_prices.WN" xml:space="preserve"> Calc!$F$613</definedName>
    <definedName name="PR24_Wastewater_enhancement_RCV_adjustment_in_2027_28_FYA_prices.WR" xml:space="preserve"> Calc!$F$612</definedName>
    <definedName name="PR24_Wastewater_enhancement_RCV_adjustment_in_2027_28_FYA_prices.WWN" xml:space="preserve"> Calc!$F$614</definedName>
    <definedName name="PR24_Wastewater_enhancement_RCV_adjustment_in_2027_28_FYA_prices__Total_" xml:space="preserve"> Calc!$F$733</definedName>
    <definedName name="Pre_2020_RCV___Closing_RCV_at_31_March_2030_in_2022_23_FYA_prices__from_PR24_FD_as_updated_by_the_CMA_redetermination_and_IDoKs_.ADDN1" xml:space="preserve"> Inputs!$F$76</definedName>
    <definedName name="Pre_2020_RCV___Closing_RCV_at_31_March_2030_in_2022_23_FYA_prices__from_PR24_FD_as_updated_by_the_CMA_redetermination_and_IDoKs_.ADDN2" xml:space="preserve"> Inputs!$F$77</definedName>
    <definedName name="Pre_2020_RCV___Closing_RCV_at_31_March_2030_in_2022_23_FYA_prices__from_PR24_FD_as_updated_by_the_CMA_redetermination_and_IDoKs_.BR" xml:space="preserve"> Inputs!$F$75</definedName>
    <definedName name="Pre_2020_RCV___Closing_RCV_at_31_March_2030_in_2022_23_FYA_prices__from_PR24_FD_as_updated_by_the_CMA_redetermination_and_IDoKs_.WN" xml:space="preserve"> Inputs!$F$73</definedName>
    <definedName name="Pre_2020_RCV___Closing_RCV_at_31_March_2030_in_2022_23_FYA_prices__from_PR24_FD_as_updated_by_the_CMA_redetermination_and_IDoKs_.WR" xml:space="preserve"> Inputs!$F$72</definedName>
    <definedName name="Pre_2020_RCV___Closing_RCV_at_31_March_2030_in_2022_23_FYA_prices__from_PR24_FD_as_updated_by_the_CMA_redetermination_and_IDoKs_.WWN" xml:space="preserve"> Inputs!$F$74</definedName>
    <definedName name="Pre_2020_RCV___Closing_RCV_at_31_March_2030_in_2027_28_FYA_prices__from_PR24_FD_as_updated_by_the_CMA_redetermination_and_IDoKs_.ADDN1" xml:space="preserve"> Calc!$F$173</definedName>
    <definedName name="Pre_2020_RCV___Closing_RCV_at_31_March_2030_in_2027_28_FYA_prices__from_PR24_FD_as_updated_by_the_CMA_redetermination_and_IDoKs_.ADDN2" xml:space="preserve"> Calc!$F$174</definedName>
    <definedName name="Pre_2020_RCV___Closing_RCV_at_31_March_2030_in_2027_28_FYA_prices__from_PR24_FD_as_updated_by_the_CMA_redetermination_and_IDoKs_.BR" xml:space="preserve"> Calc!$F$172</definedName>
    <definedName name="Pre_2020_RCV___Closing_RCV_at_31_March_2030_in_2027_28_FYA_prices__from_PR24_FD_as_updated_by_the_CMA_redetermination_and_IDoKs_.WN" xml:space="preserve"> Calc!$F$170</definedName>
    <definedName name="Pre_2020_RCV___Closing_RCV_at_31_March_2030_in_2027_28_FYA_prices__from_PR24_FD_as_updated_by_the_CMA_redetermination_and_IDoKs_.WR" xml:space="preserve"> Calc!$F$169</definedName>
    <definedName name="Pre_2020_RCV___Closing_RCV_at_31_March_2030_in_2027_28_FYA_prices__from_PR24_FD_as_updated_by_the_CMA_redetermination_and_IDoKs_.WWN" xml:space="preserve"> Calc!$F$171</definedName>
    <definedName name="Pre_2020_RCV___Closing_RCV_at_31_March_2030_in_2027_28_FYA_prices__from_PR24_FD_as_updated_by_the_CMA_redetermination_and_IDoKs___Total" xml:space="preserve"> Calc!$F$184</definedName>
    <definedName name="qfx" localSheetId="0" hidden="1">{"NET",#N/A,FALSE,"401C11"}</definedName>
    <definedName name="qfx" hidden="1">{"NET",#N/A,FALSE,"401C11"}</definedName>
    <definedName name="qwefqefa" localSheetId="0" hidden="1">#REF!</definedName>
    <definedName name="qwefqefa" hidden="1">#REF!</definedName>
    <definedName name="real" localSheetId="0" hidden="1">#REF!</definedName>
    <definedName name="real" hidden="1">#REF!</definedName>
    <definedName name="ReportBarFormat">#REF!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PI_flag" xml:space="preserve"> Time!$J$66</definedName>
    <definedName name="rytry" localSheetId="0" hidden="1">{"NET",#N/A,FALSE,"401C11"}</definedName>
    <definedName name="rytry" hidden="1">{"NET",#N/A,FALSE,"401C11"}</definedName>
    <definedName name="SAPBEXrevision">1</definedName>
    <definedName name="SAPBEXsysID">"BWB"</definedName>
    <definedName name="SAPBEXwbID">"49ZLUKBQR0WG29D9LLI3IBIIT"</definedName>
    <definedName name="scenario">#REF!</definedName>
    <definedName name="ScenarioPointer">#REF!</definedName>
    <definedName name="SensitivityInputs">#REF!</definedName>
    <definedName name="sort" localSheetId="0" hidden="1">#REF!</definedName>
    <definedName name="sort" hidden="1">#REF!</definedName>
    <definedName name="Start_date" xml:space="preserve"> Inputs!$F$11</definedName>
    <definedName name="Table3.4" localSheetId="0" hidden="1">{"CHARGE",#N/A,FALSE,"401C11"}</definedName>
    <definedName name="Table3.4" hidden="1">{"CHARGE",#N/A,FALSE,"401C11"}</definedName>
    <definedName name="Test23" localSheetId="0" hidden="1">{"NET",#N/A,FALSE,"401C11"}</definedName>
    <definedName name="Test23" hidden="1">{"NET",#N/A,FALSE,"401C11"}</definedName>
    <definedName name="Timeline_label" xml:space="preserve"> Time!$J$19</definedName>
    <definedName name="TimeRow">Inputs!$A$2</definedName>
    <definedName name="TOCFirstLine">#REF!</definedName>
    <definedName name="TOCobxCalc.Opening_RCV_balances_as_at_1_April_2030_in_2027_28_FYA_prices">Calc!$A$911</definedName>
    <definedName name="TOCobxCalc.RCV_Opening_Balances_as_at_1_April_2030_expressed_in_FYE_prices">Calc!$A$941</definedName>
    <definedName name="TOCobxCalc.RCV_Opening_Balances_as_at_1_April_2030_expressed_in_PR29_base_year_prices">Calc!$A$749</definedName>
    <definedName name="TOCobxCalc.Reconciliation_adjustments_to__PR29_base_year__2027_28__FYA_prices">Calc!$A$11</definedName>
    <definedName name="TOCobxCalc.Reconciliation_adjustments_to__PR29_base_year__2027_28__FYA_prices.Opening_RCV_balances_as_at_1_April_2030_in_2022_23_FYA_prices">Calc!$A$14</definedName>
    <definedName name="TOCobxCalc.Reconciliation_adjustments_to__PR29_base_year__2027_28__FYA_prices.RCV_OPENING_BALANCES_AS_AT_1_APRIL_2030_EXPRESSED_IN_PR29_BASE_YEAR_PRICES">Calc!$A$158</definedName>
    <definedName name="TOCobxCalc.Reconciliation_adjustments_to__PR29_base_year__2027_28__FYA_prices.RCV_OPENING_BALANCES_AS_AT_1_APRIL_2030_EXPRESSED_IN_PR29_BASE_YEAR_PRICES.PR19_Blind_Year_reconciliation_end_of_period_RCV_midnight_adjustments_as_at_31_March_2030">Calc!$A$249</definedName>
    <definedName name="TOCobxCalc.Reconciliation_adjustments_to__PR29_base_year__2027_28__FYA_prices.RCV_OPENING_BALANCES_AS_AT_1_APRIL_2030_EXPRESSED_IN_PR29_BASE_YEAR_PRICES.PR24_FD___CMA___IDoK_closing_RCV_balances_as_at_31_March_2030">Calc!$A$161</definedName>
    <definedName name="TOCobxCalc.Reconciliation_adjustments_to__PR29_base_year__2027_28__FYA_prices.RCV_OPENING_BALANCES_AS_AT_1_APRIL_2030_EXPRESSED_IN_PR29_BASE_YEAR_PRICES.PR24_reconciliation_end_of_period_RCV_midnight_adjustments_as_at_31_March_2030">Calc!$A$460</definedName>
    <definedName name="TOCobxIndexation.CPIH_Index_Calculations">Indexation!$A$86</definedName>
    <definedName name="TOCobxIndexation.CPIH_INFLATORS">Indexation!$A$105</definedName>
    <definedName name="TOCobxIndexation.CPIH_INFLATORS.Inflate_from_2017_18_FYA_to_2017_18_FYE">Indexation!$A$131</definedName>
    <definedName name="TOCobxIndexation.CPIH_INFLATORS.Inflate_from_2022_23_FYA_to_2022_23_FYE">Indexation!$A$147</definedName>
    <definedName name="TOCobxIndexation.CPIH_INFLATORS.Inflate_from_2022_23_FYA_to_2027_28_FYA">Indexation!$A$108</definedName>
    <definedName name="TOCobxIndexation.CPIH_Monthly_Index">Indexation!$A$11</definedName>
    <definedName name="TOCobxInputs.Global">Inputs!$A$8</definedName>
    <definedName name="TOCobxInputs.Indexation">Inputs!$A$18</definedName>
    <definedName name="TOCobxInputs.Indexation.CPI_H_">Inputs!$B$22</definedName>
    <definedName name="TOCobxInputs.Indexation.CPI_H__2027_28">Inputs!$B$39</definedName>
    <definedName name="TOCobxInputs.Indexation.Reference_years___Inflation">Inputs!$B$55</definedName>
    <definedName name="TOCobxInputs.Model_Constants">Inputs!$A$232</definedName>
    <definedName name="TOCobxInputs.RCV_Adjustments">Inputs!$A$65</definedName>
    <definedName name="TOCobxInputs.RCV_Adjustments.PR19_Blind_Year_reconciliation_end_of_period_RCV_midnight_adjustments_as_at_31_March_2030">Inputs!$B$93</definedName>
    <definedName name="TOCobxInputs.RCV_Adjustments.PR24_FD___CMA___IDoK_closing_RCV_balances_as_at_31_March_2030">Inputs!$B$69</definedName>
    <definedName name="TOCobxInputs.RCV_Adjustments.PR24_reconciliation_end_of_period_RCV_midnight_adjustments_as_at_31_March_2030">Inputs!$B$152</definedName>
    <definedName name="TOCobxModel_Checks_and_Alerts.Model_Checks">'Model Checks and Alerts'!$A$11</definedName>
    <definedName name="TOCobxTime.AMP_period_flag">Time!$A$55</definedName>
    <definedName name="TOCobxTime.Forecast_start_period_flag">Time!$A$45</definedName>
    <definedName name="TOCobxTime.Headers">Time!$A$11</definedName>
    <definedName name="TOCobxTime.Model_period_start">Time!$A$35</definedName>
    <definedName name="TOCrepobxOutputs_Year_">Outputs!$A$8</definedName>
    <definedName name="Total_RCV___Closing_RCV_at_31_March_2030_in_2027_28_FYA_prices__from_PR24_FD_as_updated_by_the_CMA_redetermination_and_IDoKs_" xml:space="preserve"> Calc!$F$243</definedName>
    <definedName name="Totals">Inputs!$H$5</definedName>
    <definedName name="trdhtr" localSheetId="0" hidden="1">#REF!</definedName>
    <definedName name="trdhtr" hidden="1">#REF!</definedName>
    <definedName name="Units">Inputs!$G$1</definedName>
    <definedName name="wert" localSheetId="0" hidden="1">{"GROSS",#N/A,FALSE,"401C11"}</definedName>
    <definedName name="wert" hidden="1">{"GROSS",#N/A,FALSE,"401C11"}</definedName>
    <definedName name="wombat" localSheetId="0" hidden="1">#REF!</definedName>
    <definedName name="wombat" hidden="1">#REF!</definedName>
    <definedName name="wotsthis" localSheetId="0"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0" hidden="1">{"CHARGE",#N/A,FALSE,"401C11"}</definedName>
    <definedName name="wrn.CHARGE." hidden="1">{"CHARGE",#N/A,FALSE,"401C11"}</definedName>
    <definedName name="wrn.GROSS." localSheetId="0" hidden="1">{"GROSS",#N/A,FALSE,"401C11"}</definedName>
    <definedName name="wrn.GROSS." hidden="1">{"GROSS",#N/A,FALSE,"401C11"}</definedName>
    <definedName name="wrn.NET." localSheetId="0" hidden="1">{"NET",#N/A,FALSE,"401C11"}</definedName>
    <definedName name="wrn.NET." hidden="1">{"NET",#N/A,FALSE,"401C11"}</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xxx" localSheetId="0" hidden="1">{"CHARGE",#N/A,FALSE,"401C11"}</definedName>
    <definedName name="xxx" hidden="1">{"CHARGE",#N/A,FALSE,"401C11"}</definedName>
    <definedName name="Year_on_year___change___CPI_H___Financial_year_average_indices_year_on_year__" xml:space="preserve"> Inputs!$J$25</definedName>
    <definedName name="Year_reference_for_FYA_base_price_1__FYA_year_ending_March_" xml:space="preserve"> Inputs!$F$58</definedName>
    <definedName name="Year_reference_for_FYA_base_price_2__FYA_year_ending_March_" xml:space="preserve"> Inputs!$F$59</definedName>
    <definedName name="Year_reference_for_FYA_base_price_3__FYA_year_ending_March_" xml:space="preserve"> Inputs!$F$60</definedName>
    <definedName name="Year_reference_for_FYE_base_price_1__FYE_year_ending_March_" xml:space="preserve"> Inputs!$F$61</definedName>
    <definedName name="Year_reference_for_FYE_base_price_2__FYE_year_ending_March_" xml:space="preserve"> Inputs!$F$62</definedName>
    <definedName name="Year_reference_for_FYE_end_price" xml:space="preserve"> Inputs!$F$63</definedName>
    <definedName name="yyy" localSheetId="0" hidden="1">{"GROSS",#N/A,FALSE,"401C11"}</definedName>
    <definedName name="yyy" hidden="1">{"GROSS",#N/A,FALSE,"401C11"}</definedName>
    <definedName name="zzz" localSheetId="0" hidden="1">{"NET",#N/A,FALSE,"401C11"}</definedName>
    <definedName name="zzz" hidden="1">{"NET",#N/A,FALSE,"401C11"}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E10" i="2"/>
  <c r="E9" i="2"/>
  <c r="E8" i="2"/>
  <c r="E7" i="2"/>
  <c r="A1" i="3" l="1"/>
  <c r="G45" i="16" l="1"/>
  <c r="G44" i="16"/>
  <c r="G43"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D42" i="16"/>
  <c r="D41" i="16"/>
  <c r="D40" i="16"/>
  <c r="D39" i="16"/>
  <c r="D38" i="16"/>
  <c r="D37" i="16"/>
  <c r="D36" i="16"/>
  <c r="D35" i="16"/>
  <c r="D34" i="16"/>
  <c r="D33" i="16"/>
  <c r="D32" i="16"/>
  <c r="D31" i="16"/>
  <c r="D30" i="16"/>
  <c r="D29" i="16"/>
  <c r="D28" i="16"/>
  <c r="D27" i="16"/>
  <c r="D26" i="16"/>
  <c r="D25" i="16"/>
  <c r="D24" i="16"/>
  <c r="D23" i="16"/>
  <c r="D22" i="16"/>
  <c r="D21" i="16"/>
  <c r="D20" i="16"/>
  <c r="D19" i="16"/>
  <c r="D18" i="16"/>
  <c r="D17" i="16"/>
  <c r="D16" i="16"/>
  <c r="D15" i="16"/>
  <c r="D14" i="16"/>
  <c r="D13" i="16"/>
  <c r="D12" i="16"/>
  <c r="D11" i="16"/>
  <c r="D10" i="16"/>
  <c r="D9" i="16"/>
  <c r="D8" i="16"/>
  <c r="D45" i="16"/>
  <c r="D44" i="16"/>
  <c r="D43" i="16"/>
  <c r="A1" i="16"/>
  <c r="E6" i="2" s="1"/>
  <c r="E5" i="2"/>
  <c r="E13" i="2" l="1"/>
  <c r="B2" i="15" l="1"/>
  <c r="G247" i="14"/>
  <c r="E247" i="14"/>
  <c r="G246" i="14"/>
  <c r="E246" i="14"/>
  <c r="G245" i="14"/>
  <c r="E245" i="14"/>
  <c r="G244" i="14"/>
  <c r="E244" i="14"/>
  <c r="G243" i="14"/>
  <c r="E243" i="14"/>
  <c r="G242" i="14"/>
  <c r="E242" i="14"/>
  <c r="G241" i="14"/>
  <c r="E241" i="14"/>
  <c r="D81" i="16" s="1"/>
  <c r="G239" i="14"/>
  <c r="E239" i="14"/>
  <c r="G238" i="14"/>
  <c r="E238" i="14"/>
  <c r="G237" i="14"/>
  <c r="E237" i="14"/>
  <c r="G236" i="14"/>
  <c r="E236" i="14"/>
  <c r="G235" i="14"/>
  <c r="E235" i="14"/>
  <c r="G234" i="14"/>
  <c r="E234" i="14"/>
  <c r="G233" i="14"/>
  <c r="E233" i="14"/>
  <c r="D80" i="16" s="1"/>
  <c r="G231" i="14"/>
  <c r="E231" i="14"/>
  <c r="G230" i="14"/>
  <c r="E230" i="14"/>
  <c r="G229" i="14"/>
  <c r="E229" i="14"/>
  <c r="G228" i="14"/>
  <c r="E228" i="14"/>
  <c r="G227" i="14"/>
  <c r="E227" i="14"/>
  <c r="G226" i="14"/>
  <c r="E226" i="14"/>
  <c r="G225" i="14"/>
  <c r="E225" i="14"/>
  <c r="D79" i="16" s="1"/>
  <c r="G223" i="14"/>
  <c r="E223" i="14"/>
  <c r="G222" i="14"/>
  <c r="E222" i="14"/>
  <c r="G221" i="14"/>
  <c r="E221" i="14"/>
  <c r="G220" i="14"/>
  <c r="E220" i="14"/>
  <c r="G219" i="14"/>
  <c r="E219" i="14"/>
  <c r="G218" i="14"/>
  <c r="E218" i="14"/>
  <c r="G217" i="14"/>
  <c r="E217" i="14"/>
  <c r="D78" i="16" s="1"/>
  <c r="G215" i="14"/>
  <c r="E215" i="14"/>
  <c r="G214" i="14"/>
  <c r="E214" i="14"/>
  <c r="G213" i="14"/>
  <c r="E213" i="14"/>
  <c r="G212" i="14"/>
  <c r="E212" i="14"/>
  <c r="G211" i="14"/>
  <c r="E211" i="14"/>
  <c r="G210" i="14"/>
  <c r="E210" i="14"/>
  <c r="G209" i="14"/>
  <c r="E209" i="14"/>
  <c r="D77" i="16" s="1"/>
  <c r="G207" i="14"/>
  <c r="E207" i="14"/>
  <c r="G206" i="14"/>
  <c r="E206" i="14"/>
  <c r="G205" i="14"/>
  <c r="E205" i="14"/>
  <c r="G204" i="14"/>
  <c r="E204" i="14"/>
  <c r="G203" i="14"/>
  <c r="E203" i="14"/>
  <c r="G202" i="14"/>
  <c r="E202" i="14"/>
  <c r="G201" i="14"/>
  <c r="E201" i="14"/>
  <c r="D76" i="16" s="1"/>
  <c r="G199" i="14"/>
  <c r="E199" i="14"/>
  <c r="G198" i="14"/>
  <c r="E198" i="14"/>
  <c r="G197" i="14"/>
  <c r="E197" i="14"/>
  <c r="G196" i="14"/>
  <c r="E196" i="14"/>
  <c r="G195" i="14"/>
  <c r="E195" i="14"/>
  <c r="G194" i="14"/>
  <c r="E194" i="14"/>
  <c r="G193" i="14"/>
  <c r="E193" i="14"/>
  <c r="D75" i="16" s="1"/>
  <c r="G191" i="14"/>
  <c r="E191" i="14"/>
  <c r="G190" i="14"/>
  <c r="E190" i="14"/>
  <c r="G189" i="14"/>
  <c r="E189" i="14"/>
  <c r="G188" i="14"/>
  <c r="E188" i="14"/>
  <c r="G187" i="14"/>
  <c r="E187" i="14"/>
  <c r="G186" i="14"/>
  <c r="E186" i="14"/>
  <c r="G185" i="14"/>
  <c r="E185" i="14"/>
  <c r="D74" i="16" s="1"/>
  <c r="G183" i="14"/>
  <c r="E183" i="14"/>
  <c r="G182" i="14"/>
  <c r="E182" i="14"/>
  <c r="G181" i="14"/>
  <c r="E181" i="14"/>
  <c r="G180" i="14"/>
  <c r="E180" i="14"/>
  <c r="G179" i="14"/>
  <c r="E179" i="14"/>
  <c r="G178" i="14"/>
  <c r="E178" i="14"/>
  <c r="G177" i="14"/>
  <c r="E177" i="14"/>
  <c r="G175" i="14"/>
  <c r="E175" i="14"/>
  <c r="G174" i="14"/>
  <c r="E174" i="14"/>
  <c r="G173" i="14"/>
  <c r="E173" i="14"/>
  <c r="G172" i="14"/>
  <c r="E172" i="14"/>
  <c r="G171" i="14"/>
  <c r="E171" i="14"/>
  <c r="G170" i="14"/>
  <c r="E170" i="14"/>
  <c r="G169" i="14"/>
  <c r="E169" i="14"/>
  <c r="D72" i="16" s="1"/>
  <c r="G167" i="14"/>
  <c r="E167" i="14"/>
  <c r="G166" i="14"/>
  <c r="E166" i="14"/>
  <c r="G165" i="14"/>
  <c r="E165" i="14"/>
  <c r="G164" i="14"/>
  <c r="E164" i="14"/>
  <c r="G163" i="14"/>
  <c r="E163" i="14"/>
  <c r="G162" i="14"/>
  <c r="E162" i="14"/>
  <c r="G161" i="14"/>
  <c r="E161" i="14"/>
  <c r="D71" i="16" s="1"/>
  <c r="G159" i="14"/>
  <c r="E159" i="14"/>
  <c r="G158" i="14"/>
  <c r="E158" i="14"/>
  <c r="G157" i="14"/>
  <c r="E157" i="14"/>
  <c r="G156" i="14"/>
  <c r="E156" i="14"/>
  <c r="G155" i="14"/>
  <c r="E155" i="14"/>
  <c r="G154" i="14"/>
  <c r="E154" i="14"/>
  <c r="G153" i="14"/>
  <c r="E153" i="14"/>
  <c r="D70" i="16" s="1"/>
  <c r="G151" i="14"/>
  <c r="E151" i="14"/>
  <c r="G150" i="14"/>
  <c r="E150" i="14"/>
  <c r="G149" i="14"/>
  <c r="E149" i="14"/>
  <c r="G148" i="14"/>
  <c r="E148" i="14"/>
  <c r="G147" i="14"/>
  <c r="E147" i="14"/>
  <c r="G146" i="14"/>
  <c r="E146" i="14"/>
  <c r="G145" i="14"/>
  <c r="E145" i="14"/>
  <c r="D69" i="16" s="1"/>
  <c r="G143" i="14"/>
  <c r="E143" i="14"/>
  <c r="G142" i="14"/>
  <c r="E142" i="14"/>
  <c r="G141" i="14"/>
  <c r="E141" i="14"/>
  <c r="G140" i="14"/>
  <c r="E140" i="14"/>
  <c r="G139" i="14"/>
  <c r="E139" i="14"/>
  <c r="G138" i="14"/>
  <c r="E138" i="14"/>
  <c r="G137" i="14"/>
  <c r="E137" i="14"/>
  <c r="D68" i="16" s="1"/>
  <c r="G135" i="14"/>
  <c r="E135" i="14"/>
  <c r="G134" i="14"/>
  <c r="E134" i="14"/>
  <c r="G133" i="14"/>
  <c r="E133" i="14"/>
  <c r="G132" i="14"/>
  <c r="E132" i="14"/>
  <c r="G131" i="14"/>
  <c r="E131" i="14"/>
  <c r="G130" i="14"/>
  <c r="E130" i="14"/>
  <c r="G129" i="14"/>
  <c r="E129" i="14"/>
  <c r="D67" i="16" s="1"/>
  <c r="G127" i="14"/>
  <c r="E127" i="14"/>
  <c r="G126" i="14"/>
  <c r="E126" i="14"/>
  <c r="G125" i="14"/>
  <c r="E125" i="14"/>
  <c r="G124" i="14"/>
  <c r="E124" i="14"/>
  <c r="G123" i="14"/>
  <c r="E123" i="14"/>
  <c r="G122" i="14"/>
  <c r="E122" i="14"/>
  <c r="G121" i="14"/>
  <c r="E121" i="14"/>
  <c r="D66" i="16" s="1"/>
  <c r="G119" i="14"/>
  <c r="E119" i="14"/>
  <c r="G118" i="14"/>
  <c r="E118" i="14"/>
  <c r="G117" i="14"/>
  <c r="E117" i="14"/>
  <c r="G116" i="14"/>
  <c r="E116" i="14"/>
  <c r="G115" i="14"/>
  <c r="E115" i="14"/>
  <c r="G114" i="14"/>
  <c r="E114" i="14"/>
  <c r="G113" i="14"/>
  <c r="E113" i="14"/>
  <c r="D65" i="16" s="1"/>
  <c r="G111" i="14"/>
  <c r="E111" i="14"/>
  <c r="G110" i="14"/>
  <c r="E110" i="14"/>
  <c r="G109" i="14"/>
  <c r="E109" i="14"/>
  <c r="G108" i="14"/>
  <c r="E108" i="14"/>
  <c r="G107" i="14"/>
  <c r="E107" i="14"/>
  <c r="G106" i="14"/>
  <c r="E106" i="14"/>
  <c r="G105" i="14"/>
  <c r="E105" i="14"/>
  <c r="D64" i="16" s="1"/>
  <c r="G103" i="14"/>
  <c r="E103" i="14"/>
  <c r="G102" i="14"/>
  <c r="E102" i="14"/>
  <c r="G101" i="14"/>
  <c r="E101" i="14"/>
  <c r="G100" i="14"/>
  <c r="E100" i="14"/>
  <c r="G99" i="14"/>
  <c r="E99" i="14"/>
  <c r="G98" i="14"/>
  <c r="E98" i="14"/>
  <c r="G97" i="14"/>
  <c r="E97" i="14"/>
  <c r="G95" i="14"/>
  <c r="E95" i="14"/>
  <c r="D62" i="16" s="1"/>
  <c r="G93" i="14"/>
  <c r="E93" i="14"/>
  <c r="G92" i="14"/>
  <c r="E92" i="14"/>
  <c r="G91" i="14"/>
  <c r="E91" i="14"/>
  <c r="G90" i="14"/>
  <c r="E90" i="14"/>
  <c r="G89" i="14"/>
  <c r="E89" i="14"/>
  <c r="G88" i="14"/>
  <c r="E88" i="14"/>
  <c r="G87" i="14"/>
  <c r="E87" i="14"/>
  <c r="D61" i="16" s="1"/>
  <c r="G85" i="14"/>
  <c r="E85" i="14"/>
  <c r="G84" i="14"/>
  <c r="E84" i="14"/>
  <c r="G83" i="14"/>
  <c r="E83" i="14"/>
  <c r="G82" i="14"/>
  <c r="E82" i="14"/>
  <c r="G81" i="14"/>
  <c r="E81" i="14"/>
  <c r="G80" i="14"/>
  <c r="E80" i="14"/>
  <c r="G79" i="14"/>
  <c r="E79" i="14"/>
  <c r="D60" i="16" s="1"/>
  <c r="G77" i="14"/>
  <c r="E77" i="14"/>
  <c r="G76" i="14"/>
  <c r="E76" i="14"/>
  <c r="G75" i="14"/>
  <c r="E75" i="14"/>
  <c r="G74" i="14"/>
  <c r="E74" i="14"/>
  <c r="G73" i="14"/>
  <c r="E73" i="14"/>
  <c r="G72" i="14"/>
  <c r="E72" i="14"/>
  <c r="G71" i="14"/>
  <c r="E71" i="14"/>
  <c r="D59" i="16" s="1"/>
  <c r="G66" i="14"/>
  <c r="E66" i="14"/>
  <c r="G65" i="14"/>
  <c r="E65" i="14"/>
  <c r="G64" i="14"/>
  <c r="E64" i="14"/>
  <c r="G63" i="14"/>
  <c r="E63" i="14"/>
  <c r="G62" i="14"/>
  <c r="E62" i="14"/>
  <c r="G61" i="14"/>
  <c r="E61" i="14"/>
  <c r="D58" i="16" s="1"/>
  <c r="G58" i="14"/>
  <c r="E58" i="14"/>
  <c r="G57" i="14"/>
  <c r="E57" i="14"/>
  <c r="G56" i="14"/>
  <c r="E56" i="14"/>
  <c r="G55" i="14"/>
  <c r="E55" i="14"/>
  <c r="G54" i="14"/>
  <c r="E54" i="14"/>
  <c r="G53" i="14"/>
  <c r="E53" i="14"/>
  <c r="D57" i="16" s="1"/>
  <c r="G50" i="14"/>
  <c r="E50" i="14"/>
  <c r="G49" i="14"/>
  <c r="E49" i="14"/>
  <c r="G48" i="14"/>
  <c r="E48" i="14"/>
  <c r="G47" i="14"/>
  <c r="E47" i="14"/>
  <c r="G46" i="14"/>
  <c r="E46" i="14"/>
  <c r="G45" i="14"/>
  <c r="E45" i="14"/>
  <c r="D56" i="16" s="1"/>
  <c r="G40" i="14"/>
  <c r="E40" i="14"/>
  <c r="G39" i="14"/>
  <c r="E39" i="14"/>
  <c r="G38" i="14"/>
  <c r="E38" i="14"/>
  <c r="G37" i="14"/>
  <c r="E37" i="14"/>
  <c r="G36" i="14"/>
  <c r="E36" i="14"/>
  <c r="G35" i="14"/>
  <c r="E35" i="14"/>
  <c r="D55" i="16" s="1"/>
  <c r="G32" i="14"/>
  <c r="E32" i="14"/>
  <c r="G31" i="14"/>
  <c r="E31" i="14"/>
  <c r="G30" i="14"/>
  <c r="E30" i="14"/>
  <c r="G29" i="14"/>
  <c r="E29" i="14"/>
  <c r="G28" i="14"/>
  <c r="E28" i="14"/>
  <c r="G27" i="14"/>
  <c r="E27" i="14"/>
  <c r="D54" i="16" s="1"/>
  <c r="G24" i="14"/>
  <c r="E24" i="14"/>
  <c r="G23" i="14"/>
  <c r="E23" i="14"/>
  <c r="G22" i="14"/>
  <c r="E22" i="14"/>
  <c r="G21" i="14"/>
  <c r="E21" i="14"/>
  <c r="G20" i="14"/>
  <c r="E20" i="14"/>
  <c r="G19" i="14"/>
  <c r="E19" i="14"/>
  <c r="D53" i="16" s="1"/>
  <c r="G16" i="14"/>
  <c r="E16" i="14"/>
  <c r="G15" i="14"/>
  <c r="E15" i="14"/>
  <c r="G14" i="14"/>
  <c r="E14" i="14"/>
  <c r="G13" i="14"/>
  <c r="E13" i="14"/>
  <c r="G12" i="14"/>
  <c r="E12" i="14"/>
  <c r="G11" i="14"/>
  <c r="E11" i="14"/>
  <c r="D52" i="16" s="1"/>
  <c r="A1" i="14"/>
  <c r="G50" i="12"/>
  <c r="E50" i="12"/>
  <c r="G49" i="12"/>
  <c r="E49" i="12"/>
  <c r="G48" i="12"/>
  <c r="E48" i="12"/>
  <c r="G47" i="12"/>
  <c r="E47" i="12"/>
  <c r="G46" i="12"/>
  <c r="E46" i="12"/>
  <c r="G45" i="12"/>
  <c r="E45" i="12"/>
  <c r="G35" i="12"/>
  <c r="F35" i="12"/>
  <c r="E35" i="12"/>
  <c r="G34" i="12"/>
  <c r="E34" i="12"/>
  <c r="G33" i="12"/>
  <c r="E33" i="12"/>
  <c r="G32" i="12"/>
  <c r="E32" i="12"/>
  <c r="G31" i="12"/>
  <c r="E31" i="12"/>
  <c r="G30" i="12"/>
  <c r="E30" i="12"/>
  <c r="G29" i="12"/>
  <c r="E29" i="12"/>
  <c r="G28" i="12"/>
  <c r="E28" i="12"/>
  <c r="G27" i="12"/>
  <c r="E27" i="12"/>
  <c r="G26" i="12"/>
  <c r="E26" i="12"/>
  <c r="G25" i="12"/>
  <c r="E25" i="12"/>
  <c r="G24" i="12"/>
  <c r="E24" i="12"/>
  <c r="G23" i="12"/>
  <c r="E23" i="12"/>
  <c r="G22" i="12"/>
  <c r="E22" i="12"/>
  <c r="G17" i="12"/>
  <c r="E17" i="12"/>
  <c r="G16" i="12"/>
  <c r="E16" i="12"/>
  <c r="G15" i="12"/>
  <c r="E15" i="12"/>
  <c r="G14" i="12"/>
  <c r="E14" i="12"/>
  <c r="G13" i="12"/>
  <c r="E13" i="12"/>
  <c r="G12" i="12"/>
  <c r="E12" i="12"/>
  <c r="A1" i="12"/>
  <c r="G979" i="11"/>
  <c r="E979" i="11"/>
  <c r="G978" i="11"/>
  <c r="E978" i="11"/>
  <c r="G977" i="11"/>
  <c r="E977" i="11"/>
  <c r="G976" i="11"/>
  <c r="E976" i="11"/>
  <c r="G975" i="11"/>
  <c r="E975" i="11"/>
  <c r="G974" i="11"/>
  <c r="E974" i="11"/>
  <c r="G964" i="11"/>
  <c r="E964" i="11"/>
  <c r="G963" i="11"/>
  <c r="E963" i="11"/>
  <c r="G962" i="11"/>
  <c r="E962" i="11"/>
  <c r="G961" i="11"/>
  <c r="E961" i="11"/>
  <c r="G960" i="11"/>
  <c r="E960" i="11"/>
  <c r="G959" i="11"/>
  <c r="E959" i="11"/>
  <c r="G958" i="11"/>
  <c r="E958" i="11"/>
  <c r="G948" i="11"/>
  <c r="E948" i="11"/>
  <c r="G947" i="11"/>
  <c r="E947" i="11"/>
  <c r="G946" i="11"/>
  <c r="E946" i="11"/>
  <c r="G945" i="11"/>
  <c r="E945" i="11"/>
  <c r="G944" i="11"/>
  <c r="E944" i="11"/>
  <c r="G943" i="11"/>
  <c r="E943" i="11"/>
  <c r="G942" i="11"/>
  <c r="E942" i="11"/>
  <c r="G929" i="11"/>
  <c r="E929" i="11"/>
  <c r="G928" i="11"/>
  <c r="E928" i="11"/>
  <c r="G927" i="11"/>
  <c r="E927" i="11"/>
  <c r="G926" i="11"/>
  <c r="E926" i="11"/>
  <c r="G925" i="11"/>
  <c r="E925" i="11"/>
  <c r="G924" i="11"/>
  <c r="E924" i="11"/>
  <c r="G923" i="11"/>
  <c r="E923" i="11"/>
  <c r="G922" i="11"/>
  <c r="E922" i="11"/>
  <c r="G921" i="11"/>
  <c r="E921" i="11"/>
  <c r="G920" i="11"/>
  <c r="E920" i="11"/>
  <c r="G919" i="11"/>
  <c r="E919" i="11"/>
  <c r="G918" i="11"/>
  <c r="E918" i="11"/>
  <c r="G917" i="11"/>
  <c r="E917" i="11"/>
  <c r="G916" i="11"/>
  <c r="E916" i="11"/>
  <c r="G915" i="11"/>
  <c r="E915" i="11"/>
  <c r="G914" i="11"/>
  <c r="E914" i="11"/>
  <c r="G913" i="11"/>
  <c r="E913" i="11"/>
  <c r="G912" i="11"/>
  <c r="E912" i="11"/>
  <c r="G899" i="11"/>
  <c r="E899" i="11"/>
  <c r="G898" i="11"/>
  <c r="E898" i="11"/>
  <c r="G897" i="11"/>
  <c r="E897" i="11"/>
  <c r="G896" i="11"/>
  <c r="E896" i="11"/>
  <c r="G895" i="11"/>
  <c r="E895" i="11"/>
  <c r="G894" i="11"/>
  <c r="E894" i="11"/>
  <c r="G893" i="11"/>
  <c r="E893" i="11"/>
  <c r="G892" i="11"/>
  <c r="E892" i="11"/>
  <c r="G891" i="11"/>
  <c r="E891" i="11"/>
  <c r="G890" i="11"/>
  <c r="E890" i="11"/>
  <c r="G889" i="11"/>
  <c r="E889" i="11"/>
  <c r="G888" i="11"/>
  <c r="E888" i="11"/>
  <c r="G887" i="11"/>
  <c r="E887" i="11"/>
  <c r="G886" i="11"/>
  <c r="E886" i="11"/>
  <c r="G885" i="11"/>
  <c r="E885" i="11"/>
  <c r="G884" i="11"/>
  <c r="E884" i="11"/>
  <c r="G883" i="11"/>
  <c r="E883" i="11"/>
  <c r="G882" i="11"/>
  <c r="E882" i="11"/>
  <c r="G881" i="11"/>
  <c r="E881" i="11"/>
  <c r="G880" i="11"/>
  <c r="E880" i="11"/>
  <c r="G879" i="11"/>
  <c r="E879" i="11"/>
  <c r="G878" i="11"/>
  <c r="E878" i="11"/>
  <c r="G877" i="11"/>
  <c r="E877" i="11"/>
  <c r="G876" i="11"/>
  <c r="E876" i="11"/>
  <c r="G875" i="11"/>
  <c r="E875" i="11"/>
  <c r="G874" i="11"/>
  <c r="E874" i="11"/>
  <c r="G873" i="11"/>
  <c r="E873" i="11"/>
  <c r="G872" i="11"/>
  <c r="E872" i="11"/>
  <c r="G871" i="11"/>
  <c r="E871" i="11"/>
  <c r="G870" i="11"/>
  <c r="E870" i="11"/>
  <c r="G869" i="11"/>
  <c r="E869" i="11"/>
  <c r="G868" i="11"/>
  <c r="E868" i="11"/>
  <c r="G867" i="11"/>
  <c r="E867" i="11"/>
  <c r="G866" i="11"/>
  <c r="E866" i="11"/>
  <c r="G865" i="11"/>
  <c r="E865" i="11"/>
  <c r="G864" i="11"/>
  <c r="E864" i="11"/>
  <c r="G863" i="11"/>
  <c r="E863" i="11"/>
  <c r="G862" i="11"/>
  <c r="E862" i="11"/>
  <c r="G861" i="11"/>
  <c r="E861" i="11"/>
  <c r="G860" i="11"/>
  <c r="E860" i="11"/>
  <c r="G859" i="11"/>
  <c r="E859" i="11"/>
  <c r="G858" i="11"/>
  <c r="E858" i="11"/>
  <c r="G857" i="11"/>
  <c r="E857" i="11"/>
  <c r="G856" i="11"/>
  <c r="E856" i="11"/>
  <c r="G855" i="11"/>
  <c r="E855" i="11"/>
  <c r="G854" i="11"/>
  <c r="E854" i="11"/>
  <c r="G853" i="11"/>
  <c r="E853" i="11"/>
  <c r="G852" i="11"/>
  <c r="E852" i="11"/>
  <c r="G851" i="11"/>
  <c r="E851" i="11"/>
  <c r="G850" i="11"/>
  <c r="E850" i="11"/>
  <c r="G849" i="11"/>
  <c r="E849" i="11"/>
  <c r="G848" i="11"/>
  <c r="E848" i="11"/>
  <c r="G847" i="11"/>
  <c r="E847" i="11"/>
  <c r="G846" i="11"/>
  <c r="E846" i="11"/>
  <c r="G845" i="11"/>
  <c r="E845" i="11"/>
  <c r="G844" i="11"/>
  <c r="E844" i="11"/>
  <c r="G843" i="11"/>
  <c r="E843" i="11"/>
  <c r="G842" i="11"/>
  <c r="E842" i="11"/>
  <c r="G841" i="11"/>
  <c r="E841" i="11"/>
  <c r="G840" i="11"/>
  <c r="E840" i="11"/>
  <c r="G839" i="11"/>
  <c r="E839" i="11"/>
  <c r="G838" i="11"/>
  <c r="E838" i="11"/>
  <c r="G837" i="11"/>
  <c r="E837" i="11"/>
  <c r="G836" i="11"/>
  <c r="E836" i="11"/>
  <c r="G835" i="11"/>
  <c r="E835" i="11"/>
  <c r="G834" i="11"/>
  <c r="E834" i="11"/>
  <c r="G833" i="11"/>
  <c r="E833" i="11"/>
  <c r="G832" i="11"/>
  <c r="E832" i="11"/>
  <c r="G831" i="11"/>
  <c r="E831" i="11"/>
  <c r="G830" i="11"/>
  <c r="E830" i="11"/>
  <c r="G829" i="11"/>
  <c r="E829" i="11"/>
  <c r="G828" i="11"/>
  <c r="E828" i="11"/>
  <c r="G818" i="11"/>
  <c r="E818" i="11"/>
  <c r="G817" i="11"/>
  <c r="E817" i="11"/>
  <c r="G816" i="11"/>
  <c r="E816" i="11"/>
  <c r="G815" i="11"/>
  <c r="E815" i="11"/>
  <c r="G814" i="11"/>
  <c r="E814" i="11"/>
  <c r="G813" i="11"/>
  <c r="E813" i="11"/>
  <c r="G812" i="11"/>
  <c r="E812" i="11"/>
  <c r="G811" i="11"/>
  <c r="E811" i="11"/>
  <c r="G810" i="11"/>
  <c r="E810" i="11"/>
  <c r="G809" i="11"/>
  <c r="E809" i="11"/>
  <c r="G808" i="11"/>
  <c r="E808" i="11"/>
  <c r="G807" i="11"/>
  <c r="E807" i="11"/>
  <c r="G806" i="11"/>
  <c r="E806" i="11"/>
  <c r="G805" i="11"/>
  <c r="E805" i="11"/>
  <c r="G804" i="11"/>
  <c r="E804" i="11"/>
  <c r="G803" i="11"/>
  <c r="E803" i="11"/>
  <c r="G802" i="11"/>
  <c r="E802" i="11"/>
  <c r="G801" i="11"/>
  <c r="E801" i="11"/>
  <c r="G800" i="11"/>
  <c r="E800" i="11"/>
  <c r="G799" i="11"/>
  <c r="E799" i="11"/>
  <c r="G798" i="11"/>
  <c r="E798" i="11"/>
  <c r="G797" i="11"/>
  <c r="E797" i="11"/>
  <c r="G796" i="11"/>
  <c r="E796" i="11"/>
  <c r="G795" i="11"/>
  <c r="E795" i="11"/>
  <c r="G794" i="11"/>
  <c r="E794" i="11"/>
  <c r="G793" i="11"/>
  <c r="E793" i="11"/>
  <c r="G792" i="11"/>
  <c r="E792" i="11"/>
  <c r="G791" i="11"/>
  <c r="E791" i="11"/>
  <c r="G790" i="11"/>
  <c r="E790" i="11"/>
  <c r="G789" i="11"/>
  <c r="E789" i="11"/>
  <c r="G788" i="11"/>
  <c r="E788" i="11"/>
  <c r="G787" i="11"/>
  <c r="E787" i="11"/>
  <c r="G786" i="11"/>
  <c r="E786" i="11"/>
  <c r="G785" i="11"/>
  <c r="E785" i="11"/>
  <c r="G784" i="11"/>
  <c r="E784" i="11"/>
  <c r="G783" i="11"/>
  <c r="E783" i="11"/>
  <c r="G782" i="11"/>
  <c r="E782" i="11"/>
  <c r="G781" i="11"/>
  <c r="E781" i="11"/>
  <c r="G780" i="11"/>
  <c r="E780" i="11"/>
  <c r="G779" i="11"/>
  <c r="E779" i="11"/>
  <c r="G778" i="11"/>
  <c r="E778" i="11"/>
  <c r="G777" i="11"/>
  <c r="E777" i="11"/>
  <c r="G776" i="11"/>
  <c r="E776" i="11"/>
  <c r="G775" i="11"/>
  <c r="E775" i="11"/>
  <c r="G774" i="11"/>
  <c r="E774" i="11"/>
  <c r="G773" i="11"/>
  <c r="E773" i="11"/>
  <c r="G772" i="11"/>
  <c r="E772" i="11"/>
  <c r="G771" i="11"/>
  <c r="E771" i="11"/>
  <c r="G770" i="11"/>
  <c r="E770" i="11"/>
  <c r="G769" i="11"/>
  <c r="E769" i="11"/>
  <c r="G768" i="11"/>
  <c r="E768" i="11"/>
  <c r="G767" i="11"/>
  <c r="E767" i="11"/>
  <c r="G766" i="11"/>
  <c r="E766" i="11"/>
  <c r="G765" i="11"/>
  <c r="E765" i="11"/>
  <c r="G755" i="11"/>
  <c r="E755" i="11"/>
  <c r="G754" i="11"/>
  <c r="E754" i="11"/>
  <c r="G753" i="11"/>
  <c r="E753" i="11"/>
  <c r="G752" i="11"/>
  <c r="E752" i="11"/>
  <c r="G751" i="11"/>
  <c r="E751" i="11"/>
  <c r="G750" i="11"/>
  <c r="E750" i="11"/>
  <c r="G742" i="11"/>
  <c r="E742" i="11"/>
  <c r="G741" i="11"/>
  <c r="E741" i="11"/>
  <c r="G740" i="11"/>
  <c r="E740" i="11"/>
  <c r="G739" i="11"/>
  <c r="E739" i="11"/>
  <c r="G738" i="11"/>
  <c r="E738" i="11"/>
  <c r="G737" i="11"/>
  <c r="E737" i="11"/>
  <c r="G732" i="11"/>
  <c r="E732" i="11"/>
  <c r="G731" i="11"/>
  <c r="E731" i="11"/>
  <c r="G730" i="11"/>
  <c r="E730" i="11"/>
  <c r="G729" i="11"/>
  <c r="E729" i="11"/>
  <c r="G728" i="11"/>
  <c r="E728" i="11"/>
  <c r="G727" i="11"/>
  <c r="E727" i="11"/>
  <c r="G722" i="11"/>
  <c r="E722" i="11"/>
  <c r="G721" i="11"/>
  <c r="E721" i="11"/>
  <c r="G720" i="11"/>
  <c r="E720" i="11"/>
  <c r="G719" i="11"/>
  <c r="E719" i="11"/>
  <c r="G718" i="11"/>
  <c r="E718" i="11"/>
  <c r="G717" i="11"/>
  <c r="E717" i="11"/>
  <c r="G712" i="11"/>
  <c r="E712" i="11"/>
  <c r="G711" i="11"/>
  <c r="E711" i="11"/>
  <c r="G710" i="11"/>
  <c r="E710" i="11"/>
  <c r="G709" i="11"/>
  <c r="E709" i="11"/>
  <c r="G708" i="11"/>
  <c r="E708" i="11"/>
  <c r="G707" i="11"/>
  <c r="E707" i="11"/>
  <c r="G702" i="11"/>
  <c r="E702" i="11"/>
  <c r="G701" i="11"/>
  <c r="E701" i="11"/>
  <c r="G700" i="11"/>
  <c r="E700" i="11"/>
  <c r="G699" i="11"/>
  <c r="E699" i="11"/>
  <c r="G698" i="11"/>
  <c r="E698" i="11"/>
  <c r="G697" i="11"/>
  <c r="E697" i="11"/>
  <c r="G692" i="11"/>
  <c r="E692" i="11"/>
  <c r="G691" i="11"/>
  <c r="E691" i="11"/>
  <c r="G690" i="11"/>
  <c r="E690" i="11"/>
  <c r="G689" i="11"/>
  <c r="E689" i="11"/>
  <c r="G688" i="11"/>
  <c r="E688" i="11"/>
  <c r="G687" i="11"/>
  <c r="E687" i="11"/>
  <c r="G682" i="11"/>
  <c r="E682" i="11"/>
  <c r="G681" i="11"/>
  <c r="E681" i="11"/>
  <c r="G680" i="11"/>
  <c r="E680" i="11"/>
  <c r="G679" i="11"/>
  <c r="E679" i="11"/>
  <c r="G678" i="11"/>
  <c r="E678" i="11"/>
  <c r="G677" i="11"/>
  <c r="E677" i="11"/>
  <c r="G672" i="11"/>
  <c r="E672" i="11"/>
  <c r="G671" i="11"/>
  <c r="E671" i="11"/>
  <c r="G670" i="11"/>
  <c r="E670" i="11"/>
  <c r="G669" i="11"/>
  <c r="E669" i="11"/>
  <c r="G668" i="11"/>
  <c r="E668" i="11"/>
  <c r="G667" i="11"/>
  <c r="E667" i="11"/>
  <c r="G662" i="11"/>
  <c r="E662" i="11"/>
  <c r="G661" i="11"/>
  <c r="E661" i="11"/>
  <c r="G660" i="11"/>
  <c r="E660" i="11"/>
  <c r="G659" i="11"/>
  <c r="E659" i="11"/>
  <c r="G658" i="11"/>
  <c r="E658" i="11"/>
  <c r="G657" i="11"/>
  <c r="E657" i="11"/>
  <c r="G652" i="11"/>
  <c r="E652" i="11"/>
  <c r="G651" i="11"/>
  <c r="E651" i="11"/>
  <c r="G650" i="11"/>
  <c r="E650" i="11"/>
  <c r="G649" i="11"/>
  <c r="E649" i="11"/>
  <c r="G648" i="11"/>
  <c r="E648" i="11"/>
  <c r="G647" i="11"/>
  <c r="E647" i="11"/>
  <c r="G642" i="11"/>
  <c r="E642" i="11"/>
  <c r="G641" i="11"/>
  <c r="E641" i="11"/>
  <c r="G640" i="11"/>
  <c r="E640" i="11"/>
  <c r="G639" i="11"/>
  <c r="E639" i="11"/>
  <c r="G638" i="11"/>
  <c r="E638" i="11"/>
  <c r="G637" i="11"/>
  <c r="E637" i="11"/>
  <c r="G627" i="11"/>
  <c r="E627" i="11"/>
  <c r="G626" i="11"/>
  <c r="F626" i="11"/>
  <c r="E626" i="11"/>
  <c r="G625" i="11"/>
  <c r="F625" i="11"/>
  <c r="E625" i="11"/>
  <c r="G624" i="11"/>
  <c r="F624" i="11"/>
  <c r="E624" i="11"/>
  <c r="G623" i="11"/>
  <c r="F623" i="11"/>
  <c r="E623" i="11"/>
  <c r="G622" i="11"/>
  <c r="F622" i="11"/>
  <c r="E622" i="11"/>
  <c r="G621" i="11"/>
  <c r="F621" i="11"/>
  <c r="E621" i="11"/>
  <c r="G611" i="11"/>
  <c r="E611" i="11"/>
  <c r="G610" i="11"/>
  <c r="F610" i="11"/>
  <c r="E610" i="11"/>
  <c r="G609" i="11"/>
  <c r="F609" i="11"/>
  <c r="E609" i="11"/>
  <c r="G608" i="11"/>
  <c r="F608" i="11"/>
  <c r="E608" i="11"/>
  <c r="G607" i="11"/>
  <c r="F607" i="11"/>
  <c r="E607" i="11"/>
  <c r="G606" i="11"/>
  <c r="F606" i="11"/>
  <c r="E606" i="11"/>
  <c r="G605" i="11"/>
  <c r="F605" i="11"/>
  <c r="E605" i="11"/>
  <c r="G595" i="11"/>
  <c r="E595" i="11"/>
  <c r="G594" i="11"/>
  <c r="F594" i="11"/>
  <c r="E594" i="11"/>
  <c r="G593" i="11"/>
  <c r="F593" i="11"/>
  <c r="E593" i="11"/>
  <c r="G592" i="11"/>
  <c r="F592" i="11"/>
  <c r="E592" i="11"/>
  <c r="G591" i="11"/>
  <c r="F591" i="11"/>
  <c r="E591" i="11"/>
  <c r="G590" i="11"/>
  <c r="F590" i="11"/>
  <c r="E590" i="11"/>
  <c r="G589" i="11"/>
  <c r="F589" i="11"/>
  <c r="E589" i="11"/>
  <c r="G579" i="11"/>
  <c r="E579" i="11"/>
  <c r="G578" i="11"/>
  <c r="F578" i="11"/>
  <c r="E578" i="11"/>
  <c r="G577" i="11"/>
  <c r="F577" i="11"/>
  <c r="E577" i="11"/>
  <c r="G576" i="11"/>
  <c r="F576" i="11"/>
  <c r="E576" i="11"/>
  <c r="G575" i="11"/>
  <c r="F575" i="11"/>
  <c r="E575" i="11"/>
  <c r="G574" i="11"/>
  <c r="F574" i="11"/>
  <c r="E574" i="11"/>
  <c r="G573" i="11"/>
  <c r="F573" i="11"/>
  <c r="E573" i="11"/>
  <c r="G563" i="11"/>
  <c r="E563" i="11"/>
  <c r="G562" i="11"/>
  <c r="F562" i="11"/>
  <c r="E562" i="11"/>
  <c r="G561" i="11"/>
  <c r="F561" i="11"/>
  <c r="E561" i="11"/>
  <c r="G560" i="11"/>
  <c r="F560" i="11"/>
  <c r="E560" i="11"/>
  <c r="G559" i="11"/>
  <c r="F559" i="11"/>
  <c r="E559" i="11"/>
  <c r="G558" i="11"/>
  <c r="F558" i="11"/>
  <c r="E558" i="11"/>
  <c r="G557" i="11"/>
  <c r="F557" i="11"/>
  <c r="E557" i="11"/>
  <c r="G547" i="11"/>
  <c r="E547" i="11"/>
  <c r="G546" i="11"/>
  <c r="F546" i="11"/>
  <c r="E546" i="11"/>
  <c r="G545" i="11"/>
  <c r="F545" i="11"/>
  <c r="E545" i="11"/>
  <c r="G544" i="11"/>
  <c r="F544" i="11"/>
  <c r="E544" i="11"/>
  <c r="G543" i="11"/>
  <c r="F543" i="11"/>
  <c r="E543" i="11"/>
  <c r="G542" i="11"/>
  <c r="F542" i="11"/>
  <c r="E542" i="11"/>
  <c r="G541" i="11"/>
  <c r="F541" i="11"/>
  <c r="E541" i="11"/>
  <c r="G531" i="11"/>
  <c r="E531" i="11"/>
  <c r="G530" i="11"/>
  <c r="F530" i="11"/>
  <c r="E530" i="11"/>
  <c r="G529" i="11"/>
  <c r="F529" i="11"/>
  <c r="E529" i="11"/>
  <c r="G528" i="11"/>
  <c r="F528" i="11"/>
  <c r="E528" i="11"/>
  <c r="G527" i="11"/>
  <c r="F527" i="11"/>
  <c r="E527" i="11"/>
  <c r="G526" i="11"/>
  <c r="F526" i="11"/>
  <c r="E526" i="11"/>
  <c r="G525" i="11"/>
  <c r="F525" i="11"/>
  <c r="E525" i="11"/>
  <c r="G515" i="11"/>
  <c r="E515" i="11"/>
  <c r="G514" i="11"/>
  <c r="F514" i="11"/>
  <c r="E514" i="11"/>
  <c r="G513" i="11"/>
  <c r="F513" i="11"/>
  <c r="E513" i="11"/>
  <c r="G512" i="11"/>
  <c r="F512" i="11"/>
  <c r="E512" i="11"/>
  <c r="G511" i="11"/>
  <c r="F511" i="11"/>
  <c r="E511" i="11"/>
  <c r="G510" i="11"/>
  <c r="F510" i="11"/>
  <c r="E510" i="11"/>
  <c r="G509" i="11"/>
  <c r="F509" i="11"/>
  <c r="E509" i="11"/>
  <c r="G499" i="11"/>
  <c r="E499" i="11"/>
  <c r="G498" i="11"/>
  <c r="F498" i="11"/>
  <c r="E498" i="11"/>
  <c r="G497" i="11"/>
  <c r="F497" i="11"/>
  <c r="E497" i="11"/>
  <c r="G496" i="11"/>
  <c r="F496" i="11"/>
  <c r="E496" i="11"/>
  <c r="G495" i="11"/>
  <c r="F495" i="11"/>
  <c r="E495" i="11"/>
  <c r="G494" i="11"/>
  <c r="F494" i="11"/>
  <c r="E494" i="11"/>
  <c r="G493" i="11"/>
  <c r="F493" i="11"/>
  <c r="E493" i="11"/>
  <c r="G483" i="11"/>
  <c r="E483" i="11"/>
  <c r="G482" i="11"/>
  <c r="F482" i="11"/>
  <c r="E482" i="11"/>
  <c r="G481" i="11"/>
  <c r="F481" i="11"/>
  <c r="E481" i="11"/>
  <c r="G480" i="11"/>
  <c r="F480" i="11"/>
  <c r="E480" i="11"/>
  <c r="G479" i="11"/>
  <c r="F479" i="11"/>
  <c r="E479" i="11"/>
  <c r="G478" i="11"/>
  <c r="F478" i="11"/>
  <c r="E478" i="11"/>
  <c r="G477" i="11"/>
  <c r="F477" i="11"/>
  <c r="E477" i="11"/>
  <c r="G467" i="11"/>
  <c r="E467" i="11"/>
  <c r="G466" i="11"/>
  <c r="F466" i="11"/>
  <c r="E466" i="11"/>
  <c r="G465" i="11"/>
  <c r="F465" i="11"/>
  <c r="E465" i="11"/>
  <c r="G464" i="11"/>
  <c r="F464" i="11"/>
  <c r="E464" i="11"/>
  <c r="G463" i="11"/>
  <c r="F463" i="11"/>
  <c r="E463" i="11"/>
  <c r="G462" i="11"/>
  <c r="F462" i="11"/>
  <c r="E462" i="11"/>
  <c r="G461" i="11"/>
  <c r="F461" i="11"/>
  <c r="E461" i="11"/>
  <c r="G453" i="11"/>
  <c r="E453" i="11"/>
  <c r="G452" i="11"/>
  <c r="E452" i="11"/>
  <c r="G451" i="11"/>
  <c r="E451" i="11"/>
  <c r="G450" i="11"/>
  <c r="E450" i="11"/>
  <c r="G449" i="11"/>
  <c r="E449" i="11"/>
  <c r="G448" i="11"/>
  <c r="E448" i="11"/>
  <c r="G443" i="11"/>
  <c r="E443" i="11"/>
  <c r="G442" i="11"/>
  <c r="E442" i="11"/>
  <c r="G441" i="11"/>
  <c r="E441" i="11"/>
  <c r="G440" i="11"/>
  <c r="E440" i="11"/>
  <c r="G439" i="11"/>
  <c r="E439" i="11"/>
  <c r="G438" i="11"/>
  <c r="E438" i="11"/>
  <c r="G433" i="11"/>
  <c r="E433" i="11"/>
  <c r="G432" i="11"/>
  <c r="E432" i="11"/>
  <c r="G431" i="11"/>
  <c r="E431" i="11"/>
  <c r="G430" i="11"/>
  <c r="E430" i="11"/>
  <c r="G429" i="11"/>
  <c r="E429" i="11"/>
  <c r="G428" i="11"/>
  <c r="E428" i="11"/>
  <c r="G423" i="11"/>
  <c r="E423" i="11"/>
  <c r="G422" i="11"/>
  <c r="E422" i="11"/>
  <c r="G421" i="11"/>
  <c r="E421" i="11"/>
  <c r="G420" i="11"/>
  <c r="E420" i="11"/>
  <c r="G419" i="11"/>
  <c r="E419" i="11"/>
  <c r="G418" i="11"/>
  <c r="E418" i="11"/>
  <c r="G413" i="11"/>
  <c r="E413" i="11"/>
  <c r="G412" i="11"/>
  <c r="E412" i="11"/>
  <c r="G411" i="11"/>
  <c r="E411" i="11"/>
  <c r="G410" i="11"/>
  <c r="E410" i="11"/>
  <c r="G409" i="11"/>
  <c r="E409" i="11"/>
  <c r="G408" i="11"/>
  <c r="E408" i="11"/>
  <c r="G403" i="11"/>
  <c r="E403" i="11"/>
  <c r="G402" i="11"/>
  <c r="E402" i="11"/>
  <c r="G401" i="11"/>
  <c r="E401" i="11"/>
  <c r="G400" i="11"/>
  <c r="E400" i="11"/>
  <c r="G399" i="11"/>
  <c r="E399" i="11"/>
  <c r="G398" i="11"/>
  <c r="E398" i="11"/>
  <c r="G393" i="11"/>
  <c r="E393" i="11"/>
  <c r="G392" i="11"/>
  <c r="E392" i="11"/>
  <c r="G391" i="11"/>
  <c r="E391" i="11"/>
  <c r="G390" i="11"/>
  <c r="E390" i="11"/>
  <c r="G389" i="11"/>
  <c r="E389" i="11"/>
  <c r="G388" i="11"/>
  <c r="E388" i="11"/>
  <c r="G383" i="11"/>
  <c r="E383" i="11"/>
  <c r="G382" i="11"/>
  <c r="E382" i="11"/>
  <c r="G381" i="11"/>
  <c r="E381" i="11"/>
  <c r="G380" i="11"/>
  <c r="E380" i="11"/>
  <c r="G379" i="11"/>
  <c r="E379" i="11"/>
  <c r="G378" i="11"/>
  <c r="E378" i="11"/>
  <c r="G368" i="11"/>
  <c r="E368" i="11"/>
  <c r="G367" i="11"/>
  <c r="F367" i="11"/>
  <c r="E367" i="11"/>
  <c r="G366" i="11"/>
  <c r="F366" i="11"/>
  <c r="E366" i="11"/>
  <c r="G365" i="11"/>
  <c r="F365" i="11"/>
  <c r="E365" i="11"/>
  <c r="G364" i="11"/>
  <c r="F364" i="11"/>
  <c r="E364" i="11"/>
  <c r="G363" i="11"/>
  <c r="F363" i="11"/>
  <c r="E363" i="11"/>
  <c r="G362" i="11"/>
  <c r="F362" i="11"/>
  <c r="E362" i="11"/>
  <c r="G352" i="11"/>
  <c r="E352" i="11"/>
  <c r="G351" i="11"/>
  <c r="F351" i="11"/>
  <c r="E351" i="11"/>
  <c r="G350" i="11"/>
  <c r="F350" i="11"/>
  <c r="E350" i="11"/>
  <c r="G349" i="11"/>
  <c r="F349" i="11"/>
  <c r="E349" i="11"/>
  <c r="G348" i="11"/>
  <c r="F348" i="11"/>
  <c r="E348" i="11"/>
  <c r="G347" i="11"/>
  <c r="F347" i="11"/>
  <c r="E347" i="11"/>
  <c r="G346" i="11"/>
  <c r="F346" i="11"/>
  <c r="E346" i="11"/>
  <c r="G336" i="11"/>
  <c r="E336" i="11"/>
  <c r="G335" i="11"/>
  <c r="F335" i="11"/>
  <c r="E335" i="11"/>
  <c r="G334" i="11"/>
  <c r="F334" i="11"/>
  <c r="E334" i="11"/>
  <c r="G333" i="11"/>
  <c r="F333" i="11"/>
  <c r="E333" i="11"/>
  <c r="G332" i="11"/>
  <c r="F332" i="11"/>
  <c r="E332" i="11"/>
  <c r="G331" i="11"/>
  <c r="F331" i="11"/>
  <c r="E331" i="11"/>
  <c r="G330" i="11"/>
  <c r="F330" i="11"/>
  <c r="E330" i="11"/>
  <c r="G320" i="11"/>
  <c r="E320" i="11"/>
  <c r="G319" i="11"/>
  <c r="F319" i="11"/>
  <c r="E319" i="11"/>
  <c r="G318" i="11"/>
  <c r="F318" i="11"/>
  <c r="E318" i="11"/>
  <c r="G317" i="11"/>
  <c r="F317" i="11"/>
  <c r="E317" i="11"/>
  <c r="G316" i="11"/>
  <c r="F316" i="11"/>
  <c r="E316" i="11"/>
  <c r="G315" i="11"/>
  <c r="F315" i="11"/>
  <c r="E315" i="11"/>
  <c r="G314" i="11"/>
  <c r="F314" i="11"/>
  <c r="E314" i="11"/>
  <c r="G304" i="11"/>
  <c r="E304" i="11"/>
  <c r="G303" i="11"/>
  <c r="F303" i="11"/>
  <c r="E303" i="11"/>
  <c r="G302" i="11"/>
  <c r="F302" i="11"/>
  <c r="E302" i="11"/>
  <c r="G301" i="11"/>
  <c r="F301" i="11"/>
  <c r="E301" i="11"/>
  <c r="G300" i="11"/>
  <c r="F300" i="11"/>
  <c r="E300" i="11"/>
  <c r="G299" i="11"/>
  <c r="F299" i="11"/>
  <c r="E299" i="11"/>
  <c r="G298" i="11"/>
  <c r="F298" i="11"/>
  <c r="E298" i="11"/>
  <c r="G288" i="11"/>
  <c r="E288" i="11"/>
  <c r="G287" i="11"/>
  <c r="F287" i="11"/>
  <c r="E287" i="11"/>
  <c r="G286" i="11"/>
  <c r="F286" i="11"/>
  <c r="E286" i="11"/>
  <c r="G285" i="11"/>
  <c r="F285" i="11"/>
  <c r="E285" i="11"/>
  <c r="G284" i="11"/>
  <c r="F284" i="11"/>
  <c r="E284" i="11"/>
  <c r="G283" i="11"/>
  <c r="F283" i="11"/>
  <c r="E283" i="11"/>
  <c r="G282" i="11"/>
  <c r="F282" i="11"/>
  <c r="E282" i="11"/>
  <c r="G272" i="11"/>
  <c r="E272" i="11"/>
  <c r="G271" i="11"/>
  <c r="F271" i="11"/>
  <c r="E271" i="11"/>
  <c r="G270" i="11"/>
  <c r="F270" i="11"/>
  <c r="E270" i="11"/>
  <c r="G269" i="11"/>
  <c r="F269" i="11"/>
  <c r="E269" i="11"/>
  <c r="G268" i="11"/>
  <c r="F268" i="11"/>
  <c r="E268" i="11"/>
  <c r="G267" i="11"/>
  <c r="F267" i="11"/>
  <c r="E267" i="11"/>
  <c r="G266" i="11"/>
  <c r="F266" i="11"/>
  <c r="E266" i="11"/>
  <c r="G256" i="11"/>
  <c r="E256" i="11"/>
  <c r="G255" i="11"/>
  <c r="F255" i="11"/>
  <c r="E255" i="11"/>
  <c r="G254" i="11"/>
  <c r="F254" i="11"/>
  <c r="E254" i="11"/>
  <c r="G253" i="11"/>
  <c r="F253" i="11"/>
  <c r="E253" i="11"/>
  <c r="G252" i="11"/>
  <c r="F252" i="11"/>
  <c r="E252" i="11"/>
  <c r="G251" i="11"/>
  <c r="F251" i="11"/>
  <c r="E251" i="11"/>
  <c r="G250" i="11"/>
  <c r="F250" i="11"/>
  <c r="E250" i="11"/>
  <c r="G242" i="11"/>
  <c r="E242" i="11"/>
  <c r="G241" i="11"/>
  <c r="E241" i="11"/>
  <c r="G240" i="11"/>
  <c r="E240" i="11"/>
  <c r="G235" i="11"/>
  <c r="E235" i="11"/>
  <c r="G234" i="11"/>
  <c r="E234" i="11"/>
  <c r="G233" i="11"/>
  <c r="E233" i="11"/>
  <c r="G232" i="11"/>
  <c r="E232" i="11"/>
  <c r="G231" i="11"/>
  <c r="E231" i="11"/>
  <c r="G230" i="11"/>
  <c r="E230" i="11"/>
  <c r="G220" i="11"/>
  <c r="E220" i="11"/>
  <c r="G219" i="11"/>
  <c r="F219" i="11"/>
  <c r="E219" i="11"/>
  <c r="G218" i="11"/>
  <c r="F218" i="11"/>
  <c r="E218" i="11"/>
  <c r="G217" i="11"/>
  <c r="F217" i="11"/>
  <c r="E217" i="11"/>
  <c r="G216" i="11"/>
  <c r="F216" i="11"/>
  <c r="E216" i="11"/>
  <c r="G215" i="11"/>
  <c r="F215" i="11"/>
  <c r="E215" i="11"/>
  <c r="G214" i="11"/>
  <c r="F214" i="11"/>
  <c r="E214" i="11"/>
  <c r="G209" i="11"/>
  <c r="E209" i="11"/>
  <c r="G208" i="11"/>
  <c r="E208" i="11"/>
  <c r="G207" i="11"/>
  <c r="E207" i="11"/>
  <c r="G206" i="11"/>
  <c r="E206" i="11"/>
  <c r="G205" i="11"/>
  <c r="E205" i="11"/>
  <c r="G204" i="11"/>
  <c r="E204" i="11"/>
  <c r="G194" i="11"/>
  <c r="E194" i="11"/>
  <c r="G193" i="11"/>
  <c r="F193" i="11"/>
  <c r="E193" i="11"/>
  <c r="G192" i="11"/>
  <c r="F192" i="11"/>
  <c r="E192" i="11"/>
  <c r="G191" i="11"/>
  <c r="F191" i="11"/>
  <c r="E191" i="11"/>
  <c r="G190" i="11"/>
  <c r="F190" i="11"/>
  <c r="E190" i="11"/>
  <c r="G189" i="11"/>
  <c r="F189" i="11"/>
  <c r="E189" i="11"/>
  <c r="G188" i="11"/>
  <c r="F188" i="11"/>
  <c r="E188" i="11"/>
  <c r="G183" i="11"/>
  <c r="E183" i="11"/>
  <c r="G182" i="11"/>
  <c r="E182" i="11"/>
  <c r="G181" i="11"/>
  <c r="E181" i="11"/>
  <c r="G180" i="11"/>
  <c r="E180" i="11"/>
  <c r="G179" i="11"/>
  <c r="E179" i="11"/>
  <c r="G178" i="11"/>
  <c r="E178" i="11"/>
  <c r="G168" i="11"/>
  <c r="E168" i="11"/>
  <c r="G167" i="11"/>
  <c r="F167" i="11"/>
  <c r="E167" i="11"/>
  <c r="G166" i="11"/>
  <c r="F166" i="11"/>
  <c r="E166" i="11"/>
  <c r="G165" i="11"/>
  <c r="F165" i="11"/>
  <c r="E165" i="11"/>
  <c r="G164" i="11"/>
  <c r="F164" i="11"/>
  <c r="E164" i="11"/>
  <c r="G163" i="11"/>
  <c r="F163" i="11"/>
  <c r="E163" i="11"/>
  <c r="G162" i="11"/>
  <c r="F162" i="11"/>
  <c r="E162" i="11"/>
  <c r="G146" i="11"/>
  <c r="F146" i="11"/>
  <c r="E146" i="11"/>
  <c r="G145" i="11"/>
  <c r="F145" i="11"/>
  <c r="E145" i="11"/>
  <c r="G144" i="11"/>
  <c r="F144" i="11"/>
  <c r="E144" i="11"/>
  <c r="G143" i="11"/>
  <c r="F143" i="11"/>
  <c r="E143" i="11"/>
  <c r="G142" i="11"/>
  <c r="F142" i="11"/>
  <c r="E142" i="11"/>
  <c r="G141" i="11"/>
  <c r="F141" i="11"/>
  <c r="E141" i="11"/>
  <c r="G140" i="11"/>
  <c r="F140" i="11"/>
  <c r="E140" i="11"/>
  <c r="G139" i="11"/>
  <c r="F139" i="11"/>
  <c r="E139" i="11"/>
  <c r="G138" i="11"/>
  <c r="F138" i="11"/>
  <c r="E138" i="11"/>
  <c r="G137" i="11"/>
  <c r="F137" i="11"/>
  <c r="E137" i="11"/>
  <c r="G136" i="11"/>
  <c r="F136" i="11"/>
  <c r="E136" i="11"/>
  <c r="G135" i="11"/>
  <c r="F135" i="11"/>
  <c r="E135" i="11"/>
  <c r="G134" i="11"/>
  <c r="F134" i="11"/>
  <c r="E134" i="11"/>
  <c r="G133" i="11"/>
  <c r="F133" i="11"/>
  <c r="E133" i="11"/>
  <c r="G132" i="11"/>
  <c r="F132" i="11"/>
  <c r="E132" i="11"/>
  <c r="G131" i="11"/>
  <c r="F131" i="11"/>
  <c r="E131" i="11"/>
  <c r="G130" i="11"/>
  <c r="F130" i="11"/>
  <c r="E130" i="11"/>
  <c r="G129" i="11"/>
  <c r="F129" i="11"/>
  <c r="E129" i="11"/>
  <c r="G128" i="11"/>
  <c r="F128" i="11"/>
  <c r="E128" i="11"/>
  <c r="G127" i="11"/>
  <c r="F127" i="11"/>
  <c r="E127" i="11"/>
  <c r="G126" i="11"/>
  <c r="F126" i="11"/>
  <c r="E126" i="11"/>
  <c r="G125" i="11"/>
  <c r="F125" i="11"/>
  <c r="E125" i="11"/>
  <c r="G124" i="11"/>
  <c r="F124" i="11"/>
  <c r="E124" i="11"/>
  <c r="G123" i="11"/>
  <c r="F123" i="11"/>
  <c r="E123" i="11"/>
  <c r="G122" i="11"/>
  <c r="F122" i="11"/>
  <c r="E122" i="11"/>
  <c r="G121" i="11"/>
  <c r="F121" i="11"/>
  <c r="E121" i="11"/>
  <c r="G120" i="11"/>
  <c r="F120" i="11"/>
  <c r="E120" i="11"/>
  <c r="G119" i="11"/>
  <c r="F119" i="11"/>
  <c r="E119" i="11"/>
  <c r="G118" i="11"/>
  <c r="F118" i="11"/>
  <c r="E118" i="11"/>
  <c r="G117" i="11"/>
  <c r="F117" i="11"/>
  <c r="E117" i="11"/>
  <c r="G116" i="11"/>
  <c r="F116" i="11"/>
  <c r="E116" i="11"/>
  <c r="G115" i="11"/>
  <c r="F115" i="11"/>
  <c r="E115" i="11"/>
  <c r="G114" i="11"/>
  <c r="F114" i="11"/>
  <c r="E114" i="11"/>
  <c r="G113" i="11"/>
  <c r="F113" i="11"/>
  <c r="E113" i="11"/>
  <c r="G112" i="11"/>
  <c r="F112" i="11"/>
  <c r="E112" i="11"/>
  <c r="G111" i="11"/>
  <c r="F111" i="11"/>
  <c r="E111" i="11"/>
  <c r="G110" i="11"/>
  <c r="F110" i="11"/>
  <c r="E110" i="11"/>
  <c r="G109" i="11"/>
  <c r="F109" i="11"/>
  <c r="E109" i="11"/>
  <c r="G108" i="11"/>
  <c r="F108" i="11"/>
  <c r="E108" i="11"/>
  <c r="G107" i="11"/>
  <c r="F107" i="11"/>
  <c r="E107" i="11"/>
  <c r="G106" i="11"/>
  <c r="F106" i="11"/>
  <c r="E106" i="11"/>
  <c r="G105" i="11"/>
  <c r="F105" i="11"/>
  <c r="E105" i="11"/>
  <c r="G104" i="11"/>
  <c r="F104" i="11"/>
  <c r="E104" i="11"/>
  <c r="G103" i="11"/>
  <c r="F103" i="11"/>
  <c r="E103" i="11"/>
  <c r="G102" i="11"/>
  <c r="F102" i="11"/>
  <c r="E102" i="11"/>
  <c r="G101" i="11"/>
  <c r="F101" i="11"/>
  <c r="E101" i="11"/>
  <c r="G100" i="11"/>
  <c r="F100" i="11"/>
  <c r="E100" i="11"/>
  <c r="G99" i="11"/>
  <c r="F99" i="11"/>
  <c r="E99" i="11"/>
  <c r="G98" i="11"/>
  <c r="F98" i="11"/>
  <c r="E98" i="11"/>
  <c r="G97" i="11"/>
  <c r="F97" i="11"/>
  <c r="E97" i="11"/>
  <c r="G96" i="11"/>
  <c r="F96" i="11"/>
  <c r="E96" i="11"/>
  <c r="G95" i="11"/>
  <c r="F95" i="11"/>
  <c r="E95" i="11"/>
  <c r="G94" i="11"/>
  <c r="F94" i="11"/>
  <c r="E94" i="11"/>
  <c r="G93" i="11"/>
  <c r="F93" i="11"/>
  <c r="E93" i="11"/>
  <c r="G92" i="11"/>
  <c r="F92" i="11"/>
  <c r="E92" i="11"/>
  <c r="G91" i="11"/>
  <c r="F91" i="11"/>
  <c r="E91" i="11"/>
  <c r="G90" i="11"/>
  <c r="F90" i="11"/>
  <c r="E90" i="11"/>
  <c r="G89" i="11"/>
  <c r="F89" i="11"/>
  <c r="E89" i="11"/>
  <c r="G88" i="11"/>
  <c r="F88" i="11"/>
  <c r="E88" i="11"/>
  <c r="G87" i="11"/>
  <c r="F87" i="11"/>
  <c r="E87" i="11"/>
  <c r="G86" i="11"/>
  <c r="F86" i="11"/>
  <c r="E86" i="11"/>
  <c r="G85" i="11"/>
  <c r="F85" i="11"/>
  <c r="E85" i="11"/>
  <c r="G84" i="11"/>
  <c r="F84" i="11"/>
  <c r="E84" i="11"/>
  <c r="G83" i="11"/>
  <c r="F83" i="11"/>
  <c r="E83" i="11"/>
  <c r="G82" i="11"/>
  <c r="F82" i="11"/>
  <c r="E82" i="11"/>
  <c r="G81" i="11"/>
  <c r="F81" i="11"/>
  <c r="E81" i="11"/>
  <c r="G80" i="11"/>
  <c r="F80" i="11"/>
  <c r="E80" i="11"/>
  <c r="G79" i="11"/>
  <c r="F79" i="11"/>
  <c r="E79" i="11"/>
  <c r="G78" i="11"/>
  <c r="F78" i="11"/>
  <c r="E78" i="11"/>
  <c r="G77" i="11"/>
  <c r="F77" i="11"/>
  <c r="E77" i="11"/>
  <c r="G76" i="11"/>
  <c r="F76" i="11"/>
  <c r="E76" i="11"/>
  <c r="G75" i="11"/>
  <c r="F75" i="11"/>
  <c r="E75" i="11"/>
  <c r="G74" i="11"/>
  <c r="F74" i="11"/>
  <c r="E74" i="11"/>
  <c r="G73" i="11"/>
  <c r="F73" i="11"/>
  <c r="E73" i="11"/>
  <c r="G72" i="11"/>
  <c r="F72" i="11"/>
  <c r="E72" i="11"/>
  <c r="G71" i="11"/>
  <c r="F71" i="11"/>
  <c r="E71" i="11"/>
  <c r="G70" i="11"/>
  <c r="F70" i="11"/>
  <c r="E70" i="11"/>
  <c r="G69" i="11"/>
  <c r="F69" i="11"/>
  <c r="E69" i="11"/>
  <c r="G68" i="11"/>
  <c r="F68" i="11"/>
  <c r="E68" i="11"/>
  <c r="G67" i="11"/>
  <c r="F67" i="11"/>
  <c r="E67" i="11"/>
  <c r="G66" i="11"/>
  <c r="F66" i="11"/>
  <c r="E66" i="11"/>
  <c r="G65" i="11"/>
  <c r="F65" i="11"/>
  <c r="E65" i="11"/>
  <c r="G64" i="11"/>
  <c r="F64" i="11"/>
  <c r="E64" i="11"/>
  <c r="G63" i="11"/>
  <c r="F63" i="11"/>
  <c r="E63" i="11"/>
  <c r="G62" i="11"/>
  <c r="F62" i="11"/>
  <c r="E62" i="11"/>
  <c r="G61" i="11"/>
  <c r="F61" i="11"/>
  <c r="E61" i="11"/>
  <c r="G60" i="11"/>
  <c r="F60" i="11"/>
  <c r="E60" i="11"/>
  <c r="G59" i="11"/>
  <c r="F59" i="11"/>
  <c r="E59" i="11"/>
  <c r="G58" i="11"/>
  <c r="F58" i="11"/>
  <c r="E58" i="11"/>
  <c r="G57" i="11"/>
  <c r="F57" i="11"/>
  <c r="E57" i="11"/>
  <c r="G56" i="11"/>
  <c r="F56" i="11"/>
  <c r="E56" i="11"/>
  <c r="G55" i="11"/>
  <c r="F55" i="11"/>
  <c r="E55" i="11"/>
  <c r="G54" i="11"/>
  <c r="F54" i="11"/>
  <c r="E54" i="11"/>
  <c r="G53" i="11"/>
  <c r="F53" i="11"/>
  <c r="E53" i="11"/>
  <c r="G52" i="11"/>
  <c r="F52" i="11"/>
  <c r="E52" i="11"/>
  <c r="G51" i="11"/>
  <c r="F51" i="11"/>
  <c r="E51" i="11"/>
  <c r="G50" i="11"/>
  <c r="F50" i="11"/>
  <c r="E50" i="11"/>
  <c r="G49" i="11"/>
  <c r="F49" i="11"/>
  <c r="E49" i="11"/>
  <c r="G48" i="11"/>
  <c r="F48" i="11"/>
  <c r="E48" i="11"/>
  <c r="G47" i="11"/>
  <c r="F47" i="11"/>
  <c r="E47" i="11"/>
  <c r="G46" i="11"/>
  <c r="F46" i="11"/>
  <c r="E46" i="11"/>
  <c r="G45" i="11"/>
  <c r="F45" i="11"/>
  <c r="E45" i="11"/>
  <c r="G44" i="11"/>
  <c r="F44" i="11"/>
  <c r="E44" i="11"/>
  <c r="G43" i="11"/>
  <c r="F43" i="11"/>
  <c r="E43" i="11"/>
  <c r="G42" i="11"/>
  <c r="F42" i="11"/>
  <c r="E42" i="11"/>
  <c r="G41" i="11"/>
  <c r="F41" i="11"/>
  <c r="E41" i="11"/>
  <c r="G40" i="11"/>
  <c r="F40" i="11"/>
  <c r="E40" i="11"/>
  <c r="G39" i="11"/>
  <c r="F39" i="11"/>
  <c r="E39" i="11"/>
  <c r="G38" i="11"/>
  <c r="F38" i="11"/>
  <c r="E38" i="11"/>
  <c r="G37" i="11"/>
  <c r="F37" i="11"/>
  <c r="E37" i="11"/>
  <c r="G36" i="11"/>
  <c r="F36" i="11"/>
  <c r="E36" i="11"/>
  <c r="G35" i="11"/>
  <c r="F35" i="11"/>
  <c r="E35" i="11"/>
  <c r="G34" i="11"/>
  <c r="F34" i="11"/>
  <c r="E34" i="11"/>
  <c r="G33" i="11"/>
  <c r="F33" i="11"/>
  <c r="E33" i="11"/>
  <c r="G32" i="11"/>
  <c r="F32" i="11"/>
  <c r="E32" i="11"/>
  <c r="G31" i="11"/>
  <c r="F31" i="11"/>
  <c r="E31" i="11"/>
  <c r="G30" i="11"/>
  <c r="F30" i="11"/>
  <c r="E30" i="11"/>
  <c r="G29" i="11"/>
  <c r="F29" i="11"/>
  <c r="E29" i="11"/>
  <c r="G28" i="11"/>
  <c r="F28" i="11"/>
  <c r="E28" i="11"/>
  <c r="G27" i="11"/>
  <c r="F27" i="11"/>
  <c r="E27" i="11"/>
  <c r="G26" i="11"/>
  <c r="F26" i="11"/>
  <c r="E26" i="11"/>
  <c r="G25" i="11"/>
  <c r="F25" i="11"/>
  <c r="E25" i="11"/>
  <c r="G24" i="11"/>
  <c r="F24" i="11"/>
  <c r="E24" i="11"/>
  <c r="G23" i="11"/>
  <c r="F23" i="11"/>
  <c r="E23" i="11"/>
  <c r="G22" i="11"/>
  <c r="F22" i="11"/>
  <c r="E22" i="11"/>
  <c r="G21" i="11"/>
  <c r="F21" i="11"/>
  <c r="E21" i="11"/>
  <c r="G20" i="11"/>
  <c r="F20" i="11"/>
  <c r="E20" i="11"/>
  <c r="G19" i="11"/>
  <c r="F19" i="11"/>
  <c r="E19" i="11"/>
  <c r="G18" i="11"/>
  <c r="F18" i="11"/>
  <c r="E18" i="11"/>
  <c r="G17" i="11"/>
  <c r="F17" i="11"/>
  <c r="E17" i="11"/>
  <c r="G16" i="11"/>
  <c r="F16" i="11"/>
  <c r="E16" i="11"/>
  <c r="G15" i="11"/>
  <c r="F15" i="11"/>
  <c r="E15" i="11"/>
  <c r="A1" i="11"/>
  <c r="G156" i="10"/>
  <c r="E156" i="10"/>
  <c r="G155" i="10"/>
  <c r="E155" i="10"/>
  <c r="I150" i="10"/>
  <c r="H150" i="10"/>
  <c r="G150" i="10"/>
  <c r="F150" i="10"/>
  <c r="E150" i="10"/>
  <c r="M149" i="10"/>
  <c r="I149" i="10"/>
  <c r="H149" i="10"/>
  <c r="G149" i="10"/>
  <c r="F149" i="10"/>
  <c r="E149" i="10"/>
  <c r="G148" i="10"/>
  <c r="F148" i="10"/>
  <c r="E148" i="10"/>
  <c r="G140" i="10"/>
  <c r="E140" i="10"/>
  <c r="G139" i="10"/>
  <c r="E139" i="10"/>
  <c r="I134" i="10"/>
  <c r="H134" i="10"/>
  <c r="G134" i="10"/>
  <c r="F134" i="10"/>
  <c r="E134" i="10"/>
  <c r="I133" i="10"/>
  <c r="H133" i="10"/>
  <c r="G133" i="10"/>
  <c r="F133" i="10"/>
  <c r="E133" i="10"/>
  <c r="G132" i="10"/>
  <c r="F132" i="10"/>
  <c r="E132" i="10"/>
  <c r="G124" i="10"/>
  <c r="E124" i="10"/>
  <c r="G123" i="10"/>
  <c r="E123" i="10"/>
  <c r="I118" i="10"/>
  <c r="H118" i="10"/>
  <c r="G118" i="10"/>
  <c r="F118" i="10"/>
  <c r="E118" i="10"/>
  <c r="I117" i="10"/>
  <c r="H117" i="10"/>
  <c r="G117" i="10"/>
  <c r="F117" i="10"/>
  <c r="E117" i="10"/>
  <c r="G116" i="10"/>
  <c r="F116" i="10"/>
  <c r="E116" i="10"/>
  <c r="I111" i="10"/>
  <c r="H111" i="10"/>
  <c r="G111" i="10"/>
  <c r="F111" i="10"/>
  <c r="E111" i="10"/>
  <c r="I110" i="10"/>
  <c r="H110" i="10"/>
  <c r="G110" i="10"/>
  <c r="F110" i="10"/>
  <c r="E110" i="10"/>
  <c r="G109" i="10"/>
  <c r="F109" i="10"/>
  <c r="E109" i="10"/>
  <c r="I98" i="10"/>
  <c r="H98" i="10"/>
  <c r="G98" i="10"/>
  <c r="F98" i="10"/>
  <c r="E98" i="10"/>
  <c r="I97" i="10"/>
  <c r="H97" i="10"/>
  <c r="G97" i="10"/>
  <c r="F97" i="10"/>
  <c r="E97" i="10"/>
  <c r="I96" i="10"/>
  <c r="H96" i="10"/>
  <c r="G96" i="10"/>
  <c r="F96" i="10"/>
  <c r="E96" i="10"/>
  <c r="I95" i="10"/>
  <c r="H95" i="10"/>
  <c r="G95" i="10"/>
  <c r="F95" i="10"/>
  <c r="E95" i="10"/>
  <c r="I94" i="10"/>
  <c r="H94" i="10"/>
  <c r="G94" i="10"/>
  <c r="F94" i="10"/>
  <c r="E94" i="10"/>
  <c r="I93" i="10"/>
  <c r="H93" i="10"/>
  <c r="G93" i="10"/>
  <c r="F93" i="10"/>
  <c r="E93" i="10"/>
  <c r="I92" i="10"/>
  <c r="H92" i="10"/>
  <c r="G92" i="10"/>
  <c r="F92" i="10"/>
  <c r="E92" i="10"/>
  <c r="I91" i="10"/>
  <c r="H91" i="10"/>
  <c r="G91" i="10"/>
  <c r="F91" i="10"/>
  <c r="E91" i="10"/>
  <c r="I90" i="10"/>
  <c r="H90" i="10"/>
  <c r="G90" i="10"/>
  <c r="F90" i="10"/>
  <c r="E90" i="10"/>
  <c r="I89" i="10"/>
  <c r="H89" i="10"/>
  <c r="G89" i="10"/>
  <c r="F89" i="10"/>
  <c r="E89" i="10"/>
  <c r="I88" i="10"/>
  <c r="H88" i="10"/>
  <c r="G88" i="10"/>
  <c r="F88" i="10"/>
  <c r="E88" i="10"/>
  <c r="I87" i="10"/>
  <c r="H87" i="10"/>
  <c r="G87" i="10"/>
  <c r="F87" i="10"/>
  <c r="E87" i="10"/>
  <c r="W79" i="10"/>
  <c r="V79" i="10"/>
  <c r="U79" i="10"/>
  <c r="T79" i="10"/>
  <c r="S79" i="10"/>
  <c r="R79" i="10"/>
  <c r="Q79" i="10"/>
  <c r="P79" i="10"/>
  <c r="O79" i="10"/>
  <c r="N79" i="10"/>
  <c r="M79" i="10"/>
  <c r="L79" i="10"/>
  <c r="K79" i="10"/>
  <c r="J79" i="10"/>
  <c r="I79" i="10"/>
  <c r="H79" i="10"/>
  <c r="G79" i="10"/>
  <c r="F79" i="10"/>
  <c r="E79" i="10"/>
  <c r="W78" i="10"/>
  <c r="V78" i="10"/>
  <c r="U78" i="10"/>
  <c r="T78" i="10"/>
  <c r="S78" i="10"/>
  <c r="R78" i="10"/>
  <c r="R80" i="10" s="1"/>
  <c r="Q78" i="10"/>
  <c r="Q80" i="10" s="1"/>
  <c r="P78" i="10"/>
  <c r="P80" i="10" s="1"/>
  <c r="P149" i="10" s="1"/>
  <c r="O78" i="10"/>
  <c r="O80" i="10" s="1"/>
  <c r="N78" i="10"/>
  <c r="N80" i="10" s="1"/>
  <c r="M78" i="10"/>
  <c r="M80" i="10" s="1"/>
  <c r="M98" i="10" s="1"/>
  <c r="L78" i="10"/>
  <c r="L80" i="10" s="1"/>
  <c r="L98" i="10" s="1"/>
  <c r="K78" i="10"/>
  <c r="K80" i="10" s="1"/>
  <c r="K149" i="10" s="1"/>
  <c r="J78" i="10"/>
  <c r="J80" i="10" s="1"/>
  <c r="J149" i="10" s="1"/>
  <c r="I78" i="10"/>
  <c r="H78" i="10"/>
  <c r="G78" i="10"/>
  <c r="F78" i="10"/>
  <c r="E78" i="10"/>
  <c r="W73" i="10"/>
  <c r="V73" i="10"/>
  <c r="U73" i="10"/>
  <c r="T73" i="10"/>
  <c r="S73" i="10"/>
  <c r="R73" i="10"/>
  <c r="Q73" i="10"/>
  <c r="P73" i="10"/>
  <c r="O73" i="10"/>
  <c r="N73" i="10"/>
  <c r="M73" i="10"/>
  <c r="L73" i="10"/>
  <c r="K73" i="10"/>
  <c r="J73" i="10"/>
  <c r="I73" i="10"/>
  <c r="H73" i="10"/>
  <c r="G73" i="10"/>
  <c r="F73" i="10"/>
  <c r="E73" i="10"/>
  <c r="W72" i="10"/>
  <c r="V72" i="10"/>
  <c r="U72" i="10"/>
  <c r="T72" i="10"/>
  <c r="S72" i="10"/>
  <c r="R72" i="10"/>
  <c r="R74" i="10" s="1"/>
  <c r="R97" i="10" s="1"/>
  <c r="Q72" i="10"/>
  <c r="Q74" i="10" s="1"/>
  <c r="Q97" i="10" s="1"/>
  <c r="P72" i="10"/>
  <c r="P74" i="10" s="1"/>
  <c r="P97" i="10" s="1"/>
  <c r="O72" i="10"/>
  <c r="O74" i="10" s="1"/>
  <c r="O97" i="10" s="1"/>
  <c r="N72" i="10"/>
  <c r="N74" i="10" s="1"/>
  <c r="N97" i="10" s="1"/>
  <c r="M72" i="10"/>
  <c r="M74" i="10" s="1"/>
  <c r="M97" i="10" s="1"/>
  <c r="L72" i="10"/>
  <c r="L74" i="10" s="1"/>
  <c r="L97" i="10" s="1"/>
  <c r="K72" i="10"/>
  <c r="K74" i="10" s="1"/>
  <c r="K97" i="10" s="1"/>
  <c r="J72" i="10"/>
  <c r="J74" i="10" s="1"/>
  <c r="J97" i="10" s="1"/>
  <c r="I72" i="10"/>
  <c r="H72" i="10"/>
  <c r="G72" i="10"/>
  <c r="F72" i="10"/>
  <c r="E72" i="10"/>
  <c r="W67" i="10"/>
  <c r="V67" i="10"/>
  <c r="U67" i="10"/>
  <c r="T67" i="10"/>
  <c r="S67" i="10"/>
  <c r="R67" i="10"/>
  <c r="Q67" i="10"/>
  <c r="P67" i="10"/>
  <c r="O67" i="10"/>
  <c r="N67" i="10"/>
  <c r="M67" i="10"/>
  <c r="L67" i="10"/>
  <c r="K67" i="10"/>
  <c r="J67" i="10"/>
  <c r="I67" i="10"/>
  <c r="H67" i="10"/>
  <c r="G67" i="10"/>
  <c r="F67" i="10"/>
  <c r="E67" i="10"/>
  <c r="W66" i="10"/>
  <c r="V66" i="10"/>
  <c r="U66" i="10"/>
  <c r="T66" i="10"/>
  <c r="S66" i="10"/>
  <c r="R66" i="10"/>
  <c r="R68" i="10" s="1"/>
  <c r="R96" i="10" s="1"/>
  <c r="Q66" i="10"/>
  <c r="Q68" i="10" s="1"/>
  <c r="Q96" i="10" s="1"/>
  <c r="P66" i="10"/>
  <c r="P68" i="10" s="1"/>
  <c r="P96" i="10" s="1"/>
  <c r="O66" i="10"/>
  <c r="O68" i="10" s="1"/>
  <c r="O96" i="10" s="1"/>
  <c r="N66" i="10"/>
  <c r="N68" i="10" s="1"/>
  <c r="N96" i="10" s="1"/>
  <c r="M66" i="10"/>
  <c r="M68" i="10" s="1"/>
  <c r="M96" i="10" s="1"/>
  <c r="L66" i="10"/>
  <c r="L68" i="10" s="1"/>
  <c r="L96" i="10" s="1"/>
  <c r="K66" i="10"/>
  <c r="K68" i="10" s="1"/>
  <c r="K96" i="10" s="1"/>
  <c r="J66" i="10"/>
  <c r="J68" i="10" s="1"/>
  <c r="J96" i="10" s="1"/>
  <c r="I66" i="10"/>
  <c r="H66" i="10"/>
  <c r="G66" i="10"/>
  <c r="F66" i="10"/>
  <c r="E66" i="10"/>
  <c r="W61" i="10"/>
  <c r="V61" i="10"/>
  <c r="U61" i="10"/>
  <c r="T61" i="10"/>
  <c r="S61" i="10"/>
  <c r="R61" i="10"/>
  <c r="Q61" i="10"/>
  <c r="P61" i="10"/>
  <c r="O61" i="10"/>
  <c r="N61" i="10"/>
  <c r="M61" i="10"/>
  <c r="L61" i="10"/>
  <c r="K61" i="10"/>
  <c r="J61" i="10"/>
  <c r="I61" i="10"/>
  <c r="H61" i="10"/>
  <c r="G61" i="10"/>
  <c r="F61" i="10"/>
  <c r="E61" i="10"/>
  <c r="W60" i="10"/>
  <c r="V60" i="10"/>
  <c r="U60" i="10"/>
  <c r="T60" i="10"/>
  <c r="S60" i="10"/>
  <c r="R60" i="10"/>
  <c r="R62" i="10" s="1"/>
  <c r="Q60" i="10"/>
  <c r="Q62" i="10" s="1"/>
  <c r="Q95" i="10" s="1"/>
  <c r="P60" i="10"/>
  <c r="P62" i="10" s="1"/>
  <c r="P95" i="10" s="1"/>
  <c r="O60" i="10"/>
  <c r="O62" i="10" s="1"/>
  <c r="O95" i="10" s="1"/>
  <c r="N60" i="10"/>
  <c r="N62" i="10" s="1"/>
  <c r="N95" i="10" s="1"/>
  <c r="M60" i="10"/>
  <c r="M62" i="10" s="1"/>
  <c r="M95" i="10" s="1"/>
  <c r="L60" i="10"/>
  <c r="L62" i="10" s="1"/>
  <c r="L95" i="10" s="1"/>
  <c r="K60" i="10"/>
  <c r="K62" i="10" s="1"/>
  <c r="K95" i="10" s="1"/>
  <c r="J60" i="10"/>
  <c r="J62" i="10" s="1"/>
  <c r="J95" i="10" s="1"/>
  <c r="I60" i="10"/>
  <c r="H60" i="10"/>
  <c r="G60" i="10"/>
  <c r="F60" i="10"/>
  <c r="E60" i="10"/>
  <c r="W55" i="10"/>
  <c r="V55" i="10"/>
  <c r="U55" i="10"/>
  <c r="T55" i="10"/>
  <c r="S55" i="10"/>
  <c r="R55" i="10"/>
  <c r="Q55" i="10"/>
  <c r="P55" i="10"/>
  <c r="O55" i="10"/>
  <c r="N55" i="10"/>
  <c r="M55" i="10"/>
  <c r="L55" i="10"/>
  <c r="K55" i="10"/>
  <c r="J55" i="10"/>
  <c r="I55" i="10"/>
  <c r="H55" i="10"/>
  <c r="G55" i="10"/>
  <c r="F55" i="10"/>
  <c r="E55" i="10"/>
  <c r="W54" i="10"/>
  <c r="V54" i="10"/>
  <c r="U54" i="10"/>
  <c r="T54" i="10"/>
  <c r="S54" i="10"/>
  <c r="R54" i="10"/>
  <c r="R56" i="10" s="1"/>
  <c r="R94" i="10" s="1"/>
  <c r="Q54" i="10"/>
  <c r="Q56" i="10" s="1"/>
  <c r="Q94" i="10" s="1"/>
  <c r="P54" i="10"/>
  <c r="P56" i="10" s="1"/>
  <c r="P94" i="10" s="1"/>
  <c r="O54" i="10"/>
  <c r="O56" i="10" s="1"/>
  <c r="O94" i="10" s="1"/>
  <c r="N54" i="10"/>
  <c r="N56" i="10" s="1"/>
  <c r="N94" i="10" s="1"/>
  <c r="M54" i="10"/>
  <c r="M56" i="10" s="1"/>
  <c r="M94" i="10" s="1"/>
  <c r="L54" i="10"/>
  <c r="L56" i="10" s="1"/>
  <c r="L94" i="10" s="1"/>
  <c r="K54" i="10"/>
  <c r="K56" i="10" s="1"/>
  <c r="K94" i="10" s="1"/>
  <c r="J54" i="10"/>
  <c r="J56" i="10" s="1"/>
  <c r="J94" i="10" s="1"/>
  <c r="I54" i="10"/>
  <c r="H54" i="10"/>
  <c r="G54" i="10"/>
  <c r="F54" i="10"/>
  <c r="E54" i="10"/>
  <c r="W49" i="10"/>
  <c r="V49" i="10"/>
  <c r="U49" i="10"/>
  <c r="T49" i="10"/>
  <c r="S49" i="10"/>
  <c r="R49" i="10"/>
  <c r="Q49" i="10"/>
  <c r="P49" i="10"/>
  <c r="O49" i="10"/>
  <c r="N49" i="10"/>
  <c r="M49" i="10"/>
  <c r="L49" i="10"/>
  <c r="K49" i="10"/>
  <c r="J49" i="10"/>
  <c r="I49" i="10"/>
  <c r="H49" i="10"/>
  <c r="G49" i="10"/>
  <c r="F49" i="10"/>
  <c r="E49" i="10"/>
  <c r="W48" i="10"/>
  <c r="V48" i="10"/>
  <c r="U48" i="10"/>
  <c r="T48" i="10"/>
  <c r="S48" i="10"/>
  <c r="R48" i="10"/>
  <c r="R50" i="10" s="1"/>
  <c r="R93" i="10" s="1"/>
  <c r="Q48" i="10"/>
  <c r="Q50" i="10" s="1"/>
  <c r="Q93" i="10" s="1"/>
  <c r="P48" i="10"/>
  <c r="P50" i="10" s="1"/>
  <c r="P93" i="10" s="1"/>
  <c r="O48" i="10"/>
  <c r="O50" i="10" s="1"/>
  <c r="O93" i="10" s="1"/>
  <c r="N48" i="10"/>
  <c r="N50" i="10" s="1"/>
  <c r="N93" i="10" s="1"/>
  <c r="M48" i="10"/>
  <c r="M50" i="10" s="1"/>
  <c r="M93" i="10" s="1"/>
  <c r="L48" i="10"/>
  <c r="L50" i="10" s="1"/>
  <c r="L93" i="10" s="1"/>
  <c r="K48" i="10"/>
  <c r="K50" i="10" s="1"/>
  <c r="K93" i="10" s="1"/>
  <c r="J48" i="10"/>
  <c r="J50" i="10" s="1"/>
  <c r="J93" i="10" s="1"/>
  <c r="I48" i="10"/>
  <c r="H48" i="10"/>
  <c r="G48" i="10"/>
  <c r="F48" i="10"/>
  <c r="E48" i="10"/>
  <c r="W43" i="10"/>
  <c r="V43" i="10"/>
  <c r="U43" i="10"/>
  <c r="T43" i="10"/>
  <c r="S43" i="10"/>
  <c r="R43" i="10"/>
  <c r="Q43" i="10"/>
  <c r="P43" i="10"/>
  <c r="O43" i="10"/>
  <c r="N43" i="10"/>
  <c r="M43" i="10"/>
  <c r="L43" i="10"/>
  <c r="K43" i="10"/>
  <c r="J43" i="10"/>
  <c r="I43" i="10"/>
  <c r="H43" i="10"/>
  <c r="G43" i="10"/>
  <c r="F43" i="10"/>
  <c r="E43" i="10"/>
  <c r="W42" i="10"/>
  <c r="V42" i="10"/>
  <c r="U42" i="10"/>
  <c r="T42" i="10"/>
  <c r="S42" i="10"/>
  <c r="R42" i="10"/>
  <c r="R44" i="10" s="1"/>
  <c r="R92" i="10" s="1"/>
  <c r="Q42" i="10"/>
  <c r="Q44" i="10" s="1"/>
  <c r="Q92" i="10" s="1"/>
  <c r="P42" i="10"/>
  <c r="P44" i="10" s="1"/>
  <c r="P92" i="10" s="1"/>
  <c r="O42" i="10"/>
  <c r="O44" i="10" s="1"/>
  <c r="O92" i="10" s="1"/>
  <c r="N42" i="10"/>
  <c r="N44" i="10" s="1"/>
  <c r="N92" i="10" s="1"/>
  <c r="M42" i="10"/>
  <c r="M44" i="10" s="1"/>
  <c r="M92" i="10" s="1"/>
  <c r="L42" i="10"/>
  <c r="L44" i="10" s="1"/>
  <c r="L92" i="10" s="1"/>
  <c r="K42" i="10"/>
  <c r="K44" i="10" s="1"/>
  <c r="K92" i="10" s="1"/>
  <c r="J42" i="10"/>
  <c r="J44" i="10" s="1"/>
  <c r="J92" i="10" s="1"/>
  <c r="I42" i="10"/>
  <c r="H42" i="10"/>
  <c r="G42" i="10"/>
  <c r="F42" i="10"/>
  <c r="E42" i="10"/>
  <c r="W37" i="10"/>
  <c r="V37" i="10"/>
  <c r="U37" i="10"/>
  <c r="T37" i="10"/>
  <c r="S37" i="10"/>
  <c r="R37" i="10"/>
  <c r="Q37" i="10"/>
  <c r="P37" i="10"/>
  <c r="O37" i="10"/>
  <c r="N37" i="10"/>
  <c r="M37" i="10"/>
  <c r="L37" i="10"/>
  <c r="K37" i="10"/>
  <c r="J37" i="10"/>
  <c r="I37" i="10"/>
  <c r="H37" i="10"/>
  <c r="G37" i="10"/>
  <c r="F37" i="10"/>
  <c r="E37" i="10"/>
  <c r="W36" i="10"/>
  <c r="V36" i="10"/>
  <c r="U36" i="10"/>
  <c r="T36" i="10"/>
  <c r="S36" i="10"/>
  <c r="R36" i="10"/>
  <c r="R38" i="10" s="1"/>
  <c r="R91" i="10" s="1"/>
  <c r="Q36" i="10"/>
  <c r="Q38" i="10" s="1"/>
  <c r="Q91" i="10" s="1"/>
  <c r="P36" i="10"/>
  <c r="P38" i="10" s="1"/>
  <c r="P91" i="10" s="1"/>
  <c r="O36" i="10"/>
  <c r="O38" i="10" s="1"/>
  <c r="O91" i="10" s="1"/>
  <c r="N36" i="10"/>
  <c r="N38" i="10" s="1"/>
  <c r="N91" i="10" s="1"/>
  <c r="M36" i="10"/>
  <c r="M38" i="10" s="1"/>
  <c r="M91" i="10" s="1"/>
  <c r="L36" i="10"/>
  <c r="L38" i="10" s="1"/>
  <c r="L91" i="10" s="1"/>
  <c r="K36" i="10"/>
  <c r="K38" i="10" s="1"/>
  <c r="K91" i="10" s="1"/>
  <c r="J36" i="10"/>
  <c r="J38" i="10" s="1"/>
  <c r="J91" i="10" s="1"/>
  <c r="I36" i="10"/>
  <c r="H36" i="10"/>
  <c r="G36" i="10"/>
  <c r="F36" i="10"/>
  <c r="E36" i="10"/>
  <c r="N32" i="10"/>
  <c r="N90" i="10" s="1"/>
  <c r="W31" i="10"/>
  <c r="V31" i="10"/>
  <c r="U31" i="10"/>
  <c r="T31" i="10"/>
  <c r="S31" i="10"/>
  <c r="R31" i="10"/>
  <c r="Q31" i="10"/>
  <c r="P31" i="10"/>
  <c r="O31" i="10"/>
  <c r="N31" i="10"/>
  <c r="M31" i="10"/>
  <c r="L31" i="10"/>
  <c r="K31" i="10"/>
  <c r="J31" i="10"/>
  <c r="I31" i="10"/>
  <c r="H31" i="10"/>
  <c r="G31" i="10"/>
  <c r="F31" i="10"/>
  <c r="E31" i="10"/>
  <c r="W30" i="10"/>
  <c r="V30" i="10"/>
  <c r="U30" i="10"/>
  <c r="T30" i="10"/>
  <c r="S30" i="10"/>
  <c r="R30" i="10"/>
  <c r="R32" i="10" s="1"/>
  <c r="R90" i="10" s="1"/>
  <c r="Q30" i="10"/>
  <c r="Q32" i="10" s="1"/>
  <c r="Q90" i="10" s="1"/>
  <c r="P30" i="10"/>
  <c r="P32" i="10" s="1"/>
  <c r="P90" i="10" s="1"/>
  <c r="O30" i="10"/>
  <c r="O32" i="10" s="1"/>
  <c r="O90" i="10" s="1"/>
  <c r="N30" i="10"/>
  <c r="M30" i="10"/>
  <c r="M32" i="10" s="1"/>
  <c r="M90" i="10" s="1"/>
  <c r="L30" i="10"/>
  <c r="L32" i="10" s="1"/>
  <c r="L90" i="10" s="1"/>
  <c r="K30" i="10"/>
  <c r="K32" i="10" s="1"/>
  <c r="K90" i="10" s="1"/>
  <c r="J30" i="10"/>
  <c r="J32" i="10" s="1"/>
  <c r="J90" i="10" s="1"/>
  <c r="I30" i="10"/>
  <c r="H30" i="10"/>
  <c r="G30" i="10"/>
  <c r="F30" i="10"/>
  <c r="E30" i="10"/>
  <c r="W25" i="10"/>
  <c r="V25" i="10"/>
  <c r="U25" i="10"/>
  <c r="T25" i="10"/>
  <c r="S25" i="10"/>
  <c r="R25" i="10"/>
  <c r="Q25" i="10"/>
  <c r="P25" i="10"/>
  <c r="O25" i="10"/>
  <c r="N25" i="10"/>
  <c r="M25" i="10"/>
  <c r="L25" i="10"/>
  <c r="K25" i="10"/>
  <c r="J25" i="10"/>
  <c r="I25" i="10"/>
  <c r="H25" i="10"/>
  <c r="G25" i="10"/>
  <c r="F25" i="10"/>
  <c r="E25" i="10"/>
  <c r="W24" i="10"/>
  <c r="V24" i="10"/>
  <c r="U24" i="10"/>
  <c r="T24" i="10"/>
  <c r="S24" i="10"/>
  <c r="R24" i="10"/>
  <c r="R26" i="10" s="1"/>
  <c r="R89" i="10" s="1"/>
  <c r="Q24" i="10"/>
  <c r="Q26" i="10" s="1"/>
  <c r="Q89" i="10" s="1"/>
  <c r="P24" i="10"/>
  <c r="P26" i="10" s="1"/>
  <c r="P89" i="10" s="1"/>
  <c r="O24" i="10"/>
  <c r="O26" i="10" s="1"/>
  <c r="O89" i="10" s="1"/>
  <c r="N24" i="10"/>
  <c r="N26" i="10" s="1"/>
  <c r="N89" i="10" s="1"/>
  <c r="M24" i="10"/>
  <c r="M26" i="10" s="1"/>
  <c r="M89" i="10" s="1"/>
  <c r="L24" i="10"/>
  <c r="L26" i="10" s="1"/>
  <c r="L89" i="10" s="1"/>
  <c r="K24" i="10"/>
  <c r="K26" i="10" s="1"/>
  <c r="K89" i="10" s="1"/>
  <c r="J24" i="10"/>
  <c r="J26" i="10" s="1"/>
  <c r="J89" i="10" s="1"/>
  <c r="I24" i="10"/>
  <c r="H24" i="10"/>
  <c r="G24" i="10"/>
  <c r="F24" i="10"/>
  <c r="E24" i="10"/>
  <c r="W19" i="10"/>
  <c r="V19" i="10"/>
  <c r="U19" i="10"/>
  <c r="T19" i="10"/>
  <c r="S19" i="10"/>
  <c r="R19" i="10"/>
  <c r="Q19" i="10"/>
  <c r="P19" i="10"/>
  <c r="O19" i="10"/>
  <c r="N19" i="10"/>
  <c r="M19" i="10"/>
  <c r="L19" i="10"/>
  <c r="K19" i="10"/>
  <c r="J19" i="10"/>
  <c r="I19" i="10"/>
  <c r="H19" i="10"/>
  <c r="G19" i="10"/>
  <c r="F19" i="10"/>
  <c r="E19" i="10"/>
  <c r="W18" i="10"/>
  <c r="V18" i="10"/>
  <c r="U18" i="10"/>
  <c r="T18" i="10"/>
  <c r="S18" i="10"/>
  <c r="R18" i="10"/>
  <c r="R20" i="10" s="1"/>
  <c r="R88" i="10" s="1"/>
  <c r="Q18" i="10"/>
  <c r="Q20" i="10" s="1"/>
  <c r="Q88" i="10" s="1"/>
  <c r="P18" i="10"/>
  <c r="P20" i="10" s="1"/>
  <c r="P88" i="10" s="1"/>
  <c r="O18" i="10"/>
  <c r="O20" i="10" s="1"/>
  <c r="O88" i="10" s="1"/>
  <c r="N18" i="10"/>
  <c r="N20" i="10" s="1"/>
  <c r="N88" i="10" s="1"/>
  <c r="M18" i="10"/>
  <c r="M20" i="10" s="1"/>
  <c r="M88" i="10" s="1"/>
  <c r="L18" i="10"/>
  <c r="L20" i="10" s="1"/>
  <c r="L88" i="10" s="1"/>
  <c r="K18" i="10"/>
  <c r="K20" i="10" s="1"/>
  <c r="K88" i="10" s="1"/>
  <c r="J18" i="10"/>
  <c r="J20" i="10" s="1"/>
  <c r="J88" i="10" s="1"/>
  <c r="I18" i="10"/>
  <c r="H18" i="10"/>
  <c r="G18" i="10"/>
  <c r="F18" i="10"/>
  <c r="E18" i="10"/>
  <c r="W13" i="10"/>
  <c r="V13" i="10"/>
  <c r="U13" i="10"/>
  <c r="T13" i="10"/>
  <c r="S13" i="10"/>
  <c r="R13" i="10"/>
  <c r="Q13" i="10"/>
  <c r="P13" i="10"/>
  <c r="O13" i="10"/>
  <c r="N13" i="10"/>
  <c r="M13" i="10"/>
  <c r="L13" i="10"/>
  <c r="K13" i="10"/>
  <c r="J13" i="10"/>
  <c r="I13" i="10"/>
  <c r="H13" i="10"/>
  <c r="G13" i="10"/>
  <c r="F13" i="10"/>
  <c r="E13" i="10"/>
  <c r="W12" i="10"/>
  <c r="V12" i="10"/>
  <c r="U12" i="10"/>
  <c r="T12" i="10"/>
  <c r="S12" i="10"/>
  <c r="R12" i="10"/>
  <c r="R14" i="10" s="1"/>
  <c r="R87" i="10" s="1"/>
  <c r="Q12" i="10"/>
  <c r="Q14" i="10" s="1"/>
  <c r="Q87" i="10" s="1"/>
  <c r="P12" i="10"/>
  <c r="P14" i="10" s="1"/>
  <c r="P87" i="10" s="1"/>
  <c r="O12" i="10"/>
  <c r="O14" i="10" s="1"/>
  <c r="O87" i="10" s="1"/>
  <c r="N12" i="10"/>
  <c r="N14" i="10" s="1"/>
  <c r="N87" i="10" s="1"/>
  <c r="M12" i="10"/>
  <c r="M14" i="10" s="1"/>
  <c r="M87" i="10" s="1"/>
  <c r="L12" i="10"/>
  <c r="L14" i="10" s="1"/>
  <c r="L87" i="10" s="1"/>
  <c r="K12" i="10"/>
  <c r="K14" i="10" s="1"/>
  <c r="K87" i="10" s="1"/>
  <c r="J12" i="10"/>
  <c r="J14" i="10" s="1"/>
  <c r="J87" i="10" s="1"/>
  <c r="I12" i="10"/>
  <c r="H12" i="10"/>
  <c r="G12" i="10"/>
  <c r="F12" i="10"/>
  <c r="E12" i="10"/>
  <c r="A1" i="10"/>
  <c r="I65" i="8"/>
  <c r="H65" i="8"/>
  <c r="G65" i="8"/>
  <c r="F65" i="8"/>
  <c r="E65" i="8"/>
  <c r="G64" i="8"/>
  <c r="F64" i="8"/>
  <c r="E64" i="8"/>
  <c r="I59" i="8"/>
  <c r="H59" i="8"/>
  <c r="G59" i="8"/>
  <c r="F59" i="8"/>
  <c r="E59" i="8"/>
  <c r="I58" i="8"/>
  <c r="H58" i="8"/>
  <c r="G58" i="8"/>
  <c r="F58" i="8"/>
  <c r="E58" i="8"/>
  <c r="G57" i="8"/>
  <c r="F57" i="8"/>
  <c r="E57" i="8"/>
  <c r="G56" i="8"/>
  <c r="F56" i="8"/>
  <c r="E56" i="8"/>
  <c r="I48" i="8"/>
  <c r="H48" i="8"/>
  <c r="G48" i="8"/>
  <c r="F48" i="8"/>
  <c r="E48" i="8"/>
  <c r="I47" i="8"/>
  <c r="H47" i="8"/>
  <c r="G47" i="8"/>
  <c r="F47" i="8"/>
  <c r="E47" i="8"/>
  <c r="G46" i="8"/>
  <c r="F46" i="8"/>
  <c r="E46" i="8"/>
  <c r="I38" i="8"/>
  <c r="H38" i="8"/>
  <c r="G38" i="8"/>
  <c r="F38" i="8"/>
  <c r="E38" i="8"/>
  <c r="G37" i="8"/>
  <c r="F37" i="8"/>
  <c r="E37" i="8"/>
  <c r="G36" i="8"/>
  <c r="F36" i="8"/>
  <c r="E36" i="8"/>
  <c r="J29" i="8"/>
  <c r="J5" i="11" s="1"/>
  <c r="I24" i="8"/>
  <c r="H24" i="8"/>
  <c r="G24" i="8"/>
  <c r="F24" i="8"/>
  <c r="E24" i="8"/>
  <c r="G23" i="8"/>
  <c r="F23" i="8"/>
  <c r="E23" i="8"/>
  <c r="I18" i="8"/>
  <c r="G18" i="8"/>
  <c r="F18" i="8"/>
  <c r="E18" i="8"/>
  <c r="I13" i="8"/>
  <c r="H13" i="8"/>
  <c r="G13" i="8"/>
  <c r="F13" i="8"/>
  <c r="E13" i="8"/>
  <c r="G12" i="8"/>
  <c r="F12" i="8"/>
  <c r="E12" i="8"/>
  <c r="A1" i="8"/>
  <c r="A1" i="6"/>
  <c r="A1" i="4"/>
  <c r="A1" i="1"/>
  <c r="D63" i="16" l="1"/>
  <c r="D73" i="16"/>
  <c r="E12" i="2"/>
  <c r="S62" i="10"/>
  <c r="S95" i="10" s="1"/>
  <c r="F152" i="11"/>
  <c r="F16" i="14" s="1"/>
  <c r="F151" i="11"/>
  <c r="F26" i="12" s="1"/>
  <c r="Q98" i="10"/>
  <c r="Q99" i="10" s="1"/>
  <c r="Q110" i="10" s="1"/>
  <c r="Q149" i="10"/>
  <c r="F147" i="11"/>
  <c r="F942" i="11" s="1"/>
  <c r="F148" i="11"/>
  <c r="F150" i="11"/>
  <c r="F25" i="12" s="1"/>
  <c r="K29" i="8"/>
  <c r="J5" i="10"/>
  <c r="J5" i="12"/>
  <c r="J38" i="8"/>
  <c r="J39" i="8" s="1"/>
  <c r="J5" i="6"/>
  <c r="J5" i="8"/>
  <c r="J24" i="8"/>
  <c r="J25" i="8" s="1"/>
  <c r="J4" i="12" s="1"/>
  <c r="M133" i="10"/>
  <c r="S44" i="10"/>
  <c r="S92" i="10" s="1"/>
  <c r="S26" i="10"/>
  <c r="S89" i="10" s="1"/>
  <c r="K98" i="10"/>
  <c r="K99" i="10" s="1"/>
  <c r="P133" i="10"/>
  <c r="Q133" i="10"/>
  <c r="P98" i="10"/>
  <c r="P99" i="10" s="1"/>
  <c r="P117" i="10" s="1"/>
  <c r="J133" i="10"/>
  <c r="S38" i="10"/>
  <c r="S91" i="10" s="1"/>
  <c r="S74" i="10"/>
  <c r="T74" i="10" s="1"/>
  <c r="K133" i="10"/>
  <c r="M99" i="10"/>
  <c r="J98" i="10"/>
  <c r="J99" i="10" s="1"/>
  <c r="L133" i="10"/>
  <c r="L149" i="10"/>
  <c r="T97" i="10"/>
  <c r="U74" i="10"/>
  <c r="U97" i="10" s="1"/>
  <c r="M110" i="10"/>
  <c r="M117" i="10"/>
  <c r="F22" i="12"/>
  <c r="F12" i="14"/>
  <c r="F23" i="12"/>
  <c r="F943" i="11"/>
  <c r="R133" i="10"/>
  <c r="R98" i="10"/>
  <c r="S80" i="10"/>
  <c r="L99" i="10"/>
  <c r="R149" i="10"/>
  <c r="O149" i="10"/>
  <c r="O98" i="10"/>
  <c r="O99" i="10" s="1"/>
  <c r="O133" i="10"/>
  <c r="S56" i="10"/>
  <c r="S94" i="10" s="1"/>
  <c r="S68" i="10"/>
  <c r="T62" i="10"/>
  <c r="T95" i="10" s="1"/>
  <c r="R95" i="10"/>
  <c r="U62" i="10"/>
  <c r="N149" i="10"/>
  <c r="N98" i="10"/>
  <c r="N99" i="10" s="1"/>
  <c r="N133" i="10"/>
  <c r="S50" i="10"/>
  <c r="S14" i="10"/>
  <c r="S87" i="10" s="1"/>
  <c r="S32" i="10"/>
  <c r="S90" i="10" s="1"/>
  <c r="F149" i="11"/>
  <c r="J5" i="14"/>
  <c r="S20" i="10"/>
  <c r="S88" i="10" s="1"/>
  <c r="F11" i="14" l="1"/>
  <c r="S97" i="10"/>
  <c r="F27" i="12"/>
  <c r="F947" i="11"/>
  <c r="F15" i="14"/>
  <c r="F946" i="11"/>
  <c r="J4" i="10"/>
  <c r="J134" i="10"/>
  <c r="J65" i="8"/>
  <c r="J66" i="8" s="1"/>
  <c r="J4" i="11"/>
  <c r="F14" i="14"/>
  <c r="F945" i="11"/>
  <c r="J111" i="10"/>
  <c r="J4" i="14"/>
  <c r="J150" i="10"/>
  <c r="J4" i="8"/>
  <c r="J4" i="6"/>
  <c r="J118" i="10"/>
  <c r="K5" i="14"/>
  <c r="K24" i="8"/>
  <c r="K25" i="8" s="1"/>
  <c r="K5" i="8"/>
  <c r="K5" i="6"/>
  <c r="K5" i="11"/>
  <c r="K38" i="8"/>
  <c r="K39" i="8" s="1"/>
  <c r="K5" i="12"/>
  <c r="K5" i="10"/>
  <c r="L29" i="8"/>
  <c r="T26" i="10"/>
  <c r="T89" i="10" s="1"/>
  <c r="T20" i="10"/>
  <c r="T44" i="10"/>
  <c r="T14" i="10"/>
  <c r="R99" i="10"/>
  <c r="R110" i="10" s="1"/>
  <c r="Q117" i="10"/>
  <c r="P110" i="10"/>
  <c r="T38" i="10"/>
  <c r="V74" i="10"/>
  <c r="N110" i="10"/>
  <c r="N117" i="10"/>
  <c r="L110" i="10"/>
  <c r="L117" i="10"/>
  <c r="U95" i="10"/>
  <c r="V62" i="10"/>
  <c r="T92" i="10"/>
  <c r="U44" i="10"/>
  <c r="F944" i="11"/>
  <c r="F24" i="12"/>
  <c r="F13" i="14"/>
  <c r="S96" i="10"/>
  <c r="T68" i="10"/>
  <c r="K110" i="10"/>
  <c r="K117" i="10"/>
  <c r="S149" i="10"/>
  <c r="S98" i="10"/>
  <c r="S133" i="10"/>
  <c r="T80" i="10"/>
  <c r="J47" i="8"/>
  <c r="J59" i="8"/>
  <c r="J13" i="8"/>
  <c r="J14" i="8" s="1"/>
  <c r="S93" i="10"/>
  <c r="T50" i="10"/>
  <c r="T88" i="10"/>
  <c r="U20" i="10"/>
  <c r="R117" i="10"/>
  <c r="O110" i="10"/>
  <c r="O117" i="10"/>
  <c r="T32" i="10"/>
  <c r="J110" i="10"/>
  <c r="J117" i="10"/>
  <c r="T56" i="10"/>
  <c r="U26" i="10" l="1"/>
  <c r="V26" i="10" s="1"/>
  <c r="L5" i="8"/>
  <c r="L5" i="14"/>
  <c r="L5" i="11"/>
  <c r="L5" i="6"/>
  <c r="L5" i="12"/>
  <c r="L24" i="8"/>
  <c r="L25" i="8" s="1"/>
  <c r="L38" i="8"/>
  <c r="L5" i="10"/>
  <c r="M29" i="8"/>
  <c r="L39" i="8"/>
  <c r="L47" i="8" s="1"/>
  <c r="K111" i="10"/>
  <c r="K118" i="10"/>
  <c r="K4" i="8"/>
  <c r="K65" i="8"/>
  <c r="K66" i="8" s="1"/>
  <c r="K4" i="6"/>
  <c r="K4" i="11"/>
  <c r="K4" i="10"/>
  <c r="K150" i="10"/>
  <c r="K4" i="12"/>
  <c r="K134" i="10"/>
  <c r="K4" i="14"/>
  <c r="S99" i="10"/>
  <c r="S110" i="10" s="1"/>
  <c r="T87" i="10"/>
  <c r="U14" i="10"/>
  <c r="T91" i="10"/>
  <c r="U38" i="10"/>
  <c r="V97" i="10"/>
  <c r="W74" i="10"/>
  <c r="W97" i="10" s="1"/>
  <c r="T90" i="10"/>
  <c r="U32" i="10"/>
  <c r="J58" i="8"/>
  <c r="J60" i="8" s="1"/>
  <c r="J2" i="12"/>
  <c r="J2" i="11"/>
  <c r="J2" i="10"/>
  <c r="J2" i="8"/>
  <c r="J2" i="6"/>
  <c r="J2" i="14"/>
  <c r="J48" i="8"/>
  <c r="J49" i="8" s="1"/>
  <c r="T96" i="10"/>
  <c r="U68" i="10"/>
  <c r="T149" i="10"/>
  <c r="T98" i="10"/>
  <c r="T133" i="10"/>
  <c r="U80" i="10"/>
  <c r="U92" i="10"/>
  <c r="V44" i="10"/>
  <c r="U88" i="10"/>
  <c r="V20" i="10"/>
  <c r="T93" i="10"/>
  <c r="U50" i="10"/>
  <c r="K47" i="8"/>
  <c r="K13" i="8"/>
  <c r="K14" i="8" s="1"/>
  <c r="K59" i="8"/>
  <c r="V95" i="10"/>
  <c r="W62" i="10"/>
  <c r="W95" i="10" s="1"/>
  <c r="T94" i="10"/>
  <c r="U56" i="10"/>
  <c r="U89" i="10" l="1"/>
  <c r="S117" i="10"/>
  <c r="L59" i="8"/>
  <c r="L4" i="8"/>
  <c r="L134" i="10"/>
  <c r="L111" i="10"/>
  <c r="L4" i="11"/>
  <c r="L4" i="6"/>
  <c r="L4" i="12"/>
  <c r="L4" i="14"/>
  <c r="L118" i="10"/>
  <c r="L4" i="10"/>
  <c r="L150" i="10"/>
  <c r="L65" i="8"/>
  <c r="L66" i="8" s="1"/>
  <c r="N29" i="8"/>
  <c r="M5" i="12"/>
  <c r="M24" i="8"/>
  <c r="M25" i="8" s="1"/>
  <c r="M5" i="6"/>
  <c r="M5" i="14"/>
  <c r="M5" i="11"/>
  <c r="M5" i="10"/>
  <c r="M38" i="8"/>
  <c r="M39" i="8" s="1"/>
  <c r="M47" i="8" s="1"/>
  <c r="M5" i="8"/>
  <c r="L13" i="8"/>
  <c r="L14" i="8" s="1"/>
  <c r="L2" i="14" s="1"/>
  <c r="U87" i="10"/>
  <c r="V14" i="10"/>
  <c r="U91" i="10"/>
  <c r="V38" i="10"/>
  <c r="U94" i="10"/>
  <c r="V56" i="10"/>
  <c r="U96" i="10"/>
  <c r="V68" i="10"/>
  <c r="V89" i="10"/>
  <c r="W26" i="10"/>
  <c r="W89" i="10" s="1"/>
  <c r="T99" i="10"/>
  <c r="U133" i="10"/>
  <c r="U98" i="10"/>
  <c r="V80" i="10"/>
  <c r="U149" i="10"/>
  <c r="V88" i="10"/>
  <c r="W20" i="10"/>
  <c r="W88" i="10" s="1"/>
  <c r="J18" i="8"/>
  <c r="J19" i="8" s="1"/>
  <c r="U90" i="10"/>
  <c r="V32" i="10"/>
  <c r="V92" i="10"/>
  <c r="W44" i="10"/>
  <c r="W92" i="10" s="1"/>
  <c r="K58" i="8"/>
  <c r="K60" i="8" s="1"/>
  <c r="K18" i="8" s="1"/>
  <c r="K19" i="8" s="1"/>
  <c r="K2" i="10"/>
  <c r="K2" i="11"/>
  <c r="K2" i="8"/>
  <c r="K2" i="6"/>
  <c r="K2" i="14"/>
  <c r="K2" i="12"/>
  <c r="K48" i="8"/>
  <c r="K49" i="8" s="1"/>
  <c r="U93" i="10"/>
  <c r="V50" i="10"/>
  <c r="M59" i="8" l="1"/>
  <c r="L2" i="12"/>
  <c r="O29" i="8"/>
  <c r="N5" i="14"/>
  <c r="N38" i="8"/>
  <c r="N39" i="8" s="1"/>
  <c r="N5" i="12"/>
  <c r="N5" i="11"/>
  <c r="N5" i="8"/>
  <c r="N5" i="6"/>
  <c r="N24" i="8"/>
  <c r="N25" i="8" s="1"/>
  <c r="N5" i="10"/>
  <c r="L2" i="11"/>
  <c r="L48" i="8"/>
  <c r="L49" i="8" s="1"/>
  <c r="L2" i="6"/>
  <c r="L2" i="8"/>
  <c r="L58" i="8"/>
  <c r="L60" i="8" s="1"/>
  <c r="L18" i="8" s="1"/>
  <c r="L19" i="8" s="1"/>
  <c r="L3" i="8" s="1"/>
  <c r="L2" i="10"/>
  <c r="M13" i="8"/>
  <c r="M14" i="8" s="1"/>
  <c r="M2" i="8" s="1"/>
  <c r="M4" i="10"/>
  <c r="M134" i="10"/>
  <c r="M4" i="8"/>
  <c r="M4" i="6"/>
  <c r="M111" i="10"/>
  <c r="M4" i="11"/>
  <c r="M118" i="10"/>
  <c r="M4" i="12"/>
  <c r="M65" i="8"/>
  <c r="M66" i="8" s="1"/>
  <c r="M150" i="10"/>
  <c r="M4" i="14"/>
  <c r="W14" i="10"/>
  <c r="W87" i="10" s="1"/>
  <c r="V87" i="10"/>
  <c r="V91" i="10"/>
  <c r="W38" i="10"/>
  <c r="W91" i="10" s="1"/>
  <c r="U99" i="10"/>
  <c r="U117" i="10" s="1"/>
  <c r="V90" i="10"/>
  <c r="W32" i="10"/>
  <c r="W90" i="10" s="1"/>
  <c r="T110" i="10"/>
  <c r="T117" i="10"/>
  <c r="K3" i="8"/>
  <c r="K3" i="6"/>
  <c r="K3" i="14"/>
  <c r="K3" i="10"/>
  <c r="K3" i="11"/>
  <c r="K3" i="12"/>
  <c r="V96" i="10"/>
  <c r="W68" i="10"/>
  <c r="W96" i="10" s="1"/>
  <c r="V93" i="10"/>
  <c r="W50" i="10"/>
  <c r="W93" i="10" s="1"/>
  <c r="V133" i="10"/>
  <c r="V98" i="10"/>
  <c r="V149" i="10"/>
  <c r="W80" i="10"/>
  <c r="V94" i="10"/>
  <c r="W56" i="10"/>
  <c r="W94" i="10" s="1"/>
  <c r="J3" i="11"/>
  <c r="J3" i="8"/>
  <c r="J3" i="14"/>
  <c r="J3" i="10"/>
  <c r="J3" i="6"/>
  <c r="J3" i="12"/>
  <c r="L3" i="6" l="1"/>
  <c r="L3" i="11"/>
  <c r="L3" i="14"/>
  <c r="M2" i="12"/>
  <c r="M2" i="14"/>
  <c r="M2" i="6"/>
  <c r="M2" i="10"/>
  <c r="M58" i="8"/>
  <c r="M60" i="8" s="1"/>
  <c r="M18" i="8" s="1"/>
  <c r="M19" i="8" s="1"/>
  <c r="N4" i="14"/>
  <c r="N4" i="10"/>
  <c r="N134" i="10"/>
  <c r="N65" i="8"/>
  <c r="N66" i="8" s="1"/>
  <c r="N4" i="11"/>
  <c r="N111" i="10"/>
  <c r="N4" i="6"/>
  <c r="N4" i="8"/>
  <c r="N150" i="10"/>
  <c r="N118" i="10"/>
  <c r="N4" i="12"/>
  <c r="N59" i="8"/>
  <c r="N47" i="8"/>
  <c r="N13" i="8"/>
  <c r="N14" i="8" s="1"/>
  <c r="O38" i="8"/>
  <c r="O39" i="8" s="1"/>
  <c r="O24" i="8"/>
  <c r="O25" i="8" s="1"/>
  <c r="O5" i="11"/>
  <c r="O5" i="14"/>
  <c r="P29" i="8"/>
  <c r="O5" i="10"/>
  <c r="O5" i="12"/>
  <c r="O5" i="6"/>
  <c r="O5" i="8"/>
  <c r="M2" i="11"/>
  <c r="M48" i="8"/>
  <c r="M49" i="8" s="1"/>
  <c r="L3" i="12"/>
  <c r="L3" i="10"/>
  <c r="U110" i="10"/>
  <c r="V99" i="10"/>
  <c r="V110" i="10" s="1"/>
  <c r="W149" i="10"/>
  <c r="W133" i="10"/>
  <c r="W98" i="10"/>
  <c r="W99" i="10" s="1"/>
  <c r="O47" i="8" l="1"/>
  <c r="O59" i="8"/>
  <c r="O13" i="8"/>
  <c r="O14" i="8" s="1"/>
  <c r="O134" i="10"/>
  <c r="O118" i="10"/>
  <c r="O4" i="8"/>
  <c r="O4" i="11"/>
  <c r="O111" i="10"/>
  <c r="O4" i="14"/>
  <c r="O150" i="10"/>
  <c r="O65" i="8"/>
  <c r="O66" i="8" s="1"/>
  <c r="O4" i="10"/>
  <c r="O4" i="6"/>
  <c r="O4" i="12"/>
  <c r="P38" i="8"/>
  <c r="P39" i="8" s="1"/>
  <c r="Q29" i="8"/>
  <c r="P24" i="8"/>
  <c r="P25" i="8" s="1"/>
  <c r="P5" i="14"/>
  <c r="P5" i="10"/>
  <c r="P5" i="12"/>
  <c r="P5" i="8"/>
  <c r="P5" i="11"/>
  <c r="P5" i="6"/>
  <c r="N2" i="12"/>
  <c r="N2" i="14"/>
  <c r="N48" i="8"/>
  <c r="N49" i="8" s="1"/>
  <c r="N2" i="10"/>
  <c r="N58" i="8"/>
  <c r="N60" i="8" s="1"/>
  <c r="N18" i="8" s="1"/>
  <c r="N19" i="8" s="1"/>
  <c r="N2" i="8"/>
  <c r="N2" i="6"/>
  <c r="N2" i="11"/>
  <c r="V117" i="10"/>
  <c r="W117" i="10"/>
  <c r="W110" i="10"/>
  <c r="M3" i="12"/>
  <c r="M3" i="14"/>
  <c r="M3" i="11"/>
  <c r="M3" i="8"/>
  <c r="M3" i="6"/>
  <c r="M3" i="10"/>
  <c r="P4" i="10" l="1"/>
  <c r="P4" i="8"/>
  <c r="P4" i="6"/>
  <c r="P111" i="10"/>
  <c r="F112" i="10" s="1"/>
  <c r="P4" i="14"/>
  <c r="P150" i="10"/>
  <c r="P4" i="11"/>
  <c r="P65" i="8"/>
  <c r="P66" i="8" s="1"/>
  <c r="P118" i="10"/>
  <c r="P4" i="12"/>
  <c r="P134" i="10"/>
  <c r="F135" i="10" s="1"/>
  <c r="F139" i="10" s="1"/>
  <c r="N3" i="6"/>
  <c r="N3" i="10"/>
  <c r="N3" i="12"/>
  <c r="N3" i="11"/>
  <c r="N3" i="14"/>
  <c r="N3" i="8"/>
  <c r="O2" i="12"/>
  <c r="O2" i="14"/>
  <c r="O2" i="10"/>
  <c r="O2" i="8"/>
  <c r="O2" i="6"/>
  <c r="O48" i="8"/>
  <c r="O49" i="8" s="1"/>
  <c r="O58" i="8"/>
  <c r="O60" i="8" s="1"/>
  <c r="O18" i="8" s="1"/>
  <c r="O19" i="8" s="1"/>
  <c r="O2" i="11"/>
  <c r="Q5" i="11"/>
  <c r="Q5" i="6"/>
  <c r="R29" i="8"/>
  <c r="Q5" i="8"/>
  <c r="Q5" i="12"/>
  <c r="Q5" i="10"/>
  <c r="Q38" i="8"/>
  <c r="Q39" i="8" s="1"/>
  <c r="Q5" i="14"/>
  <c r="Q24" i="8"/>
  <c r="Q25" i="8" s="1"/>
  <c r="P13" i="8"/>
  <c r="P14" i="8" s="1"/>
  <c r="P59" i="8"/>
  <c r="P47" i="8"/>
  <c r="Q4" i="11" l="1"/>
  <c r="Q150" i="10"/>
  <c r="F151" i="10" s="1"/>
  <c r="F155" i="10" s="1"/>
  <c r="Q111" i="10"/>
  <c r="Q4" i="10"/>
  <c r="Q134" i="10"/>
  <c r="Q4" i="14"/>
  <c r="Q4" i="6"/>
  <c r="Q118" i="10"/>
  <c r="F119" i="10" s="1"/>
  <c r="Q65" i="8"/>
  <c r="Q66" i="8" s="1"/>
  <c r="Q4" i="8"/>
  <c r="Q4" i="12"/>
  <c r="Q13" i="8"/>
  <c r="Q14" i="8" s="1"/>
  <c r="Q47" i="8"/>
  <c r="Q59" i="8"/>
  <c r="R5" i="12"/>
  <c r="S29" i="8"/>
  <c r="R24" i="8"/>
  <c r="R25" i="8" s="1"/>
  <c r="R5" i="10"/>
  <c r="R5" i="8"/>
  <c r="R38" i="8"/>
  <c r="R39" i="8" s="1"/>
  <c r="R5" i="14"/>
  <c r="R5" i="6"/>
  <c r="R5" i="11"/>
  <c r="F140" i="10"/>
  <c r="F141" i="10" s="1"/>
  <c r="F948" i="11" s="1"/>
  <c r="F124" i="10"/>
  <c r="O3" i="14"/>
  <c r="O3" i="12"/>
  <c r="O3" i="11"/>
  <c r="O3" i="8"/>
  <c r="O3" i="6"/>
  <c r="O3" i="10"/>
  <c r="P2" i="14"/>
  <c r="P2" i="8"/>
  <c r="P48" i="8"/>
  <c r="P49" i="8" s="1"/>
  <c r="P58" i="8"/>
  <c r="P60" i="8" s="1"/>
  <c r="P18" i="8" s="1"/>
  <c r="P19" i="8" s="1"/>
  <c r="P3" i="8" s="1"/>
  <c r="P2" i="10"/>
  <c r="P2" i="6"/>
  <c r="P2" i="11"/>
  <c r="P2" i="12"/>
  <c r="P3" i="6"/>
  <c r="P3" i="14"/>
  <c r="P3" i="12"/>
  <c r="P3" i="11"/>
  <c r="P3" i="10"/>
  <c r="S5" i="8" l="1"/>
  <c r="S38" i="8"/>
  <c r="S39" i="8" s="1"/>
  <c r="S5" i="12"/>
  <c r="S5" i="10"/>
  <c r="S24" i="8"/>
  <c r="S25" i="8" s="1"/>
  <c r="S5" i="11"/>
  <c r="T29" i="8"/>
  <c r="S5" i="14"/>
  <c r="S5" i="6"/>
  <c r="Q48" i="8"/>
  <c r="Q49" i="8" s="1"/>
  <c r="Q2" i="12"/>
  <c r="Q2" i="10"/>
  <c r="Q58" i="8"/>
  <c r="Q60" i="8" s="1"/>
  <c r="Q18" i="8" s="1"/>
  <c r="Q19" i="8" s="1"/>
  <c r="Q2" i="8"/>
  <c r="Q2" i="14"/>
  <c r="Q2" i="11"/>
  <c r="Q2" i="6"/>
  <c r="F123" i="10"/>
  <c r="F125" i="10" s="1"/>
  <c r="F156" i="10"/>
  <c r="F157" i="10" s="1"/>
  <c r="F964" i="11" s="1"/>
  <c r="R47" i="8"/>
  <c r="R59" i="8"/>
  <c r="R13" i="8"/>
  <c r="R14" i="8" s="1"/>
  <c r="R118" i="10"/>
  <c r="R4" i="11"/>
  <c r="R65" i="8"/>
  <c r="R66" i="8" s="1"/>
  <c r="R4" i="10"/>
  <c r="R4" i="14"/>
  <c r="R4" i="8"/>
  <c r="R4" i="12"/>
  <c r="R150" i="10"/>
  <c r="R111" i="10"/>
  <c r="R134" i="10"/>
  <c r="R4" i="6"/>
  <c r="F950" i="11"/>
  <c r="F20" i="14" s="1"/>
  <c r="F952" i="11"/>
  <c r="F22" i="14" s="1"/>
  <c r="F949" i="11"/>
  <c r="F19" i="14" s="1"/>
  <c r="F954" i="11"/>
  <c r="F24" i="14" s="1"/>
  <c r="F953" i="11"/>
  <c r="F23" i="14" s="1"/>
  <c r="F951" i="11"/>
  <c r="F21" i="14" s="1"/>
  <c r="F288" i="11" l="1"/>
  <c r="F499" i="11"/>
  <c r="F194" i="11"/>
  <c r="F627" i="11"/>
  <c r="F611" i="11"/>
  <c r="F272" i="11"/>
  <c r="F368" i="11"/>
  <c r="F336" i="11"/>
  <c r="F579" i="11"/>
  <c r="F34" i="12"/>
  <c r="F483" i="11"/>
  <c r="F168" i="11"/>
  <c r="F220" i="11"/>
  <c r="F256" i="11"/>
  <c r="F563" i="11"/>
  <c r="F595" i="11"/>
  <c r="F547" i="11"/>
  <c r="F320" i="11"/>
  <c r="F352" i="11"/>
  <c r="F531" i="11"/>
  <c r="F304" i="11"/>
  <c r="F467" i="11"/>
  <c r="F515" i="11"/>
  <c r="Q3" i="14"/>
  <c r="Q3" i="10"/>
  <c r="Q3" i="11"/>
  <c r="Q3" i="12"/>
  <c r="Q3" i="6"/>
  <c r="Q3" i="8"/>
  <c r="T38" i="8"/>
  <c r="T39" i="8" s="1"/>
  <c r="T5" i="11"/>
  <c r="T5" i="6"/>
  <c r="T5" i="12"/>
  <c r="T5" i="14"/>
  <c r="U29" i="8"/>
  <c r="T24" i="8"/>
  <c r="T25" i="8" s="1"/>
  <c r="T5" i="10"/>
  <c r="T5" i="8"/>
  <c r="S111" i="10"/>
  <c r="S150" i="10"/>
  <c r="S4" i="6"/>
  <c r="S65" i="8"/>
  <c r="S66" i="8" s="1"/>
  <c r="S4" i="8"/>
  <c r="S4" i="10"/>
  <c r="S118" i="10"/>
  <c r="S4" i="14"/>
  <c r="S4" i="11"/>
  <c r="S134" i="10"/>
  <c r="S4" i="12"/>
  <c r="S13" i="8"/>
  <c r="S14" i="8" s="1"/>
  <c r="S59" i="8"/>
  <c r="S47" i="8"/>
  <c r="R2" i="6"/>
  <c r="R2" i="14"/>
  <c r="R48" i="8"/>
  <c r="R49" i="8" s="1"/>
  <c r="R2" i="10"/>
  <c r="R2" i="8"/>
  <c r="R58" i="8"/>
  <c r="R60" i="8" s="1"/>
  <c r="R18" i="8" s="1"/>
  <c r="R19" i="8" s="1"/>
  <c r="R3" i="11" s="1"/>
  <c r="R2" i="11"/>
  <c r="R2" i="12"/>
  <c r="R3" i="12"/>
  <c r="R3" i="14"/>
  <c r="R3" i="6"/>
  <c r="R3" i="8"/>
  <c r="R3" i="10" l="1"/>
  <c r="F473" i="11"/>
  <c r="F470" i="11"/>
  <c r="F472" i="11"/>
  <c r="F468" i="11"/>
  <c r="F471" i="11"/>
  <c r="F469" i="11"/>
  <c r="F308" i="11"/>
  <c r="F306" i="11"/>
  <c r="F310" i="11"/>
  <c r="F307" i="11"/>
  <c r="F305" i="11"/>
  <c r="F309" i="11"/>
  <c r="F537" i="11"/>
  <c r="F534" i="11"/>
  <c r="F535" i="11"/>
  <c r="F533" i="11"/>
  <c r="F536" i="11"/>
  <c r="F532" i="11"/>
  <c r="F356" i="11"/>
  <c r="F355" i="11"/>
  <c r="F353" i="11"/>
  <c r="F354" i="11"/>
  <c r="F358" i="11"/>
  <c r="F357" i="11"/>
  <c r="F326" i="11"/>
  <c r="F322" i="11"/>
  <c r="F323" i="11"/>
  <c r="F324" i="11"/>
  <c r="F325" i="11"/>
  <c r="F321" i="11"/>
  <c r="F550" i="11"/>
  <c r="F551" i="11"/>
  <c r="F552" i="11"/>
  <c r="F548" i="11"/>
  <c r="F553" i="11"/>
  <c r="F549" i="11"/>
  <c r="F597" i="11"/>
  <c r="F600" i="11"/>
  <c r="F599" i="11"/>
  <c r="F601" i="11"/>
  <c r="F598" i="11"/>
  <c r="F596" i="11"/>
  <c r="T4" i="12"/>
  <c r="T4" i="11"/>
  <c r="T150" i="10"/>
  <c r="T134" i="10"/>
  <c r="T4" i="14"/>
  <c r="T111" i="10"/>
  <c r="T65" i="8"/>
  <c r="T66" i="8" s="1"/>
  <c r="T4" i="10"/>
  <c r="T4" i="6"/>
  <c r="T118" i="10"/>
  <c r="T4" i="8"/>
  <c r="F568" i="11"/>
  <c r="F567" i="11"/>
  <c r="F566" i="11"/>
  <c r="F564" i="11"/>
  <c r="F565" i="11"/>
  <c r="F569" i="11"/>
  <c r="U5" i="11"/>
  <c r="U5" i="14"/>
  <c r="U5" i="8"/>
  <c r="U5" i="12"/>
  <c r="U5" i="10"/>
  <c r="U38" i="8"/>
  <c r="U39" i="8" s="1"/>
  <c r="U5" i="6"/>
  <c r="V29" i="8"/>
  <c r="U24" i="8"/>
  <c r="U25" i="8" s="1"/>
  <c r="F262" i="11"/>
  <c r="F261" i="11"/>
  <c r="F260" i="11"/>
  <c r="F258" i="11"/>
  <c r="F259" i="11"/>
  <c r="F257" i="11"/>
  <c r="F224" i="11"/>
  <c r="F221" i="11"/>
  <c r="F225" i="11"/>
  <c r="F222" i="11"/>
  <c r="F223" i="11"/>
  <c r="F226" i="11"/>
  <c r="F172" i="11"/>
  <c r="F173" i="11"/>
  <c r="F171" i="11"/>
  <c r="F174" i="11"/>
  <c r="F170" i="11"/>
  <c r="F169" i="11"/>
  <c r="F487" i="11"/>
  <c r="F488" i="11"/>
  <c r="F484" i="11"/>
  <c r="F486" i="11"/>
  <c r="F489" i="11"/>
  <c r="F485" i="11"/>
  <c r="T47" i="8"/>
  <c r="T13" i="8"/>
  <c r="T14" i="8" s="1"/>
  <c r="T59" i="8"/>
  <c r="F580" i="11"/>
  <c r="F585" i="11"/>
  <c r="F581" i="11"/>
  <c r="F583" i="11"/>
  <c r="F582" i="11"/>
  <c r="F584" i="11"/>
  <c r="F341" i="11"/>
  <c r="F342" i="11"/>
  <c r="F339" i="11"/>
  <c r="F340" i="11"/>
  <c r="F337" i="11"/>
  <c r="F338" i="11"/>
  <c r="S2" i="12"/>
  <c r="S2" i="10"/>
  <c r="S2" i="8"/>
  <c r="S2" i="6"/>
  <c r="S2" i="14"/>
  <c r="S2" i="11"/>
  <c r="S58" i="8"/>
  <c r="S60" i="8" s="1"/>
  <c r="S18" i="8" s="1"/>
  <c r="S19" i="8" s="1"/>
  <c r="S48" i="8"/>
  <c r="S49" i="8" s="1"/>
  <c r="F373" i="11"/>
  <c r="F372" i="11"/>
  <c r="F371" i="11"/>
  <c r="F374" i="11"/>
  <c r="F370" i="11"/>
  <c r="F369" i="11"/>
  <c r="F276" i="11"/>
  <c r="F278" i="11"/>
  <c r="F277" i="11"/>
  <c r="F275" i="11"/>
  <c r="F274" i="11"/>
  <c r="F273" i="11"/>
  <c r="F616" i="11"/>
  <c r="F617" i="11"/>
  <c r="F613" i="11"/>
  <c r="F615" i="11"/>
  <c r="F614" i="11"/>
  <c r="F612" i="11"/>
  <c r="F630" i="11"/>
  <c r="F629" i="11"/>
  <c r="F628" i="11"/>
  <c r="F631" i="11"/>
  <c r="F632" i="11"/>
  <c r="F633" i="11"/>
  <c r="F199" i="11"/>
  <c r="F197" i="11"/>
  <c r="F200" i="11"/>
  <c r="F195" i="11"/>
  <c r="F198" i="11"/>
  <c r="F196" i="11"/>
  <c r="F501" i="11"/>
  <c r="F503" i="11"/>
  <c r="F505" i="11"/>
  <c r="F502" i="11"/>
  <c r="F504" i="11"/>
  <c r="F500" i="11"/>
  <c r="F517" i="11"/>
  <c r="F516" i="11"/>
  <c r="F518" i="11"/>
  <c r="F521" i="11"/>
  <c r="F520" i="11"/>
  <c r="F519" i="11"/>
  <c r="F292" i="11"/>
  <c r="F290" i="11"/>
  <c r="F289" i="11"/>
  <c r="F291" i="11"/>
  <c r="F294" i="11"/>
  <c r="F293" i="11"/>
  <c r="F173" i="14" l="1"/>
  <c r="G8" i="15" s="1"/>
  <c r="F844" i="11"/>
  <c r="F651" i="11"/>
  <c r="F172" i="14"/>
  <c r="F8" i="15" s="1"/>
  <c r="F650" i="11"/>
  <c r="F843" i="11"/>
  <c r="F846" i="11"/>
  <c r="F177" i="14"/>
  <c r="C7" i="15" s="1"/>
  <c r="F657" i="11"/>
  <c r="F147" i="14"/>
  <c r="E19" i="15" s="1"/>
  <c r="F440" i="11"/>
  <c r="F809" i="11"/>
  <c r="F851" i="11"/>
  <c r="F662" i="11"/>
  <c r="F182" i="14"/>
  <c r="H7" i="15" s="1"/>
  <c r="F228" i="14"/>
  <c r="F14" i="15" s="1"/>
  <c r="F720" i="11"/>
  <c r="F885" i="11"/>
  <c r="F197" i="14"/>
  <c r="G10" i="15" s="1"/>
  <c r="F862" i="11"/>
  <c r="F681" i="11"/>
  <c r="F808" i="11"/>
  <c r="F146" i="14"/>
  <c r="D19" i="15" s="1"/>
  <c r="F439" i="11"/>
  <c r="F178" i="11"/>
  <c r="F71" i="14"/>
  <c r="F750" i="11"/>
  <c r="F756" i="11" s="1"/>
  <c r="F858" i="11"/>
  <c r="F677" i="11"/>
  <c r="F193" i="14"/>
  <c r="C10" i="15" s="1"/>
  <c r="F849" i="11"/>
  <c r="F660" i="11"/>
  <c r="F180" i="14"/>
  <c r="F7" i="15" s="1"/>
  <c r="F107" i="14"/>
  <c r="E17" i="15" s="1"/>
  <c r="F779" i="11"/>
  <c r="F390" i="11"/>
  <c r="F142" i="14"/>
  <c r="H23" i="15" s="1"/>
  <c r="F806" i="11"/>
  <c r="F433" i="11"/>
  <c r="F75" i="14"/>
  <c r="F754" i="11"/>
  <c r="F760" i="11" s="1"/>
  <c r="F182" i="11"/>
  <c r="F721" i="11"/>
  <c r="F229" i="14"/>
  <c r="G14" i="15" s="1"/>
  <c r="F886" i="11"/>
  <c r="F678" i="11"/>
  <c r="F859" i="11"/>
  <c r="F194" i="14"/>
  <c r="D10" i="15" s="1"/>
  <c r="F802" i="11"/>
  <c r="F429" i="11"/>
  <c r="F138" i="14"/>
  <c r="D23" i="15" s="1"/>
  <c r="F227" i="14"/>
  <c r="E14" i="15" s="1"/>
  <c r="F719" i="11"/>
  <c r="F884" i="11"/>
  <c r="F847" i="11"/>
  <c r="F178" i="14"/>
  <c r="D7" i="15" s="1"/>
  <c r="F658" i="11"/>
  <c r="F141" i="14"/>
  <c r="G23" i="15" s="1"/>
  <c r="F432" i="11"/>
  <c r="F805" i="11"/>
  <c r="F74" i="14"/>
  <c r="F181" i="11"/>
  <c r="F753" i="11"/>
  <c r="F759" i="11" s="1"/>
  <c r="F214" i="14"/>
  <c r="H12" i="15" s="1"/>
  <c r="F702" i="11"/>
  <c r="F875" i="11"/>
  <c r="F718" i="11"/>
  <c r="F883" i="11"/>
  <c r="F226" i="14"/>
  <c r="D14" i="15" s="1"/>
  <c r="F196" i="14"/>
  <c r="F10" i="15" s="1"/>
  <c r="F680" i="11"/>
  <c r="F861" i="11"/>
  <c r="F234" i="14"/>
  <c r="D15" i="15" s="1"/>
  <c r="F889" i="11"/>
  <c r="F728" i="11"/>
  <c r="F801" i="11"/>
  <c r="F428" i="11"/>
  <c r="F137" i="14"/>
  <c r="C23" i="15" s="1"/>
  <c r="F230" i="14"/>
  <c r="H14" i="15" s="1"/>
  <c r="F887" i="11"/>
  <c r="F722" i="11"/>
  <c r="F667" i="11"/>
  <c r="F852" i="11"/>
  <c r="F185" i="14"/>
  <c r="C9" i="15" s="1"/>
  <c r="F717" i="11"/>
  <c r="F225" i="14"/>
  <c r="C14" i="15" s="1"/>
  <c r="F882" i="11"/>
  <c r="F237" i="14"/>
  <c r="G15" i="15" s="1"/>
  <c r="F731" i="11"/>
  <c r="F892" i="11"/>
  <c r="F76" i="14"/>
  <c r="F755" i="11"/>
  <c r="F761" i="11" s="1"/>
  <c r="F183" i="11"/>
  <c r="F180" i="11"/>
  <c r="F73" i="14"/>
  <c r="F752" i="11"/>
  <c r="F758" i="11" s="1"/>
  <c r="F202" i="14"/>
  <c r="D11" i="15" s="1"/>
  <c r="F865" i="11"/>
  <c r="F688" i="11"/>
  <c r="F219" i="14"/>
  <c r="E13" i="15" s="1"/>
  <c r="F878" i="11"/>
  <c r="F709" i="11"/>
  <c r="F204" i="11"/>
  <c r="F79" i="14"/>
  <c r="F765" i="11"/>
  <c r="F448" i="11"/>
  <c r="F153" i="14"/>
  <c r="C24" i="15" s="1"/>
  <c r="F813" i="11"/>
  <c r="F220" i="14"/>
  <c r="F13" i="15" s="1"/>
  <c r="F879" i="11"/>
  <c r="F710" i="11"/>
  <c r="F88" i="14"/>
  <c r="F231" i="11"/>
  <c r="F829" i="11"/>
  <c r="F872" i="11"/>
  <c r="F211" i="14"/>
  <c r="E12" i="15" s="1"/>
  <c r="F699" i="11"/>
  <c r="F864" i="11"/>
  <c r="F687" i="11"/>
  <c r="F201" i="14"/>
  <c r="C11" i="15" s="1"/>
  <c r="F793" i="11"/>
  <c r="F125" i="14"/>
  <c r="G18" i="15" s="1"/>
  <c r="F412" i="11"/>
  <c r="F84" i="14"/>
  <c r="F770" i="11"/>
  <c r="F209" i="11"/>
  <c r="F449" i="11"/>
  <c r="F814" i="11"/>
  <c r="F154" i="14"/>
  <c r="D24" i="15" s="1"/>
  <c r="F708" i="11"/>
  <c r="F218" i="14"/>
  <c r="D13" i="15" s="1"/>
  <c r="F877" i="11"/>
  <c r="F832" i="11"/>
  <c r="F91" i="14"/>
  <c r="F234" i="11"/>
  <c r="F700" i="11"/>
  <c r="F873" i="11"/>
  <c r="F212" i="14"/>
  <c r="F12" i="15" s="1"/>
  <c r="F691" i="11"/>
  <c r="F868" i="11"/>
  <c r="F205" i="14"/>
  <c r="G11" i="15" s="1"/>
  <c r="F408" i="11"/>
  <c r="F121" i="14"/>
  <c r="C18" i="15" s="1"/>
  <c r="F789" i="11"/>
  <c r="F730" i="11"/>
  <c r="F891" i="11"/>
  <c r="F236" i="14"/>
  <c r="F15" i="15" s="1"/>
  <c r="U13" i="8"/>
  <c r="U14" i="8" s="1"/>
  <c r="U59" i="8"/>
  <c r="U47" i="8"/>
  <c r="F179" i="11"/>
  <c r="F72" i="14"/>
  <c r="F751" i="11"/>
  <c r="F757" i="11" s="1"/>
  <c r="F140" i="14"/>
  <c r="F23" i="15" s="1"/>
  <c r="F431" i="11"/>
  <c r="F804" i="11"/>
  <c r="F778" i="11"/>
  <c r="F389" i="11"/>
  <c r="F106" i="14"/>
  <c r="D17" i="15" s="1"/>
  <c r="F392" i="11"/>
  <c r="F781" i="11"/>
  <c r="F109" i="14"/>
  <c r="G17" i="15" s="1"/>
  <c r="F833" i="11"/>
  <c r="F92" i="14"/>
  <c r="F235" i="11"/>
  <c r="F110" i="14"/>
  <c r="H17" i="15" s="1"/>
  <c r="F393" i="11"/>
  <c r="F782" i="11"/>
  <c r="F206" i="14"/>
  <c r="H11" i="15" s="1"/>
  <c r="F692" i="11"/>
  <c r="F869" i="11"/>
  <c r="F787" i="11"/>
  <c r="F402" i="11"/>
  <c r="F117" i="14"/>
  <c r="G21" i="15" s="1"/>
  <c r="F403" i="11"/>
  <c r="F788" i="11"/>
  <c r="F118" i="14"/>
  <c r="H21" i="15" s="1"/>
  <c r="F769" i="11"/>
  <c r="F208" i="11"/>
  <c r="F83" i="14"/>
  <c r="F707" i="11"/>
  <c r="F217" i="14"/>
  <c r="C13" i="15" s="1"/>
  <c r="F876" i="11"/>
  <c r="F126" i="14"/>
  <c r="H18" i="15" s="1"/>
  <c r="F794" i="11"/>
  <c r="F413" i="11"/>
  <c r="F400" i="11"/>
  <c r="F785" i="11"/>
  <c r="F115" i="14"/>
  <c r="E21" i="15" s="1"/>
  <c r="F899" i="11"/>
  <c r="F742" i="11"/>
  <c r="F246" i="14"/>
  <c r="H16" i="15" s="1"/>
  <c r="F816" i="11"/>
  <c r="F451" i="11"/>
  <c r="F156" i="14"/>
  <c r="F24" i="15" s="1"/>
  <c r="F378" i="11"/>
  <c r="F771" i="11"/>
  <c r="F97" i="14"/>
  <c r="C20" i="15" s="1"/>
  <c r="F795" i="11"/>
  <c r="F418" i="11"/>
  <c r="F129" i="14"/>
  <c r="C22" i="15" s="1"/>
  <c r="F122" i="14"/>
  <c r="D18" i="15" s="1"/>
  <c r="F790" i="11"/>
  <c r="F409" i="11"/>
  <c r="F145" i="14"/>
  <c r="C19" i="15" s="1"/>
  <c r="F438" i="11"/>
  <c r="F807" i="11"/>
  <c r="F148" i="14"/>
  <c r="F19" i="15" s="1"/>
  <c r="F810" i="11"/>
  <c r="F441" i="11"/>
  <c r="F195" i="14"/>
  <c r="E10" i="15" s="1"/>
  <c r="F679" i="11"/>
  <c r="F860" i="11"/>
  <c r="F198" i="14"/>
  <c r="H10" i="15" s="1"/>
  <c r="F863" i="11"/>
  <c r="F682" i="11"/>
  <c r="F230" i="11"/>
  <c r="F87" i="14"/>
  <c r="F828" i="11"/>
  <c r="F783" i="11"/>
  <c r="F113" i="14"/>
  <c r="C21" i="15" s="1"/>
  <c r="F398" i="11"/>
  <c r="F741" i="11"/>
  <c r="F898" i="11"/>
  <c r="F245" i="14"/>
  <c r="G16" i="15" s="1"/>
  <c r="F452" i="11"/>
  <c r="F157" i="14"/>
  <c r="G24" i="15" s="1"/>
  <c r="F817" i="11"/>
  <c r="T2" i="14"/>
  <c r="T2" i="11"/>
  <c r="T2" i="10"/>
  <c r="T2" i="6"/>
  <c r="T48" i="8"/>
  <c r="T49" i="8" s="1"/>
  <c r="T58" i="8"/>
  <c r="T60" i="8" s="1"/>
  <c r="T18" i="8" s="1"/>
  <c r="T19" i="8" s="1"/>
  <c r="T2" i="12"/>
  <c r="T2" i="8"/>
  <c r="F773" i="11"/>
  <c r="F99" i="14"/>
  <c r="E20" i="15" s="1"/>
  <c r="F380" i="11"/>
  <c r="F422" i="11"/>
  <c r="F133" i="14"/>
  <c r="G22" i="15" s="1"/>
  <c r="F799" i="11"/>
  <c r="F792" i="11"/>
  <c r="F411" i="11"/>
  <c r="F124" i="14"/>
  <c r="F18" i="15" s="1"/>
  <c r="F213" i="14"/>
  <c r="G12" i="15" s="1"/>
  <c r="F874" i="11"/>
  <c r="F701" i="11"/>
  <c r="F784" i="11"/>
  <c r="F399" i="11"/>
  <c r="F114" i="14"/>
  <c r="D21" i="15" s="1"/>
  <c r="F98" i="14"/>
  <c r="D20" i="15" s="1"/>
  <c r="F379" i="11"/>
  <c r="F772" i="11"/>
  <c r="F132" i="14"/>
  <c r="F22" i="15" s="1"/>
  <c r="F421" i="11"/>
  <c r="F798" i="11"/>
  <c r="F638" i="11"/>
  <c r="F162" i="14"/>
  <c r="D6" i="15" s="1"/>
  <c r="F835" i="11"/>
  <c r="F870" i="11"/>
  <c r="F209" i="14"/>
  <c r="C12" i="15" s="1"/>
  <c r="F697" i="11"/>
  <c r="F818" i="11"/>
  <c r="F158" i="14"/>
  <c r="H24" i="15" s="1"/>
  <c r="F453" i="11"/>
  <c r="F786" i="11"/>
  <c r="F401" i="11"/>
  <c r="F116" i="14"/>
  <c r="F21" i="15" s="1"/>
  <c r="F241" i="14"/>
  <c r="C16" i="15" s="1"/>
  <c r="F737" i="11"/>
  <c r="F894" i="11"/>
  <c r="S3" i="10"/>
  <c r="S3" i="12"/>
  <c r="S3" i="6"/>
  <c r="S3" i="8"/>
  <c r="S3" i="14"/>
  <c r="S3" i="11"/>
  <c r="F100" i="14"/>
  <c r="F20" i="15" s="1"/>
  <c r="F381" i="11"/>
  <c r="F774" i="11"/>
  <c r="F420" i="11"/>
  <c r="F797" i="11"/>
  <c r="F131" i="14"/>
  <c r="E22" i="15" s="1"/>
  <c r="F164" i="14"/>
  <c r="F6" i="15" s="1"/>
  <c r="F640" i="11"/>
  <c r="F837" i="11"/>
  <c r="F221" i="14"/>
  <c r="G13" i="15" s="1"/>
  <c r="F880" i="11"/>
  <c r="F711" i="11"/>
  <c r="F391" i="11"/>
  <c r="F108" i="14"/>
  <c r="F17" i="15" s="1"/>
  <c r="F780" i="11"/>
  <c r="F867" i="11"/>
  <c r="F690" i="11"/>
  <c r="F204" i="14"/>
  <c r="F11" i="15" s="1"/>
  <c r="F815" i="11"/>
  <c r="F155" i="14"/>
  <c r="E24" i="15" s="1"/>
  <c r="F450" i="11"/>
  <c r="F244" i="14"/>
  <c r="F16" i="15" s="1"/>
  <c r="F897" i="11"/>
  <c r="F740" i="11"/>
  <c r="F855" i="11"/>
  <c r="F670" i="11"/>
  <c r="F188" i="14"/>
  <c r="F9" i="15" s="1"/>
  <c r="F242" i="14"/>
  <c r="D16" i="15" s="1"/>
  <c r="F895" i="11"/>
  <c r="F738" i="11"/>
  <c r="F170" i="14"/>
  <c r="D8" i="15" s="1"/>
  <c r="F648" i="11"/>
  <c r="F841" i="11"/>
  <c r="F382" i="11"/>
  <c r="F775" i="11"/>
  <c r="F101" i="14"/>
  <c r="G20" i="15" s="1"/>
  <c r="F130" i="14"/>
  <c r="D22" i="15" s="1"/>
  <c r="F419" i="11"/>
  <c r="F796" i="11"/>
  <c r="F637" i="11"/>
  <c r="F161" i="14"/>
  <c r="C6" i="15" s="1"/>
  <c r="F834" i="11"/>
  <c r="F871" i="11"/>
  <c r="F210" i="14"/>
  <c r="D12" i="15" s="1"/>
  <c r="F698" i="11"/>
  <c r="F82" i="14"/>
  <c r="F207" i="11"/>
  <c r="F768" i="11"/>
  <c r="F81" i="14"/>
  <c r="F767" i="11"/>
  <c r="F206" i="11"/>
  <c r="F123" i="14"/>
  <c r="E18" i="15" s="1"/>
  <c r="F410" i="11"/>
  <c r="F791" i="11"/>
  <c r="F689" i="11"/>
  <c r="F866" i="11"/>
  <c r="F203" i="14"/>
  <c r="E11" i="15" s="1"/>
  <c r="F856" i="11"/>
  <c r="F671" i="11"/>
  <c r="F189" i="14"/>
  <c r="G9" i="15" s="1"/>
  <c r="F739" i="11"/>
  <c r="F243" i="14"/>
  <c r="E16" i="15" s="1"/>
  <c r="F896" i="11"/>
  <c r="F845" i="11"/>
  <c r="F652" i="11"/>
  <c r="F174" i="14"/>
  <c r="H8" i="15" s="1"/>
  <c r="F102" i="14"/>
  <c r="H20" i="15" s="1"/>
  <c r="F776" i="11"/>
  <c r="F383" i="11"/>
  <c r="F134" i="14"/>
  <c r="H22" i="15" s="1"/>
  <c r="F423" i="11"/>
  <c r="F800" i="11"/>
  <c r="F165" i="14"/>
  <c r="G6" i="15" s="1"/>
  <c r="F838" i="11"/>
  <c r="F641" i="11"/>
  <c r="F668" i="11"/>
  <c r="F853" i="11"/>
  <c r="F186" i="14"/>
  <c r="D9" i="15" s="1"/>
  <c r="F777" i="11"/>
  <c r="F388" i="11"/>
  <c r="F105" i="14"/>
  <c r="C17" i="15" s="1"/>
  <c r="F803" i="11"/>
  <c r="F139" i="14"/>
  <c r="E23" i="15" s="1"/>
  <c r="F430" i="11"/>
  <c r="F80" i="14"/>
  <c r="F766" i="11"/>
  <c r="F205" i="11"/>
  <c r="F89" i="14"/>
  <c r="F232" i="11"/>
  <c r="F830" i="11"/>
  <c r="F222" i="14"/>
  <c r="H13" i="15" s="1"/>
  <c r="F881" i="11"/>
  <c r="F712" i="11"/>
  <c r="F831" i="11"/>
  <c r="F233" i="11"/>
  <c r="F90" i="14"/>
  <c r="F190" i="14"/>
  <c r="H9" i="15" s="1"/>
  <c r="F672" i="11"/>
  <c r="F857" i="11"/>
  <c r="F727" i="11"/>
  <c r="F233" i="14"/>
  <c r="C15" i="15" s="1"/>
  <c r="F888" i="11"/>
  <c r="F649" i="11"/>
  <c r="F171" i="14"/>
  <c r="E8" i="15" s="1"/>
  <c r="F842" i="11"/>
  <c r="U65" i="8"/>
  <c r="U66" i="8" s="1"/>
  <c r="U4" i="11"/>
  <c r="U150" i="10"/>
  <c r="U134" i="10"/>
  <c r="U111" i="10"/>
  <c r="U4" i="12"/>
  <c r="U4" i="6"/>
  <c r="U4" i="10"/>
  <c r="U4" i="8"/>
  <c r="U118" i="10"/>
  <c r="U4" i="14"/>
  <c r="F442" i="11"/>
  <c r="F149" i="14"/>
  <c r="G19" i="15" s="1"/>
  <c r="F811" i="11"/>
  <c r="F163" i="14"/>
  <c r="E6" i="15" s="1"/>
  <c r="F639" i="11"/>
  <c r="F836" i="11"/>
  <c r="F238" i="14"/>
  <c r="H15" i="15" s="1"/>
  <c r="F732" i="11"/>
  <c r="F893" i="11"/>
  <c r="F181" i="14"/>
  <c r="G7" i="15" s="1"/>
  <c r="F661" i="11"/>
  <c r="F850" i="11"/>
  <c r="F659" i="11"/>
  <c r="F848" i="11"/>
  <c r="F179" i="14"/>
  <c r="E7" i="15" s="1"/>
  <c r="F187" i="14"/>
  <c r="E9" i="15" s="1"/>
  <c r="F854" i="11"/>
  <c r="F669" i="11"/>
  <c r="F890" i="11"/>
  <c r="F235" i="14"/>
  <c r="E15" i="15" s="1"/>
  <c r="F729" i="11"/>
  <c r="F840" i="11"/>
  <c r="F647" i="11"/>
  <c r="F169" i="14"/>
  <c r="C8" i="15" s="1"/>
  <c r="V5" i="10"/>
  <c r="V38" i="8"/>
  <c r="V39" i="8" s="1"/>
  <c r="V24" i="8"/>
  <c r="V25" i="8" s="1"/>
  <c r="V5" i="6"/>
  <c r="W29" i="8"/>
  <c r="V5" i="14"/>
  <c r="V5" i="11"/>
  <c r="V5" i="12"/>
  <c r="V5" i="8"/>
  <c r="F150" i="14"/>
  <c r="H19" i="15" s="1"/>
  <c r="F443" i="11"/>
  <c r="F812" i="11"/>
  <c r="F839" i="11"/>
  <c r="F642" i="11"/>
  <c r="F166" i="14"/>
  <c r="H6" i="15" s="1"/>
  <c r="F821" i="11" l="1"/>
  <c r="F394" i="11"/>
  <c r="F111" i="14" s="1"/>
  <c r="I17" i="15" s="1"/>
  <c r="F653" i="11"/>
  <c r="F175" i="14" s="1"/>
  <c r="I8" i="15" s="1"/>
  <c r="F703" i="11"/>
  <c r="F215" i="14" s="1"/>
  <c r="I12" i="15" s="1"/>
  <c r="F900" i="11"/>
  <c r="F913" i="11"/>
  <c r="F46" i="14"/>
  <c r="F384" i="11"/>
  <c r="F103" i="14" s="1"/>
  <c r="I20" i="15" s="1"/>
  <c r="F903" i="11"/>
  <c r="F822" i="11"/>
  <c r="F236" i="11"/>
  <c r="F723" i="11"/>
  <c r="F231" i="14" s="1"/>
  <c r="I14" i="15" s="1"/>
  <c r="F915" i="11"/>
  <c r="F48" i="14"/>
  <c r="F49" i="14"/>
  <c r="F916" i="11"/>
  <c r="F454" i="11"/>
  <c r="F159" i="14" s="1"/>
  <c r="I24" i="15" s="1"/>
  <c r="F902" i="11"/>
  <c r="F819" i="11"/>
  <c r="U48" i="8"/>
  <c r="U49" i="8" s="1"/>
  <c r="U58" i="8"/>
  <c r="U60" i="8" s="1"/>
  <c r="U18" i="8" s="1"/>
  <c r="U19" i="8" s="1"/>
  <c r="U2" i="12"/>
  <c r="U2" i="14"/>
  <c r="U2" i="6"/>
  <c r="U2" i="11"/>
  <c r="U2" i="10"/>
  <c r="U2" i="8"/>
  <c r="F673" i="11"/>
  <c r="F191" i="14" s="1"/>
  <c r="I9" i="15" s="1"/>
  <c r="F824" i="11"/>
  <c r="F210" i="11"/>
  <c r="F241" i="11" s="1"/>
  <c r="T3" i="11"/>
  <c r="T3" i="10"/>
  <c r="T3" i="12"/>
  <c r="T3" i="8"/>
  <c r="T3" i="6"/>
  <c r="T3" i="14"/>
  <c r="F643" i="11"/>
  <c r="F167" i="14" s="1"/>
  <c r="I6" i="15" s="1"/>
  <c r="F434" i="11"/>
  <c r="F143" i="14" s="1"/>
  <c r="I23" i="15" s="1"/>
  <c r="F414" i="11"/>
  <c r="F127" i="14" s="1"/>
  <c r="I18" i="15" s="1"/>
  <c r="F905" i="11"/>
  <c r="F693" i="11"/>
  <c r="F207" i="14" s="1"/>
  <c r="I11" i="15" s="1"/>
  <c r="F663" i="11"/>
  <c r="F183" i="14" s="1"/>
  <c r="I7" i="15" s="1"/>
  <c r="F820" i="11"/>
  <c r="F743" i="11"/>
  <c r="F247" i="14" s="1"/>
  <c r="I16" i="15" s="1"/>
  <c r="F444" i="11"/>
  <c r="F151" i="14" s="1"/>
  <c r="I19" i="15" s="1"/>
  <c r="F47" i="14"/>
  <c r="F914" i="11"/>
  <c r="F683" i="11"/>
  <c r="F199" i="14" s="1"/>
  <c r="I10" i="15" s="1"/>
  <c r="F733" i="11"/>
  <c r="F239" i="14" s="1"/>
  <c r="I15" i="15" s="1"/>
  <c r="F713" i="11"/>
  <c r="F223" i="14" s="1"/>
  <c r="I13" i="15" s="1"/>
  <c r="F45" i="14"/>
  <c r="F912" i="11"/>
  <c r="V134" i="10"/>
  <c r="V118" i="10"/>
  <c r="V4" i="12"/>
  <c r="V111" i="10"/>
  <c r="V4" i="8"/>
  <c r="V150" i="10"/>
  <c r="V65" i="8"/>
  <c r="V66" i="8" s="1"/>
  <c r="V4" i="6"/>
  <c r="V4" i="10"/>
  <c r="V4" i="11"/>
  <c r="V4" i="14"/>
  <c r="F901" i="11"/>
  <c r="F917" i="11"/>
  <c r="F50" i="14"/>
  <c r="F184" i="11"/>
  <c r="W38" i="8"/>
  <c r="W39" i="8" s="1"/>
  <c r="W5" i="14"/>
  <c r="W5" i="8"/>
  <c r="W5" i="12"/>
  <c r="W5" i="11"/>
  <c r="W5" i="10"/>
  <c r="W24" i="8"/>
  <c r="W25" i="8" s="1"/>
  <c r="W5" i="6"/>
  <c r="V13" i="8"/>
  <c r="V14" i="8" s="1"/>
  <c r="V59" i="8"/>
  <c r="V47" i="8"/>
  <c r="F404" i="11"/>
  <c r="F119" i="14" s="1"/>
  <c r="I21" i="15" s="1"/>
  <c r="F424" i="11"/>
  <c r="F135" i="14" s="1"/>
  <c r="I22" i="15" s="1"/>
  <c r="F823" i="11"/>
  <c r="F904" i="11"/>
  <c r="F55" i="14" l="1"/>
  <c r="F920" i="11"/>
  <c r="F929" i="11"/>
  <c r="F66" i="14"/>
  <c r="F928" i="11"/>
  <c r="F65" i="14"/>
  <c r="V2" i="6"/>
  <c r="V2" i="12"/>
  <c r="V2" i="11"/>
  <c r="V2" i="10"/>
  <c r="V2" i="14"/>
  <c r="V48" i="8"/>
  <c r="V49" i="8" s="1"/>
  <c r="V2" i="8"/>
  <c r="V58" i="8"/>
  <c r="V60" i="8" s="1"/>
  <c r="V18" i="8" s="1"/>
  <c r="V19" i="8" s="1"/>
  <c r="F242" i="11"/>
  <c r="F93" i="14"/>
  <c r="F921" i="11"/>
  <c r="F56" i="14"/>
  <c r="F922" i="11"/>
  <c r="F934" i="11" s="1"/>
  <c r="F31" i="14" s="1"/>
  <c r="F57" i="14"/>
  <c r="W4" i="10"/>
  <c r="W150" i="10"/>
  <c r="W4" i="12"/>
  <c r="W4" i="8"/>
  <c r="W134" i="10"/>
  <c r="W111" i="10"/>
  <c r="W65" i="8"/>
  <c r="W66" i="8" s="1"/>
  <c r="H66" i="8" s="1"/>
  <c r="W118" i="10"/>
  <c r="W4" i="14"/>
  <c r="W4" i="6"/>
  <c r="W4" i="11"/>
  <c r="F85" i="14"/>
  <c r="F64" i="14"/>
  <c r="F927" i="11"/>
  <c r="F923" i="11"/>
  <c r="F58" i="14"/>
  <c r="F925" i="11"/>
  <c r="F62" i="14"/>
  <c r="U3" i="14"/>
  <c r="U3" i="8"/>
  <c r="U3" i="11"/>
  <c r="U3" i="6"/>
  <c r="U3" i="10"/>
  <c r="U3" i="12"/>
  <c r="F918" i="11"/>
  <c r="F53" i="14"/>
  <c r="F924" i="11"/>
  <c r="F61" i="14"/>
  <c r="F926" i="11"/>
  <c r="F63" i="14"/>
  <c r="F54" i="14"/>
  <c r="F919" i="11"/>
  <c r="W59" i="8"/>
  <c r="W47" i="8"/>
  <c r="W13" i="8"/>
  <c r="W14" i="8" s="1"/>
  <c r="F240" i="11"/>
  <c r="F77" i="14"/>
  <c r="F243" i="11" l="1"/>
  <c r="F95" i="14" s="1"/>
  <c r="F935" i="11"/>
  <c r="F32" i="14" s="1"/>
  <c r="F932" i="11"/>
  <c r="F962" i="11"/>
  <c r="F969" i="11" s="1"/>
  <c r="F39" i="14" s="1"/>
  <c r="F930" i="11"/>
  <c r="F933" i="11"/>
  <c r="V3" i="14"/>
  <c r="V3" i="8"/>
  <c r="V3" i="6"/>
  <c r="V3" i="12"/>
  <c r="V3" i="11"/>
  <c r="V3" i="10"/>
  <c r="F931" i="11"/>
  <c r="W2" i="12"/>
  <c r="W2" i="11"/>
  <c r="W2" i="14"/>
  <c r="W2" i="10"/>
  <c r="W2" i="8"/>
  <c r="W58" i="8"/>
  <c r="W60" i="8" s="1"/>
  <c r="W2" i="6"/>
  <c r="W48" i="8"/>
  <c r="W49" i="8" s="1"/>
  <c r="H49" i="8" s="1"/>
  <c r="F32" i="12"/>
  <c r="F40" i="12" s="1"/>
  <c r="F49" i="12" s="1"/>
  <c r="F55" i="12" s="1"/>
  <c r="F16" i="12" s="1"/>
  <c r="F33" i="12" l="1"/>
  <c r="F41" i="12" s="1"/>
  <c r="F50" i="12" s="1"/>
  <c r="F56" i="12" s="1"/>
  <c r="F17" i="12" s="1"/>
  <c r="F963" i="11"/>
  <c r="F970" i="11" s="1"/>
  <c r="F40" i="14" s="1"/>
  <c r="F978" i="11"/>
  <c r="F960" i="11"/>
  <c r="F967" i="11" s="1"/>
  <c r="F29" i="14"/>
  <c r="F30" i="12"/>
  <c r="F38" i="12" s="1"/>
  <c r="F47" i="12" s="1"/>
  <c r="F53" i="12" s="1"/>
  <c r="F14" i="12" s="1"/>
  <c r="F28" i="12"/>
  <c r="F36" i="12" s="1"/>
  <c r="F45" i="12" s="1"/>
  <c r="F51" i="12" s="1"/>
  <c r="F12" i="12" s="1"/>
  <c r="F27" i="14"/>
  <c r="F958" i="11"/>
  <c r="F965" i="11" s="1"/>
  <c r="F28" i="14"/>
  <c r="F29" i="12"/>
  <c r="F37" i="12" s="1"/>
  <c r="F46" i="12" s="1"/>
  <c r="F52" i="12" s="1"/>
  <c r="F13" i="12" s="1"/>
  <c r="F959" i="11"/>
  <c r="F966" i="11" s="1"/>
  <c r="W18" i="8"/>
  <c r="W19" i="8" s="1"/>
  <c r="H60" i="8"/>
  <c r="H18" i="8" s="1"/>
  <c r="F961" i="11"/>
  <c r="F968" i="11" s="1"/>
  <c r="F30" i="14"/>
  <c r="F31" i="12"/>
  <c r="F39" i="12" s="1"/>
  <c r="F48" i="12" s="1"/>
  <c r="F54" i="12" s="1"/>
  <c r="F15" i="12" s="1"/>
  <c r="F979" i="11" l="1"/>
  <c r="F37" i="14"/>
  <c r="F976" i="11"/>
  <c r="F35" i="14"/>
  <c r="F974" i="11"/>
  <c r="F977" i="11"/>
  <c r="F38" i="14"/>
  <c r="W3" i="12"/>
  <c r="W3" i="8"/>
  <c r="W3" i="6"/>
  <c r="W3" i="11"/>
  <c r="W3" i="10"/>
  <c r="W3" i="14"/>
  <c r="F975" i="11"/>
  <c r="F36" i="14"/>
  <c r="F18" i="12"/>
  <c r="F2" i="6" s="1"/>
  <c r="F2" i="12" l="1"/>
  <c r="F2" i="10"/>
  <c r="F2" i="11"/>
  <c r="F2" i="14"/>
  <c r="F2" i="8"/>
  <c r="F980" i="11"/>
</calcChain>
</file>

<file path=xl/sharedStrings.xml><?xml version="1.0" encoding="utf-8"?>
<sst xmlns="http://schemas.openxmlformats.org/spreadsheetml/2006/main" count="17941" uniqueCount="861">
  <si>
    <t>PR29 RCV adjustments feeder model</t>
  </si>
  <si>
    <t>Model code</t>
  </si>
  <si>
    <t>PR24R23</t>
  </si>
  <si>
    <t>Version number:</t>
  </si>
  <si>
    <t>File name:</t>
  </si>
  <si>
    <t>PR24R23 RCV adjustments feeder reconciliation</t>
  </si>
  <si>
    <t>Date:</t>
  </si>
  <si>
    <t>For enquiries please contact:</t>
  </si>
  <si>
    <t>PR24@ofwat.gov.uk</t>
  </si>
  <si>
    <t>Change log</t>
  </si>
  <si>
    <t>Reference</t>
  </si>
  <si>
    <t>Sheet(s) in current model</t>
  </si>
  <si>
    <t>Description of change(s) made</t>
  </si>
  <si>
    <t>Model link(s)</t>
  </si>
  <si>
    <t>Addition of change log.</t>
  </si>
  <si>
    <t>Input &amp; Output log</t>
  </si>
  <si>
    <t>Addition of inputs &amp; outputs log worksheet.</t>
  </si>
  <si>
    <t>Inputs, Calc, Outputs</t>
  </si>
  <si>
    <t>Havant Thicket control references removed and cost change process inputs and calcs added</t>
  </si>
  <si>
    <t>FD RCV by price control</t>
  </si>
  <si>
    <t>Links added into output summary table</t>
  </si>
  <si>
    <t>Inputs, Calc, Model checks &amp; alerts</t>
  </si>
  <si>
    <t>FAST import &amp; export formatting added</t>
  </si>
  <si>
    <t>n/a</t>
  </si>
  <si>
    <t>Input source log</t>
  </si>
  <si>
    <t>#</t>
  </si>
  <si>
    <t>Worksheet</t>
  </si>
  <si>
    <t>Input</t>
  </si>
  <si>
    <t>Description</t>
  </si>
  <si>
    <t>Source</t>
  </si>
  <si>
    <t>Units</t>
  </si>
  <si>
    <t>Inputs</t>
  </si>
  <si>
    <t>Start date of the time bar</t>
  </si>
  <si>
    <t>Prepopulated</t>
  </si>
  <si>
    <t>Month number that the financial year end relates to (3)</t>
  </si>
  <si>
    <t>Start date of the forecast period for PR29</t>
  </si>
  <si>
    <t>Date of the end of the AMP</t>
  </si>
  <si>
    <t>Months in a year (12)</t>
  </si>
  <si>
    <t>Company acryonym</t>
  </si>
  <si>
    <t>Company specific input</t>
  </si>
  <si>
    <t>Year on year change in the FYA CPIH index</t>
  </si>
  <si>
    <t>PR29 inflation model/ONS</t>
  </si>
  <si>
    <t>CPIH values for each month across the period (input for each month)</t>
  </si>
  <si>
    <t>ONS</t>
  </si>
  <si>
    <t>CPIH index for 2027-28 (input for each month)</t>
  </si>
  <si>
    <t>Reference year for base price 1 (PR24 - 2023)</t>
  </si>
  <si>
    <t>Reference year for base price 2 (PR29 - 2028)</t>
  </si>
  <si>
    <t>Reference year for base price 3 (2030)</t>
  </si>
  <si>
    <t>Reference year for FYE base price 1 (PR24 - 2023)</t>
  </si>
  <si>
    <t>Reference year for FYE base price 2 (PR29 - 2028)</t>
  </si>
  <si>
    <t>Reference year end price (2030)</t>
  </si>
  <si>
    <t>The closing balance of the Pre 2020 RCV from PR24 final determinations - input by control</t>
  </si>
  <si>
    <t>PR24 final determination models</t>
  </si>
  <si>
    <t>The closing balance of the 2020-25 RCV from PR24 final determinations - input by control</t>
  </si>
  <si>
    <t>The closing balance of the Post 2025 RCV from PR24 final determinations - input by control</t>
  </si>
  <si>
    <t>The RCV output of the PR19 BY ODI model - input by control</t>
  </si>
  <si>
    <t>PR19 BY ODI model</t>
  </si>
  <si>
    <t>The RCV output of the PR19 BY WINEP model - input by control</t>
  </si>
  <si>
    <t>PR19 BY WINEP model</t>
  </si>
  <si>
    <t>The RCV output of the PR19 BY cost reconciliation model - input by control</t>
  </si>
  <si>
    <t>PR19 BY cost reconciliation model</t>
  </si>
  <si>
    <t>The RCV output of the PR19 BY Land sales model - input by control</t>
  </si>
  <si>
    <t>PR19 BY Land sales model</t>
  </si>
  <si>
    <t>The RCV output of the PR19 BY RPI CPIH wedge model - input by control</t>
  </si>
  <si>
    <t>PR19 BY RPI CPIH wedge model</t>
  </si>
  <si>
    <t>The RCV output of the PR19 BY Strategic regional water resources  model - input by control</t>
  </si>
  <si>
    <t>PR19 BY Strategic regional water resources  model</t>
  </si>
  <si>
    <t>The RCV output of the PR19 BY Green recovery  model - input by control</t>
  </si>
  <si>
    <t>PR19 BY Green recovery  model</t>
  </si>
  <si>
    <t xml:space="preserve">Any other RCV adjustments </t>
  </si>
  <si>
    <t>Company specific</t>
  </si>
  <si>
    <t>The RCV output of the PR24 Cost sharing  model - input by control</t>
  </si>
  <si>
    <t>PR24 Cost sharing  model</t>
  </si>
  <si>
    <t>The RCV output of the PR24 Delivery mechanism  model - input by control</t>
  </si>
  <si>
    <t>PR24 Delivery mechanism  model</t>
  </si>
  <si>
    <t>The RCV output of the PR24 Cost change process  model - input by control</t>
  </si>
  <si>
    <t>PR24 Cost change process  model</t>
  </si>
  <si>
    <t>The RCV output of the PR24 Land sales  model - input by control</t>
  </si>
  <si>
    <t>PR24 Land sales  model</t>
  </si>
  <si>
    <t>The RCV output of the PR24 Major projects  model - input by control</t>
  </si>
  <si>
    <t>PR24 Major projects  model</t>
  </si>
  <si>
    <t>The RCV output of the PR24 ODI performance  model - input by control</t>
  </si>
  <si>
    <t>PR24 ODI performance  model</t>
  </si>
  <si>
    <t>The RCV output of the PR24 Price control deliverables  model - input by control</t>
  </si>
  <si>
    <t>PR24 Price control deliverables  model</t>
  </si>
  <si>
    <t>The RCV output of the PR24 QAA  model - input by control</t>
  </si>
  <si>
    <t>PR24 QAA  model</t>
  </si>
  <si>
    <t>The RCV output of the PR24 Real price effects  model - input by control</t>
  </si>
  <si>
    <t>PR24 Real price effects  model</t>
  </si>
  <si>
    <t>The RCV output of the wastewater enhancement uncertainty mechanism - input by control</t>
  </si>
  <si>
    <t>Model to be determined</t>
  </si>
  <si>
    <t>The models tolerance level for checks</t>
  </si>
  <si>
    <t>Output source log</t>
  </si>
  <si>
    <t>Output</t>
  </si>
  <si>
    <t>Dependent model</t>
  </si>
  <si>
    <t>Outputs</t>
  </si>
  <si>
    <t>The opening RCV balances as at 1 April 2030 in 2022-23 FYA prices by control</t>
  </si>
  <si>
    <t>£m 2022-23 CPIH FYA prices</t>
  </si>
  <si>
    <t>The opening RCV balances as at 1 April 2030 in 2022-23 FYE prices by control</t>
  </si>
  <si>
    <t>£m 2022-23 CPIH FYE prices</t>
  </si>
  <si>
    <t>The opening RCV balances as at 1 April 2030 in 2027-28 FYA prices by control</t>
  </si>
  <si>
    <t>£m 2027-28 CPIH FYA prices</t>
  </si>
  <si>
    <t>The opening RCV balances as at 1 April 2030 in 2027-28 FYE prices by control</t>
  </si>
  <si>
    <t>£m 2027-28 CPIH FYE prices</t>
  </si>
  <si>
    <t xml:space="preserve">The opening balance for the PR29 financial model for Pre 2020 RCV </t>
  </si>
  <si>
    <t>PR29 financial model</t>
  </si>
  <si>
    <t xml:space="preserve">The opening balance for the PR29 financial model for 2020-25 RCV </t>
  </si>
  <si>
    <t xml:space="preserve">The opening balance for the PR29 financial model for Post 2025 RCV </t>
  </si>
  <si>
    <t xml:space="preserve">The closing balance for the PR24 RCV for Pre 2020 RCV </t>
  </si>
  <si>
    <t>PR29 determination tables (documentation)</t>
  </si>
  <si>
    <t xml:space="preserve">The closing balance for the PR24 RCV for 2020-25 RCV </t>
  </si>
  <si>
    <t xml:space="preserve">The closing balance for the PR24 RCV for Post 2025 RCV </t>
  </si>
  <si>
    <t xml:space="preserve">The total output for the PR19 BYR ODI RCV adjustment in 2027-28 FYA prices  - output by control </t>
  </si>
  <si>
    <t xml:space="preserve">The total output for the PR19 BYR WINEP / NEP RCV adjustment in 2027-28 FYA prices  - output by control </t>
  </si>
  <si>
    <t xml:space="preserve">The total output for the PR19 BYR Costs reconciliation RCV adjustment in 2027-28 FYA prices  - output by control </t>
  </si>
  <si>
    <t xml:space="preserve">The total output for the PR19 BYR Land sales RCV adjustment in 2027-28 FYA prices  - output by control </t>
  </si>
  <si>
    <t xml:space="preserve">The total output for the PR19 BYR RPI-CPIH wedge RCV adjustment in 2027-28 FYA prices  - output by control </t>
  </si>
  <si>
    <t xml:space="preserve">The total output for the PR19 BYR Strategic regional water resources RCV adjustment in 2027-28 FYA prices  - output by control </t>
  </si>
  <si>
    <t xml:space="preserve">The total output for the PR19 BYR Green recovery RCV adjustment in 2027-28 FYA prices  - output by control </t>
  </si>
  <si>
    <t xml:space="preserve">The total output for the PR19 BYR Other RCV adjustment in 2027-28 FYA prices  - output by control </t>
  </si>
  <si>
    <t xml:space="preserve">The total output for the PR24 Cost sharing RCV adjustment in 2027-28 FYA prices  - output by control </t>
  </si>
  <si>
    <t xml:space="preserve">The total output for the PR24 Delivery mechanism RCV adjustment in 2027-28 FYA prices  - output by control </t>
  </si>
  <si>
    <t xml:space="preserve">The total output for the PR24 Cost change process RCV adjustment in 2027-28 FYA prices  - output by control </t>
  </si>
  <si>
    <t xml:space="preserve">The total output for the PR24 Land sales RCV adjustment in 2027-28 FYA prices  - output by control </t>
  </si>
  <si>
    <t xml:space="preserve">The total output for the PR24 Major projects RCV adjustment in 2027-28 FYA prices  - output by control </t>
  </si>
  <si>
    <t xml:space="preserve">The total output for the PR24 ODI performance RCV adjustment in 2027-28 FYA prices  - output by control </t>
  </si>
  <si>
    <t xml:space="preserve">The total output for the PR24 Price control deliverables RCV adjustment in 2027-28 FYA prices  - output by control </t>
  </si>
  <si>
    <t xml:space="preserve">The total output for the PR24 QAA RCV adjustment in 2027-28 FYA prices  - output by control </t>
  </si>
  <si>
    <t xml:space="preserve">The total output for the PR24 Real price effects RCV adjustment in 2027-28 FYA prices  - output by control </t>
  </si>
  <si>
    <t xml:space="preserve">The total output for the PR24 Wastewater enhancement RCV adjustment in 2027-28 FYA prices  - output by control </t>
  </si>
  <si>
    <t xml:space="preserve">The total output for the PR24 Other RCV adjustment in 2027-28 FYA prices  - output by control </t>
  </si>
  <si>
    <t>GENERIC MODEL DESIGN</t>
  </si>
  <si>
    <t>ABOVE BONNET - USER INTERFACE</t>
  </si>
  <si>
    <t>Output Summary</t>
  </si>
  <si>
    <t>BELOW BONNET - CALCULATION ENGINE</t>
  </si>
  <si>
    <t>Active inputs</t>
  </si>
  <si>
    <t>Calculations</t>
  </si>
  <si>
    <t>Detailed Outputs</t>
  </si>
  <si>
    <t>Note: FAST strictly applicable below the bonnet</t>
  </si>
  <si>
    <t>MODEL MAP</t>
  </si>
  <si>
    <t>DOCUMENTATION AND QUALITY CONTROL</t>
  </si>
  <si>
    <t xml:space="preserve">INPUTS </t>
  </si>
  <si>
    <t>CALCULATIONS</t>
  </si>
  <si>
    <t>OUTPUTS</t>
  </si>
  <si>
    <t>DOCUMENTATION</t>
  </si>
  <si>
    <t>QUALITY CONTROL</t>
  </si>
  <si>
    <t>InpS</t>
  </si>
  <si>
    <t>Time</t>
  </si>
  <si>
    <t>Map &amp; Key</t>
  </si>
  <si>
    <t>Model Checks and Alerts</t>
  </si>
  <si>
    <t>All inputs are brought to this sheet and further linked into the model for calculation.</t>
  </si>
  <si>
    <t>The model timeline and flag calculations are performed on this sheet.</t>
  </si>
  <si>
    <t>A summary of links of major output of this model.</t>
  </si>
  <si>
    <t>Map of the model</t>
  </si>
  <si>
    <t>Summary of checks and alerts to ensure that the model is performing corectly</t>
  </si>
  <si>
    <t>Indexation</t>
  </si>
  <si>
    <t>FD tables</t>
  </si>
  <si>
    <t>FAST</t>
  </si>
  <si>
    <t>All the indexation related calculations are performed on this sheet.</t>
  </si>
  <si>
    <t>Colour coding for the model is shown in this sheet.</t>
  </si>
  <si>
    <t>Calc</t>
  </si>
  <si>
    <t>Cover</t>
  </si>
  <si>
    <t>All the price regulations related calculations are done in this sheet.</t>
  </si>
  <si>
    <t>Enquiry information; disclaimer, known limitations of the model, changes from previous models are mentioned in this sheet.</t>
  </si>
  <si>
    <t>Calc_BYR_CoView</t>
  </si>
  <si>
    <t>Company's view of RCV adjustments.</t>
  </si>
  <si>
    <t>List of change(s) since previous published version</t>
  </si>
  <si>
    <t>Contents</t>
  </si>
  <si>
    <t>Contents of the model.</t>
  </si>
  <si>
    <t>PowerBi Table</t>
  </si>
  <si>
    <t>Table with all outputs and calculations summarised in format for use by PowerBI</t>
  </si>
  <si>
    <t>ABBREVIATIONS</t>
  </si>
  <si>
    <t>£</t>
  </si>
  <si>
    <t>Great Britain Pound</t>
  </si>
  <si>
    <t>adj.</t>
  </si>
  <si>
    <t>Adjustment</t>
  </si>
  <si>
    <t>BEG</t>
  </si>
  <si>
    <t>Beginning</t>
  </si>
  <si>
    <t>BR</t>
  </si>
  <si>
    <t>Bio resources</t>
  </si>
  <si>
    <t>BS</t>
  </si>
  <si>
    <t>Balance sheet</t>
  </si>
  <si>
    <t>CALC</t>
  </si>
  <si>
    <t>Calculation</t>
  </si>
  <si>
    <t>CF</t>
  </si>
  <si>
    <t>Cash flow</t>
  </si>
  <si>
    <t>chgs</t>
  </si>
  <si>
    <t>Changes</t>
  </si>
  <si>
    <t>chks</t>
  </si>
  <si>
    <t>Checks</t>
  </si>
  <si>
    <t>CTS</t>
  </si>
  <si>
    <t>Cost to serve</t>
  </si>
  <si>
    <t>cust</t>
  </si>
  <si>
    <t>Customer</t>
  </si>
  <si>
    <t>excl.</t>
  </si>
  <si>
    <t>Excluding</t>
  </si>
  <si>
    <t>FFO</t>
  </si>
  <si>
    <t>Funds from operations</t>
  </si>
  <si>
    <t>Finstat</t>
  </si>
  <si>
    <t>Financial statements</t>
  </si>
  <si>
    <t>Residential</t>
  </si>
  <si>
    <t>IN</t>
  </si>
  <si>
    <t>Input nominal</t>
  </si>
  <si>
    <t>incl.</t>
  </si>
  <si>
    <t>Including</t>
  </si>
  <si>
    <t>INP</t>
  </si>
  <si>
    <t>IR</t>
  </si>
  <si>
    <t>Input real</t>
  </si>
  <si>
    <t>IRE</t>
  </si>
  <si>
    <t xml:space="preserve">Infrastructure renewal expenditure </t>
  </si>
  <si>
    <t>m</t>
  </si>
  <si>
    <t>Million</t>
  </si>
  <si>
    <t>MIC</t>
  </si>
  <si>
    <t>Model integrity checks</t>
  </si>
  <si>
    <t>na</t>
  </si>
  <si>
    <t>Not available / applicable</t>
  </si>
  <si>
    <t>NEG</t>
  </si>
  <si>
    <t>Negative</t>
  </si>
  <si>
    <t>Business</t>
  </si>
  <si>
    <t>Non residential</t>
  </si>
  <si>
    <t>nr</t>
  </si>
  <si>
    <t>Number</t>
  </si>
  <si>
    <t>Opex</t>
  </si>
  <si>
    <t>Operating expenditure</t>
  </si>
  <si>
    <t>PAYG</t>
  </si>
  <si>
    <t xml:space="preserve">Pay as you go </t>
  </si>
  <si>
    <t>PL</t>
  </si>
  <si>
    <t>Profit and loss</t>
  </si>
  <si>
    <t>POS</t>
  </si>
  <si>
    <t>Positive</t>
  </si>
  <si>
    <t>RCV</t>
  </si>
  <si>
    <t xml:space="preserve">Regulatory capital value </t>
  </si>
  <si>
    <t>Redn.</t>
  </si>
  <si>
    <t>Reduction</t>
  </si>
  <si>
    <t>RoRE</t>
  </si>
  <si>
    <t>Return on Renewal Expenditure</t>
  </si>
  <si>
    <t>TDS</t>
  </si>
  <si>
    <t>Tonnes per dry solid</t>
  </si>
  <si>
    <t>Totex</t>
  </si>
  <si>
    <t xml:space="preserve">Total expenditure </t>
  </si>
  <si>
    <t>URN</t>
  </si>
  <si>
    <t>Unique reference number</t>
  </si>
  <si>
    <t>WACC</t>
  </si>
  <si>
    <t>Weighted average cost of capital</t>
  </si>
  <si>
    <t>WaSC</t>
  </si>
  <si>
    <t>Water and Sewerage company</t>
  </si>
  <si>
    <t>WDV</t>
  </si>
  <si>
    <t>Written - down value method</t>
  </si>
  <si>
    <t>WN</t>
  </si>
  <si>
    <t>Water network</t>
  </si>
  <si>
    <t>WoC</t>
  </si>
  <si>
    <t>Water only company</t>
  </si>
  <si>
    <t>WR</t>
  </si>
  <si>
    <t>Water resources</t>
  </si>
  <si>
    <t>Wtd Avg</t>
  </si>
  <si>
    <t>Weighted average</t>
  </si>
  <si>
    <t>WWN</t>
  </si>
  <si>
    <t>Waste water network</t>
  </si>
  <si>
    <t>End of sheet</t>
  </si>
  <si>
    <t>Cell / Row / Column colour</t>
  </si>
  <si>
    <t>Font</t>
  </si>
  <si>
    <t>Fill</t>
  </si>
  <si>
    <t>Font colour</t>
  </si>
  <si>
    <t>Ofwat second blue text (no shade)</t>
  </si>
  <si>
    <t>Imported from another sheet/section</t>
  </si>
  <si>
    <t>Calibri 10 pt – Ofwat second blue 100%</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</si>
  <si>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</si>
  <si>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</si>
  <si>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</si>
  <si>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</si>
  <si>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</si>
  <si>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</si>
  <si>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</si>
  <si>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</si>
  <si>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</si>
  <si>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</si>
  <si>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</si>
  <si>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</si>
  <si>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</si>
  <si>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</si>
  <si>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</si>
  <si>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</si>
  <si>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</si>
  <si>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</si>
  <si>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</si>
  <si>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</si>
  <si>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</si>
  <si>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</si>
  <si>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</si>
  <si>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</si>
  <si>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</si>
  <si>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</si>
  <si>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</si>
  <si>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</si>
  <si>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</si>
  <si>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</si>
  <si>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</si>
  <si>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</si>
  <si>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</si>
  <si>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</si>
  <si>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</si>
  <si>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</si>
  <si>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</si>
  <si>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</si>
  <si>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</si>
  <si>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</si>
  <si>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</si>
  <si>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</si>
  <si>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</si>
  <si>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</si>
  <si>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</si>
  <si>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</si>
  <si>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</si>
  <si>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</si>
  <si>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</si>
  <si>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</si>
  <si>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</si>
  <si>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</si>
  <si>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</si>
  <si>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</si>
  <si>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</si>
  <si>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</si>
  <si>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sheets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</si>
  <si>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</si>
  <si>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</si>
  <si>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</si>
  <si>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</si>
  <si>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</si>
  <si>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</si>
  <si>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</si>
  <si>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</si>
  <si>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</si>
  <si>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</si>
  <si>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</si>
  <si>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</si>
  <si>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</si>
  <si>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</si>
  <si>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Ofwat green 66%</t>
  </si>
  <si>
    <t>(R = 152, G = 197, B = 97)</t>
  </si>
  <si>
    <t>END</t>
  </si>
  <si>
    <t>Model period ending</t>
  </si>
  <si>
    <t>Error chks</t>
  </si>
  <si>
    <t>Timeline label</t>
  </si>
  <si>
    <t>Contract year</t>
  </si>
  <si>
    <t>Model column counter</t>
  </si>
  <si>
    <t>Constant</t>
  </si>
  <si>
    <t>Unit</t>
  </si>
  <si>
    <t>Total</t>
  </si>
  <si>
    <t>Global</t>
  </si>
  <si>
    <t>Start date</t>
  </si>
  <si>
    <t>date</t>
  </si>
  <si>
    <t>Financial Year End Month Number</t>
  </si>
  <si>
    <t>months</t>
  </si>
  <si>
    <t>Forecast start date</t>
  </si>
  <si>
    <t>End of AMP period flag date</t>
  </si>
  <si>
    <t>Months per period (Primary)</t>
  </si>
  <si>
    <t>Company Acronym</t>
  </si>
  <si>
    <t>ANH</t>
  </si>
  <si>
    <t>text</t>
  </si>
  <si>
    <t>CPI(H)</t>
  </si>
  <si>
    <t>Year on year % change - CPI(H): Financial year average indices year on year %</t>
  </si>
  <si>
    <t>%</t>
  </si>
  <si>
    <t>Consumer price index (including housing costs) - Consumer Price Index (with housing) for April</t>
  </si>
  <si>
    <t>Index</t>
  </si>
  <si>
    <t>Consumer price index (including housing costs) - Consumer Price Index (with housing) for May</t>
  </si>
  <si>
    <t>Consumer price index (including housing costs) - Consumer Price Index (with housing) for June</t>
  </si>
  <si>
    <t>Consumer price index (including housing costs) - Consumer Price Index (with housing) for July</t>
  </si>
  <si>
    <t>Consumer price index (including housing costs) - Consumer Price Index (with housing) for August</t>
  </si>
  <si>
    <t>Consumer price index (including housing costs) - Consumer Price Index (with housing) for September</t>
  </si>
  <si>
    <t>Consumer price index (including housing costs) - Consumer Price Index (with housing) for October</t>
  </si>
  <si>
    <t>Consumer price index (including housing costs) - Consumer Price Index (with housing) for November</t>
  </si>
  <si>
    <t>Consumer price index (including housing costs) - Consumer Price Index (with housing) for December</t>
  </si>
  <si>
    <t>Consumer price index (including housing costs) - Consumer Price Index (with housing) for January</t>
  </si>
  <si>
    <t>Consumer price index (including housing costs) - Consumer Price Index (with housing) for February</t>
  </si>
  <si>
    <t>Consumer price index (including housing costs) - Consumer Price Index (with housing) for March</t>
  </si>
  <si>
    <t>CPI(H) 2027-28</t>
  </si>
  <si>
    <t>CPI(H) - 2027-28 - April</t>
  </si>
  <si>
    <t>CPI(H) - 2027-28 - May</t>
  </si>
  <si>
    <t>CPI(H) - 2027-28 - June</t>
  </si>
  <si>
    <t>CPI(H) - 2027-28 - July</t>
  </si>
  <si>
    <t>CPI(H) - 2027-28 - August</t>
  </si>
  <si>
    <t>CPI(H) - 2027-28 - September</t>
  </si>
  <si>
    <t>CPI(H) - 2027-28 - October</t>
  </si>
  <si>
    <t>CPI(H) - 2027-28 - November</t>
  </si>
  <si>
    <t>CPI(H) - 2027-28 - December</t>
  </si>
  <si>
    <t>CPI(H) - 2027-28 - January</t>
  </si>
  <si>
    <t>CPI(H) - 2027-28 - February</t>
  </si>
  <si>
    <t>CPI(H) - 2027-28 - March</t>
  </si>
  <si>
    <t>Reference years - Inflation</t>
  </si>
  <si>
    <t>Year reference for FYA base price 1 (FYA year ending March)</t>
  </si>
  <si>
    <t>year</t>
  </si>
  <si>
    <t>Year reference for FYA base price 2 (FYA year ending March)</t>
  </si>
  <si>
    <t>Year reference for FYA base price 3 (FYA year ending March)</t>
  </si>
  <si>
    <t>Year reference for FYE base price 1 (FYE year ending March)</t>
  </si>
  <si>
    <t>Year reference for FYE base price 2 (FYE year ending March)</t>
  </si>
  <si>
    <t>Year reference for FYE end price</t>
  </si>
  <si>
    <t>RCV Adjustments</t>
  </si>
  <si>
    <t>PR24 FD / CMA / IDoK closing RCV balances as at 31 March 2030</t>
  </si>
  <si>
    <t xml:space="preserve">Pre 2020 RCV - Closing RCV at 31 March 2030 in 2022-23 FYA prices (from PR24 FD as updated by the CMA redetermination and IDoKs) (WR) </t>
  </si>
  <si>
    <t>£m</t>
  </si>
  <si>
    <t xml:space="preserve">Pre 2020 RCV - Closing RCV at 31 March 2030 in 2022-23 FYA prices (from PR24 FD as updated by the CMA redetermination and IDoKs) (WN) </t>
  </si>
  <si>
    <t xml:space="preserve">Pre 2020 RCV - Closing RCV at 31 March 2030 in 2022-23 FYA prices (from PR24 FD as updated by the CMA redetermination and IDoKs) (WWN) </t>
  </si>
  <si>
    <t xml:space="preserve">Pre 2020 RCV - Closing RCV at 31 March 2030 in 2022-23 FYA prices (from PR24 FD as updated by the CMA redetermination and IDoKs) (BR) </t>
  </si>
  <si>
    <t xml:space="preserve">Pre 2020 RCV - Closing RCV at 31 March 2030 in 2022-23 FYA prices (from PR24 FD as updated by the CMA redetermination and IDoKs) (ADDN1) </t>
  </si>
  <si>
    <t xml:space="preserve">Pre 2020 RCV - Closing RCV at 31 March 2030 in 2022-23 FYA prices (from PR24 FD as updated by the CMA redetermination and IDoKs) (ADDN2) </t>
  </si>
  <si>
    <t xml:space="preserve">2020-25 RCV - Closing RCV at 31 March 2030 in 2022-23 FYA prices (from PR24 FD as updated by the CMA redetermination and IDoKs) (WR) </t>
  </si>
  <si>
    <t xml:space="preserve">2020-25 RCV - Closing RCV at 31 March 2030 in 2022-23 FYA prices (from PR24 FD as updated by the CMA redetermination and IDoKs) (WN) </t>
  </si>
  <si>
    <t xml:space="preserve">2020-25 RCV - Closing RCV at 31 March 2030 in 2022-23 FYA prices (from PR24 FD as updated by the CMA redetermination and IDoKs) (WWN) </t>
  </si>
  <si>
    <t xml:space="preserve">2020-25 RCV - Closing RCV at 31 March 2030 in 2022-23 FYA prices (from PR24 FD as updated by the CMA redetermination and IDoKs) (BR) </t>
  </si>
  <si>
    <t xml:space="preserve">2020-25 RCV - Closing RCV at 31 March 2030 in 2022-23 FYA prices (from PR24 FD as updated by the CMA redetermination and IDoKs) (ADDN1) </t>
  </si>
  <si>
    <t xml:space="preserve">2020-25 RCV - Closing RCV at 31 March 2030 in 2022-23 FYA prices (from PR24 FD as updated by the CMA redetermination and IDoKs) (ADDN2) </t>
  </si>
  <si>
    <t xml:space="preserve">Post 2025 investment RCV - Closing RCV at 31 March 2030 in 2022-23 FYA prices (from PR24 FD as updated by the CMA redetermination and IDoKs) (WR) </t>
  </si>
  <si>
    <t xml:space="preserve">Post 2025 investment RCV - Closing RCV at 31 March 2030 in 2022-23 FYA prices (from PR24 FD as updated by the CMA redetermination and IDoKs) (WN) </t>
  </si>
  <si>
    <t xml:space="preserve">Post 2025 investment RCV - Closing RCV at 31 March 2030 in 2022-23 FYA prices (from PR24 FD as updated by the CMA redetermination and IDoKs) (WWN) </t>
  </si>
  <si>
    <t xml:space="preserve">Post 2025 investment RCV - Closing RCV at 31 March 2030 in 2022-23 FYA prices (from PR24 FD as updated by the CMA redetermination and IDoKs) (BR) </t>
  </si>
  <si>
    <t xml:space="preserve">Post 2025 investment RCV - Closing RCV at 31 March 2030 in 2022-23 FYA prices (from PR24 FD as updated by the CMA redetermination and IDoKs) (ADDN1) </t>
  </si>
  <si>
    <t xml:space="preserve">Post 2025 investment RCV - Closing RCV at 31 March 2030 in 2022-23 FYA prices (from PR24 FD as updated by the CMA redetermination and IDoKs) (ADDN2) </t>
  </si>
  <si>
    <t>PR19 Blind Year reconciliation end-of-period RCV midnight adjustments as at 31 March 2030</t>
  </si>
  <si>
    <t xml:space="preserve">PR19 BYR ODI RCV adjustment in 2022-23 FYA (CPIH deflated) prices (WR) </t>
  </si>
  <si>
    <t xml:space="preserve">PR19 BYR ODI RCV adjustment in 2022-23 FYA (CPIH deflated) prices (WN) </t>
  </si>
  <si>
    <t xml:space="preserve">PR19 BYR ODI RCV adjustment in 2022-23 FYA (CPIH deflated) prices (WWN) </t>
  </si>
  <si>
    <t xml:space="preserve">PR19 BYR ODI RCV adjustment in 2022-23 FYA (CPIH deflated) prices (BR) </t>
  </si>
  <si>
    <t xml:space="preserve">PR19 BYR ODI RCV adjustment in 2022-23 FYA (CPIH deflated) prices (ADDN1) </t>
  </si>
  <si>
    <t xml:space="preserve">PR19 BYR ODI RCV adjustment in 2022-23 FYA (CPIH deflated) prices (ADDN2) </t>
  </si>
  <si>
    <t xml:space="preserve">PR19 BYR WINEP / NEP RCV adjustment in 2022-23 FYA (CPIH deflated) prices (WR) </t>
  </si>
  <si>
    <t xml:space="preserve">PR19 BYR WINEP / NEP RCV adjustment in 2022-23 FYA (CPIH deflated) prices (WN) </t>
  </si>
  <si>
    <t xml:space="preserve">PR19 BYR WINEP / NEP RCV adjustment in 2022-23 FYA (CPIH deflated) prices (WWN) </t>
  </si>
  <si>
    <t xml:space="preserve">PR19 BYR WINEP / NEP RCV adjustment in 2022-23 FYA (CPIH deflated) prices (BR) </t>
  </si>
  <si>
    <t xml:space="preserve">PR19 BYR WINEP / NEP RCV adjustment in 2022-23 FYA (CPIH deflated) prices (ADDN1) </t>
  </si>
  <si>
    <t xml:space="preserve">PR19 BYR WINEP / NEP RCV adjustment in 2022-23 FYA (CPIH deflated) prices (ADDN2) </t>
  </si>
  <si>
    <t xml:space="preserve">PR19 BYR Costs reconciliation RCV adjustment in 2022-23 FYA (CPIH deflated) prices (WR) </t>
  </si>
  <si>
    <t xml:space="preserve">PR19 BYR Costs reconciliation RCV adjustment in 2022-23 FYA (CPIH deflated) prices (WN) </t>
  </si>
  <si>
    <t xml:space="preserve">PR19 BYR Costs reconciliation RCV adjustment in 2022-23 FYA (CPIH deflated) prices (WWN) </t>
  </si>
  <si>
    <t xml:space="preserve">PR19 BYR Costs reconciliation RCV adjustment in 2022-23 FYA (CPIH deflated) prices (BR) </t>
  </si>
  <si>
    <t xml:space="preserve">PR19 BYR Costs reconciliation RCV adjustment in 2022-23 FYA (CPIH deflated) prices (ADDN1) </t>
  </si>
  <si>
    <t xml:space="preserve">PR19 BYR Costs reconciliation RCV adjustment in 2022-23 FYA (CPIH deflated) prices (ADDN2) </t>
  </si>
  <si>
    <t xml:space="preserve">PR19 BYR Land sales RCV adjustment in 2022-23 FYA (CPIH deflated) prices (WR) </t>
  </si>
  <si>
    <t xml:space="preserve">PR19 BYR Land sales RCV adjustment in 2022-23 FYA (CPIH deflated) prices (WN) </t>
  </si>
  <si>
    <t xml:space="preserve">PR19 BYR Land sales RCV adjustment in 2022-23 FYA (CPIH deflated) prices (WWN) </t>
  </si>
  <si>
    <t xml:space="preserve">PR19 BYR Land sales RCV adjustment in 2022-23 FYA (CPIH deflated) prices (BR) </t>
  </si>
  <si>
    <t xml:space="preserve">PR19 BYR Land sales RCV adjustment in 2022-23 FYA (CPIH deflated) prices (ADDN1) </t>
  </si>
  <si>
    <t xml:space="preserve">PR19 BYR Land sales RCV adjustment in 2022-23 FYA (CPIH deflated) prices (ADDN2) </t>
  </si>
  <si>
    <t xml:space="preserve">PR19 BYR RPI-CPIH wedge RCV adjustment in 2022-23 FYA (CPIH deflated) prices (WR) </t>
  </si>
  <si>
    <t xml:space="preserve">PR19 BYR RPI-CPIH wedge RCV adjustment in 2022-23 FYA (CPIH deflated) prices (WN) </t>
  </si>
  <si>
    <t xml:space="preserve">PR19 BYR RPI-CPIH wedge RCV adjustment in 2022-23 FYA (CPIH deflated) prices (WWN) </t>
  </si>
  <si>
    <t xml:space="preserve">PR19 BYR RPI-CPIH wedge RCV adjustment in 2022-23 FYA (CPIH deflated) prices (BR) </t>
  </si>
  <si>
    <t xml:space="preserve">PR19 BYR RPI-CPIH wedge RCV adjustment in 2022-23 FYA (CPIH deflated) prices (ADDN1) </t>
  </si>
  <si>
    <t xml:space="preserve">PR19 BYR RPI-CPIH wedge RCV adjustment in 2022-23 FYA (CPIH deflated) prices (ADDN2) </t>
  </si>
  <si>
    <t xml:space="preserve">PR19 BYR Strategic regional water resources RCV adjustment in 2022-23 FYA (CPIH deflated) prices (WR) </t>
  </si>
  <si>
    <t xml:space="preserve">PR19 BYR Strategic regional water resources RCV adjustment in 2022-23 FYA (CPIH deflated) prices (WN) </t>
  </si>
  <si>
    <t xml:space="preserve">PR19 BYR Strategic regional water resources RCV adjustment in 2022-23 FYA (CPIH deflated) prices (WWN) </t>
  </si>
  <si>
    <t xml:space="preserve">PR19 BYR Strategic regional water resources RCV adjustment in 2022-23 FYA (CPIH deflated) prices (BR) </t>
  </si>
  <si>
    <t xml:space="preserve">PR19 BYR Strategic regional water resources RCV adjustment in 2022-23 FYA (CPIH deflated) prices (ADDN1) </t>
  </si>
  <si>
    <t xml:space="preserve">PR19 BYR Strategic regional water resources RCV adjustment in 2022-23 FYA (CPIH deflated) prices (ADDN2) </t>
  </si>
  <si>
    <t xml:space="preserve">PR19 BYR Green recovery RCV adjustment in 2022-23 FYA (CPIH deflated) prices (WR) </t>
  </si>
  <si>
    <t xml:space="preserve">PR19 BYR Green recovery RCV adjustment in 2022-23 FYA (CPIH deflated) prices (WN) </t>
  </si>
  <si>
    <t xml:space="preserve">PR19 BYR Green recovery RCV adjustment in 2022-23 FYA (CPIH deflated) prices (WWN) </t>
  </si>
  <si>
    <t xml:space="preserve">PR19 BYR Green recovery RCV adjustment in 2022-23 FYA (CPIH deflated) prices (BR) </t>
  </si>
  <si>
    <t xml:space="preserve">PR19 BYR Green recovery RCV adjustment in 2022-23 FYA (CPIH deflated) prices (ADDN1) </t>
  </si>
  <si>
    <t xml:space="preserve">PR19 BYR Green recovery RCV adjustment in 2022-23 FYA (CPIH deflated) prices (ADDN2) </t>
  </si>
  <si>
    <t xml:space="preserve">PR19 BYR Other RCV adjustment in 2022-23 FYA (CPIH deflated) prices (WR) </t>
  </si>
  <si>
    <t xml:space="preserve">PR19 BYR Other RCV adjustment in 2022-23 FYA (CPIH deflated) prices (WN) </t>
  </si>
  <si>
    <t xml:space="preserve">PR19 BYR Other RCV adjustment in 2022-23 FYA (CPIH deflated) prices (WWN) </t>
  </si>
  <si>
    <t xml:space="preserve">PR19 BYR Other RCV adjustment in 2022-23 FYA (CPIH deflated) prices (BR) </t>
  </si>
  <si>
    <t xml:space="preserve">PR19 BYR Other RCV adjustment in 2022-23 FYA (CPIH deflated) prices (ADDN1) </t>
  </si>
  <si>
    <t xml:space="preserve">PR19 BYR Other RCV adjustment in 2022-23 FYA (CPIH deflated) prices (ADDN2) </t>
  </si>
  <si>
    <t>PR24 reconciliation end-of-period RCV midnight adjustments as at 31 March 2030</t>
  </si>
  <si>
    <t xml:space="preserve">PR24 Cost sharing RCV adjustment in 2022-23 FYA (CPIH deflated) prices (WR) </t>
  </si>
  <si>
    <t xml:space="preserve">PR24 Cost sharing RCV adjustment in 2022-23 FYA (CPIH deflated) prices (WN) </t>
  </si>
  <si>
    <t xml:space="preserve">PR24 Cost sharing RCV adjustment in 2022-23 FYA (CPIH deflated) prices (WWN) </t>
  </si>
  <si>
    <t xml:space="preserve">PR24 Cost sharing RCV adjustment in 2022-23 FYA (CPIH deflated) prices (BR) </t>
  </si>
  <si>
    <t xml:space="preserve">PR24 Cost sharing RCV adjustment in 2022-23 FYA (CPIH deflated) prices (ADDN1) </t>
  </si>
  <si>
    <t xml:space="preserve">PR24 Cost sharing RCV adjustment in 2022-23 FYA (CPIH deflated) prices (ADDN2) </t>
  </si>
  <si>
    <t xml:space="preserve">PR24 Delivery mechanism RCV adjustment in 2022-23 FYA (CPIH deflated) prices (WR) </t>
  </si>
  <si>
    <t xml:space="preserve">PR24 Delivery mechanism RCV adjustment in 2022-23 FYA (CPIH deflated) prices (WN) </t>
  </si>
  <si>
    <t xml:space="preserve">PR24 Delivery mechanism RCV adjustment in 2022-23 FYA (CPIH deflated) prices (WWN) </t>
  </si>
  <si>
    <t xml:space="preserve">PR24 Delivery mechanism RCV adjustment in 2022-23 FYA (CPIH deflated) prices (BR) </t>
  </si>
  <si>
    <t xml:space="preserve">PR24 Delivery mechanism RCV adjustment in 2022-23 FYA (CPIH deflated) prices (ADDN1) </t>
  </si>
  <si>
    <t xml:space="preserve">PR24 Delivery mechanism RCV adjustment in 2022-23 FYA (CPIH deflated) prices (ADDN2) </t>
  </si>
  <si>
    <t xml:space="preserve">PR24 Cost change process RCV adjustment in 2022-23 FYA (CPIH deflated) prices (WR) </t>
  </si>
  <si>
    <t xml:space="preserve">PR24 Cost change process RCV adjustment in 2022-23 FYA (CPIH deflated) prices (WN) </t>
  </si>
  <si>
    <t xml:space="preserve">PR24 Cost change process RCV adjustment in 2022-23 FYA (CPIH deflated) prices (WWN) </t>
  </si>
  <si>
    <t xml:space="preserve">PR24 Cost change process RCV adjustment in 2022-23 FYA (CPIH deflated) prices (BR) </t>
  </si>
  <si>
    <t xml:space="preserve">PR24 Cost change process RCV adjustment in 2022-23 FYA (CPIH deflated) prices (ADDN1) </t>
  </si>
  <si>
    <t xml:space="preserve">PR24 Cost change process RCV adjustment in 2022-23 FYA (CPIH deflated) prices (ADDN2) </t>
  </si>
  <si>
    <t xml:space="preserve">PR24 Land sales RCV adjustment in 2022-23 FYA (CPIH deflated) prices (WR) </t>
  </si>
  <si>
    <t xml:space="preserve">PR24 Land sales RCV adjustment in 2022-23 FYA (CPIH deflated) prices (WN) </t>
  </si>
  <si>
    <t xml:space="preserve">PR24 Land sales RCV adjustment in 2022-23 FYA (CPIH deflated) prices (WWN) </t>
  </si>
  <si>
    <t xml:space="preserve">PR24 Land sales RCV adjustment in 2022-23 FYA (CPIH deflated) prices (BR) </t>
  </si>
  <si>
    <t xml:space="preserve">PR24 Land sales RCV adjustment in 2022-23 FYA (CPIH deflated) prices (ADDN1) </t>
  </si>
  <si>
    <t xml:space="preserve">PR24 Land sales RCV adjustment in 2022-23 FYA (CPIH deflated) prices (ADDN2) </t>
  </si>
  <si>
    <t xml:space="preserve">PR24 Major projects RCV adjustment in 2022-23 FYA (CPIH deflated) prices (WR) </t>
  </si>
  <si>
    <t xml:space="preserve">PR24 Major projects RCV adjustment in 2022-23 FYA (CPIH deflated) prices (WN) </t>
  </si>
  <si>
    <t xml:space="preserve">PR24 Major projects RCV adjustment in 2022-23 FYA (CPIH deflated) prices (WWN) </t>
  </si>
  <si>
    <t xml:space="preserve">PR24 Major projects RCV adjustment in 2022-23 FYA (CPIH deflated) prices (BR) </t>
  </si>
  <si>
    <t xml:space="preserve">PR24 Major projects RCV adjustment in 2022-23 FYA (CPIH deflated) prices (ADDN1) </t>
  </si>
  <si>
    <t xml:space="preserve">PR24 Major projects RCV adjustment in 2022-23 FYA (CPIH deflated) prices (ADDN2) </t>
  </si>
  <si>
    <t xml:space="preserve">PR24 ODI performance RCV adjustment in 2022-23 FYA (CPIH deflated) prices (WR) </t>
  </si>
  <si>
    <t xml:space="preserve">PR24 ODI performance RCV adjustment in 2022-23 FYA (CPIH deflated) prices (WN) </t>
  </si>
  <si>
    <t xml:space="preserve">PR24 ODI performance RCV adjustment in 2022-23 FYA (CPIH deflated) prices (WWN) </t>
  </si>
  <si>
    <t xml:space="preserve">PR24 ODI performance RCV adjustment in 2022-23 FYA (CPIH deflated) prices (BR) </t>
  </si>
  <si>
    <t xml:space="preserve">PR24 ODI performance RCV adjustment in 2022-23 FYA (CPIH deflated) prices (ADDN1) </t>
  </si>
  <si>
    <t xml:space="preserve">PR24 ODI performance RCV adjustment in 2022-23 FYA (CPIH deflated) prices (ADDN2) </t>
  </si>
  <si>
    <t xml:space="preserve">PR24 Price control deliverables RCV adjustment in 2022-23 FYA (CPIH deflated) prices (WR) </t>
  </si>
  <si>
    <t xml:space="preserve">PR24 Price control deliverables RCV adjustment in 2022-23 FYA (CPIH deflated) prices (WN) </t>
  </si>
  <si>
    <t xml:space="preserve">PR24 Price control deliverables RCV adjustment in 2022-23 FYA (CPIH deflated) prices (WWN) </t>
  </si>
  <si>
    <t xml:space="preserve">PR24 Price control deliverables RCV adjustment in 2022-23 FYA (CPIH deflated) prices (BR) </t>
  </si>
  <si>
    <t xml:space="preserve">PR24 Price control deliverables RCV adjustment in 2022-23 FYA (CPIH deflated) prices (ADDN1) </t>
  </si>
  <si>
    <t xml:space="preserve">PR24 Price control deliverables RCV adjustment in 2022-23 FYA (CPIH deflated) prices (ADDN2) </t>
  </si>
  <si>
    <t xml:space="preserve">PR24 QAA RCV adjustment in 2022-23 FYA (CPIH deflated) prices (WR) </t>
  </si>
  <si>
    <t xml:space="preserve">PR24 QAA RCV adjustment in 2022-23 FYA (CPIH deflated) prices (WN) </t>
  </si>
  <si>
    <t xml:space="preserve">PR24 QAA RCV adjustment in 2022-23 FYA (CPIH deflated) prices (WWN) </t>
  </si>
  <si>
    <t xml:space="preserve">PR24 QAA RCV adjustment in 2022-23 FYA (CPIH deflated) prices (BR) </t>
  </si>
  <si>
    <t xml:space="preserve">PR24 QAA RCV adjustment in 2022-23 FYA (CPIH deflated) prices (ADDN1) </t>
  </si>
  <si>
    <t xml:space="preserve">PR24 QAA RCV adjustment in 2022-23 FYA (CPIH deflated) prices (ADDN2) </t>
  </si>
  <si>
    <t xml:space="preserve">PR24 Real price effects RCV adjustment in 2022-23 FYA (CPIH deflated) prices (WR) </t>
  </si>
  <si>
    <t xml:space="preserve">PR24 Real price effects RCV adjustment in 2022-23 FYA (CPIH deflated) prices (WN) </t>
  </si>
  <si>
    <t xml:space="preserve">PR24 Real price effects RCV adjustment in 2022-23 FYA (CPIH deflated) prices (WWN) </t>
  </si>
  <si>
    <t xml:space="preserve">PR24 Real price effects RCV adjustment in 2022-23 FYA (CPIH deflated) prices (BR) </t>
  </si>
  <si>
    <t xml:space="preserve">PR24 Real price effects RCV adjustment in 2022-23 FYA (CPIH deflated) prices (ADDN1) </t>
  </si>
  <si>
    <t xml:space="preserve">PR24 Real price effects RCV adjustment in 2022-23 FYA (CPIH deflated) prices (ADDN2) </t>
  </si>
  <si>
    <t xml:space="preserve">PR24 Wastewater enhancement RCV adjustment in 2022-23 FYA (CPIH deflated) prices (WR) </t>
  </si>
  <si>
    <t xml:space="preserve">PR24 Wastewater enhancement RCV adjustment in 2022-23 FYA (CPIH deflated) prices (WN) </t>
  </si>
  <si>
    <t xml:space="preserve">PR24 Wastewater enhancement RCV adjustment in 2022-23 FYA (CPIH deflated) prices (WWN) </t>
  </si>
  <si>
    <t xml:space="preserve">PR24 Wastewater enhancement RCV adjustment in 2022-23 FYA (CPIH deflated) prices (BR) </t>
  </si>
  <si>
    <t xml:space="preserve">PR24 Wastewater enhancement RCV adjustment in 2022-23 FYA (CPIH deflated) prices (ADDN1) </t>
  </si>
  <si>
    <t xml:space="preserve">PR24 Wastewater enhancement RCV adjustment in 2022-23 FYA (CPIH deflated) prices (ADDN2) </t>
  </si>
  <si>
    <t xml:space="preserve">PR24 Other RCV adjustments in 2022-23 FYA (CPIH deflated) prices (WR) </t>
  </si>
  <si>
    <t xml:space="preserve">PR24 Other RCV adjustments in 2022-23 FYA (CPIH deflated) prices (WN) </t>
  </si>
  <si>
    <t xml:space="preserve">PR24 Other RCV adjustments in 2022-23 FYA (CPIH deflated) prices (WWN) </t>
  </si>
  <si>
    <t xml:space="preserve">PR24 Other RCV adjustments in 2022-23 FYA (CPIH deflated) prices (BR) </t>
  </si>
  <si>
    <t xml:space="preserve">PR24 Other RCV adjustments in 2022-23 FYA (CPIH deflated) prices (ADDN1) </t>
  </si>
  <si>
    <t xml:space="preserve">PR24 Other RCV adjustments in 2022-23 FYA (CPIH deflated) prices (ADDN2) </t>
  </si>
  <si>
    <t>Model Constants</t>
  </si>
  <si>
    <t>Model Track Tolerance Level</t>
  </si>
  <si>
    <t>tolerance</t>
  </si>
  <si>
    <t>Headers</t>
  </si>
  <si>
    <t>Model period end</t>
  </si>
  <si>
    <t>label</t>
  </si>
  <si>
    <t>Contract year (year ending March) label</t>
  </si>
  <si>
    <t>Period number</t>
  </si>
  <si>
    <t>counter</t>
  </si>
  <si>
    <t>Model period start</t>
  </si>
  <si>
    <t>Forecast start period flag</t>
  </si>
  <si>
    <t>flag</t>
  </si>
  <si>
    <t>AMP period flag</t>
  </si>
  <si>
    <t>RPI flag</t>
  </si>
  <si>
    <t>CPIH Monthly Index</t>
  </si>
  <si>
    <t>CPI(H): April - index</t>
  </si>
  <si>
    <t>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</si>
  <si>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</si>
  <si>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</si>
  <si>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</si>
  <si>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</si>
  <si>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</si>
  <si>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</si>
  <si>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</si>
  <si>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</si>
  <si>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</si>
  <si>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</si>
  <si>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</si>
  <si>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Index Calculations</t>
  </si>
  <si>
    <t>CPI(H): Financial year average - index</t>
  </si>
  <si>
    <t>CPIH INFLATORS</t>
  </si>
  <si>
    <t>Inflate from 2022-23 FYA to 2027-28 FYA</t>
  </si>
  <si>
    <t>CPI(H): Financial year average (FYA year ending March) 2023</t>
  </si>
  <si>
    <t>CPI(H): Financial year average (FYA year ending March) 2028</t>
  </si>
  <si>
    <t>CPI(H): Inflate from 2022-23 FYA to 2027-28 FYA</t>
  </si>
  <si>
    <t>factor</t>
  </si>
  <si>
    <t>Inflate from 2017-18 FYA to 2017-18 FYE</t>
  </si>
  <si>
    <t>CPI(H): March 2018</t>
  </si>
  <si>
    <t>CPI(H): Inflate from 2022-23 FYA to 2022-23 FYE</t>
  </si>
  <si>
    <t>Inflate from 2022-23 FYA to 2022-23 FYE</t>
  </si>
  <si>
    <t>CPI(H): March 2028</t>
  </si>
  <si>
    <t>CPI(H): Inflate from 2027-28 FYA to 2027-28 FYE</t>
  </si>
  <si>
    <t>Reconciliation adjustments to  PR29 base year (2027-28) FYA prices</t>
  </si>
  <si>
    <t>Opening RCV balances as at 1 April 2030 in 2022-23 FYA prices</t>
  </si>
  <si>
    <t>Ofwat - Opening RCV at 1 April 2030 in 2022-23 FYA (CPIH deflated) prices post midnight adjustments</t>
  </si>
  <si>
    <t xml:space="preserve">Ofwat - Opening RCV at 1 April 2030 in 2022-23 FYA (CPIH deflated) prices post midnight adjustments (WR) </t>
  </si>
  <si>
    <t xml:space="preserve">Ofwat - Opening RCV at 1 April 2030 in 2022-23 FYA (CPIH deflated) prices post midnight adjustments (WN) </t>
  </si>
  <si>
    <t xml:space="preserve">Ofwat - Opening RCV at 1 April 2030 in 2022-23 FYA (CPIH deflated) prices post midnight adjustments (WWN) </t>
  </si>
  <si>
    <t xml:space="preserve">Ofwat - Opening RCV at 1 April 2030 in 2022-23 FYA (CPIH deflated) prices post midnight adjustments (BR) </t>
  </si>
  <si>
    <t xml:space="preserve">Ofwat - Opening RCV at 1 April 2030 in 2022-23 FYA (CPIH deflated) prices post midnight adjustments (ADDN1) </t>
  </si>
  <si>
    <t xml:space="preserve">Ofwat - Opening RCV at 1 April 2030 in 2022-23 FYA (CPIH deflated) prices post midnight adjustments (ADDN2) </t>
  </si>
  <si>
    <t>RCV OPENING BALANCES AS AT 1 APRIL 2030 EXPRESSED IN PR29 BASE YEAR PRICES</t>
  </si>
  <si>
    <t>Pre 2020 RCV - Closing RCV at 31 March 2030 in 2027-28 FYA prices (from PR24 FD as updated by the CMA redetermination and IDoKs)</t>
  </si>
  <si>
    <t xml:space="preserve">Pre 2020 RCV - Closing RCV at 31 March 2030 in 2027-28 FYA prices (from PR24 FD as updated by the CMA redetermination and IDoKs) (WR) </t>
  </si>
  <si>
    <t xml:space="preserve">Pre 2020 RCV - Closing RCV at 31 March 2030 in 2027-28 FYA prices (from PR24 FD as updated by the CMA redetermination and IDoKs) (WN) </t>
  </si>
  <si>
    <t xml:space="preserve">Pre 2020 RCV - Closing RCV at 31 March 2030 in 2027-28 FYA prices (from PR24 FD as updated by the CMA redetermination and IDoKs) (WWN) </t>
  </si>
  <si>
    <t xml:space="preserve">Pre 2020 RCV - Closing RCV at 31 March 2030 in 2027-28 FYA prices (from PR24 FD as updated by the CMA redetermination and IDoKs) (BR) </t>
  </si>
  <si>
    <t xml:space="preserve">Pre 2020 RCV - Closing RCV at 31 March 2030 in 2027-28 FYA prices (from PR24 FD as updated by the CMA redetermination and IDoKs) (ADDN1) </t>
  </si>
  <si>
    <t xml:space="preserve">Pre 2020 RCV - Closing RCV at 31 March 2030 in 2027-28 FYA prices (from PR24 FD as updated by the CMA redetermination and IDoKs) (ADDN2) </t>
  </si>
  <si>
    <t>Pre 2020 RCV - Closing RCV at 31 March 2030 in 2027-28 FYA prices (from PR24 FD as updated by the CMA redetermination and IDoKs - Total</t>
  </si>
  <si>
    <t>2020-25 RCV - Closing RCV at 31 March 2030 in 2027-28 FYA prices (from PR24 FD as updated by the CMA redetermination and IDoKs)</t>
  </si>
  <si>
    <t xml:space="preserve">2020-25 RCV - Closing RCV at 31 March 2030 in 2027-28 FYA prices (from PR24 FD as updated by the CMA redetermination and IDoKs) (WR) </t>
  </si>
  <si>
    <t xml:space="preserve">2020-25 RCV - Closing RCV at 31 March 2030 in 2027-28 FYA prices (from PR24 FD as updated by the CMA redetermination and IDoKs) (WN) </t>
  </si>
  <si>
    <t xml:space="preserve">2020-25 RCV - Closing RCV at 31 March 2030 in 2027-28 FYA prices (from PR24 FD as updated by the CMA redetermination and IDoKs) (WWN) </t>
  </si>
  <si>
    <t xml:space="preserve">2020-25 RCV - Closing RCV at 31 March 2030 in 2027-28 FYA prices (from PR24 FD as updated by the CMA redetermination and IDoKs) (BR) </t>
  </si>
  <si>
    <t xml:space="preserve">2020-25 RCV - Closing RCV at 31 March 2030 in 2027-28 FYA prices (from PR24 FD as updated by the CMA redetermination and IDoKs) (ADDN1) </t>
  </si>
  <si>
    <t xml:space="preserve">2020-25 RCV - Closing RCV at 31 March 2030 in 2027-28 FYA prices (from PR24 FD as updated by the CMA redetermination and IDoKs) (ADDN2) </t>
  </si>
  <si>
    <t>2020-25 RCV - Closing RCV at 31 March 2030 in 2027-28 FYA prices (from PR24 FD as updated by the CMA redetermination and IDoKs) - Total</t>
  </si>
  <si>
    <t>Post 2025 RCV - Closing RCV at 31 March 2030 in 2027-28 FYA prices (from PR24 FD as updated by the CMA redetermination and IDoKs)</t>
  </si>
  <si>
    <t xml:space="preserve">Post 2025 RCV - Closing RCV at 31 March 2030 in 2027-28 FYA prices (from PR24 FD as updated by the CMA redetermination and IDoKs) (WR) </t>
  </si>
  <si>
    <t xml:space="preserve">Post 2025 RCV - Closing RCV at 31 March 2030 in 2027-28 FYA prices (from PR24 FD as updated by the CMA redetermination and IDoKs) (WN) </t>
  </si>
  <si>
    <t xml:space="preserve">Post 2025 RCV - Closing RCV at 31 March 2030 in 2027-28 FYA prices (from PR24 FD as updated by the CMA redetermination and IDoKs) (WWN) </t>
  </si>
  <si>
    <t xml:space="preserve">Post 2025 RCV - Closing RCV at 31 March 2030 in 2027-28 FYA prices (from PR24 FD as updated by the CMA redetermination and IDoKs) (BR) </t>
  </si>
  <si>
    <t xml:space="preserve">Post 2025 RCV - Closing RCV at 31 March 2030 in 2027-28 FYA prices (from PR24 FD as updated by the CMA redetermination and IDoKs) (ADDN1) </t>
  </si>
  <si>
    <t xml:space="preserve">Post 2025 RCV - Closing RCV at 31 March 2030 in 2027-28 FYA prices (from PR24 FD as updated by the CMA redetermination and IDoKs) (ADDN2) </t>
  </si>
  <si>
    <t>Post 2025 RCV - Closing RCV at 31 March 2030 in 2027-28 FYA prices (from PR24 FD as updated by the CMA redetermination and IDoKs) - Total</t>
  </si>
  <si>
    <t>Total RCV - Closing RCV at 31 March 2030 in 2027-28 FYA prices (from PR24 FD as updated by the CMA redetermination and IDoKs)</t>
  </si>
  <si>
    <t>PR19 BYR ODI RCV adjustment in 2027-28 FYA prices</t>
  </si>
  <si>
    <t xml:space="preserve">PR19 BYR ODI RCV adjustment in 2027-28 FYA prices (WR) </t>
  </si>
  <si>
    <t xml:space="preserve">PR19 BYR ODI RCV adjustment in 2027-28 FYA prices (WN) </t>
  </si>
  <si>
    <t xml:space="preserve">PR19 BYR ODI RCV adjustment in 2027-28 FYA prices (WWN) </t>
  </si>
  <si>
    <t xml:space="preserve">PR19 BYR ODI RCV adjustment in 2027-28 FYA prices (BR) </t>
  </si>
  <si>
    <t xml:space="preserve">PR19 BYR ODI RCV adjustment in 2027-28 FYA prices (ADDN1) </t>
  </si>
  <si>
    <t xml:space="preserve">PR19 BYR ODI RCV adjustment in 2027-28 FYA prices (ADDN2) </t>
  </si>
  <si>
    <t>PR19 BYR WINEP / NEP RCV adjustment in 2027-28 FYA prices</t>
  </si>
  <si>
    <t xml:space="preserve">PR19 BYR WINEP / NEP RCV adjustment in 2027-28 FYA prices (WR) </t>
  </si>
  <si>
    <t xml:space="preserve">PR19 BYR WINEP / NEP RCV adjustment in 2027-28 FYA prices (WN) </t>
  </si>
  <si>
    <t xml:space="preserve">PR19 BYR WINEP / NEP RCV adjustment in 2027-28 FYA prices (WWN) </t>
  </si>
  <si>
    <t xml:space="preserve">PR19 BYR WINEP / NEP RCV adjustment in 2027-28 FYA prices (BR) </t>
  </si>
  <si>
    <t xml:space="preserve">PR19 BYR WINEP / NEP RCV adjustment in 2027-28 FYA prices (ADDN1) </t>
  </si>
  <si>
    <t xml:space="preserve">PR19 BYR WINEP / NEP RCV adjustment in 2027-28 FYA prices (ADDN2) </t>
  </si>
  <si>
    <t>PR19 BYR Costs reconciliation RCV adjustment in 2027-28 FYA prices</t>
  </si>
  <si>
    <t xml:space="preserve">PR19 BYR Costs reconciliation RCV adjustment in 2027-28 FYA prices (WR) </t>
  </si>
  <si>
    <t xml:space="preserve">PR19 BYR Costs reconciliation RCV adjustment in 2027-28 FYA prices (WN) </t>
  </si>
  <si>
    <t xml:space="preserve">PR19 BYR Costs reconciliation RCV adjustment in 2027-28 FYA prices (WWN) </t>
  </si>
  <si>
    <t xml:space="preserve">PR19 BYR Costs reconciliation RCV adjustment in 2027-28 FYA prices (BR) </t>
  </si>
  <si>
    <t xml:space="preserve">PR19 BYR Costs reconciliation RCV adjustment in 2027-28 FYA prices (ADDN1) </t>
  </si>
  <si>
    <t xml:space="preserve">PR19 BYR Costs reconciliation RCV adjustment in 2027-28 FYA prices (ADDN2) </t>
  </si>
  <si>
    <t>PR19 BYR Land sales RCV adjustment in 2027-28 FYA prices</t>
  </si>
  <si>
    <t xml:space="preserve">PR19 BYR Land sales RCV adjustment in 2027-28 FYA prices (WR) </t>
  </si>
  <si>
    <t xml:space="preserve">PR19 BYR Land sales RCV adjustment in 2027-28 FYA prices (WN) </t>
  </si>
  <si>
    <t xml:space="preserve">PR19 BYR Land sales RCV adjustment in 2027-28 FYA prices (WWN) </t>
  </si>
  <si>
    <t xml:space="preserve">PR19 BYR Land sales RCV adjustment in 2027-28 FYA prices (BR) </t>
  </si>
  <si>
    <t xml:space="preserve">PR19 BYR Land sales RCV adjustment in 2027-28 FYA prices (ADDN1) </t>
  </si>
  <si>
    <t xml:space="preserve">PR19 BYR Land sales RCV adjustment in 2027-28 FYA prices (ADDN2) </t>
  </si>
  <si>
    <t>PR19 BYR RPI-CPIH wedge RCV adjustment in 2027-28 FYA prices</t>
  </si>
  <si>
    <t xml:space="preserve">PR19 BYR RPI-CPIH wedge RCV adjustment in 2027-28 FYA prices (WR) </t>
  </si>
  <si>
    <t xml:space="preserve">PR19 BYR RPI-CPIH wedge RCV adjustment in 2027-28 FYA prices (WN) </t>
  </si>
  <si>
    <t xml:space="preserve">PR19 BYR RPI-CPIH wedge RCV adjustment in 2027-28 FYA prices (WWN) </t>
  </si>
  <si>
    <t xml:space="preserve">PR19 BYR RPI-CPIH wedge RCV adjustment in 2027-28 FYA prices (BR) </t>
  </si>
  <si>
    <t xml:space="preserve">PR19 BYR RPI-CPIH wedge RCV adjustment in 2027-28 FYA prices (ADDN1) </t>
  </si>
  <si>
    <t xml:space="preserve">PR19 BYR RPI-CPIH wedge RCV adjustment in 2027-28 FYA prices (ADDN2) </t>
  </si>
  <si>
    <t>PR19 BYR Strategic regional water resources RCV adjustment in 2027-28 FYA prices</t>
  </si>
  <si>
    <t xml:space="preserve">PR19 BYR Strategic regional water resources RCV adjustment in 2027-28 FYA prices (WR) </t>
  </si>
  <si>
    <t xml:space="preserve">PR19 BYR Strategic regional water resources RCV adjustment in 2027-28 FYA prices (WN) </t>
  </si>
  <si>
    <t xml:space="preserve">PR19 BYR Strategic regional water resources RCV adjustment in 2027-28 FYA prices (WWN) </t>
  </si>
  <si>
    <t xml:space="preserve">PR19 BYR Strategic regional water resources RCV adjustment in 2027-28 FYA prices (BR) </t>
  </si>
  <si>
    <t xml:space="preserve">PR19 BYR Strategic regional water resources RCV adjustment in 2027-28 FYA prices (ADDN1) </t>
  </si>
  <si>
    <t xml:space="preserve">PR19 BYR Strategic regional water resources RCV adjustment in 2027-28 FYA prices (ADDN2) </t>
  </si>
  <si>
    <t>PR19 BYR Green recovery RCV adjustment in 2027-28 FYA prices</t>
  </si>
  <si>
    <t xml:space="preserve">PR19 BYR Green recovery RCV adjustment in 2027-28 FYA prices (WR) </t>
  </si>
  <si>
    <t xml:space="preserve">PR19 BYR Green recovery RCV adjustment in 2027-28 FYA prices (WN) </t>
  </si>
  <si>
    <t xml:space="preserve">PR19 BYR Green recovery RCV adjustment in 2027-28 FYA prices (WWN) </t>
  </si>
  <si>
    <t xml:space="preserve">PR19 BYR Green recovery RCV adjustment in 2027-28 FYA prices (BR) </t>
  </si>
  <si>
    <t xml:space="preserve">PR19 BYR Green recovery RCV adjustment in 2027-28 FYA prices (ADDN1) </t>
  </si>
  <si>
    <t xml:space="preserve">PR19 BYR Green recovery RCV adjustment in 2027-28 FYA prices (ADDN2) </t>
  </si>
  <si>
    <t>PR19 BYR Other RCV adjustment in 2027-28 FYA prices</t>
  </si>
  <si>
    <t xml:space="preserve">PR19 BYR Other RCV adjustment in 2027-28 FYA prices (WR) </t>
  </si>
  <si>
    <t xml:space="preserve">PR19 BYR Other RCV adjustment in 2027-28 FYA prices (WN) </t>
  </si>
  <si>
    <t xml:space="preserve">PR19 BYR Other RCV adjustment in 2027-28 FYA prices (WWN) </t>
  </si>
  <si>
    <t xml:space="preserve">PR19 BYR Other RCV adjustment in 2027-28 FYA prices (BR) </t>
  </si>
  <si>
    <t xml:space="preserve">PR19 BYR Other RCV adjustment in 2027-28 FYA prices (ADDN1) </t>
  </si>
  <si>
    <t xml:space="preserve">PR19 BYR Other RCV adjustment in 2027-28 FYA prices (ADDN2) </t>
  </si>
  <si>
    <t>PR19 BYR ODI RCV adjustment in 2027-28 FYA prices (Total)</t>
  </si>
  <si>
    <t>PR19 BYR WINEP / NEP RCV adjustment in 2027-28 FYA prices (Total)</t>
  </si>
  <si>
    <t>PR19 BYR Costs reconciliation RCV adjustment in 2027-28 FYA prices (Total)</t>
  </si>
  <si>
    <t>PR19 BYR Land sales RCV adjustment in 2027-28 FYA prices (Total)</t>
  </si>
  <si>
    <t>PR19 BYR RPI-CPIH wedge RCV adjustment in 2027-28 FYA prices (Total)</t>
  </si>
  <si>
    <t>PR19 BYR Strategic regional water resources RCV adjustment in 2027-28 FYA prices (Total)</t>
  </si>
  <si>
    <t>PR19 BYR Green recovery RCV adjustment in 2027-28 FYA prices (Total)</t>
  </si>
  <si>
    <t>PR19 BYR Other RCV adjustment in 2027-28 FYA prices (Total)</t>
  </si>
  <si>
    <t>PR24 Cost sharing RCV adjustment in 2027-28 FYA prices</t>
  </si>
  <si>
    <t xml:space="preserve">PR24 Cost sharing RCV adjustment in 2027-28 FYA prices (WR) </t>
  </si>
  <si>
    <t xml:space="preserve">PR24 Cost sharing RCV adjustment in 2027-28 FYA prices (WN) </t>
  </si>
  <si>
    <t xml:space="preserve">PR24 Cost sharing RCV adjustment in 2027-28 FYA prices (WWN) </t>
  </si>
  <si>
    <t xml:space="preserve">PR24 Cost sharing RCV adjustment in 2027-28 FYA prices (BR) </t>
  </si>
  <si>
    <t xml:space="preserve">PR24 Cost sharing RCV adjustment in 2027-28 FYA prices (ADDN1) </t>
  </si>
  <si>
    <t xml:space="preserve">PR24 Cost sharing RCV adjustment in 2027-28 FYA prices (ADDN2) </t>
  </si>
  <si>
    <t>PR24 Delivery mechanism RCV adjustment in 2027-28 FYA prices</t>
  </si>
  <si>
    <t xml:space="preserve">PR24 Delivery mechanism RCV adjustment in 2027-28 FYA prices (WR) </t>
  </si>
  <si>
    <t xml:space="preserve">PR24 Delivery mechanism RCV adjustment in 2027-28 FYA prices (WN) </t>
  </si>
  <si>
    <t xml:space="preserve">PR24 Delivery mechanism RCV adjustment in 2027-28 FYA prices (WWN) </t>
  </si>
  <si>
    <t xml:space="preserve">PR24 Delivery mechanism RCV adjustment in 2027-28 FYA prices (BR) </t>
  </si>
  <si>
    <t xml:space="preserve">PR24 Delivery mechanism RCV adjustment in 2027-28 FYA prices (ADDN1) </t>
  </si>
  <si>
    <t xml:space="preserve">PR24 Delivery mechanism RCV adjustment in 2027-28 FYA prices (ADDN2) </t>
  </si>
  <si>
    <t>PR24 Cost change process RCV adjustment in 2027-28 FYA prices</t>
  </si>
  <si>
    <t xml:space="preserve">PR24 Cost change process RCV adjustment in 2027-28 FYA prices (WR) </t>
  </si>
  <si>
    <t xml:space="preserve">PR24 Cost change process RCV adjustment in 2027-28 FYA prices (WN) </t>
  </si>
  <si>
    <t xml:space="preserve">PR24 Cost change process RCV adjustment in 2027-28 FYA prices (WWN) </t>
  </si>
  <si>
    <t xml:space="preserve">PR24 Cost change process RCV adjustment in 2027-28 FYA prices (BR) </t>
  </si>
  <si>
    <t xml:space="preserve">PR24 Cost change process RCV adjustment in 2027-28 FYA prices (ADDN1) </t>
  </si>
  <si>
    <t xml:space="preserve">PR24 Cost change process RCV adjustment in 2027-28 FYA prices (ADDN2) </t>
  </si>
  <si>
    <t>PR24 Land sales RCV adjustment in 2027-28 FYA prices</t>
  </si>
  <si>
    <t xml:space="preserve">PR24 Land sales RCV adjustment in 2027-28 FYA prices (WR) </t>
  </si>
  <si>
    <t xml:space="preserve">PR24 Land sales RCV adjustment in 2027-28 FYA prices (WN) </t>
  </si>
  <si>
    <t xml:space="preserve">PR24 Land sales RCV adjustment in 2027-28 FYA prices (WWN) </t>
  </si>
  <si>
    <t xml:space="preserve">PR24 Land sales RCV adjustment in 2027-28 FYA prices (BR) </t>
  </si>
  <si>
    <t xml:space="preserve">PR24 Land sales RCV adjustment in 2027-28 FYA prices (ADDN1) </t>
  </si>
  <si>
    <t xml:space="preserve">PR24 Land sales RCV adjustment in 2027-28 FYA prices (ADDN2) </t>
  </si>
  <si>
    <t>PR24 Major projects RCV adjustment in 2027-28 FYA prices</t>
  </si>
  <si>
    <t xml:space="preserve">PR24 Major projects RCV adjustment in 2027-28 FYA prices (WR) </t>
  </si>
  <si>
    <t xml:space="preserve">PR24 Major projects RCV adjustment in 2027-28 FYA prices (WN) </t>
  </si>
  <si>
    <t xml:space="preserve">PR24 Major projects RCV adjustment in 2027-28 FYA prices (WWN) </t>
  </si>
  <si>
    <t xml:space="preserve">PR24 Major projects RCV adjustment in 2027-28 FYA prices (BR) </t>
  </si>
  <si>
    <t xml:space="preserve">PR24 Major projects RCV adjustment in 2027-28 FYA prices (ADDN1) </t>
  </si>
  <si>
    <t xml:space="preserve">PR24 Major projects RCV adjustment in 2027-28 FYA prices (ADDN2) </t>
  </si>
  <si>
    <t>PR24 ODI performance RCV adjustment in 2027-28 FYA prices</t>
  </si>
  <si>
    <t xml:space="preserve">PR24 ODI performance RCV adjustment in 2027-28 FYA prices (WR) </t>
  </si>
  <si>
    <t xml:space="preserve">PR24 ODI performance RCV adjustment in 2027-28 FYA prices (WN) </t>
  </si>
  <si>
    <t xml:space="preserve">PR24 ODI performance RCV adjustment in 2027-28 FYA prices (WWN) </t>
  </si>
  <si>
    <t xml:space="preserve">PR24 ODI performance RCV adjustment in 2027-28 FYA prices (BR) </t>
  </si>
  <si>
    <t xml:space="preserve">PR24 ODI performance RCV adjustment in 2027-28 FYA prices (ADDN1) </t>
  </si>
  <si>
    <t xml:space="preserve">PR24 ODI performance RCV adjustment in 2027-28 FYA prices (ADDN2) </t>
  </si>
  <si>
    <t>PR24 Price control deliverables RCV adjustment in 2027-28 FYA prices</t>
  </si>
  <si>
    <t xml:space="preserve">PR24 Price control deliverables RCV adjustment in 2027-28 FYA prices (WR) </t>
  </si>
  <si>
    <t xml:space="preserve">PR24 Price control deliverables RCV adjustment in 2027-28 FYA prices (WN) </t>
  </si>
  <si>
    <t xml:space="preserve">PR24 Price control deliverables RCV adjustment in 2027-28 FYA prices (WWN) </t>
  </si>
  <si>
    <t xml:space="preserve">PR24 Price control deliverables RCV adjustment in 2027-28 FYA prices (BR) </t>
  </si>
  <si>
    <t xml:space="preserve">PR24 Price control deliverables RCV adjustment in 2027-28 FYA prices (ADDN1) </t>
  </si>
  <si>
    <t xml:space="preserve">PR24 Price control deliverables RCV adjustment in 2027-28 FYA prices (ADDN2) </t>
  </si>
  <si>
    <t>PR24 QAA RCV adjustment in 2027-28 FYA prices</t>
  </si>
  <si>
    <t xml:space="preserve">PR24 QAA RCV adjustment in 2027-28 FYA prices (WR) </t>
  </si>
  <si>
    <t xml:space="preserve">PR24 QAA RCV adjustment in 2027-28 FYA prices (WN) </t>
  </si>
  <si>
    <t xml:space="preserve">PR24 QAA RCV adjustment in 2027-28 FYA prices (WWN) </t>
  </si>
  <si>
    <t xml:space="preserve">PR24 QAA RCV adjustment in 2027-28 FYA prices (BR) </t>
  </si>
  <si>
    <t xml:space="preserve">PR24 QAA RCV adjustment in 2027-28 FYA prices (ADDN1) </t>
  </si>
  <si>
    <t xml:space="preserve">PR24 QAA RCV adjustment in 2027-28 FYA prices (ADDN2) </t>
  </si>
  <si>
    <t>PR24 Real price effects RCV adjustment in 2027-28 FYA prices</t>
  </si>
  <si>
    <t xml:space="preserve">PR24 Real price effects RCV adjustment in 2027-28 FYA prices (WR) </t>
  </si>
  <si>
    <t xml:space="preserve">PR24 Real price effects RCV adjustment in 2027-28 FYA prices (WN) </t>
  </si>
  <si>
    <t xml:space="preserve">PR24 Real price effects RCV adjustment in 2027-28 FYA prices (WWN) </t>
  </si>
  <si>
    <t xml:space="preserve">PR24 Real price effects RCV adjustment in 2027-28 FYA prices (BR) </t>
  </si>
  <si>
    <t xml:space="preserve">PR24 Real price effects RCV adjustment in 2027-28 FYA prices (ADDN1) </t>
  </si>
  <si>
    <t xml:space="preserve">PR24 Real price effects RCV adjustment in 2027-28 FYA prices (ADDN2) </t>
  </si>
  <si>
    <t>PR24 Wastewater enhancement RCV adjustment in 2027-28 FYA prices</t>
  </si>
  <si>
    <t xml:space="preserve">PR24 Wastewater enhancement RCV adjustment in 2027-28 FYA prices (WR) </t>
  </si>
  <si>
    <t xml:space="preserve">PR24 Wastewater enhancement RCV adjustment in 2027-28 FYA prices (WN) </t>
  </si>
  <si>
    <t xml:space="preserve">PR24 Wastewater enhancement RCV adjustment in 2027-28 FYA prices (WWN) </t>
  </si>
  <si>
    <t xml:space="preserve">PR24 Wastewater enhancement RCV adjustment in 2027-28 FYA prices (BR) </t>
  </si>
  <si>
    <t xml:space="preserve">PR24 Wastewater enhancement RCV adjustment in 2027-28 FYA prices (ADDN1) </t>
  </si>
  <si>
    <t xml:space="preserve">PR24 Wastewater enhancement RCV adjustment in 2027-28 FYA prices (ADDN2) </t>
  </si>
  <si>
    <t>PR24 Other RCV adjustment in 2027-28 FYA prices</t>
  </si>
  <si>
    <t xml:space="preserve">PR24 Other RCV adjustment in 2027-28 FYA prices (WR) </t>
  </si>
  <si>
    <t xml:space="preserve">PR24 Other RCV adjustment in 2027-28 FYA prices (WN) </t>
  </si>
  <si>
    <t xml:space="preserve">PR24 Other RCV adjustment in 2027-28 FYA prices (WWN) </t>
  </si>
  <si>
    <t xml:space="preserve">PR24 Other RCV adjustment in 2027-28 FYA prices (BR) </t>
  </si>
  <si>
    <t xml:space="preserve">PR24 Other RCV adjustment in 2027-28 FYA prices (ADDN1) </t>
  </si>
  <si>
    <t xml:space="preserve">PR24 Other RCV adjustment in 2027-28 FYA prices (ADDN2) </t>
  </si>
  <si>
    <t>PR24 Cost sharing RCV adjustment in 2027-28 FYA prices (Total)</t>
  </si>
  <si>
    <t>PR24 Delivery mechanism RCV adjustment in 2027-28 FYA prices (Total)</t>
  </si>
  <si>
    <t>PR24 Cost change process RCV adjustment in 2027-28 FYA prices (Total)</t>
  </si>
  <si>
    <t>PR24 Land sales RCV adjustment in 2027-28 FYA prices (Total)</t>
  </si>
  <si>
    <t>PR24 Major projects RCV adjustment in 2027-28 FYA prices (Total)</t>
  </si>
  <si>
    <t>PR24 ODI performance RCV adjustment in 2027-28 FYA prices (Total)</t>
  </si>
  <si>
    <t>PR24 Price control deliverables RCV adjustment in 2027-28 FYA prices (Total)</t>
  </si>
  <si>
    <t>PR24 QAA RCV adjustment in 2027-28 FYA prices (Total)</t>
  </si>
  <si>
    <t>PR24 Real price effects RCV adjustment in 2027-28 FYA prices (Total)</t>
  </si>
  <si>
    <t>PR24 Wastewater enhancement RCV adjustment in 2027-28 FYA prices (Total)</t>
  </si>
  <si>
    <t>PR24 Other RCV adjustment in 2027-28 FYA prices (Total)</t>
  </si>
  <si>
    <t>RCV Opening Balances as at 1 April 2030 expressed in PR29 base year prices</t>
  </si>
  <si>
    <t>Ofwat - Pre 2020 RCV opening balance - real (2027-28 FYA)</t>
  </si>
  <si>
    <t xml:space="preserve">Ofwat - Pre 2020 RCV opening balance - real (2027-28 FYA) (WR) </t>
  </si>
  <si>
    <t xml:space="preserve">Ofwat - Pre 2020 RCV opening balance - real (2027-28 FYA) (WN) </t>
  </si>
  <si>
    <t xml:space="preserve">Ofwat - Pre 2020 RCV opening balance - real (2027-28 FYA) (WWN) </t>
  </si>
  <si>
    <t xml:space="preserve">Ofwat - Pre 2020 RCV opening balance - real (2027-28 FYA) (BR) </t>
  </si>
  <si>
    <t xml:space="preserve">Ofwat - Pre 2020 RCV opening balance - real (2027-28 FYA) (ADDN1) </t>
  </si>
  <si>
    <t xml:space="preserve">Ofwat - Pre 2020 RCV opening balance - real (2027-28 FYA) (ADDN2) </t>
  </si>
  <si>
    <t>Ofwat - 2020-25 RCV opening balance - real (2027-28 FYA)</t>
  </si>
  <si>
    <t xml:space="preserve">Ofwat - 2020-25 RCV opening balance - real (2027-28 FYA) (WR) </t>
  </si>
  <si>
    <t xml:space="preserve">Ofwat - 2020-25 RCV opening balance - real (2027-28 FYA) (WN) </t>
  </si>
  <si>
    <t xml:space="preserve">Ofwat - 2020-25 RCV opening balance - real (2027-28 FYA) (WWN) </t>
  </si>
  <si>
    <t xml:space="preserve">Ofwat - 2020-25 RCV opening balance - real (2027-28 FYA) (BR) </t>
  </si>
  <si>
    <t xml:space="preserve">Ofwat - 2020-25 RCV opening balance - real (2027-28 FYA) (ADDN1) </t>
  </si>
  <si>
    <t xml:space="preserve">Ofwat - 2020-25 RCV opening balance - real (2027-28 FYA) (ADDN2) </t>
  </si>
  <si>
    <t>Ofwat - Post 2025 RCV opening balance - real (2027-28 FYA)</t>
  </si>
  <si>
    <t xml:space="preserve">Ofwat - Post 2025 RCV opening balance - real (2027-28 FYA) (WR) </t>
  </si>
  <si>
    <t xml:space="preserve">Ofwat - Post 2025 RCV opening balance - real (2027-28 FYA) (WN) </t>
  </si>
  <si>
    <t xml:space="preserve">Ofwat - Post 2025 RCV opening balance - real (2027-28 FYA) (WWN) </t>
  </si>
  <si>
    <t xml:space="preserve">Ofwat - Post 2025 RCV opening balance - real (2027-28 FYA) (BR) </t>
  </si>
  <si>
    <t xml:space="preserve">Ofwat - Post 2025 RCV opening balance - real (2027-28 FYA) (ADDN1) </t>
  </si>
  <si>
    <t xml:space="preserve">Ofwat - Post 2025 RCV opening balance - real (2027-28 FYA) (ADDN2) </t>
  </si>
  <si>
    <t>Opening RCV balances as at 1 April 2030 in 2027-28 FYA prices</t>
  </si>
  <si>
    <t>Ofwat - RCV opening balance - real</t>
  </si>
  <si>
    <t xml:space="preserve">Ofwat - RCV opening balance - real (WR) </t>
  </si>
  <si>
    <t xml:space="preserve">Ofwat - RCV opening balance - real (WN) </t>
  </si>
  <si>
    <t xml:space="preserve">Ofwat - RCV opening balance - real (WWN) </t>
  </si>
  <si>
    <t xml:space="preserve">Ofwat - RCV opening balance - real (BR) </t>
  </si>
  <si>
    <t xml:space="preserve">Ofwat - RCV opening balance - real (ADDN1) </t>
  </si>
  <si>
    <t xml:space="preserve">Ofwat - RCV opening balance - real (ADDN2) </t>
  </si>
  <si>
    <t>RCV Opening Balances as at 1 April 2030 expressed in FYE prices</t>
  </si>
  <si>
    <t>Ofwat - Opening RCV at 1 April 2030 post midnight adjustments in 2022-23 FYE prices</t>
  </si>
  <si>
    <t xml:space="preserve">Ofwat - Opening RCV at 1 April 2030 post midnight adjustments in 2022-23 FYE prices (WR) </t>
  </si>
  <si>
    <t xml:space="preserve">Ofwat - Opening RCV at 1 April 2030 post midnight adjustments in 2022-23 FYE prices (WN) </t>
  </si>
  <si>
    <t xml:space="preserve">Ofwat - Opening RCV at 1 April 2030 post midnight adjustments in 2022-23 FYE prices (WWN) </t>
  </si>
  <si>
    <t xml:space="preserve">Ofwat - Opening RCV at 1 April 2030 post midnight adjustments in 2022-23 FYE prices (BR) </t>
  </si>
  <si>
    <t xml:space="preserve">Ofwat - Opening RCV at 1 April 2030 post midnight adjustments in 2022-23 FYE prices (ADDN1) </t>
  </si>
  <si>
    <t xml:space="preserve">Ofwat - Opening RCV at 1 April 2030 post midnight adjustments in 2022-23 FYE prices (ADDN2) </t>
  </si>
  <si>
    <t>Ofwat - RCV opening balance in 2027-28 FYE prices</t>
  </si>
  <si>
    <t xml:space="preserve">Ofwat - RCV opening balance in 2027-28 FYE prices (WR) </t>
  </si>
  <si>
    <t xml:space="preserve">Ofwat - RCV opening balance in 2027-28 FYE prices (WN) </t>
  </si>
  <si>
    <t xml:space="preserve">Ofwat - RCV opening balance in 2027-28 FYE prices (WWN) </t>
  </si>
  <si>
    <t xml:space="preserve">Ofwat - RCV opening balance in 2027-28 FYE prices (BR) </t>
  </si>
  <si>
    <t xml:space="preserve">Ofwat - RCV opening balance in 2027-28 FYE prices (ADDN1) </t>
  </si>
  <si>
    <t xml:space="preserve">Ofwat - RCV opening balance in 2027-28 FYE prices (ADDN2) </t>
  </si>
  <si>
    <t>Ofwat - RCV opening balance in 2027-28 FYE prices (Total)</t>
  </si>
  <si>
    <t>Model Checks</t>
  </si>
  <si>
    <t>Checks breached any period</t>
  </si>
  <si>
    <t>Ofwat - RCV opening balance - check</t>
  </si>
  <si>
    <t xml:space="preserve">Ofwat - RCV opening balance - check (WR) </t>
  </si>
  <si>
    <t>check</t>
  </si>
  <si>
    <t xml:space="preserve">Ofwat - RCV opening balance - check (WN) </t>
  </si>
  <si>
    <t xml:space="preserve">Ofwat - RCV opening balance - check (WWN) </t>
  </si>
  <si>
    <t xml:space="preserve">Ofwat - RCV opening balance - check (BR) </t>
  </si>
  <si>
    <t xml:space="preserve">Ofwat - RCV opening balance - check (ADDN1) </t>
  </si>
  <si>
    <t xml:space="preserve">Ofwat - RCV opening balance - check (ADDN2) </t>
  </si>
  <si>
    <t>Ofwat - RCV opening balance - check overall</t>
  </si>
  <si>
    <t xml:space="preserve">Ofwat - RCV opening balance - check overall (WR) </t>
  </si>
  <si>
    <t xml:space="preserve">Ofwat - RCV opening balance - check overall (WN) </t>
  </si>
  <si>
    <t xml:space="preserve">Ofwat - RCV opening balance - check overall (WWN) </t>
  </si>
  <si>
    <t xml:space="preserve">Ofwat - RCV opening balance - check overall (BR) </t>
  </si>
  <si>
    <t xml:space="preserve">Ofwat - RCV opening balance - check overall (ADDN1) </t>
  </si>
  <si>
    <t xml:space="preserve">Ofwat - RCV opening balance - check overall (ADDN2) </t>
  </si>
  <si>
    <t>BUSINESS PLAN TABLE</t>
  </si>
  <si>
    <t xml:space="preserve"> </t>
  </si>
  <si>
    <t>Opening RCV balances as at 1 April 2030 in 2022-23 FYE prices</t>
  </si>
  <si>
    <t>Opening RCV balances as at 1 April 2030 in 2027-28 FYE prices</t>
  </si>
  <si>
    <t>VALUES FOR INPUT TO PR29 FINANCIAL MODEL (IN PR29 BASE YEAR (2027-28) FYA PRICES)</t>
  </si>
  <si>
    <t>Pre 2020 RCV</t>
  </si>
  <si>
    <t xml:space="preserve">2020-25 RCV </t>
  </si>
  <si>
    <t>Post 2025 RCV</t>
  </si>
  <si>
    <t xml:space="preserve"> VALUES FOR DETERMINATION TABLES (IN PR29 BASE YEAR (2027-28) FYA PRICES) </t>
  </si>
  <si>
    <t>Total final determination value of PR24 reconciliation RCV adjustments in 2029-30 by price control</t>
  </si>
  <si>
    <t>(£m 2027-28 FYA CPIH deflated prices)</t>
  </si>
  <si>
    <t>RCV Adjustments £m</t>
  </si>
  <si>
    <t xml:space="preserve">Water resources </t>
  </si>
  <si>
    <t>Network plus water</t>
  </si>
  <si>
    <t xml:space="preserve">Network plus wastewater </t>
  </si>
  <si>
    <t>Bioresources</t>
  </si>
  <si>
    <t>Additional control 1</t>
  </si>
  <si>
    <t>Additional control 2</t>
  </si>
  <si>
    <t>Cost sharing</t>
  </si>
  <si>
    <t>Cost change process</t>
  </si>
  <si>
    <t>Delivery mechanism</t>
  </si>
  <si>
    <t>Land sales</t>
  </si>
  <si>
    <t>Major projects</t>
  </si>
  <si>
    <t>ODIs</t>
  </si>
  <si>
    <t>PCDs</t>
  </si>
  <si>
    <t>QAA</t>
  </si>
  <si>
    <t>Real price effects</t>
  </si>
  <si>
    <t>Wastewater enhancements</t>
  </si>
  <si>
    <t>BYR WINEP / NEP</t>
  </si>
  <si>
    <t>BYR Land sales</t>
  </si>
  <si>
    <t>BYR Green recovery (TVM)</t>
  </si>
  <si>
    <t>BYR ODIs</t>
  </si>
  <si>
    <t>BYR Totex costs</t>
  </si>
  <si>
    <t>BYR RPI-CPIH wedge</t>
  </si>
  <si>
    <t>BYR Strategic regional water resources</t>
  </si>
  <si>
    <t>BYR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</si>
</sst>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dd/mm/yyyy;@"/>
    <numFmt numFmtId="165" formatCode="#,##0_);\(#,##0\);&quot;-  &quot;;&quot; &quot;@&quot; &quot;"/>
    <numFmt numFmtId="166" formatCode="#,##0_);\(#,##0\);&quot;-  &quot;;&quot; &quot;@"/>
    <numFmt numFmtId="167" formatCode="dd\ mmm\ yy_);\(###0\);&quot;-  &quot;;&quot; &quot;@&quot; &quot;"/>
    <numFmt numFmtId="168" formatCode="#,##0.0000_);\(#,##0.0000\);&quot;-  &quot;;&quot; &quot;@&quot; &quot;"/>
    <numFmt numFmtId="169" formatCode="0.00%_);\-0.00%_);&quot;-  &quot;;&quot; &quot;@&quot; &quot;"/>
    <numFmt numFmtId="170" formatCode="dd\ mmm\ yyyy_);\(###0\);&quot;-  &quot;;&quot; &quot;@&quot; &quot;"/>
    <numFmt numFmtId="171" formatCode="###0_);\(###0\);&quot;-  &quot;;&quot; &quot;@&quot; &quot;"/>
    <numFmt numFmtId="172" formatCode="0;0;&quot;-&quot;"/>
    <numFmt numFmtId="173" formatCode="0.00%;\-0.00%_);&quot;-  &quot;;&quot; &quot;@&quot; &quot;"/>
    <numFmt numFmtId="174" formatCode="#,##0.0000;\(#,##0.0000\);&quot;-  &quot;;&quot; &quot;@&quot; &quot;"/>
    <numFmt numFmtId="175" formatCode="mmmm\ yyyy;@"/>
    <numFmt numFmtId="176" formatCode="#,##0.0_);\(#,##0.0\);&quot;-  &quot;;&quot; &quot;@&quot; &quot;"/>
    <numFmt numFmtId="177" formatCode="#,##0.00_);\(#,##0.00\);&quot;-  &quot;;&quot; &quot;@&quot; &quot;"/>
    <numFmt numFmtId="178" formatCode="#,##0.0"/>
    <numFmt numFmtId="179" formatCode="#,##0.000_);\(#,##0.000\);&quot;-  &quot;;&quot; &quot;@&quot; &quot;"/>
  </numFmts>
  <fonts count="66">
    <font>
      <sz val="8"/>
      <color theme="1"/>
      <name val="Tahoma"/>
      <family val="2"/>
    </font>
    <font>
      <sz val="10"/>
      <name val="Calibri"/>
      <family val="2"/>
    </font>
    <font>
      <sz val="11"/>
      <color theme="1"/>
      <name val="Arial"/>
      <family val="2"/>
    </font>
    <font>
      <sz val="10"/>
      <color theme="1"/>
      <name val="Calibri"/>
      <family val="2"/>
    </font>
    <font>
      <u/>
      <sz val="11"/>
      <color theme="10"/>
      <name val="Arial"/>
      <family val="2"/>
    </font>
    <font>
      <sz val="10"/>
      <color rgb="FF000000"/>
      <name val="Calibri"/>
      <family val="2"/>
    </font>
    <font>
      <sz val="11"/>
      <color indexed="8"/>
      <name val="Calibri"/>
      <family val="2"/>
      <scheme val="minor"/>
    </font>
    <font>
      <sz val="10"/>
      <name val="Arial"/>
      <family val="2"/>
    </font>
    <font>
      <sz val="10"/>
      <color theme="1"/>
      <name val="Calibri"/>
      <family val="2"/>
      <scheme val="minor"/>
    </font>
    <font>
      <b/>
      <sz val="10"/>
      <color theme="0"/>
      <name val="Calibri"/>
      <family val="2"/>
    </font>
    <font>
      <sz val="10"/>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u/>
      <sz val="10"/>
      <color rgb="FF000000"/>
      <name val="Calibri"/>
      <family val="2"/>
      <scheme val="minor"/>
    </font>
    <font>
      <sz val="24"/>
      <color theme="0"/>
      <name val="Calibri"/>
      <family val="2"/>
      <scheme val="minor"/>
    </font>
    <font>
      <b/>
      <sz val="8"/>
      <name val="Calibri"/>
      <family val="2"/>
      <scheme val="minor"/>
    </font>
    <font>
      <u/>
      <sz val="10"/>
      <name val="Calibri"/>
      <family val="2"/>
      <scheme val="minor"/>
    </font>
    <font>
      <sz val="8"/>
      <color theme="1"/>
      <name val="Calibri"/>
      <family val="2"/>
      <scheme val="minor"/>
    </font>
    <font>
      <sz val="10"/>
      <color indexed="8"/>
      <name val="Calibri"/>
      <family val="2"/>
      <scheme val="minor"/>
    </font>
    <font>
      <b/>
      <sz val="10"/>
      <color theme="1"/>
      <name val="Calibri"/>
      <family val="2"/>
      <scheme val="minor"/>
    </font>
    <font>
      <sz val="12"/>
      <color theme="3"/>
      <name val="Calibri"/>
      <family val="2"/>
    </font>
    <font>
      <u/>
      <sz val="10"/>
      <name val="Calibri"/>
      <family val="2"/>
    </font>
    <font>
      <sz val="10"/>
      <color rgb="FF003595"/>
      <name val="Krub SemiBold"/>
    </font>
    <font>
      <i/>
      <sz val="10"/>
      <name val="Calibri"/>
      <family val="2"/>
      <scheme val="minor"/>
    </font>
    <font>
      <sz val="10"/>
      <name val="Krub"/>
    </font>
    <font>
      <sz val="10"/>
      <color indexed="9"/>
      <name val="Calibri"/>
      <family val="2"/>
      <scheme val="minor"/>
    </font>
    <font>
      <sz val="11"/>
      <color rgb="FF003595"/>
      <name val="Krub SemiBold"/>
    </font>
    <font>
      <sz val="18"/>
      <name val="Calibri"/>
      <family val="2"/>
    </font>
    <font>
      <b/>
      <sz val="10"/>
      <color indexed="8"/>
      <name val="Calibri"/>
      <family val="2"/>
      <scheme val="minor"/>
    </font>
    <font>
      <sz val="12"/>
      <color rgb="FF003595"/>
      <name val="Calibri"/>
      <family val="2"/>
    </font>
    <font>
      <b/>
      <u/>
      <sz val="10"/>
      <name val="Calibri"/>
      <family val="2"/>
      <scheme val="minor"/>
    </font>
    <font>
      <u/>
      <sz val="12"/>
      <color theme="3"/>
      <name val="Calibri"/>
      <family val="2"/>
    </font>
    <font>
      <sz val="16"/>
      <color rgb="FF003595"/>
      <name val="Calibri"/>
      <family val="2"/>
    </font>
    <font>
      <sz val="9"/>
      <color theme="1"/>
      <name val="Calibri"/>
      <family val="2"/>
    </font>
    <font>
      <b/>
      <sz val="10"/>
      <color rgb="FF0071CE"/>
      <name val="Calibri"/>
      <family val="2"/>
    </font>
    <font>
      <b/>
      <sz val="16"/>
      <name val="Calibri"/>
      <family val="2"/>
    </font>
    <font>
      <b/>
      <sz val="16"/>
      <color theme="0"/>
      <name val="Calibri"/>
      <family val="2"/>
    </font>
    <font>
      <sz val="24"/>
      <color theme="0"/>
      <name val="Calibri"/>
      <family val="2"/>
    </font>
    <font>
      <sz val="11"/>
      <color theme="1"/>
      <name val="Calibri"/>
      <family val="2"/>
    </font>
    <font>
      <sz val="20"/>
      <color rgb="FF003595"/>
      <name val="Krub SemiBold"/>
    </font>
    <font>
      <b/>
      <sz val="18"/>
      <name val="Calibri"/>
      <family val="2"/>
    </font>
    <font>
      <sz val="11"/>
      <color rgb="FFFF0000"/>
      <name val="Arial"/>
      <family val="2"/>
    </font>
    <font>
      <sz val="10"/>
      <color rgb="FF0000FF"/>
      <name val="Calibri"/>
      <family val="2"/>
      <scheme val="minor"/>
    </font>
    <font>
      <sz val="14"/>
      <color rgb="FF0071CE"/>
      <name val="Krub SemiBold"/>
    </font>
    <font>
      <sz val="10"/>
      <color rgb="FF0071CE"/>
      <name val="Calibri"/>
      <family val="2"/>
    </font>
    <font>
      <sz val="10"/>
      <color theme="0"/>
      <name val="Calibri"/>
      <family val="2"/>
    </font>
    <font>
      <u/>
      <sz val="10"/>
      <color theme="3"/>
      <name val="Calibri"/>
      <family val="2"/>
    </font>
    <font>
      <sz val="10"/>
      <color rgb="FFD60037"/>
      <name val="Calibri"/>
      <family val="2"/>
    </font>
    <font>
      <sz val="10"/>
      <color rgb="FF006938"/>
      <name val="Calibri"/>
      <family val="2"/>
    </font>
    <font>
      <sz val="12"/>
      <color theme="0"/>
      <name val="Calibri"/>
      <family val="2"/>
    </font>
    <font>
      <sz val="18"/>
      <name val="Calibri"/>
      <family val="2"/>
      <scheme val="minor"/>
    </font>
    <font>
      <sz val="11"/>
      <color rgb="FF242424"/>
      <name val="Aptos Narrow"/>
      <family val="2"/>
    </font>
    <font>
      <sz val="8"/>
      <color theme="1"/>
      <name val="Tahoma"/>
      <family val="2"/>
    </font>
    <font>
      <u/>
      <sz val="8"/>
      <color theme="10"/>
      <name val="Tahoma"/>
      <family val="2"/>
    </font>
    <font>
      <b/>
      <sz val="10"/>
      <color rgb="FF0071CE"/>
      <name val="Calibri"/>
      <family val="2"/>
      <scheme val="minor"/>
    </font>
    <font>
      <u/>
      <sz val="10"/>
      <color rgb="FF0071CE"/>
      <name val="Calibri"/>
      <family val="2"/>
      <scheme val="minor"/>
    </font>
    <font>
      <sz val="10"/>
      <color rgb="FF0071CE"/>
      <name val="Calibri"/>
      <family val="2"/>
      <scheme val="minor"/>
    </font>
    <font>
      <sz val="10"/>
      <color rgb="FFD60037"/>
      <name val="Calibri"/>
      <family val="2"/>
      <scheme val="minor"/>
    </font>
    <font>
      <b/>
      <sz val="10"/>
      <color rgb="FFD60037"/>
      <name val="Calibri"/>
      <family val="2"/>
      <scheme val="minor"/>
    </font>
    <font>
      <u/>
      <sz val="10"/>
      <color rgb="FFD60037"/>
      <name val="Calibri"/>
      <family val="2"/>
      <scheme val="minor"/>
    </font>
    <font>
      <sz val="10"/>
      <color rgb="FF003595"/>
      <name val="Calibri"/>
      <family val="2"/>
    </font>
    <font>
      <b/>
      <sz val="14"/>
      <name val="Calibri"/>
      <family val="2"/>
    </font>
    <font>
      <u/>
      <sz val="14"/>
      <name val="Calibri"/>
      <family val="2"/>
    </font>
    <font>
      <sz val="14"/>
      <name val="Calibri"/>
      <family val="2"/>
    </font>
    <font>
      <sz val="14"/>
      <color theme="1"/>
      <name val="Calibri"/>
      <family val="2"/>
    </font>
  </fonts>
  <fills count="22">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C0C0C0"/>
        <bgColor indexed="64"/>
      </patternFill>
    </fill>
    <fill>
      <patternFill patternType="solid">
        <fgColor rgb="FF003595"/>
        <bgColor indexed="64"/>
      </patternFill>
    </fill>
    <fill>
      <patternFill patternType="solid">
        <fgColor rgb="FFD3D3D3"/>
        <bgColor indexed="64"/>
      </patternFill>
    </fill>
    <fill>
      <patternFill patternType="solid">
        <fgColor rgb="FFDCECF5"/>
        <bgColor indexed="64"/>
      </patternFill>
    </fill>
    <fill>
      <patternFill patternType="solid">
        <fgColor rgb="FFD9D9D9"/>
        <bgColor indexed="64"/>
      </patternFill>
    </fill>
    <fill>
      <patternFill patternType="solid">
        <fgColor rgb="FF99CCFF"/>
        <bgColor indexed="64"/>
      </patternFill>
    </fill>
    <fill>
      <patternFill patternType="solid">
        <fgColor rgb="FFCCCCCE"/>
        <bgColor indexed="64"/>
      </patternFill>
    </fill>
    <fill>
      <patternFill patternType="solid">
        <fgColor rgb="FF92D050"/>
        <bgColor indexed="64"/>
      </patternFill>
    </fill>
    <fill>
      <patternFill patternType="solid">
        <fgColor rgb="FF98C561"/>
        <bgColor indexed="64"/>
      </patternFill>
    </fill>
    <fill>
      <patternFill patternType="solid">
        <fgColor rgb="FFD8D8D8"/>
        <bgColor indexed="64"/>
      </patternFill>
    </fill>
    <fill>
      <patternFill patternType="solid">
        <fgColor rgb="FFB9D9EC"/>
        <bgColor indexed="64"/>
      </patternFill>
    </fill>
    <fill>
      <patternFill patternType="solid">
        <fgColor rgb="FFDCECF6"/>
        <bgColor indexed="64"/>
      </patternFill>
    </fill>
    <fill>
      <patternFill patternType="solid">
        <fgColor rgb="FFE2E768"/>
        <bgColor indexed="64"/>
      </patternFill>
    </fill>
    <fill>
      <patternFill patternType="solid">
        <fgColor rgb="FFFFB81D"/>
        <bgColor indexed="64"/>
      </patternFill>
    </fill>
    <fill>
      <patternFill patternType="solid">
        <fgColor rgb="FF57A1DF"/>
        <bgColor indexed="64"/>
      </patternFill>
    </fill>
    <fill>
      <patternFill patternType="solid">
        <fgColor rgb="FF62A70F"/>
        <bgColor indexed="64"/>
      </patternFill>
    </fill>
    <fill>
      <patternFill patternType="solid">
        <fgColor rgb="FFB97BB4"/>
        <bgColor indexed="64"/>
      </patternFill>
    </fill>
    <fill>
      <patternFill patternType="solid">
        <fgColor theme="3" tint="0.89999084444715716"/>
        <bgColor indexed="64"/>
      </patternFill>
    </fill>
  </fills>
  <borders count="24">
    <border>
      <left/>
      <right/>
      <top/>
      <bottom/>
      <diagonal/>
    </border>
    <border>
      <left style="thin">
        <color theme="0" tint="-0.24991607409894101"/>
      </left>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right/>
      <top/>
      <bottom style="thin">
        <color rgb="FFCCCCCE"/>
      </bottom>
      <diagonal/>
    </border>
    <border>
      <left/>
      <right/>
      <top style="thin">
        <color rgb="FFCCCCCE"/>
      </top>
      <bottom/>
      <diagonal/>
    </border>
    <border>
      <left/>
      <right style="thin">
        <color rgb="FFCCCCCE"/>
      </right>
      <top/>
      <bottom/>
      <diagonal/>
    </border>
    <border>
      <left style="thin">
        <color rgb="FFCCCCCE"/>
      </left>
      <right/>
      <top/>
      <bottom/>
      <diagonal/>
    </border>
    <border>
      <left style="medium">
        <color rgb="FF003595"/>
      </left>
      <right style="medium">
        <color rgb="FF003595"/>
      </right>
      <top style="medium">
        <color rgb="FF003595"/>
      </top>
      <bottom style="medium">
        <color rgb="FF003595"/>
      </bottom>
      <diagonal/>
    </border>
    <border>
      <left/>
      <right style="thin">
        <color rgb="FFCCCCCE"/>
      </right>
      <top/>
      <bottom style="thin">
        <color rgb="FFCCCCCE"/>
      </bottom>
      <diagonal/>
    </border>
    <border>
      <left/>
      <right style="thin">
        <color rgb="FFCCCCCE"/>
      </right>
      <top style="thin">
        <color rgb="FFCCCCCE"/>
      </top>
      <bottom/>
      <diagonal/>
    </border>
    <border>
      <left/>
      <right/>
      <top style="medium">
        <color rgb="FF003595"/>
      </top>
      <bottom style="medium">
        <color rgb="FF003595"/>
      </bottom>
      <diagonal/>
    </border>
    <border>
      <left style="thin">
        <color rgb="FFCCCCCE"/>
      </left>
      <right/>
      <top/>
      <bottom style="thin">
        <color rgb="FFCCCCCE"/>
      </bottom>
      <diagonal/>
    </border>
    <border>
      <left style="thin">
        <color rgb="FFCCCCCE"/>
      </left>
      <right/>
      <top style="thin">
        <color rgb="FFCCCCCE"/>
      </top>
      <bottom/>
      <diagonal/>
    </border>
    <border>
      <left style="medium">
        <color rgb="FF003595"/>
      </left>
      <right style="medium">
        <color rgb="FF003595"/>
      </right>
      <top/>
      <bottom style="medium">
        <color rgb="FF003595"/>
      </bottom>
      <diagonal/>
    </border>
    <border>
      <left/>
      <right style="medium">
        <color rgb="FF003595"/>
      </right>
      <top style="medium">
        <color rgb="FF003595"/>
      </top>
      <bottom style="medium">
        <color rgb="FF003595"/>
      </bottom>
      <diagonal/>
    </border>
    <border>
      <left style="medium">
        <color rgb="FF003595"/>
      </left>
      <right/>
      <top style="medium">
        <color rgb="FF003595"/>
      </top>
      <bottom style="medium">
        <color rgb="FF003595"/>
      </bottom>
      <diagonal/>
    </border>
    <border>
      <left style="medium">
        <color rgb="FF003595"/>
      </left>
      <right style="medium">
        <color rgb="FF003595"/>
      </right>
      <top style="medium">
        <color rgb="FF003595"/>
      </top>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diagonal/>
    </border>
    <border>
      <left style="thin">
        <color rgb="FF003595"/>
      </left>
      <right style="thin">
        <color rgb="FF003595"/>
      </right>
      <top/>
      <bottom style="thin">
        <color rgb="FF003595"/>
      </bottom>
      <diagonal/>
    </border>
  </borders>
  <cellStyleXfs count="155">
    <xf numFmtId="165" fontId="0" fillId="0" borderId="0" applyFont="0" applyFill="0" applyBorder="0" applyProtection="0">
      <alignment vertical="top"/>
    </xf>
    <xf numFmtId="165" fontId="1" fillId="0" borderId="0" applyBorder="0">
      <alignment vertical="top"/>
    </xf>
    <xf numFmtId="169" fontId="1" fillId="0" borderId="0" applyBorder="0">
      <alignment vertical="top"/>
    </xf>
    <xf numFmtId="165" fontId="1" fillId="0" borderId="0" applyBorder="0">
      <alignment vertical="top"/>
    </xf>
    <xf numFmtId="167" fontId="1" fillId="0" borderId="0" applyBorder="0">
      <alignment vertical="top"/>
    </xf>
    <xf numFmtId="166" fontId="1" fillId="0" borderId="0" applyFill="0" applyBorder="0" applyProtection="0">
      <alignment vertical="top"/>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170" fontId="1" fillId="0" borderId="0" applyFont="0" applyFill="0" applyBorder="0" applyProtection="0">
      <alignment vertical="top"/>
    </xf>
    <xf numFmtId="170" fontId="1" fillId="0" borderId="0" applyFill="0" applyBorder="0" applyProtection="0">
      <alignment vertical="top"/>
    </xf>
    <xf numFmtId="167" fontId="1" fillId="0" borderId="0" applyFont="0" applyFill="0" applyBorder="0" applyProtection="0">
      <alignment vertical="top"/>
    </xf>
    <xf numFmtId="167" fontId="1" fillId="0" borderId="0" applyFill="0" applyBorder="0" applyProtection="0">
      <alignment vertical="top"/>
    </xf>
    <xf numFmtId="174" fontId="1" fillId="0" borderId="0" applyFont="0" applyFill="0" applyBorder="0" applyProtection="0">
      <alignment vertical="top"/>
    </xf>
    <xf numFmtId="168" fontId="3" fillId="0" borderId="0" applyFill="0" applyBorder="0" applyProtection="0">
      <alignment vertical="top"/>
    </xf>
    <xf numFmtId="168" fontId="1" fillId="0" borderId="0" applyFill="0" applyBorder="0" applyProtection="0">
      <alignment vertical="top"/>
    </xf>
    <xf numFmtId="0" fontId="4" fillId="0" borderId="0" applyNumberFormat="0" applyFill="0" applyBorder="0" applyAlignment="0" applyProtection="0"/>
    <xf numFmtId="169" fontId="5" fillId="2" borderId="1" applyProtection="0">
      <alignment vertical="top"/>
    </xf>
    <xf numFmtId="169" fontId="5" fillId="2" borderId="2" applyProtection="0">
      <alignment vertical="top"/>
    </xf>
    <xf numFmtId="169" fontId="5" fillId="2" borderId="3" applyProtection="0">
      <alignment vertical="top"/>
    </xf>
    <xf numFmtId="169" fontId="5" fillId="2" borderId="4" applyProtection="0">
      <alignment vertical="top"/>
    </xf>
    <xf numFmtId="165" fontId="5" fillId="2" borderId="1" applyProtection="0">
      <alignment vertical="top"/>
    </xf>
    <xf numFmtId="165" fontId="5" fillId="2" borderId="2" applyProtection="0">
      <alignment vertical="top"/>
    </xf>
    <xf numFmtId="165" fontId="5" fillId="2" borderId="3" applyProtection="0">
      <alignment vertical="top"/>
    </xf>
    <xf numFmtId="165" fontId="5" fillId="2" borderId="4" applyProtection="0">
      <alignment vertical="top"/>
    </xf>
    <xf numFmtId="164" fontId="5" fillId="2" borderId="5" applyProtection="0">
      <alignment vertical="top"/>
    </xf>
    <xf numFmtId="164" fontId="5" fillId="2" borderId="2" applyProtection="0">
      <alignment vertical="top"/>
    </xf>
    <xf numFmtId="164" fontId="5" fillId="2" borderId="3" applyProtection="0">
      <alignment vertical="top"/>
    </xf>
    <xf numFmtId="164" fontId="5" fillId="2" borderId="4" applyProtection="0">
      <alignment vertical="top"/>
    </xf>
    <xf numFmtId="165" fontId="5" fillId="2" borderId="5" applyProtection="0">
      <alignment vertical="top"/>
    </xf>
    <xf numFmtId="165" fontId="5" fillId="2" borderId="2" applyProtection="0">
      <alignment vertical="top"/>
    </xf>
    <xf numFmtId="165" fontId="5" fillId="2" borderId="3" applyProtection="0">
      <alignment vertical="top"/>
    </xf>
    <xf numFmtId="165" fontId="5" fillId="2" borderId="4" applyProtection="0">
      <alignment vertical="top"/>
    </xf>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165" fontId="1" fillId="0" borderId="0" applyFill="0" applyBorder="0" applyProtection="0">
      <alignment vertical="top"/>
    </xf>
    <xf numFmtId="0" fontId="7" fillId="0" borderId="0"/>
    <xf numFmtId="165" fontId="1" fillId="0" borderId="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53" fillId="0" borderId="0" applyFont="0" applyFill="0" applyBorder="0" applyProtection="0">
      <alignment vertical="top"/>
    </xf>
    <xf numFmtId="165" fontId="8" fillId="0" borderId="0" applyFill="0" applyBorder="0" applyProtection="0">
      <alignment vertical="top"/>
    </xf>
    <xf numFmtId="165" fontId="8" fillId="0" borderId="0" applyFill="0" applyBorder="0" applyProtection="0">
      <alignment vertical="top"/>
    </xf>
    <xf numFmtId="165" fontId="1" fillId="0" borderId="0" applyFill="0" applyBorder="0" applyProtection="0">
      <alignment vertical="top"/>
    </xf>
    <xf numFmtId="0" fontId="3" fillId="0" borderId="0"/>
    <xf numFmtId="165"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53" fillId="0" borderId="0" applyFont="0" applyFill="0" applyBorder="0" applyProtection="0">
      <alignment vertical="top"/>
    </xf>
    <xf numFmtId="169" fontId="1" fillId="0" borderId="0" applyFill="0" applyBorder="0" applyProtection="0">
      <alignment vertical="top"/>
    </xf>
    <xf numFmtId="169" fontId="8" fillId="0" borderId="0" applyFill="0" applyBorder="0" applyProtection="0">
      <alignment vertical="top"/>
    </xf>
    <xf numFmtId="169" fontId="1" fillId="0" borderId="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169" fontId="2" fillId="0" borderId="0" applyFont="0" applyFill="0" applyBorder="0" applyProtection="0">
      <alignment vertical="top"/>
    </xf>
    <xf numFmtId="9" fontId="2" fillId="0" borderId="0" applyFont="0" applyFill="0" applyBorder="0" applyAlignment="0" applyProtection="0"/>
    <xf numFmtId="166" fontId="1" fillId="0" borderId="0" applyBorder="0">
      <alignment vertical="top"/>
    </xf>
    <xf numFmtId="9" fontId="1" fillId="0" borderId="0" applyBorder="0">
      <alignment vertical="top"/>
    </xf>
    <xf numFmtId="166" fontId="1" fillId="0" borderId="0" applyBorder="0">
      <alignment vertical="top"/>
    </xf>
    <xf numFmtId="167" fontId="5" fillId="0" borderId="0" applyBorder="0">
      <alignment vertical="top"/>
    </xf>
    <xf numFmtId="0" fontId="9" fillId="3" borderId="0" applyNumberFormat="0" applyBorder="0" applyAlignment="0" applyProtection="0"/>
    <xf numFmtId="171" fontId="1" fillId="0" borderId="0" applyFont="0" applyFill="0" applyBorder="0" applyProtection="0">
      <alignment vertical="top"/>
    </xf>
    <xf numFmtId="171" fontId="1" fillId="0" borderId="0" applyFill="0" applyBorder="0" applyProtection="0">
      <alignment vertical="top"/>
    </xf>
    <xf numFmtId="165" fontId="1" fillId="0" borderId="0" applyFill="0" applyBorder="0" applyProtection="0">
      <alignment vertical="top"/>
    </xf>
    <xf numFmtId="0" fontId="54" fillId="0" borderId="0" applyNumberFormat="0" applyFill="0" applyBorder="0" applyAlignment="0" applyProtection="0"/>
  </cellStyleXfs>
  <cellXfs count="255">
    <xf numFmtId="165" fontId="0" fillId="0" borderId="0" xfId="0">
      <alignment vertical="top"/>
    </xf>
    <xf numFmtId="166" fontId="10" fillId="4" borderId="0" xfId="5" applyFont="1" applyFill="1" applyAlignment="1">
      <alignment horizontal="right" vertical="top"/>
    </xf>
    <xf numFmtId="166" fontId="10" fillId="0" borderId="0" xfId="5" applyFont="1">
      <alignment vertical="top"/>
    </xf>
    <xf numFmtId="167" fontId="11" fillId="0" borderId="0" xfId="34" applyFont="1">
      <alignment vertical="top"/>
    </xf>
    <xf numFmtId="171" fontId="12" fillId="0" borderId="0" xfId="151" applyFont="1">
      <alignment vertical="top"/>
    </xf>
    <xf numFmtId="179" fontId="1" fillId="0" borderId="0" xfId="148" applyNumberFormat="1">
      <alignment vertical="top"/>
    </xf>
    <xf numFmtId="165" fontId="10" fillId="4" borderId="0" xfId="0" applyFont="1" applyFill="1" applyAlignment="1">
      <alignment horizontal="right" vertical="top"/>
    </xf>
    <xf numFmtId="179" fontId="1" fillId="0" borderId="0" xfId="1" applyNumberFormat="1">
      <alignment vertical="top"/>
    </xf>
    <xf numFmtId="0" fontId="10" fillId="0" borderId="0" xfId="113" applyFont="1" applyAlignment="1">
      <alignment vertical="top"/>
    </xf>
    <xf numFmtId="171" fontId="10" fillId="0" borderId="0" xfId="5" applyNumberFormat="1" applyFont="1">
      <alignment vertical="top"/>
    </xf>
    <xf numFmtId="165" fontId="12" fillId="0" borderId="0" xfId="62" applyFont="1">
      <alignment vertical="top"/>
    </xf>
    <xf numFmtId="165" fontId="13" fillId="0" borderId="0" xfId="62" applyFont="1">
      <alignment vertical="top"/>
    </xf>
    <xf numFmtId="179" fontId="1" fillId="0" borderId="0" xfId="3" applyNumberFormat="1">
      <alignment vertical="top"/>
    </xf>
    <xf numFmtId="171" fontId="1" fillId="0" borderId="0" xfId="1" applyNumberFormat="1">
      <alignment vertical="top"/>
    </xf>
    <xf numFmtId="165" fontId="14" fillId="0" borderId="0" xfId="62" applyFont="1">
      <alignment vertical="top"/>
    </xf>
    <xf numFmtId="165" fontId="12" fillId="0" borderId="0" xfId="62" applyFont="1" applyAlignment="1">
      <alignment horizontal="right" vertical="top"/>
    </xf>
    <xf numFmtId="167" fontId="1" fillId="0" borderId="0" xfId="4">
      <alignment vertical="top"/>
    </xf>
    <xf numFmtId="165" fontId="11" fillId="0" borderId="0" xfId="0" applyFont="1">
      <alignment vertical="top"/>
    </xf>
    <xf numFmtId="165" fontId="15" fillId="5" borderId="0" xfId="0" applyFont="1" applyFill="1">
      <alignment vertical="top"/>
    </xf>
    <xf numFmtId="171" fontId="5" fillId="6" borderId="0" xfId="1" applyNumberFormat="1" applyFont="1" applyFill="1">
      <alignment vertical="top"/>
    </xf>
    <xf numFmtId="179" fontId="5" fillId="2" borderId="5" xfId="51" applyNumberFormat="1" applyProtection="1">
      <alignment vertical="top"/>
      <protection locked="0"/>
    </xf>
    <xf numFmtId="165" fontId="16" fillId="0" borderId="0" xfId="0" applyFont="1">
      <alignment vertical="top"/>
    </xf>
    <xf numFmtId="165" fontId="17" fillId="0" borderId="0" xfId="0" applyFont="1">
      <alignment vertical="top"/>
    </xf>
    <xf numFmtId="165" fontId="18" fillId="0" borderId="0" xfId="0" applyFont="1" applyAlignment="1">
      <alignment horizontal="right" vertical="top"/>
    </xf>
    <xf numFmtId="0" fontId="19" fillId="0" borderId="0" xfId="113" applyFont="1" applyAlignment="1">
      <alignment vertical="top"/>
    </xf>
    <xf numFmtId="165" fontId="11" fillId="0" borderId="0" xfId="62" applyFont="1">
      <alignment vertical="top"/>
    </xf>
    <xf numFmtId="165" fontId="13" fillId="7" borderId="0" xfId="62" applyFont="1" applyFill="1">
      <alignment vertical="top"/>
    </xf>
    <xf numFmtId="0" fontId="20" fillId="8" borderId="0" xfId="113" applyFont="1" applyFill="1" applyAlignment="1">
      <alignment vertical="top"/>
    </xf>
    <xf numFmtId="0" fontId="10" fillId="0" borderId="6" xfId="113" applyFont="1" applyBorder="1" applyAlignment="1">
      <alignment vertical="top"/>
    </xf>
    <xf numFmtId="165" fontId="10" fillId="0" borderId="0" xfId="62" applyFont="1">
      <alignment vertical="top"/>
    </xf>
    <xf numFmtId="0" fontId="19" fillId="8" borderId="0" xfId="113" applyFont="1" applyFill="1" applyAlignment="1">
      <alignment horizontal="centerContinuous" vertical="top"/>
    </xf>
    <xf numFmtId="0" fontId="10" fillId="0" borderId="7" xfId="113" applyFont="1" applyBorder="1" applyAlignment="1">
      <alignment vertical="top"/>
    </xf>
    <xf numFmtId="0" fontId="1" fillId="0" borderId="0" xfId="86" applyFont="1" applyAlignment="1">
      <alignment vertical="top"/>
    </xf>
    <xf numFmtId="0" fontId="11" fillId="9" borderId="0" xfId="113" applyFont="1" applyFill="1" applyAlignment="1">
      <alignment vertical="top"/>
    </xf>
    <xf numFmtId="0" fontId="11" fillId="0" borderId="0" xfId="113" applyFont="1" applyAlignment="1">
      <alignment vertical="center"/>
    </xf>
    <xf numFmtId="0" fontId="10" fillId="0" borderId="0" xfId="113" applyFont="1" applyAlignment="1">
      <alignment horizontal="center" vertical="top" wrapText="1"/>
    </xf>
    <xf numFmtId="0" fontId="11" fillId="0" borderId="0" xfId="113" applyFont="1" applyAlignment="1">
      <alignment horizontal="center" vertical="top"/>
    </xf>
    <xf numFmtId="165" fontId="1" fillId="0" borderId="0" xfId="62" applyFill="1">
      <alignment vertical="top"/>
    </xf>
    <xf numFmtId="165" fontId="12" fillId="7" borderId="0" xfId="62" applyFont="1" applyFill="1">
      <alignment vertical="top"/>
    </xf>
    <xf numFmtId="165" fontId="14" fillId="7" borderId="0" xfId="62" applyFont="1" applyFill="1">
      <alignment vertical="top"/>
    </xf>
    <xf numFmtId="0" fontId="10" fillId="0" borderId="0" xfId="113" applyFont="1" applyAlignment="1">
      <alignment horizontal="center" vertical="top"/>
    </xf>
    <xf numFmtId="0" fontId="21" fillId="0" borderId="0" xfId="86" applyFont="1" applyAlignment="1">
      <alignment vertical="top"/>
    </xf>
    <xf numFmtId="169" fontId="5" fillId="2" borderId="1" xfId="39" applyProtection="1">
      <alignment vertical="top"/>
      <protection locked="0"/>
    </xf>
    <xf numFmtId="0" fontId="10" fillId="0" borderId="8" xfId="113" applyFont="1" applyBorder="1" applyAlignment="1">
      <alignment vertical="top"/>
    </xf>
    <xf numFmtId="0" fontId="10" fillId="0" borderId="9" xfId="113" applyFont="1" applyBorder="1" applyAlignment="1">
      <alignment vertical="top"/>
    </xf>
    <xf numFmtId="165" fontId="1" fillId="5" borderId="0" xfId="62" applyFill="1">
      <alignment vertical="top"/>
    </xf>
    <xf numFmtId="165" fontId="12" fillId="7" borderId="0" xfId="62" applyFont="1" applyFill="1" applyAlignment="1">
      <alignment horizontal="right" vertical="top"/>
    </xf>
    <xf numFmtId="0" fontId="19" fillId="7" borderId="0" xfId="113" applyFont="1" applyFill="1" applyAlignment="1">
      <alignment horizontal="centerContinuous" vertical="top"/>
    </xf>
    <xf numFmtId="0" fontId="10" fillId="9" borderId="0" xfId="113" applyFont="1" applyFill="1" applyAlignment="1">
      <alignment vertical="top"/>
    </xf>
    <xf numFmtId="0" fontId="22" fillId="0" borderId="0" xfId="86" applyFont="1" applyAlignment="1">
      <alignment vertical="top"/>
    </xf>
    <xf numFmtId="0" fontId="1" fillId="0" borderId="0" xfId="86" applyFont="1"/>
    <xf numFmtId="165" fontId="10" fillId="5" borderId="0" xfId="62" applyFont="1" applyFill="1">
      <alignment vertical="top"/>
    </xf>
    <xf numFmtId="0" fontId="20" fillId="10" borderId="0" xfId="113" applyFont="1" applyFill="1" applyAlignment="1">
      <alignment horizontal="center" vertical="center"/>
    </xf>
    <xf numFmtId="0" fontId="11" fillId="0" borderId="0" xfId="113" applyFont="1" applyAlignment="1">
      <alignment vertical="top"/>
    </xf>
    <xf numFmtId="0" fontId="23" fillId="7" borderId="10" xfId="60" applyFont="1" applyFill="1" applyBorder="1" applyAlignment="1">
      <alignment horizontal="center" vertical="center" wrapText="1"/>
    </xf>
    <xf numFmtId="167" fontId="24" fillId="0" borderId="0" xfId="34" applyFont="1">
      <alignment vertical="top"/>
    </xf>
    <xf numFmtId="167" fontId="12" fillId="0" borderId="0" xfId="33" applyFont="1">
      <alignment vertical="top"/>
    </xf>
    <xf numFmtId="0" fontId="11" fillId="0" borderId="8" xfId="113" applyFont="1" applyBorder="1" applyAlignment="1">
      <alignment vertical="center"/>
    </xf>
    <xf numFmtId="172" fontId="10" fillId="11" borderId="0" xfId="0" applyNumberFormat="1" applyFont="1" applyFill="1" applyBorder="1" applyAlignment="1">
      <alignment horizontal="center" vertical="top"/>
    </xf>
    <xf numFmtId="0" fontId="11" fillId="0" borderId="9" xfId="113" applyFont="1" applyBorder="1" applyAlignment="1">
      <alignment vertical="center"/>
    </xf>
    <xf numFmtId="178" fontId="25" fillId="0" borderId="10" xfId="60" applyNumberFormat="1" applyFont="1" applyBorder="1" applyAlignment="1">
      <alignment horizontal="right" vertical="center" wrapText="1"/>
    </xf>
    <xf numFmtId="165" fontId="17" fillId="0" borderId="0" xfId="62" applyFont="1">
      <alignment vertical="top"/>
    </xf>
    <xf numFmtId="0" fontId="26" fillId="8" borderId="7" xfId="113" applyFont="1" applyFill="1" applyBorder="1" applyAlignment="1">
      <alignment horizontal="centerContinuous" vertical="top"/>
    </xf>
    <xf numFmtId="0" fontId="10" fillId="0" borderId="11" xfId="113" applyFont="1" applyBorder="1" applyAlignment="1">
      <alignment vertical="top"/>
    </xf>
    <xf numFmtId="0" fontId="10" fillId="0" borderId="12" xfId="113" applyFont="1" applyBorder="1" applyAlignment="1">
      <alignment vertical="top"/>
    </xf>
    <xf numFmtId="165" fontId="28" fillId="0" borderId="0" xfId="62" applyFont="1" applyFill="1">
      <alignment vertical="top"/>
    </xf>
    <xf numFmtId="0" fontId="10" fillId="0" borderId="6" xfId="113" applyFont="1" applyBorder="1" applyAlignment="1">
      <alignment vertical="center"/>
    </xf>
    <xf numFmtId="165" fontId="1" fillId="6" borderId="0" xfId="1" applyFill="1">
      <alignment vertical="top"/>
    </xf>
    <xf numFmtId="165" fontId="10" fillId="0" borderId="0" xfId="62" applyFont="1" applyAlignment="1">
      <alignment horizontal="right" vertical="top"/>
    </xf>
    <xf numFmtId="0" fontId="29" fillId="8" borderId="0" xfId="113" applyFont="1" applyFill="1" applyAlignment="1">
      <alignment horizontal="centerContinuous" vertical="top"/>
    </xf>
    <xf numFmtId="0" fontId="8" fillId="0" borderId="7" xfId="113" applyFont="1" applyBorder="1" applyAlignment="1">
      <alignment vertical="top"/>
    </xf>
    <xf numFmtId="0" fontId="10" fillId="0" borderId="14" xfId="113" applyFont="1" applyBorder="1" applyAlignment="1">
      <alignment vertical="top"/>
    </xf>
    <xf numFmtId="0" fontId="8" fillId="0" borderId="8" xfId="113" applyFont="1" applyBorder="1" applyAlignment="1">
      <alignment vertical="top"/>
    </xf>
    <xf numFmtId="0" fontId="21" fillId="0" borderId="0" xfId="86" applyFont="1" applyAlignment="1">
      <alignment horizontal="right" vertical="top"/>
    </xf>
    <xf numFmtId="0" fontId="10" fillId="0" borderId="15" xfId="113" applyFont="1" applyBorder="1" applyAlignment="1">
      <alignment vertical="top"/>
    </xf>
    <xf numFmtId="0" fontId="30" fillId="0" borderId="0" xfId="86" applyFont="1" applyAlignment="1">
      <alignment vertical="top"/>
    </xf>
    <xf numFmtId="0" fontId="21" fillId="0" borderId="0" xfId="86" applyFont="1"/>
    <xf numFmtId="0" fontId="1" fillId="0" borderId="0" xfId="86" applyFont="1" applyAlignment="1">
      <alignment horizontal="right" vertical="top"/>
    </xf>
    <xf numFmtId="165" fontId="18" fillId="0" borderId="0" xfId="0" applyFont="1">
      <alignment vertical="top"/>
    </xf>
    <xf numFmtId="165" fontId="31" fillId="0" borderId="0" xfId="62" applyFont="1">
      <alignment vertical="top"/>
    </xf>
    <xf numFmtId="0" fontId="1" fillId="0" borderId="0" xfId="86" applyFont="1" applyAlignment="1">
      <alignment horizontal="center" vertical="top"/>
    </xf>
    <xf numFmtId="167" fontId="10" fillId="0" borderId="0" xfId="34" applyFont="1">
      <alignment vertical="top"/>
    </xf>
    <xf numFmtId="165" fontId="1" fillId="0" borderId="0" xfId="1">
      <alignment vertical="top"/>
    </xf>
    <xf numFmtId="0" fontId="10" fillId="12" borderId="0" xfId="113" applyFont="1" applyFill="1" applyAlignment="1">
      <alignment vertical="top"/>
    </xf>
    <xf numFmtId="0" fontId="10" fillId="2" borderId="0" xfId="113" applyFont="1" applyFill="1" applyAlignment="1">
      <alignment vertical="top"/>
    </xf>
    <xf numFmtId="165" fontId="13" fillId="13" borderId="0" xfId="62" applyFont="1" applyFill="1">
      <alignment vertical="top"/>
    </xf>
    <xf numFmtId="169" fontId="10" fillId="0" borderId="0" xfId="62" applyNumberFormat="1" applyFont="1">
      <alignment vertical="top"/>
    </xf>
    <xf numFmtId="0" fontId="32" fillId="0" borderId="0" xfId="86" applyFont="1" applyAlignment="1">
      <alignment vertical="top"/>
    </xf>
    <xf numFmtId="179" fontId="10" fillId="0" borderId="0" xfId="62" applyNumberFormat="1" applyFont="1">
      <alignment vertical="top"/>
    </xf>
    <xf numFmtId="0" fontId="10" fillId="8" borderId="7" xfId="113" applyFont="1" applyFill="1" applyBorder="1" applyAlignment="1">
      <alignment horizontal="centerContinuous" vertical="top"/>
    </xf>
    <xf numFmtId="0" fontId="8" fillId="0" borderId="6" xfId="113" applyFont="1" applyBorder="1" applyAlignment="1">
      <alignment vertical="top"/>
    </xf>
    <xf numFmtId="0" fontId="33" fillId="0" borderId="0" xfId="86" applyFont="1" applyAlignment="1">
      <alignment vertical="top"/>
    </xf>
    <xf numFmtId="171" fontId="5" fillId="2" borderId="5" xfId="51" applyNumberFormat="1" applyProtection="1">
      <alignment vertical="top"/>
      <protection locked="0"/>
    </xf>
    <xf numFmtId="0" fontId="20" fillId="12" borderId="0" xfId="113" applyFont="1" applyFill="1" applyAlignment="1">
      <alignment horizontal="center" vertical="center"/>
    </xf>
    <xf numFmtId="0" fontId="2" fillId="0" borderId="0" xfId="60" applyAlignment="1">
      <alignment vertical="center" wrapText="1"/>
    </xf>
    <xf numFmtId="165" fontId="12" fillId="7" borderId="0" xfId="62" applyFont="1" applyFill="1" applyAlignment="1">
      <alignment horizontal="left" vertical="top"/>
    </xf>
    <xf numFmtId="0" fontId="10" fillId="0" borderId="0" xfId="113" applyFont="1" applyAlignment="1">
      <alignment horizontal="right" vertical="top"/>
    </xf>
    <xf numFmtId="0" fontId="34" fillId="0" borderId="0" xfId="86" applyFont="1"/>
    <xf numFmtId="0" fontId="10" fillId="0" borderId="6" xfId="113" applyFont="1" applyBorder="1" applyAlignment="1">
      <alignment horizontal="center" vertical="top"/>
    </xf>
    <xf numFmtId="0" fontId="10" fillId="0" borderId="7" xfId="113" applyFont="1" applyBorder="1" applyAlignment="1">
      <alignment horizontal="center" vertical="top"/>
    </xf>
    <xf numFmtId="165" fontId="10" fillId="0" borderId="0" xfId="62" applyFont="1" applyFill="1">
      <alignment vertical="top"/>
    </xf>
    <xf numFmtId="165" fontId="11" fillId="0" borderId="0" xfId="62" applyFont="1" applyAlignment="1">
      <alignment horizontal="right" vertical="top"/>
    </xf>
    <xf numFmtId="165" fontId="13" fillId="0" borderId="0" xfId="0" applyFont="1">
      <alignment vertical="top"/>
    </xf>
    <xf numFmtId="0" fontId="2" fillId="0" borderId="0" xfId="60" applyAlignment="1">
      <alignment horizontal="center" vertical="center"/>
    </xf>
    <xf numFmtId="0" fontId="35" fillId="7" borderId="0" xfId="86" applyFont="1" applyFill="1" applyAlignment="1">
      <alignment vertical="center"/>
    </xf>
    <xf numFmtId="0" fontId="11" fillId="12" borderId="0" xfId="113" applyFont="1" applyFill="1" applyAlignment="1">
      <alignment horizontal="center" vertical="top"/>
    </xf>
    <xf numFmtId="0" fontId="29" fillId="0" borderId="0" xfId="113" applyFont="1" applyAlignment="1">
      <alignment vertical="top"/>
    </xf>
    <xf numFmtId="0" fontId="1" fillId="10" borderId="0" xfId="86" applyFont="1" applyFill="1" applyAlignment="1">
      <alignment vertical="top"/>
    </xf>
    <xf numFmtId="0" fontId="3" fillId="0" borderId="0" xfId="86"/>
    <xf numFmtId="0" fontId="10" fillId="0" borderId="6" xfId="113" applyFont="1" applyBorder="1" applyAlignment="1">
      <alignment horizontal="right" vertical="top"/>
    </xf>
    <xf numFmtId="165" fontId="12" fillId="13" borderId="0" xfId="62" applyFont="1" applyFill="1">
      <alignment vertical="top"/>
    </xf>
    <xf numFmtId="165" fontId="14" fillId="13" borderId="0" xfId="62" applyFont="1" applyFill="1">
      <alignment vertical="top"/>
    </xf>
    <xf numFmtId="165" fontId="36" fillId="5" borderId="0" xfId="62" applyFont="1" applyFill="1">
      <alignment vertical="top"/>
    </xf>
    <xf numFmtId="0" fontId="10" fillId="0" borderId="15" xfId="113" applyFont="1" applyBorder="1" applyAlignment="1">
      <alignment horizontal="right" vertical="top"/>
    </xf>
    <xf numFmtId="0" fontId="20" fillId="8" borderId="0" xfId="113" applyFont="1" applyFill="1" applyAlignment="1">
      <alignment wrapText="1"/>
    </xf>
    <xf numFmtId="165" fontId="37" fillId="5" borderId="0" xfId="82" applyFont="1" applyFill="1">
      <alignment vertical="top"/>
    </xf>
    <xf numFmtId="165" fontId="12" fillId="13" borderId="0" xfId="62" applyFont="1" applyFill="1" applyAlignment="1">
      <alignment horizontal="left" vertical="top"/>
    </xf>
    <xf numFmtId="0" fontId="11" fillId="2" borderId="0" xfId="113" applyFont="1" applyFill="1" applyAlignment="1">
      <alignment horizontal="center" vertical="top"/>
    </xf>
    <xf numFmtId="165" fontId="10" fillId="0" borderId="0" xfId="0" applyFont="1">
      <alignment vertical="top"/>
    </xf>
    <xf numFmtId="165" fontId="38" fillId="5" borderId="0" xfId="82" applyFont="1" applyFill="1">
      <alignment vertical="top"/>
    </xf>
    <xf numFmtId="0" fontId="10" fillId="10" borderId="0" xfId="113" applyFont="1" applyFill="1" applyAlignment="1">
      <alignment vertical="top"/>
    </xf>
    <xf numFmtId="165" fontId="12" fillId="0" borderId="0" xfId="0" applyFont="1">
      <alignment vertical="top"/>
    </xf>
    <xf numFmtId="0" fontId="39" fillId="0" borderId="0" xfId="55" applyFont="1"/>
    <xf numFmtId="165" fontId="13" fillId="15" borderId="0" xfId="62" applyFont="1" applyFill="1">
      <alignment vertical="top"/>
    </xf>
    <xf numFmtId="0" fontId="17" fillId="0" borderId="0" xfId="113" applyFont="1" applyAlignment="1">
      <alignment vertical="top"/>
    </xf>
    <xf numFmtId="0" fontId="8" fillId="0" borderId="0" xfId="113" applyFont="1"/>
    <xf numFmtId="0" fontId="2" fillId="0" borderId="0" xfId="60" applyAlignment="1">
      <alignment horizontal="center" vertical="center" wrapText="1"/>
    </xf>
    <xf numFmtId="0" fontId="10" fillId="0" borderId="0" xfId="113" applyFont="1" applyAlignment="1">
      <alignment horizontal="center"/>
    </xf>
    <xf numFmtId="164" fontId="5" fillId="2" borderId="5" xfId="47" applyProtection="1">
      <alignment vertical="top"/>
      <protection locked="0"/>
    </xf>
    <xf numFmtId="165" fontId="40" fillId="0" borderId="0" xfId="0" applyFont="1" applyAlignment="1"/>
    <xf numFmtId="165" fontId="12" fillId="0" borderId="0" xfId="0" applyFont="1" applyAlignment="1">
      <alignment horizontal="right" vertical="top"/>
    </xf>
    <xf numFmtId="0" fontId="8" fillId="0" borderId="0" xfId="113" applyFont="1" applyAlignment="1">
      <alignment vertical="top"/>
    </xf>
    <xf numFmtId="176" fontId="1" fillId="0" borderId="0" xfId="62" applyNumberFormat="1" applyFill="1" applyAlignment="1">
      <alignment horizontal="left" vertical="top"/>
    </xf>
    <xf numFmtId="0" fontId="10" fillId="0" borderId="9" xfId="113" applyFont="1" applyBorder="1" applyAlignment="1">
      <alignment horizontal="right" vertical="top"/>
    </xf>
    <xf numFmtId="0" fontId="11" fillId="8" borderId="15" xfId="113" applyFont="1" applyFill="1" applyBorder="1" applyAlignment="1">
      <alignment horizontal="centerContinuous" vertical="top"/>
    </xf>
    <xf numFmtId="165" fontId="11" fillId="0" borderId="0" xfId="62" applyFont="1" applyAlignment="1">
      <alignment horizontal="left" vertical="top"/>
    </xf>
    <xf numFmtId="165" fontId="41" fillId="0" borderId="0" xfId="62" applyFont="1" applyFill="1">
      <alignment vertical="top"/>
    </xf>
    <xf numFmtId="0" fontId="11" fillId="0" borderId="0" xfId="113" applyFont="1" applyAlignment="1">
      <alignment horizontal="right" vertical="center"/>
    </xf>
    <xf numFmtId="0" fontId="1" fillId="16" borderId="0" xfId="86" applyFont="1" applyFill="1" applyAlignment="1">
      <alignment vertical="top"/>
    </xf>
    <xf numFmtId="0" fontId="26" fillId="0" borderId="0" xfId="113" applyFont="1" applyAlignment="1">
      <alignment horizontal="centerContinuous" vertical="top"/>
    </xf>
    <xf numFmtId="0" fontId="10" fillId="0" borderId="14" xfId="113" applyFont="1" applyBorder="1" applyAlignment="1">
      <alignment vertical="center"/>
    </xf>
    <xf numFmtId="0" fontId="42" fillId="0" borderId="0" xfId="60" applyFont="1" applyAlignment="1">
      <alignment vertical="center"/>
    </xf>
    <xf numFmtId="177" fontId="43" fillId="0" borderId="0" xfId="113" applyNumberFormat="1" applyFont="1" applyAlignment="1">
      <alignment vertical="top"/>
    </xf>
    <xf numFmtId="0" fontId="20" fillId="8" borderId="0" xfId="113" applyFont="1" applyFill="1" applyAlignment="1">
      <alignment vertical="top" wrapText="1"/>
    </xf>
    <xf numFmtId="0" fontId="1" fillId="14" borderId="0" xfId="86" applyFont="1" applyFill="1" applyAlignment="1">
      <alignment vertical="top"/>
    </xf>
    <xf numFmtId="0" fontId="44" fillId="0" borderId="0" xfId="60" applyFont="1"/>
    <xf numFmtId="0" fontId="45" fillId="7" borderId="0" xfId="86" applyFont="1" applyFill="1" applyAlignment="1">
      <alignment vertical="center"/>
    </xf>
    <xf numFmtId="0" fontId="11" fillId="0" borderId="9" xfId="113" applyFont="1" applyBorder="1" applyAlignment="1">
      <alignment horizontal="right" vertical="center"/>
    </xf>
    <xf numFmtId="0" fontId="1" fillId="17" borderId="0" xfId="86" applyFont="1" applyFill="1" applyAlignment="1">
      <alignment horizontal="center" vertical="top"/>
    </xf>
    <xf numFmtId="0" fontId="1" fillId="18" borderId="0" xfId="86" applyFont="1" applyFill="1" applyAlignment="1">
      <alignment horizontal="center" vertical="top"/>
    </xf>
    <xf numFmtId="165" fontId="10" fillId="0" borderId="0" xfId="62" applyFont="1" applyAlignment="1">
      <alignment horizontal="left" vertical="top"/>
    </xf>
    <xf numFmtId="0" fontId="45" fillId="10" borderId="0" xfId="86" applyFont="1" applyFill="1" applyAlignment="1">
      <alignment vertical="top"/>
    </xf>
    <xf numFmtId="0" fontId="46" fillId="3" borderId="0" xfId="150" applyFont="1"/>
    <xf numFmtId="0" fontId="20" fillId="0" borderId="0" xfId="113" applyFont="1" applyAlignment="1">
      <alignment horizontal="center" vertical="center"/>
    </xf>
    <xf numFmtId="0" fontId="10" fillId="0" borderId="14" xfId="113" applyFont="1" applyBorder="1" applyAlignment="1">
      <alignment horizontal="right" vertical="top"/>
    </xf>
    <xf numFmtId="0" fontId="11" fillId="10" borderId="0" xfId="113" applyFont="1" applyFill="1" applyAlignment="1">
      <alignment horizontal="center" vertical="top"/>
    </xf>
    <xf numFmtId="0" fontId="8" fillId="0" borderId="9" xfId="113" applyFont="1" applyBorder="1" applyAlignment="1">
      <alignment vertical="top"/>
    </xf>
    <xf numFmtId="0" fontId="11" fillId="8" borderId="7" xfId="113" applyFont="1" applyFill="1" applyBorder="1" applyAlignment="1">
      <alignment horizontal="centerContinuous" vertical="top"/>
    </xf>
    <xf numFmtId="0" fontId="10" fillId="7" borderId="8" xfId="113" applyFont="1" applyFill="1" applyBorder="1" applyAlignment="1">
      <alignment vertical="top"/>
    </xf>
    <xf numFmtId="0" fontId="33" fillId="0" borderId="0" xfId="86" applyFont="1"/>
    <xf numFmtId="0" fontId="8" fillId="0" borderId="0" xfId="113" applyFont="1" applyAlignment="1">
      <alignment horizontal="center" vertical="top" wrapText="1"/>
    </xf>
    <xf numFmtId="165" fontId="14" fillId="15" borderId="0" xfId="62" applyFont="1" applyFill="1">
      <alignment vertical="top"/>
    </xf>
    <xf numFmtId="0" fontId="10" fillId="0" borderId="6" xfId="113" applyFont="1" applyBorder="1" applyAlignment="1">
      <alignment horizontal="center" vertical="center"/>
    </xf>
    <xf numFmtId="0" fontId="10" fillId="0" borderId="6" xfId="113" applyFont="1" applyBorder="1" applyAlignment="1">
      <alignment horizontal="center" vertical="top" wrapText="1"/>
    </xf>
    <xf numFmtId="165" fontId="15" fillId="5" borderId="0" xfId="0" applyFont="1" applyFill="1" applyAlignment="1">
      <alignment horizontal="left" vertical="top"/>
    </xf>
    <xf numFmtId="178" fontId="25" fillId="0" borderId="18" xfId="60" applyNumberFormat="1" applyFont="1" applyBorder="1" applyAlignment="1">
      <alignment horizontal="right" vertical="center" wrapText="1"/>
    </xf>
    <xf numFmtId="165" fontId="1" fillId="0" borderId="0" xfId="62" applyFill="1" applyAlignment="1">
      <alignment horizontal="left" vertical="center"/>
    </xf>
    <xf numFmtId="0" fontId="1" fillId="10" borderId="0" xfId="86" applyFont="1" applyFill="1" applyAlignment="1">
      <alignment horizontal="center" vertical="top"/>
    </xf>
    <xf numFmtId="165" fontId="12" fillId="15" borderId="0" xfId="62" applyFont="1" applyFill="1" applyAlignment="1">
      <alignment horizontal="left" vertical="top"/>
    </xf>
    <xf numFmtId="175" fontId="1" fillId="0" borderId="0" xfId="151" applyNumberFormat="1" applyFont="1" applyFill="1" applyAlignment="1">
      <alignment horizontal="left" vertical="top"/>
    </xf>
    <xf numFmtId="0" fontId="29" fillId="7" borderId="9" xfId="113" applyFont="1" applyFill="1" applyBorder="1" applyAlignment="1">
      <alignment horizontal="centerContinuous" vertical="top"/>
    </xf>
    <xf numFmtId="0" fontId="23" fillId="7" borderId="18" xfId="60" applyFont="1" applyFill="1" applyBorder="1" applyAlignment="1">
      <alignment horizontal="center" vertical="center" wrapText="1"/>
    </xf>
    <xf numFmtId="0" fontId="47" fillId="0" borderId="0" xfId="86" applyFont="1" applyAlignment="1">
      <alignment vertical="top"/>
    </xf>
    <xf numFmtId="0" fontId="10" fillId="0" borderId="11" xfId="113" applyFont="1" applyBorder="1" applyAlignment="1">
      <alignment vertical="center"/>
    </xf>
    <xf numFmtId="0" fontId="48" fillId="0" borderId="0" xfId="86" applyFont="1" applyAlignment="1">
      <alignment vertical="top"/>
    </xf>
    <xf numFmtId="0" fontId="49" fillId="0" borderId="0" xfId="86" applyFont="1" applyAlignment="1">
      <alignment vertical="top"/>
    </xf>
    <xf numFmtId="165" fontId="12" fillId="15" borderId="0" xfId="62" applyFont="1" applyFill="1">
      <alignment vertical="top"/>
    </xf>
    <xf numFmtId="165" fontId="8" fillId="0" borderId="0" xfId="82" applyFont="1" applyAlignment="1"/>
    <xf numFmtId="0" fontId="50" fillId="5" borderId="0" xfId="86" applyFont="1" applyFill="1" applyAlignment="1">
      <alignment vertical="center"/>
    </xf>
    <xf numFmtId="0" fontId="26" fillId="8" borderId="12" xfId="113" applyFont="1" applyFill="1" applyBorder="1" applyAlignment="1">
      <alignment horizontal="centerContinuous" vertical="top"/>
    </xf>
    <xf numFmtId="0" fontId="20" fillId="2" borderId="0" xfId="113" applyFont="1" applyFill="1" applyAlignment="1">
      <alignment horizontal="center" vertical="center"/>
    </xf>
    <xf numFmtId="0" fontId="20" fillId="7" borderId="0" xfId="113" applyFont="1" applyFill="1" applyAlignment="1">
      <alignment horizontal="center" vertical="center"/>
    </xf>
    <xf numFmtId="165" fontId="38" fillId="5" borderId="0" xfId="86" applyNumberFormat="1" applyFont="1" applyFill="1" applyAlignment="1">
      <alignment vertical="top"/>
    </xf>
    <xf numFmtId="165" fontId="51" fillId="0" borderId="0" xfId="62" applyFont="1" applyFill="1">
      <alignment vertical="top"/>
    </xf>
    <xf numFmtId="165" fontId="14" fillId="0" borderId="0" xfId="0" applyFont="1">
      <alignment vertical="top"/>
    </xf>
    <xf numFmtId="0" fontId="52" fillId="0" borderId="0" xfId="55" applyFont="1"/>
    <xf numFmtId="165" fontId="1" fillId="12" borderId="0" xfId="86" applyNumberFormat="1" applyFont="1" applyFill="1" applyAlignment="1">
      <alignment horizontal="center" vertical="top"/>
    </xf>
    <xf numFmtId="0" fontId="45" fillId="0" borderId="0" xfId="86" applyFont="1" applyAlignment="1">
      <alignment vertical="top"/>
    </xf>
    <xf numFmtId="0" fontId="3" fillId="2" borderId="0" xfId="86" applyFill="1"/>
    <xf numFmtId="0" fontId="19" fillId="0" borderId="0" xfId="113" applyFont="1" applyAlignment="1">
      <alignment horizontal="centerContinuous" vertical="top"/>
    </xf>
    <xf numFmtId="0" fontId="11" fillId="9" borderId="0" xfId="113" applyFont="1" applyFill="1" applyAlignment="1">
      <alignment horizontal="left" vertical="top"/>
    </xf>
    <xf numFmtId="0" fontId="29" fillId="7" borderId="0" xfId="113" applyFont="1" applyFill="1" applyAlignment="1">
      <alignment horizontal="centerContinuous" vertical="top"/>
    </xf>
    <xf numFmtId="0" fontId="20" fillId="8" borderId="0" xfId="113" applyFont="1" applyFill="1" applyAlignment="1">
      <alignment horizontal="left" vertical="center" wrapText="1"/>
    </xf>
    <xf numFmtId="0" fontId="2" fillId="0" borderId="0" xfId="60" applyAlignment="1">
      <alignment vertical="center"/>
    </xf>
    <xf numFmtId="0" fontId="1" fillId="2" borderId="0" xfId="86" applyFont="1" applyFill="1" applyAlignment="1">
      <alignment horizontal="center" vertical="top"/>
    </xf>
    <xf numFmtId="0" fontId="8" fillId="0" borderId="14" xfId="113" applyFont="1" applyBorder="1" applyAlignment="1">
      <alignment vertical="top"/>
    </xf>
    <xf numFmtId="165" fontId="12" fillId="0" borderId="0" xfId="62" applyFont="1" applyAlignment="1">
      <alignment horizontal="left" vertical="top"/>
    </xf>
    <xf numFmtId="165" fontId="46" fillId="19" borderId="0" xfId="86" applyNumberFormat="1" applyFont="1" applyFill="1" applyAlignment="1">
      <alignment vertical="top"/>
    </xf>
    <xf numFmtId="0" fontId="1" fillId="20" borderId="0" xfId="150" applyFont="1" applyFill="1" applyBorder="1" applyAlignment="1">
      <alignment horizontal="center" vertical="top"/>
    </xf>
    <xf numFmtId="165" fontId="10" fillId="0" borderId="0" xfId="153" applyFont="1" applyFill="1">
      <alignment vertical="top"/>
    </xf>
    <xf numFmtId="165" fontId="54" fillId="0" borderId="0" xfId="154" applyNumberFormat="1" applyFill="1" applyAlignment="1">
      <alignment vertical="top"/>
    </xf>
    <xf numFmtId="165" fontId="55" fillId="0" borderId="0" xfId="62" applyFont="1">
      <alignment vertical="top"/>
    </xf>
    <xf numFmtId="165" fontId="56" fillId="0" borderId="0" xfId="62" applyFont="1">
      <alignment vertical="top"/>
    </xf>
    <xf numFmtId="165" fontId="57" fillId="0" borderId="0" xfId="62" applyFont="1" applyAlignment="1">
      <alignment horizontal="right" vertical="top"/>
    </xf>
    <xf numFmtId="165" fontId="57" fillId="0" borderId="0" xfId="62" applyFont="1">
      <alignment vertical="top"/>
    </xf>
    <xf numFmtId="179" fontId="45" fillId="0" borderId="0" xfId="1" applyNumberFormat="1" applyFont="1">
      <alignment vertical="top"/>
    </xf>
    <xf numFmtId="169" fontId="45" fillId="0" borderId="0" xfId="2" applyFont="1">
      <alignment vertical="top"/>
    </xf>
    <xf numFmtId="171" fontId="45" fillId="0" borderId="0" xfId="1" applyNumberFormat="1" applyFont="1">
      <alignment vertical="top"/>
    </xf>
    <xf numFmtId="165" fontId="58" fillId="0" borderId="0" xfId="62" applyFont="1">
      <alignment vertical="top"/>
    </xf>
    <xf numFmtId="179" fontId="48" fillId="0" borderId="0" xfId="1" applyNumberFormat="1" applyFont="1">
      <alignment vertical="top"/>
    </xf>
    <xf numFmtId="179" fontId="45" fillId="0" borderId="0" xfId="3" applyNumberFormat="1" applyFont="1">
      <alignment vertical="top"/>
    </xf>
    <xf numFmtId="179" fontId="48" fillId="0" borderId="0" xfId="3" applyNumberFormat="1" applyFont="1">
      <alignment vertical="top"/>
    </xf>
    <xf numFmtId="165" fontId="59" fillId="0" borderId="0" xfId="62" applyFont="1">
      <alignment vertical="top"/>
    </xf>
    <xf numFmtId="165" fontId="60" fillId="0" borderId="0" xfId="62" applyFont="1">
      <alignment vertical="top"/>
    </xf>
    <xf numFmtId="165" fontId="58" fillId="0" borderId="0" xfId="62" applyFont="1" applyAlignment="1">
      <alignment horizontal="right" vertical="top"/>
    </xf>
    <xf numFmtId="167" fontId="45" fillId="0" borderId="0" xfId="4" applyFont="1">
      <alignment vertical="top"/>
    </xf>
    <xf numFmtId="167" fontId="48" fillId="6" borderId="0" xfId="4" applyFont="1" applyFill="1">
      <alignment vertical="top"/>
    </xf>
    <xf numFmtId="171" fontId="48" fillId="6" borderId="0" xfId="1" applyNumberFormat="1" applyFont="1" applyFill="1">
      <alignment vertical="top"/>
    </xf>
    <xf numFmtId="171" fontId="48" fillId="0" borderId="0" xfId="1" applyNumberFormat="1" applyFont="1">
      <alignment vertical="top"/>
    </xf>
    <xf numFmtId="165" fontId="61" fillId="21" borderId="20" xfId="0" applyFont="1" applyFill="1" applyBorder="1" applyAlignment="1">
      <alignment horizontal="center" vertical="center"/>
    </xf>
    <xf numFmtId="165" fontId="61" fillId="21" borderId="20" xfId="0" applyFont="1" applyFill="1" applyBorder="1" applyAlignment="1">
      <alignment horizontal="center" vertical="center" wrapText="1"/>
    </xf>
    <xf numFmtId="165" fontId="1" fillId="0" borderId="20" xfId="0" applyFont="1" applyBorder="1" applyAlignment="1">
      <alignment vertical="center" wrapText="1"/>
    </xf>
    <xf numFmtId="165" fontId="1" fillId="0" borderId="20" xfId="0" applyFont="1" applyBorder="1" applyAlignment="1">
      <alignment vertical="top" wrapText="1"/>
    </xf>
    <xf numFmtId="165" fontId="45" fillId="0" borderId="20" xfId="0" applyFont="1" applyBorder="1" applyAlignment="1">
      <alignment vertical="top" wrapText="1"/>
    </xf>
    <xf numFmtId="165" fontId="1" fillId="0" borderId="20" xfId="0" applyFont="1" applyBorder="1" applyAlignment="1">
      <alignment horizontal="center" vertical="center" wrapText="1"/>
    </xf>
    <xf numFmtId="165" fontId="38" fillId="5" borderId="0" xfId="0" applyFont="1" applyFill="1">
      <alignment vertical="top"/>
    </xf>
    <xf numFmtId="165" fontId="46" fillId="5" borderId="0" xfId="0" applyFont="1" applyFill="1">
      <alignment vertical="top"/>
    </xf>
    <xf numFmtId="165" fontId="3" fillId="0" borderId="0" xfId="0" applyFont="1">
      <alignment vertical="top"/>
    </xf>
    <xf numFmtId="165" fontId="62" fillId="7" borderId="0" xfId="62" applyFont="1" applyFill="1">
      <alignment vertical="top"/>
    </xf>
    <xf numFmtId="165" fontId="63" fillId="7" borderId="0" xfId="62" applyFont="1" applyFill="1">
      <alignment vertical="top"/>
    </xf>
    <xf numFmtId="165" fontId="64" fillId="7" borderId="0" xfId="62" applyFont="1" applyFill="1" applyAlignment="1">
      <alignment horizontal="right" vertical="top"/>
    </xf>
    <xf numFmtId="165" fontId="64" fillId="7" borderId="0" xfId="62" applyFont="1" applyFill="1">
      <alignment vertical="top"/>
    </xf>
    <xf numFmtId="165" fontId="65" fillId="0" borderId="0" xfId="0" applyFont="1">
      <alignment vertical="top"/>
    </xf>
    <xf numFmtId="165" fontId="3" fillId="0" borderId="20" xfId="0" applyFont="1" applyBorder="1" applyAlignment="1">
      <alignment horizontal="center" vertical="center"/>
    </xf>
    <xf numFmtId="165" fontId="3" fillId="0" borderId="20" xfId="0" applyFont="1" applyBorder="1" applyAlignment="1">
      <alignment vertical="center"/>
    </xf>
    <xf numFmtId="165" fontId="3" fillId="0" borderId="20" xfId="0" applyFont="1" applyBorder="1" applyAlignment="1">
      <alignment vertical="center" wrapText="1"/>
    </xf>
    <xf numFmtId="165" fontId="62" fillId="0" borderId="0" xfId="62" applyFont="1" applyFill="1">
      <alignment vertical="top"/>
    </xf>
    <xf numFmtId="165" fontId="63" fillId="0" borderId="0" xfId="62" applyFont="1" applyFill="1">
      <alignment vertical="top"/>
    </xf>
    <xf numFmtId="165" fontId="64" fillId="0" borderId="0" xfId="62" applyFont="1" applyFill="1" applyAlignment="1">
      <alignment horizontal="right" vertical="top"/>
    </xf>
    <xf numFmtId="165" fontId="64" fillId="0" borderId="0" xfId="62" applyFont="1" applyFill="1">
      <alignment vertical="top"/>
    </xf>
    <xf numFmtId="165" fontId="65" fillId="0" borderId="0" xfId="0" applyFont="1" applyFill="1">
      <alignment vertical="top"/>
    </xf>
    <xf numFmtId="165" fontId="45" fillId="0" borderId="20" xfId="0" applyFont="1" applyBorder="1" applyAlignment="1">
      <alignment vertical="center" wrapText="1"/>
    </xf>
    <xf numFmtId="165" fontId="3" fillId="0" borderId="20" xfId="0" applyFont="1" applyBorder="1" applyAlignment="1">
      <alignment vertical="top" wrapText="1"/>
    </xf>
    <xf numFmtId="165" fontId="3" fillId="0" borderId="20" xfId="0" applyFont="1" applyFill="1" applyBorder="1" applyAlignment="1">
      <alignment vertical="center" wrapText="1"/>
    </xf>
    <xf numFmtId="165" fontId="1" fillId="0" borderId="21" xfId="0" applyFont="1" applyBorder="1" applyAlignment="1">
      <alignment horizontal="left" vertical="top" wrapText="1"/>
    </xf>
    <xf numFmtId="165" fontId="1" fillId="0" borderId="22" xfId="0" applyFont="1" applyBorder="1" applyAlignment="1">
      <alignment horizontal="left" vertical="top" wrapText="1"/>
    </xf>
    <xf numFmtId="165" fontId="1" fillId="0" borderId="23" xfId="0" applyFont="1" applyBorder="1" applyAlignment="1">
      <alignment horizontal="left" vertical="top" wrapText="1"/>
    </xf>
    <xf numFmtId="165" fontId="1" fillId="0" borderId="21" xfId="0" applyFont="1" applyBorder="1" applyAlignment="1">
      <alignment horizontal="center" vertical="top" wrapText="1"/>
    </xf>
    <xf numFmtId="165" fontId="1" fillId="0" borderId="22" xfId="0" applyFont="1" applyBorder="1" applyAlignment="1">
      <alignment horizontal="center" vertical="top" wrapText="1"/>
    </xf>
    <xf numFmtId="165" fontId="1" fillId="0" borderId="23" xfId="0" applyFont="1" applyBorder="1" applyAlignment="1">
      <alignment horizontal="center" vertical="top" wrapText="1"/>
    </xf>
    <xf numFmtId="0" fontId="27" fillId="7" borderId="19" xfId="60" applyFont="1" applyFill="1" applyBorder="1" applyAlignment="1">
      <alignment horizontal="center" vertical="center" wrapText="1"/>
    </xf>
    <xf numFmtId="0" fontId="27" fillId="7" borderId="16" xfId="60" applyFont="1" applyFill="1" applyBorder="1" applyAlignment="1">
      <alignment horizontal="center" vertical="center" wrapText="1"/>
    </xf>
    <xf numFmtId="0" fontId="27" fillId="7" borderId="18" xfId="60" applyFont="1" applyFill="1" applyBorder="1" applyAlignment="1">
      <alignment horizontal="center" vertical="center" wrapText="1"/>
    </xf>
    <xf numFmtId="0" fontId="27" fillId="7" borderId="13" xfId="60" applyFont="1" applyFill="1" applyBorder="1" applyAlignment="1">
      <alignment horizontal="center" vertical="center" wrapText="1"/>
    </xf>
    <xf numFmtId="0" fontId="27" fillId="7" borderId="17" xfId="60" applyFont="1" applyFill="1" applyBorder="1" applyAlignment="1">
      <alignment horizontal="center" vertical="center" wrapText="1"/>
    </xf>
  </cellXfs>
  <cellStyles count="155">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2" xfId="38" xr:uid="{00000000-0005-0000-0000-000025000000}"/>
    <cellStyle name="Hyperlink 2 2 2" xfId="154" xr:uid="{2BFF6336-47A8-4DF5-8112-DF3E115428B3}"/>
    <cellStyle name="Input%" xfId="39" xr:uid="{00000000-0005-0000-0000-000026000000}"/>
    <cellStyle name="Input% 2" xfId="40" xr:uid="{00000000-0005-0000-0000-000027000000}"/>
    <cellStyle name="Input% 2 2" xfId="41" xr:uid="{00000000-0005-0000-0000-000028000000}"/>
    <cellStyle name="Input% 2 2 2" xfId="42" xr:uid="{00000000-0005-0000-0000-000029000000}"/>
    <cellStyle name="InputCurrency" xfId="43" xr:uid="{00000000-0005-0000-0000-00002A000000}"/>
    <cellStyle name="InputCurrency 2" xfId="44" xr:uid="{00000000-0005-0000-0000-00002B000000}"/>
    <cellStyle name="InputCurrency 2 2" xfId="45" xr:uid="{00000000-0005-0000-0000-00002C000000}"/>
    <cellStyle name="InputCurrency 2 2 2" xfId="46" xr:uid="{00000000-0005-0000-0000-00002D000000}"/>
    <cellStyle name="InputDate" xfId="47" xr:uid="{00000000-0005-0000-0000-00002E000000}"/>
    <cellStyle name="InputDate 2" xfId="48" xr:uid="{00000000-0005-0000-0000-00002F000000}"/>
    <cellStyle name="InputDate 2 2" xfId="49" xr:uid="{00000000-0005-0000-0000-000030000000}"/>
    <cellStyle name="InputDate 2 2 2" xfId="50" xr:uid="{00000000-0005-0000-0000-000031000000}"/>
    <cellStyle name="InputStyle" xfId="51" xr:uid="{00000000-0005-0000-0000-000032000000}"/>
    <cellStyle name="InputStyle 2" xfId="52" xr:uid="{00000000-0005-0000-0000-000033000000}"/>
    <cellStyle name="InputStyle 2 2" xfId="53" xr:uid="{00000000-0005-0000-0000-000034000000}"/>
    <cellStyle name="InputStyle 2 2 2" xfId="54" xr:uid="{00000000-0005-0000-0000-000035000000}"/>
    <cellStyle name="Normal" xfId="0" builtinId="0" customBuiltin="1"/>
    <cellStyle name="Normal 10" xfId="55" xr:uid="{00000000-0005-0000-0000-000037000000}"/>
    <cellStyle name="Normal 11" xfId="56" xr:uid="{00000000-0005-0000-0000-000038000000}"/>
    <cellStyle name="Normal 11 2" xfId="57" xr:uid="{00000000-0005-0000-0000-000039000000}"/>
    <cellStyle name="Normal 12" xfId="58" xr:uid="{00000000-0005-0000-0000-00003A000000}"/>
    <cellStyle name="Normal 13" xfId="59" xr:uid="{00000000-0005-0000-0000-00003B000000}"/>
    <cellStyle name="Normal 14" xfId="60" xr:uid="{00000000-0005-0000-0000-00003C000000}"/>
    <cellStyle name="Normal 14 2" xfId="61" xr:uid="{00000000-0005-0000-0000-00003D000000}"/>
    <cellStyle name="Normal 2" xfId="62" xr:uid="{00000000-0005-0000-0000-00003E000000}"/>
    <cellStyle name="Normal 2 2" xfId="63" xr:uid="{00000000-0005-0000-0000-00003F000000}"/>
    <cellStyle name="Normal 2 3 2 2" xfId="153" xr:uid="{262E3BB4-E8AA-436D-AA0D-26276D81A274}"/>
    <cellStyle name="Normal 3" xfId="64" xr:uid="{00000000-0005-0000-0000-000040000000}"/>
    <cellStyle name="Normal 3 2" xfId="65" xr:uid="{00000000-0005-0000-0000-000041000000}"/>
    <cellStyle name="Normal 3 2 2" xfId="66" xr:uid="{00000000-0005-0000-0000-000042000000}"/>
    <cellStyle name="Normal 3 2 2 2" xfId="67" xr:uid="{00000000-0005-0000-0000-000043000000}"/>
    <cellStyle name="Normal 3 2 2 2 2" xfId="68" xr:uid="{00000000-0005-0000-0000-000044000000}"/>
    <cellStyle name="Normal 3 2 2 2 2 2" xfId="69" xr:uid="{00000000-0005-0000-0000-000045000000}"/>
    <cellStyle name="Normal 3 2 2 2 3" xfId="70" xr:uid="{00000000-0005-0000-0000-000046000000}"/>
    <cellStyle name="Normal 3 2 2 3" xfId="71" xr:uid="{00000000-0005-0000-0000-000047000000}"/>
    <cellStyle name="Normal 3 2 2 3 2" xfId="72" xr:uid="{00000000-0005-0000-0000-000048000000}"/>
    <cellStyle name="Normal 3 2 2 4" xfId="73" xr:uid="{00000000-0005-0000-0000-000049000000}"/>
    <cellStyle name="Normal 3 2 2 5" xfId="74" xr:uid="{00000000-0005-0000-0000-00004A000000}"/>
    <cellStyle name="Normal 3 2 3" xfId="75" xr:uid="{00000000-0005-0000-0000-00004B000000}"/>
    <cellStyle name="Normal 3 2 3 2" xfId="76" xr:uid="{00000000-0005-0000-0000-00004C000000}"/>
    <cellStyle name="Normal 3 2 3 2 2" xfId="77" xr:uid="{00000000-0005-0000-0000-00004D000000}"/>
    <cellStyle name="Normal 3 2 3 3" xfId="78" xr:uid="{00000000-0005-0000-0000-00004E000000}"/>
    <cellStyle name="Normal 3 2 4" xfId="79" xr:uid="{00000000-0005-0000-0000-00004F000000}"/>
    <cellStyle name="Normal 3 2 4 2" xfId="80" xr:uid="{00000000-0005-0000-0000-000050000000}"/>
    <cellStyle name="Normal 3 2 5" xfId="81" xr:uid="{00000000-0005-0000-0000-000051000000}"/>
    <cellStyle name="Normal 3 2 6" xfId="82" xr:uid="{00000000-0005-0000-0000-000052000000}"/>
    <cellStyle name="Normal 4" xfId="83" xr:uid="{00000000-0005-0000-0000-000053000000}"/>
    <cellStyle name="Normal 5" xfId="84" xr:uid="{00000000-0005-0000-0000-000054000000}"/>
    <cellStyle name="Normal 6" xfId="85" xr:uid="{00000000-0005-0000-0000-000055000000}"/>
    <cellStyle name="Normal 7" xfId="86" xr:uid="{00000000-0005-0000-0000-000056000000}"/>
    <cellStyle name="Normal 7 2" xfId="87" xr:uid="{00000000-0005-0000-0000-000057000000}"/>
    <cellStyle name="Normal 7 2 2" xfId="88" xr:uid="{00000000-0005-0000-0000-000058000000}"/>
    <cellStyle name="Normal 7 2 2 2" xfId="89" xr:uid="{00000000-0005-0000-0000-000059000000}"/>
    <cellStyle name="Normal 7 2 2 2 2" xfId="90" xr:uid="{00000000-0005-0000-0000-00005A000000}"/>
    <cellStyle name="Normal 7 2 2 2 2 2" xfId="91" xr:uid="{00000000-0005-0000-0000-00005B000000}"/>
    <cellStyle name="Normal 7 2 2 2 3" xfId="92" xr:uid="{00000000-0005-0000-0000-00005C000000}"/>
    <cellStyle name="Normal 7 2 2 3" xfId="93" xr:uid="{00000000-0005-0000-0000-00005D000000}"/>
    <cellStyle name="Normal 7 2 2 3 2" xfId="94" xr:uid="{00000000-0005-0000-0000-00005E000000}"/>
    <cellStyle name="Normal 7 2 2 4" xfId="95" xr:uid="{00000000-0005-0000-0000-00005F000000}"/>
    <cellStyle name="Normal 7 2 3" xfId="96" xr:uid="{00000000-0005-0000-0000-000060000000}"/>
    <cellStyle name="Normal 7 2 3 2" xfId="97" xr:uid="{00000000-0005-0000-0000-000061000000}"/>
    <cellStyle name="Normal 7 2 3 2 2" xfId="98" xr:uid="{00000000-0005-0000-0000-000062000000}"/>
    <cellStyle name="Normal 7 2 3 2 2 2" xfId="99" xr:uid="{00000000-0005-0000-0000-000063000000}"/>
    <cellStyle name="Normal 7 2 3 2 2 2 3" xfId="100" xr:uid="{00000000-0005-0000-0000-000064000000}"/>
    <cellStyle name="Normal 7 2 3 2 2 2 3 2" xfId="101" xr:uid="{00000000-0005-0000-0000-000065000000}"/>
    <cellStyle name="Normal 7 2 3 2 3" xfId="102" xr:uid="{00000000-0005-0000-0000-000066000000}"/>
    <cellStyle name="Normal 7 2 3 3" xfId="103" xr:uid="{00000000-0005-0000-0000-000067000000}"/>
    <cellStyle name="Normal 7 2 3 3 2" xfId="104" xr:uid="{00000000-0005-0000-0000-000068000000}"/>
    <cellStyle name="Normal 7 2 3 4" xfId="105" xr:uid="{00000000-0005-0000-0000-000069000000}"/>
    <cellStyle name="Normal 7 2 4" xfId="106" xr:uid="{00000000-0005-0000-0000-00006A000000}"/>
    <cellStyle name="Normal 7 2 4 2" xfId="107" xr:uid="{00000000-0005-0000-0000-00006B000000}"/>
    <cellStyle name="Normal 7 2 4 2 2" xfId="108" xr:uid="{00000000-0005-0000-0000-00006C000000}"/>
    <cellStyle name="Normal 7 2 4 3" xfId="109" xr:uid="{00000000-0005-0000-0000-00006D000000}"/>
    <cellStyle name="Normal 7 2 5" xfId="110" xr:uid="{00000000-0005-0000-0000-00006E000000}"/>
    <cellStyle name="Normal 7 2 5 2" xfId="111" xr:uid="{00000000-0005-0000-0000-00006F000000}"/>
    <cellStyle name="Normal 7 2 6" xfId="112" xr:uid="{00000000-0005-0000-0000-000070000000}"/>
    <cellStyle name="Normal 8" xfId="113" xr:uid="{00000000-0005-0000-0000-000071000000}"/>
    <cellStyle name="Normal 8 2" xfId="114" xr:uid="{00000000-0005-0000-0000-000072000000}"/>
    <cellStyle name="Normal 8 2 2" xfId="115" xr:uid="{00000000-0005-0000-0000-000073000000}"/>
    <cellStyle name="Normal 8 2 2 2" xfId="116" xr:uid="{00000000-0005-0000-0000-000074000000}"/>
    <cellStyle name="Normal 8 2 3" xfId="117" xr:uid="{00000000-0005-0000-0000-000075000000}"/>
    <cellStyle name="Normal 8 3" xfId="118" xr:uid="{00000000-0005-0000-0000-000076000000}"/>
    <cellStyle name="Normal 8 3 2" xfId="119" xr:uid="{00000000-0005-0000-0000-000077000000}"/>
    <cellStyle name="Normal 8 4" xfId="120" xr:uid="{00000000-0005-0000-0000-000078000000}"/>
    <cellStyle name="Normal 8 5" xfId="121" xr:uid="{00000000-0005-0000-0000-000079000000}"/>
    <cellStyle name="Normal 9" xfId="122" xr:uid="{00000000-0005-0000-0000-00007A000000}"/>
    <cellStyle name="Normal 9 2" xfId="123" xr:uid="{00000000-0005-0000-0000-00007B000000}"/>
    <cellStyle name="Per cent" xfId="124" builtinId="5" customBuiltin="1"/>
    <cellStyle name="Percent 2" xfId="125" xr:uid="{00000000-0005-0000-0000-00007D000000}"/>
    <cellStyle name="Percent 3" xfId="126" xr:uid="{00000000-0005-0000-0000-00007E000000}"/>
    <cellStyle name="Percent 4" xfId="127" xr:uid="{00000000-0005-0000-0000-00007F000000}"/>
    <cellStyle name="Percent 5" xfId="128" xr:uid="{00000000-0005-0000-0000-000080000000}"/>
    <cellStyle name="Percent 5 2" xfId="129" xr:uid="{00000000-0005-0000-0000-000081000000}"/>
    <cellStyle name="Percent 5 2 2" xfId="130" xr:uid="{00000000-0005-0000-0000-000082000000}"/>
    <cellStyle name="Percent 5 2 2 2" xfId="131" xr:uid="{00000000-0005-0000-0000-000083000000}"/>
    <cellStyle name="Percent 5 2 2 2 2" xfId="132" xr:uid="{00000000-0005-0000-0000-000084000000}"/>
    <cellStyle name="Percent 5 2 2 2 2 3" xfId="133" xr:uid="{00000000-0005-0000-0000-000085000000}"/>
    <cellStyle name="Percent 5 2 2 3" xfId="134" xr:uid="{00000000-0005-0000-0000-000086000000}"/>
    <cellStyle name="Percent 5 2 3" xfId="135" xr:uid="{00000000-0005-0000-0000-000087000000}"/>
    <cellStyle name="Percent 5 2 3 2" xfId="136" xr:uid="{00000000-0005-0000-0000-000088000000}"/>
    <cellStyle name="Percent 5 2 4" xfId="137" xr:uid="{00000000-0005-0000-0000-000089000000}"/>
    <cellStyle name="Percent 5 3" xfId="138" xr:uid="{00000000-0005-0000-0000-00008A000000}"/>
    <cellStyle name="Percent 5 3 2" xfId="139" xr:uid="{00000000-0005-0000-0000-00008B000000}"/>
    <cellStyle name="Percent 5 3 2 2" xfId="140" xr:uid="{00000000-0005-0000-0000-00008C000000}"/>
    <cellStyle name="Percent 5 3 3" xfId="141" xr:uid="{00000000-0005-0000-0000-00008D000000}"/>
    <cellStyle name="Percent 5 4" xfId="142" xr:uid="{00000000-0005-0000-0000-00008E000000}"/>
    <cellStyle name="Percent 5 4 2" xfId="143" xr:uid="{00000000-0005-0000-0000-00008F000000}"/>
    <cellStyle name="Percent 5 5" xfId="144" xr:uid="{00000000-0005-0000-0000-000090000000}"/>
    <cellStyle name="Percent 6" xfId="145" xr:uid="{00000000-0005-0000-0000-000091000000}"/>
    <cellStyle name="Result" xfId="146" xr:uid="{00000000-0005-0000-0000-000092000000}"/>
    <cellStyle name="Result%" xfId="147" xr:uid="{00000000-0005-0000-0000-000093000000}"/>
    <cellStyle name="ResultCurrency" xfId="148" xr:uid="{00000000-0005-0000-0000-000094000000}"/>
    <cellStyle name="ResultDate" xfId="149" xr:uid="{00000000-0005-0000-0000-000095000000}"/>
    <cellStyle name="Warning Text 2" xfId="150" xr:uid="{00000000-0005-0000-0000-000096000000}"/>
    <cellStyle name="Year" xfId="151" xr:uid="{00000000-0005-0000-0000-000097000000}"/>
    <cellStyle name="Year 2" xfId="152" xr:uid="{00000000-0005-0000-0000-000098000000}"/>
  </cellStyles>
  <dxfs count="62">
    <dxf>
      <font>
        <color rgb="FF9C0006"/>
      </font>
      <fill>
        <patternFill>
          <fgColor indexed="64"/>
          <bgColor rgb="FFFFC7CE"/>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
      <fill>
        <patternFill>
          <bgColor indexed="44"/>
        </patternFill>
      </fill>
    </dxf>
    <dxf>
      <fill>
        <patternFill>
          <bgColor indexed="42"/>
        </patternFill>
      </fill>
    </dxf>
    <dxf>
      <fill>
        <patternFill>
          <bgColor indexed="43"/>
        </patternFill>
      </fill>
    </dxf>
    <dxf>
      <fill>
        <patternFill>
          <bgColor indexed="44"/>
        </patternFill>
      </fill>
    </dxf>
    <dxf>
      <fill>
        <patternFill>
          <bgColor indexed="42"/>
        </patternFill>
      </fill>
    </dxf>
    <dxf>
      <fill>
        <patternFill>
          <bgColor indexed="43"/>
        </patternFill>
      </fill>
    </dxf>
  </dxfs>
  <tableStyles count="0" defaultTableStyle="TableStyleMedium2" defaultPivotStyle="PivotStyleLight16"/>
  <colors>
    <mruColors>
      <color rgb="FF0071CE"/>
      <color rgb="FFD600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38916</xdr:colOff>
      <xdr:row>11</xdr:row>
      <xdr:rowOff>106588</xdr:rowOff>
    </xdr:from>
    <xdr:to>
      <xdr:col>8</xdr:col>
      <xdr:colOff>563276</xdr:colOff>
      <xdr:row>36</xdr:row>
      <xdr:rowOff>0</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22322" y="2297338"/>
          <a:ext cx="8977798" cy="4072506"/>
        </a:xfrm>
        <a:prstGeom prst="rect">
          <a:avLst/>
        </a:prstGeom>
        <a:noFill/>
        <a:ln>
          <a:noFill/>
        </a:ln>
      </xdr:spPr>
      <xdr:txBody>
        <a:bodyPr lIns="27432" tIns="22860" rIns="0" bIns="0" rtlCol="0"/>
        <a:lstStyle/>
        <a:p>
          <a:pPr algn="l"/>
          <a:r>
            <a:rPr lang="en-US" sz="1100" b="1">
              <a:latin typeface="Calibri"/>
            </a:rPr>
            <a:t>Summary of the model:</a:t>
          </a:r>
          <a:endParaRPr lang="en-US" sz="1000" b="1">
            <a:solidFill>
              <a:srgbClr val="000000"/>
            </a:solidFill>
            <a:latin typeface="Calibri"/>
          </a:endParaRPr>
        </a:p>
        <a:p>
          <a:pPr algn="l"/>
          <a:endParaRPr lang="en-US" sz="1000">
            <a:solidFill>
              <a:sysClr val="windowText" lastClr="000000"/>
            </a:solidFill>
            <a:latin typeface="Calibri"/>
          </a:endParaRPr>
        </a:p>
        <a:p>
          <a:pPr algn="l"/>
          <a:r>
            <a:rPr lang="en-US" sz="1000">
              <a:solidFill>
                <a:sysClr val="windowText" lastClr="000000"/>
              </a:solidFill>
              <a:latin typeface="Calibri"/>
            </a:rPr>
            <a:t>The model takes the outputs from the PR19 blind year reconciliation for 2024-25 and PR24 reconciliations and converts them into the correct price base for use in the PR29 financial model.</a:t>
          </a:r>
        </a:p>
        <a:p>
          <a:pPr algn="l"/>
          <a:endParaRPr lang="en-US" sz="1000">
            <a:solidFill>
              <a:sysClr val="windowText" lastClr="000000"/>
            </a:solidFill>
            <a:latin typeface="Calibri"/>
          </a:endParaRPr>
        </a:p>
        <a:p>
          <a:pPr algn="l"/>
          <a:r>
            <a:rPr lang="en-US" sz="1000">
              <a:solidFill>
                <a:sysClr val="windowText" lastClr="000000"/>
              </a:solidFill>
              <a:latin typeface="Calibri"/>
            </a:rPr>
            <a:t>The RCV adjustments model directs the RCV adjustments from the reconciliations to the right price controls distinguishing between the pre 2020 RCV and 2020-25 RCV pots required by the PR29 financial model. The RCV adjustments are applied to the PR24 closing RCV as midnight adjustments on 1 April 2030.</a:t>
          </a:r>
        </a:p>
        <a:p>
          <a:pPr algn="l"/>
          <a:endParaRPr lang="en-US" sz="1100" b="1">
            <a:latin typeface="Calibri"/>
          </a:endParaRPr>
        </a:p>
        <a:p>
          <a:pPr algn="l"/>
          <a:r>
            <a:rPr lang="en-US" sz="1100" b="1">
              <a:latin typeface="Calibri"/>
            </a:rPr>
            <a:t>Quality assurance: </a:t>
          </a:r>
          <a:endParaRPr lang="en-US" sz="1000" b="1">
            <a:latin typeface="Calibri"/>
          </a:endParaRPr>
        </a:p>
        <a:p>
          <a:pPr algn="l"/>
          <a:endParaRPr lang="en-US" sz="1000">
            <a:latin typeface="Calibri"/>
          </a:endParaRPr>
        </a:p>
        <a:p>
          <a:r>
            <a:rPr lang="en-US" sz="1000">
              <a:solidFill>
                <a:sysClr val="windowText" lastClr="000000"/>
              </a:solidFill>
              <a:latin typeface="Calibri"/>
              <a:ea typeface="+mn-ea"/>
              <a:cs typeface="+mn-cs"/>
            </a:rPr>
            <a:t>An earlier model has been subject to Ofwat internal quality assurance. Further changes detailed below have been subject to internal QA.</a:t>
          </a:r>
          <a:endParaRPr lang="en-GB" sz="1000">
            <a:solidFill>
              <a:sysClr val="windowText" lastClr="000000"/>
            </a:solidFill>
            <a:latin typeface="Calibri"/>
            <a:ea typeface="+mn-ea"/>
            <a:cs typeface="+mn-cs"/>
          </a:endParaRPr>
        </a:p>
        <a:p>
          <a:pPr algn="l"/>
          <a:endParaRPr lang="en-US" sz="1000" b="1">
            <a:solidFill>
              <a:srgbClr val="000000"/>
            </a:solidFill>
            <a:latin typeface="+mn-lt"/>
          </a:endParaRPr>
        </a:p>
        <a:p>
          <a:pPr algn="l"/>
          <a:r>
            <a:rPr lang="en-US" sz="1000" b="1">
              <a:solidFill>
                <a:srgbClr val="000000"/>
              </a:solidFill>
              <a:latin typeface="Calibri"/>
            </a:rPr>
            <a:t>Disclaimer:</a:t>
          </a:r>
        </a:p>
        <a:p>
          <a:pPr algn="l"/>
          <a:endParaRPr lang="en-US" sz="1000">
            <a:solidFill>
              <a:srgbClr val="000000"/>
            </a:solidFill>
            <a:latin typeface="Calibri"/>
          </a:endParaRPr>
        </a:p>
        <a:p>
          <a:pPr algn="l"/>
          <a:r>
            <a:rPr lang="en-US" sz="1000">
              <a:latin typeface="Calibri"/>
            </a:rPr>
            <a:t>This model is part of the PR24 reconciliations. For further information see the PR24 Reconciliation Rulebook guidance document and the PR24 final determinations setting out the price, service, and incentive package for water companies for the period 2025-30. The model has some terminology, including the naming convention on the elements of opening RCV that may be updated during the development of the PR29 methodology. We may also update the model to outputs reflecting and data capture requirements for PR29.</a:t>
          </a:r>
        </a:p>
        <a:p>
          <a:pPr algn="l"/>
          <a:endParaRPr lang="en-US" sz="1000" b="1">
            <a:solidFill>
              <a:srgbClr val="000000"/>
            </a:solidFill>
            <a:latin typeface="Calibri"/>
          </a:endParaRPr>
        </a:p>
        <a:p>
          <a:pPr algn="l"/>
          <a:r>
            <a:rPr lang="en-US" sz="1000" b="1">
              <a:solidFill>
                <a:srgbClr val="000000"/>
              </a:solidFill>
              <a:latin typeface="Calibri"/>
            </a:rPr>
            <a:t>Changes since previous published model:</a:t>
          </a:r>
        </a:p>
        <a:p>
          <a:pPr algn="l"/>
          <a:endParaRPr lang="en-US" sz="1100" b="1">
            <a:solidFill>
              <a:srgbClr val="000000"/>
            </a:solidFill>
            <a:latin typeface="Calibri"/>
          </a:endParaRPr>
        </a:p>
        <a:p>
          <a:pPr algn="l"/>
          <a:r>
            <a:rPr lang="en-US" sz="1000">
              <a:latin typeface="Calibri"/>
              <a:ea typeface="+mn-ea"/>
              <a:cs typeface="+mn-cs"/>
            </a:rPr>
            <a:t>All changes since previous published model can be found in the Change log worksheet.</a:t>
          </a:r>
        </a:p>
      </xdr:txBody>
    </xdr:sp>
    <xdr:clientData/>
  </xdr:twoCellAnchor>
  <xdr:twoCellAnchor editAs="oneCell">
    <xdr:from>
      <xdr:col>6</xdr:col>
      <xdr:colOff>514351</xdr:colOff>
      <xdr:row>1</xdr:row>
      <xdr:rowOff>9524</xdr:rowOff>
    </xdr:from>
    <xdr:to>
      <xdr:col>9</xdr:col>
      <xdr:colOff>350558</xdr:colOff>
      <xdr:row>5</xdr:row>
      <xdr:rowOff>114872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336981" y="400684"/>
          <a:ext cx="1667736" cy="92291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326232</xdr:colOff>
      <xdr:row>20</xdr:row>
      <xdr:rowOff>59532</xdr:rowOff>
    </xdr:from>
    <xdr:to>
      <xdr:col>11</xdr:col>
      <xdr:colOff>2040732</xdr:colOff>
      <xdr:row>22</xdr:row>
      <xdr:rowOff>88107</xdr:rowOff>
    </xdr:to>
    <xdr:sp macro="" textlink="">
      <xdr:nvSpPr>
        <xdr:cNvPr id="2" name="AutoShape 14">
          <a:extLst>
            <a:ext uri="{FF2B5EF4-FFF2-40B4-BE49-F238E27FC236}">
              <a16:creationId xmlns:a16="http://schemas.microsoft.com/office/drawing/2014/main" id="{46D1FC96-050E-471A-95EE-0250874C8AB7}"/>
            </a:ext>
          </a:extLst>
        </xdr:cNvPr>
        <xdr:cNvSpPr>
          <a:spLocks noChangeArrowheads="1"/>
        </xdr:cNvSpPr>
      </xdr:nvSpPr>
      <xdr:spPr bwMode="auto">
        <a:xfrm>
          <a:off x="4491832" y="3590132"/>
          <a:ext cx="1714500" cy="35877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3" name="AutoShape 15">
          <a:extLst>
            <a:ext uri="{FF2B5EF4-FFF2-40B4-BE49-F238E27FC236}">
              <a16:creationId xmlns:a16="http://schemas.microsoft.com/office/drawing/2014/main" id="{E2346972-A0BC-462A-9E62-8E3F6898B08F}"/>
            </a:ext>
          </a:extLst>
        </xdr:cNvPr>
        <xdr:cNvSpPr>
          <a:spLocks noChangeArrowheads="1"/>
        </xdr:cNvSpPr>
      </xdr:nvSpPr>
      <xdr:spPr bwMode="auto">
        <a:xfrm rot="10800000">
          <a:off x="4234657" y="2628107"/>
          <a:ext cx="1914525" cy="35877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4" name="AutoShape 16">
          <a:extLst>
            <a:ext uri="{FF2B5EF4-FFF2-40B4-BE49-F238E27FC236}">
              <a16:creationId xmlns:a16="http://schemas.microsoft.com/office/drawing/2014/main" id="{50E9B217-CAD9-4E61-95E8-D4E7B757B688}"/>
            </a:ext>
          </a:extLst>
        </xdr:cNvPr>
        <xdr:cNvSpPr>
          <a:spLocks noChangeArrowheads="1"/>
        </xdr:cNvSpPr>
      </xdr:nvSpPr>
      <xdr:spPr bwMode="auto">
        <a:xfrm rot="10800000">
          <a:off x="3494882" y="3151982"/>
          <a:ext cx="587375" cy="26352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5" name="AutoShape 27">
          <a:extLst>
            <a:ext uri="{FF2B5EF4-FFF2-40B4-BE49-F238E27FC236}">
              <a16:creationId xmlns:a16="http://schemas.microsoft.com/office/drawing/2014/main" id="{32ADE462-709D-4439-B11B-23CD824477E2}"/>
            </a:ext>
          </a:extLst>
        </xdr:cNvPr>
        <xdr:cNvSpPr>
          <a:spLocks noChangeArrowheads="1"/>
        </xdr:cNvSpPr>
      </xdr:nvSpPr>
      <xdr:spPr bwMode="auto">
        <a:xfrm rot="5400000">
          <a:off x="7777957" y="2275682"/>
          <a:ext cx="1136650"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6" name="AutoShape 28">
          <a:extLst>
            <a:ext uri="{FF2B5EF4-FFF2-40B4-BE49-F238E27FC236}">
              <a16:creationId xmlns:a16="http://schemas.microsoft.com/office/drawing/2014/main" id="{63CC0672-69F2-4038-A9F9-2F37E44A6972}"/>
            </a:ext>
          </a:extLst>
        </xdr:cNvPr>
        <xdr:cNvSpPr>
          <a:spLocks noChangeArrowheads="1"/>
        </xdr:cNvSpPr>
      </xdr:nvSpPr>
      <xdr:spPr bwMode="auto">
        <a:xfrm rot="-5400000">
          <a:off x="1575198" y="2248297"/>
          <a:ext cx="1136650"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7" name="AutoShape 39">
          <a:extLst>
            <a:ext uri="{FF2B5EF4-FFF2-40B4-BE49-F238E27FC236}">
              <a16:creationId xmlns:a16="http://schemas.microsoft.com/office/drawing/2014/main" id="{D13F9B57-7D6F-4073-A79B-6902EBD20AF7}"/>
            </a:ext>
          </a:extLst>
        </xdr:cNvPr>
        <xdr:cNvSpPr>
          <a:spLocks noChangeArrowheads="1"/>
        </xdr:cNvSpPr>
      </xdr:nvSpPr>
      <xdr:spPr bwMode="auto">
        <a:xfrm rot="10800000">
          <a:off x="6492082" y="3151982"/>
          <a:ext cx="844550" cy="26352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8" name="AutoShape 38">
          <a:extLst>
            <a:ext uri="{FF2B5EF4-FFF2-40B4-BE49-F238E27FC236}">
              <a16:creationId xmlns:a16="http://schemas.microsoft.com/office/drawing/2014/main" id="{3B5D8493-D3D3-48B4-96CD-A2967080DF19}"/>
            </a:ext>
          </a:extLst>
        </xdr:cNvPr>
        <xdr:cNvSpPr>
          <a:spLocks noChangeArrowheads="1"/>
        </xdr:cNvSpPr>
      </xdr:nvSpPr>
      <xdr:spPr bwMode="auto">
        <a:xfrm rot="10800000">
          <a:off x="3644900" y="5980066"/>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9" name="AutoShape 38">
          <a:extLst>
            <a:ext uri="{FF2B5EF4-FFF2-40B4-BE49-F238E27FC236}">
              <a16:creationId xmlns:a16="http://schemas.microsoft.com/office/drawing/2014/main" id="{987D4019-A5E7-4703-A9FF-8F69E6AE4656}"/>
            </a:ext>
          </a:extLst>
        </xdr:cNvPr>
        <xdr:cNvSpPr>
          <a:spLocks noChangeArrowheads="1"/>
        </xdr:cNvSpPr>
      </xdr:nvSpPr>
      <xdr:spPr bwMode="auto">
        <a:xfrm rot="10800000">
          <a:off x="6642100" y="5980067"/>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10" name="AutoShape 38">
          <a:extLst>
            <a:ext uri="{FF2B5EF4-FFF2-40B4-BE49-F238E27FC236}">
              <a16:creationId xmlns:a16="http://schemas.microsoft.com/office/drawing/2014/main" id="{DBB11C7E-4953-4047-8555-9B1BBF45C2FB}"/>
            </a:ext>
          </a:extLst>
        </xdr:cNvPr>
        <xdr:cNvSpPr>
          <a:spLocks noChangeArrowheads="1"/>
        </xdr:cNvSpPr>
      </xdr:nvSpPr>
      <xdr:spPr bwMode="auto">
        <a:xfrm rot="10800000">
          <a:off x="3644900" y="5980066"/>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11" name="AutoShape 38">
          <a:extLst>
            <a:ext uri="{FF2B5EF4-FFF2-40B4-BE49-F238E27FC236}">
              <a16:creationId xmlns:a16="http://schemas.microsoft.com/office/drawing/2014/main" id="{AB4E67E4-A2B8-4F78-B8C4-236FCEF314EB}"/>
            </a:ext>
          </a:extLst>
        </xdr:cNvPr>
        <xdr:cNvSpPr>
          <a:spLocks noChangeArrowheads="1"/>
        </xdr:cNvSpPr>
      </xdr:nvSpPr>
      <xdr:spPr bwMode="auto">
        <a:xfrm rot="10800000">
          <a:off x="6642100" y="5980067"/>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12" name="AutoShape 38">
          <a:extLst>
            <a:ext uri="{FF2B5EF4-FFF2-40B4-BE49-F238E27FC236}">
              <a16:creationId xmlns:a16="http://schemas.microsoft.com/office/drawing/2014/main" id="{E185345D-6331-446B-9377-70FA7D0A8610}"/>
            </a:ext>
          </a:extLst>
        </xdr:cNvPr>
        <xdr:cNvSpPr>
          <a:spLocks noChangeArrowheads="1"/>
        </xdr:cNvSpPr>
      </xdr:nvSpPr>
      <xdr:spPr bwMode="auto">
        <a:xfrm rot="10800000">
          <a:off x="3644900" y="5980066"/>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13" name="AutoShape 14">
          <a:extLst>
            <a:ext uri="{FF2B5EF4-FFF2-40B4-BE49-F238E27FC236}">
              <a16:creationId xmlns:a16="http://schemas.microsoft.com/office/drawing/2014/main" id="{2FD3E70A-D061-4EED-9570-21B6FD1D0211}"/>
            </a:ext>
          </a:extLst>
        </xdr:cNvPr>
        <xdr:cNvSpPr>
          <a:spLocks noChangeArrowheads="1"/>
        </xdr:cNvSpPr>
      </xdr:nvSpPr>
      <xdr:spPr bwMode="auto">
        <a:xfrm>
          <a:off x="4491832" y="3590132"/>
          <a:ext cx="1714500" cy="35877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14" name="AutoShape 15">
          <a:extLst>
            <a:ext uri="{FF2B5EF4-FFF2-40B4-BE49-F238E27FC236}">
              <a16:creationId xmlns:a16="http://schemas.microsoft.com/office/drawing/2014/main" id="{5F70602D-9D91-4C33-850D-026652516201}"/>
            </a:ext>
          </a:extLst>
        </xdr:cNvPr>
        <xdr:cNvSpPr>
          <a:spLocks noChangeArrowheads="1"/>
        </xdr:cNvSpPr>
      </xdr:nvSpPr>
      <xdr:spPr bwMode="auto">
        <a:xfrm rot="10800000">
          <a:off x="4234657" y="2628107"/>
          <a:ext cx="1914525" cy="35877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15" name="AutoShape 16">
          <a:extLst>
            <a:ext uri="{FF2B5EF4-FFF2-40B4-BE49-F238E27FC236}">
              <a16:creationId xmlns:a16="http://schemas.microsoft.com/office/drawing/2014/main" id="{5A4DB4E5-DD04-4A6B-B7BC-D2DA3ECAA815}"/>
            </a:ext>
          </a:extLst>
        </xdr:cNvPr>
        <xdr:cNvSpPr>
          <a:spLocks noChangeArrowheads="1"/>
        </xdr:cNvSpPr>
      </xdr:nvSpPr>
      <xdr:spPr bwMode="auto">
        <a:xfrm rot="10800000">
          <a:off x="3494882" y="3151982"/>
          <a:ext cx="587375" cy="26352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16" name="AutoShape 27">
          <a:extLst>
            <a:ext uri="{FF2B5EF4-FFF2-40B4-BE49-F238E27FC236}">
              <a16:creationId xmlns:a16="http://schemas.microsoft.com/office/drawing/2014/main" id="{96905FEC-BA6A-49F6-82F5-A8392CABC93C}"/>
            </a:ext>
          </a:extLst>
        </xdr:cNvPr>
        <xdr:cNvSpPr>
          <a:spLocks noChangeArrowheads="1"/>
        </xdr:cNvSpPr>
      </xdr:nvSpPr>
      <xdr:spPr bwMode="auto">
        <a:xfrm rot="5400000">
          <a:off x="7777957" y="2275682"/>
          <a:ext cx="1136650"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17" name="AutoShape 28">
          <a:extLst>
            <a:ext uri="{FF2B5EF4-FFF2-40B4-BE49-F238E27FC236}">
              <a16:creationId xmlns:a16="http://schemas.microsoft.com/office/drawing/2014/main" id="{C294A9AB-38D3-4CED-9D84-33173222C967}"/>
            </a:ext>
          </a:extLst>
        </xdr:cNvPr>
        <xdr:cNvSpPr>
          <a:spLocks noChangeArrowheads="1"/>
        </xdr:cNvSpPr>
      </xdr:nvSpPr>
      <xdr:spPr bwMode="auto">
        <a:xfrm rot="-5400000">
          <a:off x="1575198" y="2248297"/>
          <a:ext cx="1136650"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18" name="AutoShape 39">
          <a:extLst>
            <a:ext uri="{FF2B5EF4-FFF2-40B4-BE49-F238E27FC236}">
              <a16:creationId xmlns:a16="http://schemas.microsoft.com/office/drawing/2014/main" id="{D084676F-E78E-4BCB-A7A2-68F139DE5540}"/>
            </a:ext>
          </a:extLst>
        </xdr:cNvPr>
        <xdr:cNvSpPr>
          <a:spLocks noChangeArrowheads="1"/>
        </xdr:cNvSpPr>
      </xdr:nvSpPr>
      <xdr:spPr bwMode="auto">
        <a:xfrm rot="10800000">
          <a:off x="6492082" y="3151982"/>
          <a:ext cx="844550" cy="26352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19" name="AutoShape 38">
          <a:extLst>
            <a:ext uri="{FF2B5EF4-FFF2-40B4-BE49-F238E27FC236}">
              <a16:creationId xmlns:a16="http://schemas.microsoft.com/office/drawing/2014/main" id="{13BD1C9A-6557-487F-BCD6-8A0DF4D503B2}"/>
            </a:ext>
          </a:extLst>
        </xdr:cNvPr>
        <xdr:cNvSpPr>
          <a:spLocks noChangeArrowheads="1"/>
        </xdr:cNvSpPr>
      </xdr:nvSpPr>
      <xdr:spPr bwMode="auto">
        <a:xfrm rot="10800000">
          <a:off x="3644900" y="5980066"/>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13</xdr:col>
      <xdr:colOff>0</xdr:colOff>
      <xdr:row>34</xdr:row>
      <xdr:rowOff>138067</xdr:rowOff>
    </xdr:from>
    <xdr:to>
      <xdr:col>14</xdr:col>
      <xdr:colOff>0</xdr:colOff>
      <xdr:row>35</xdr:row>
      <xdr:rowOff>154781</xdr:rowOff>
    </xdr:to>
    <xdr:sp macro="" textlink="">
      <xdr:nvSpPr>
        <xdr:cNvPr id="20" name="AutoShape 38">
          <a:extLst>
            <a:ext uri="{FF2B5EF4-FFF2-40B4-BE49-F238E27FC236}">
              <a16:creationId xmlns:a16="http://schemas.microsoft.com/office/drawing/2014/main" id="{9B7C9E49-53EA-4652-99F3-3CED6DFB2BE4}"/>
            </a:ext>
          </a:extLst>
        </xdr:cNvPr>
        <xdr:cNvSpPr>
          <a:spLocks noChangeArrowheads="1"/>
        </xdr:cNvSpPr>
      </xdr:nvSpPr>
      <xdr:spPr bwMode="auto">
        <a:xfrm rot="10800000">
          <a:off x="6642100" y="5980067"/>
          <a:ext cx="330200" cy="181814"/>
        </a:xfrm>
        <a:prstGeom prst="leftArrow">
          <a:avLst>
            <a:gd name="adj1" fmla="val 50000"/>
            <a:gd name="adj2" fmla="val 50000"/>
          </a:avLst>
        </a:prstGeom>
        <a:solidFill>
          <a:srgbClr val="CCCCCE"/>
        </a:solidFill>
        <a:ln w="15875">
          <a:noFill/>
          <a:miter lim="800000"/>
          <a:headEnd/>
          <a:tailEnd/>
        </a:ln>
      </xdr:spPr>
    </xdr:sp>
    <xdr:clientData/>
  </xdr:twoCellAnchor>
  <xdr:twoCellAnchor>
    <xdr:from>
      <xdr:col>11</xdr:col>
      <xdr:colOff>326232</xdr:colOff>
      <xdr:row>20</xdr:row>
      <xdr:rowOff>59532</xdr:rowOff>
    </xdr:from>
    <xdr:to>
      <xdr:col>11</xdr:col>
      <xdr:colOff>2040732</xdr:colOff>
      <xdr:row>22</xdr:row>
      <xdr:rowOff>88107</xdr:rowOff>
    </xdr:to>
    <xdr:sp macro="" textlink="">
      <xdr:nvSpPr>
        <xdr:cNvPr id="21" name="AutoShape 14">
          <a:extLst>
            <a:ext uri="{FF2B5EF4-FFF2-40B4-BE49-F238E27FC236}">
              <a16:creationId xmlns:a16="http://schemas.microsoft.com/office/drawing/2014/main" id="{46412AC7-5C4A-44B6-99BD-DCA3671BCD57}"/>
            </a:ext>
          </a:extLst>
        </xdr:cNvPr>
        <xdr:cNvSpPr>
          <a:spLocks noChangeArrowheads="1"/>
        </xdr:cNvSpPr>
      </xdr:nvSpPr>
      <xdr:spPr bwMode="auto">
        <a:xfrm>
          <a:off x="4491832" y="3590132"/>
          <a:ext cx="1714500" cy="358775"/>
        </a:xfrm>
        <a:prstGeom prst="curvedUpArrow">
          <a:avLst>
            <a:gd name="adj1" fmla="val 97297"/>
            <a:gd name="adj2" fmla="val 194595"/>
            <a:gd name="adj3" fmla="val 33333"/>
          </a:avLst>
        </a:prstGeom>
        <a:solidFill>
          <a:srgbClr val="CCCCCE"/>
        </a:solidFill>
        <a:ln w="15875">
          <a:noFill/>
          <a:miter lim="800000"/>
          <a:headEnd/>
          <a:tailEnd/>
        </a:ln>
      </xdr:spPr>
    </xdr:sp>
    <xdr:clientData/>
  </xdr:twoCellAnchor>
  <xdr:twoCellAnchor>
    <xdr:from>
      <xdr:col>11</xdr:col>
      <xdr:colOff>69057</xdr:colOff>
      <xdr:row>14</xdr:row>
      <xdr:rowOff>88107</xdr:rowOff>
    </xdr:from>
    <xdr:to>
      <xdr:col>11</xdr:col>
      <xdr:colOff>1983582</xdr:colOff>
      <xdr:row>16</xdr:row>
      <xdr:rowOff>116682</xdr:rowOff>
    </xdr:to>
    <xdr:sp macro="" textlink="">
      <xdr:nvSpPr>
        <xdr:cNvPr id="22" name="AutoShape 15">
          <a:extLst>
            <a:ext uri="{FF2B5EF4-FFF2-40B4-BE49-F238E27FC236}">
              <a16:creationId xmlns:a16="http://schemas.microsoft.com/office/drawing/2014/main" id="{31481FEF-17ED-488E-A9FB-AB37805DA0EC}"/>
            </a:ext>
          </a:extLst>
        </xdr:cNvPr>
        <xdr:cNvSpPr>
          <a:spLocks noChangeArrowheads="1"/>
        </xdr:cNvSpPr>
      </xdr:nvSpPr>
      <xdr:spPr bwMode="auto">
        <a:xfrm rot="10800000">
          <a:off x="4234657" y="2628107"/>
          <a:ext cx="1914525" cy="358775"/>
        </a:xfrm>
        <a:prstGeom prst="curvedUpArrow">
          <a:avLst>
            <a:gd name="adj1" fmla="val 108649"/>
            <a:gd name="adj2" fmla="val 217297"/>
            <a:gd name="adj3" fmla="val 33333"/>
          </a:avLst>
        </a:prstGeom>
        <a:solidFill>
          <a:srgbClr val="CCCCCE"/>
        </a:solidFill>
        <a:ln w="15875">
          <a:noFill/>
          <a:miter lim="800000"/>
          <a:headEnd/>
          <a:tailEnd/>
        </a:ln>
      </xdr:spPr>
    </xdr:sp>
    <xdr:clientData/>
  </xdr:twoCellAnchor>
  <xdr:twoCellAnchor>
    <xdr:from>
      <xdr:col>8</xdr:col>
      <xdr:colOff>40482</xdr:colOff>
      <xdr:row>17</xdr:row>
      <xdr:rowOff>116682</xdr:rowOff>
    </xdr:from>
    <xdr:to>
      <xdr:col>10</xdr:col>
      <xdr:colOff>107157</xdr:colOff>
      <xdr:row>19</xdr:row>
      <xdr:rowOff>50007</xdr:rowOff>
    </xdr:to>
    <xdr:sp macro="" textlink="">
      <xdr:nvSpPr>
        <xdr:cNvPr id="23" name="AutoShape 16">
          <a:extLst>
            <a:ext uri="{FF2B5EF4-FFF2-40B4-BE49-F238E27FC236}">
              <a16:creationId xmlns:a16="http://schemas.microsoft.com/office/drawing/2014/main" id="{D40CA642-8159-4A9D-8CBF-73DF77201175}"/>
            </a:ext>
          </a:extLst>
        </xdr:cNvPr>
        <xdr:cNvSpPr>
          <a:spLocks noChangeArrowheads="1"/>
        </xdr:cNvSpPr>
      </xdr:nvSpPr>
      <xdr:spPr bwMode="auto">
        <a:xfrm rot="10800000">
          <a:off x="3494882" y="3151982"/>
          <a:ext cx="587375" cy="263525"/>
        </a:xfrm>
        <a:prstGeom prst="leftArrow">
          <a:avLst>
            <a:gd name="adj1" fmla="val 50000"/>
            <a:gd name="adj2" fmla="val 49167"/>
          </a:avLst>
        </a:prstGeom>
        <a:solidFill>
          <a:srgbClr val="CCCCCE"/>
        </a:solidFill>
        <a:ln w="15875">
          <a:noFill/>
          <a:miter lim="800000"/>
          <a:headEnd/>
          <a:tailEnd/>
        </a:ln>
      </xdr:spPr>
    </xdr:sp>
    <xdr:clientData/>
  </xdr:twoCellAnchor>
  <xdr:twoCellAnchor>
    <xdr:from>
      <xdr:col>16</xdr:col>
      <xdr:colOff>869157</xdr:colOff>
      <xdr:row>9</xdr:row>
      <xdr:rowOff>116682</xdr:rowOff>
    </xdr:from>
    <xdr:to>
      <xdr:col>16</xdr:col>
      <xdr:colOff>1116807</xdr:colOff>
      <xdr:row>16</xdr:row>
      <xdr:rowOff>97632</xdr:rowOff>
    </xdr:to>
    <xdr:sp macro="" textlink="">
      <xdr:nvSpPr>
        <xdr:cNvPr id="24" name="AutoShape 27">
          <a:extLst>
            <a:ext uri="{FF2B5EF4-FFF2-40B4-BE49-F238E27FC236}">
              <a16:creationId xmlns:a16="http://schemas.microsoft.com/office/drawing/2014/main" id="{5520B54D-444F-422D-AD01-CC044DEBFEB8}"/>
            </a:ext>
          </a:extLst>
        </xdr:cNvPr>
        <xdr:cNvSpPr>
          <a:spLocks noChangeArrowheads="1"/>
        </xdr:cNvSpPr>
      </xdr:nvSpPr>
      <xdr:spPr bwMode="auto">
        <a:xfrm rot="5400000">
          <a:off x="7777957" y="2275682"/>
          <a:ext cx="1136650" cy="247650"/>
        </a:xfrm>
        <a:prstGeom prst="leftArrow">
          <a:avLst>
            <a:gd name="adj1" fmla="val 50000"/>
            <a:gd name="adj2" fmla="val 116346"/>
          </a:avLst>
        </a:prstGeom>
        <a:solidFill>
          <a:srgbClr val="CCCCCE"/>
        </a:solidFill>
        <a:ln w="15875">
          <a:no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25" name="AutoShape 28">
          <a:extLst>
            <a:ext uri="{FF2B5EF4-FFF2-40B4-BE49-F238E27FC236}">
              <a16:creationId xmlns:a16="http://schemas.microsoft.com/office/drawing/2014/main" id="{3F75A15A-CE95-4D7F-9B15-DC9BD287B7AF}"/>
            </a:ext>
          </a:extLst>
        </xdr:cNvPr>
        <xdr:cNvSpPr>
          <a:spLocks noChangeArrowheads="1"/>
        </xdr:cNvSpPr>
      </xdr:nvSpPr>
      <xdr:spPr bwMode="auto">
        <a:xfrm rot="-5400000">
          <a:off x="1575198" y="2248297"/>
          <a:ext cx="1136650" cy="283369"/>
        </a:xfrm>
        <a:prstGeom prst="leftArrow">
          <a:avLst>
            <a:gd name="adj1" fmla="val 38463"/>
            <a:gd name="adj2" fmla="val 116325"/>
          </a:avLst>
        </a:prstGeom>
        <a:solidFill>
          <a:srgbClr val="CCCCCE"/>
        </a:solidFill>
        <a:ln w="15875">
          <a:noFill/>
          <a:miter lim="800000"/>
          <a:headEnd/>
          <a:tailEnd/>
        </a:ln>
      </xdr:spPr>
    </xdr:sp>
    <xdr:clientData/>
  </xdr:twoCellAnchor>
  <xdr:twoCellAnchor>
    <xdr:from>
      <xdr:col>12</xdr:col>
      <xdr:colOff>40482</xdr:colOff>
      <xdr:row>17</xdr:row>
      <xdr:rowOff>116682</xdr:rowOff>
    </xdr:from>
    <xdr:to>
      <xdr:col>15</xdr:col>
      <xdr:colOff>173832</xdr:colOff>
      <xdr:row>19</xdr:row>
      <xdr:rowOff>50007</xdr:rowOff>
    </xdr:to>
    <xdr:sp macro="" textlink="">
      <xdr:nvSpPr>
        <xdr:cNvPr id="26" name="AutoShape 39">
          <a:extLst>
            <a:ext uri="{FF2B5EF4-FFF2-40B4-BE49-F238E27FC236}">
              <a16:creationId xmlns:a16="http://schemas.microsoft.com/office/drawing/2014/main" id="{46522BC0-3389-4470-8694-31B5AAE7CCFE}"/>
            </a:ext>
          </a:extLst>
        </xdr:cNvPr>
        <xdr:cNvSpPr>
          <a:spLocks noChangeArrowheads="1"/>
        </xdr:cNvSpPr>
      </xdr:nvSpPr>
      <xdr:spPr bwMode="auto">
        <a:xfrm rot="10800000">
          <a:off x="6492082" y="3151982"/>
          <a:ext cx="844550" cy="263525"/>
        </a:xfrm>
        <a:prstGeom prst="leftArrow">
          <a:avLst>
            <a:gd name="adj1" fmla="val 50000"/>
            <a:gd name="adj2" fmla="val 55000"/>
          </a:avLst>
        </a:prstGeom>
        <a:solidFill>
          <a:srgbClr val="CCCCCE"/>
        </a:solidFill>
        <a:ln w="15875">
          <a:noFill/>
          <a:miter lim="800000"/>
          <a:headEnd/>
          <a:tailEnd/>
        </a:ln>
      </xdr:spPr>
    </xdr:sp>
    <xdr:clientData/>
  </xdr:twoCellAnchor>
  <xdr:twoCellAnchor>
    <xdr:from>
      <xdr:col>9</xdr:col>
      <xdr:colOff>0</xdr:colOff>
      <xdr:row>34</xdr:row>
      <xdr:rowOff>138066</xdr:rowOff>
    </xdr:from>
    <xdr:to>
      <xdr:col>10</xdr:col>
      <xdr:colOff>0</xdr:colOff>
      <xdr:row>35</xdr:row>
      <xdr:rowOff>154780</xdr:rowOff>
    </xdr:to>
    <xdr:sp macro="" textlink="">
      <xdr:nvSpPr>
        <xdr:cNvPr id="27" name="AutoShape 38">
          <a:extLst>
            <a:ext uri="{FF2B5EF4-FFF2-40B4-BE49-F238E27FC236}">
              <a16:creationId xmlns:a16="http://schemas.microsoft.com/office/drawing/2014/main" id="{FF2B1BA7-AC7B-4A9C-AB4C-C828370C61D2}"/>
            </a:ext>
          </a:extLst>
        </xdr:cNvPr>
        <xdr:cNvSpPr>
          <a:spLocks noChangeArrowheads="1"/>
        </xdr:cNvSpPr>
      </xdr:nvSpPr>
      <xdr:spPr bwMode="auto">
        <a:xfrm rot="10800000">
          <a:off x="3644900" y="5980066"/>
          <a:ext cx="330200" cy="181814"/>
        </a:xfrm>
        <a:prstGeom prst="leftArrow">
          <a:avLst>
            <a:gd name="adj1" fmla="val 50000"/>
            <a:gd name="adj2" fmla="val 50000"/>
          </a:avLst>
        </a:prstGeom>
        <a:solidFill>
          <a:srgbClr val="CCCCCE"/>
        </a:solidFill>
        <a:ln w="1587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outlinePr summaryBelow="0" summaryRight="0"/>
    <pageSetUpPr fitToPage="1"/>
  </sheetPr>
  <dimension ref="A1:XFC106"/>
  <sheetViews>
    <sheetView showGridLines="0" tabSelected="1" zoomScaleNormal="100" workbookViewId="0">
      <selection activeCell="C7" sqref="C7"/>
    </sheetView>
  </sheetViews>
  <sheetFormatPr defaultColWidth="10.6640625" defaultRowHeight="12.75" customHeight="1" zeroHeight="1"/>
  <cols>
    <col min="1" max="1" width="10.1640625" style="100" customWidth="1"/>
    <col min="2" max="2" width="76.83203125" style="100" bestFit="1" customWidth="1"/>
    <col min="3" max="3" width="18" style="100" customWidth="1"/>
    <col min="4" max="11" width="10.6640625" style="100" customWidth="1"/>
    <col min="12" max="16383" width="10.6640625" style="100" hidden="1" customWidth="1"/>
    <col min="16384" max="16384" width="11" style="100" hidden="1" customWidth="1"/>
  </cols>
  <sheetData>
    <row r="1" spans="1:11" ht="30.75">
      <c r="A1" s="119" t="e">
        <f ca="1" xml:space="preserve"> RIGHT(CELL("filename", $A$1), LEN(CELL("filename", $A$1)) - SEARCH("]", CELL("filename", $A$1)))</f>
        <v>#VALUE!</v>
      </c>
      <c r="B1" s="119"/>
      <c r="C1" s="45"/>
      <c r="D1" s="45"/>
      <c r="E1" s="45"/>
      <c r="F1" s="45"/>
      <c r="G1" s="45"/>
      <c r="H1" s="51"/>
      <c r="I1" s="51"/>
      <c r="J1" s="51"/>
      <c r="K1" s="51"/>
    </row>
    <row r="2" spans="1:11" ht="13.15">
      <c r="A2" s="37"/>
      <c r="B2" s="37"/>
      <c r="C2" s="37"/>
      <c r="D2" s="37"/>
      <c r="E2" s="37"/>
      <c r="F2" s="37"/>
      <c r="G2" s="37"/>
    </row>
    <row r="3" spans="1:11" s="183" customFormat="1" ht="23.25">
      <c r="A3" s="65"/>
      <c r="B3" s="136" t="s">
        <v>0</v>
      </c>
      <c r="C3" s="65"/>
      <c r="D3" s="65"/>
      <c r="E3" s="65"/>
      <c r="F3" s="65"/>
      <c r="G3" s="65"/>
    </row>
    <row r="4" spans="1:11" ht="13.15">
      <c r="A4" s="37"/>
      <c r="B4" s="37"/>
      <c r="C4" s="37"/>
      <c r="D4" s="37"/>
      <c r="E4" s="37"/>
      <c r="F4" s="37"/>
      <c r="G4" s="37"/>
    </row>
    <row r="5" spans="1:11" ht="13.15">
      <c r="A5" s="37"/>
      <c r="B5" s="37" t="s">
        <v>1</v>
      </c>
      <c r="C5" s="132" t="s">
        <v>2</v>
      </c>
      <c r="D5" s="37"/>
      <c r="E5" s="37"/>
      <c r="F5" s="37"/>
      <c r="G5" s="37"/>
    </row>
    <row r="6" spans="1:11" ht="13.15">
      <c r="A6" s="37"/>
      <c r="B6" s="37" t="s">
        <v>3</v>
      </c>
      <c r="C6" s="132">
        <v>2</v>
      </c>
      <c r="D6" s="37"/>
      <c r="E6" s="37"/>
      <c r="F6" s="37"/>
      <c r="G6" s="37"/>
    </row>
    <row r="7" spans="1:11" ht="13.15">
      <c r="A7" s="37"/>
      <c r="B7" s="37" t="s">
        <v>4</v>
      </c>
      <c r="C7" s="166" t="s">
        <v>5</v>
      </c>
      <c r="D7" s="37"/>
      <c r="E7" s="37"/>
      <c r="F7" s="37"/>
      <c r="G7" s="37"/>
    </row>
    <row r="8" spans="1:11" ht="13.15">
      <c r="A8" s="37"/>
      <c r="B8" s="37" t="s">
        <v>6</v>
      </c>
      <c r="C8" s="169">
        <v>45962</v>
      </c>
      <c r="D8" s="37"/>
      <c r="E8" s="37"/>
      <c r="F8" s="37"/>
      <c r="G8" s="37"/>
    </row>
    <row r="9" spans="1:11" ht="13.15">
      <c r="A9" s="37"/>
      <c r="B9" s="37"/>
      <c r="C9" s="37"/>
      <c r="D9" s="37"/>
      <c r="E9" s="37"/>
      <c r="F9" s="37"/>
      <c r="G9" s="37"/>
    </row>
    <row r="10" spans="1:11" ht="13.15">
      <c r="A10" s="37"/>
      <c r="B10" s="199" t="s">
        <v>7</v>
      </c>
      <c r="C10" s="200" t="s">
        <v>8</v>
      </c>
      <c r="D10" s="199"/>
      <c r="E10" s="37"/>
      <c r="F10" s="37"/>
      <c r="G10" s="37"/>
    </row>
    <row r="11" spans="1:11" ht="13.15">
      <c r="C11" s="177"/>
    </row>
    <row r="12" spans="1:11" ht="13.15"/>
    <row r="13" spans="1:11" ht="13.15"/>
    <row r="14" spans="1:11" ht="13.15"/>
    <row r="15" spans="1:11" ht="13.15"/>
    <row r="16" spans="1:11" ht="13.15"/>
    <row r="17" spans="2:2" ht="13.15"/>
    <row r="18" spans="2:2" ht="13.15"/>
    <row r="19" spans="2:2" ht="13.15"/>
    <row r="20" spans="2:2" ht="14.25">
      <c r="B20" s="185"/>
    </row>
    <row r="21" spans="2:2" ht="13.15"/>
    <row r="22" spans="2:2" ht="13.15"/>
    <row r="23" spans="2:2" ht="13.15"/>
    <row r="24" spans="2:2" ht="13.15"/>
    <row r="25" spans="2:2" ht="13.15"/>
    <row r="26" spans="2:2" ht="13.15"/>
    <row r="27" spans="2:2" ht="13.15"/>
    <row r="28" spans="2:2" ht="13.15"/>
    <row r="29" spans="2:2" ht="13.15"/>
    <row r="30" spans="2:2" ht="13.15"/>
    <row r="31" spans="2:2" ht="13.15"/>
    <row r="32" spans="2:2" ht="13.15"/>
    <row r="33" ht="13.15"/>
    <row r="34" ht="13.15"/>
    <row r="35" ht="13.15"/>
    <row r="36" ht="13.15" hidden="1"/>
    <row r="37" ht="13.15" hidden="1"/>
    <row r="38" ht="13.15" hidden="1"/>
    <row r="39" ht="13.15" hidden="1"/>
    <row r="40" ht="13.15" hidden="1"/>
    <row r="41" ht="13.15" hidden="1"/>
    <row r="42" ht="13.15" hidden="1"/>
    <row r="43" ht="13.15" hidden="1"/>
    <row r="44" ht="13.15" hidden="1"/>
    <row r="45" ht="13.15" hidden="1"/>
    <row r="46" ht="13.15" hidden="1"/>
    <row r="47" ht="13.15" hidden="1"/>
    <row r="48" ht="13.15" hidden="1"/>
    <row r="49" ht="13.15" hidden="1"/>
    <row r="50" ht="13.15" hidden="1"/>
    <row r="51" ht="13.15" hidden="1"/>
    <row r="52" ht="13.15" hidden="1"/>
    <row r="53" ht="13.15" hidden="1"/>
    <row r="54" ht="13.5" hidden="1" customHeight="1"/>
    <row r="55" ht="13.5" hidden="1" customHeight="1"/>
    <row r="56" ht="13.5" hidden="1" customHeight="1"/>
    <row r="57" ht="13.5" hidden="1" customHeight="1"/>
    <row r="58" ht="13.5" hidden="1" customHeight="1"/>
    <row r="59" ht="13.5" hidden="1" customHeight="1"/>
    <row r="60" ht="13.5" hidden="1" customHeight="1"/>
    <row r="61" ht="13.5" hidden="1" customHeight="1"/>
    <row r="62" ht="13.5" hidden="1" customHeight="1"/>
    <row r="63" ht="13.5" hidden="1" customHeight="1"/>
    <row r="64"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row r="87" ht="13.5" hidden="1" customHeight="1"/>
    <row r="88" ht="13.5" hidden="1"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row r="104" ht="13.5" hidden="1" customHeight="1"/>
    <row r="105" ht="13.5" hidden="1" customHeight="1"/>
    <row r="106" ht="13.5" hidden="1" customHeight="1"/>
  </sheetData>
  <hyperlinks>
    <hyperlink ref="C10" r:id="rId1" xr:uid="{2F8CF136-3265-45A3-B826-945E4D5FA0AE}"/>
  </hyperlinks>
  <pageMargins left="0.70866141732283472" right="0.70866141732283472" top="0.74803149606299213" bottom="0.74803149606299213" header="0.31496062992125984" footer="0.31496062992125984"/>
  <pageSetup paperSize="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8D8D8"/>
    <outlinePr summaryBelow="0" summaryRight="0"/>
    <pageSetUpPr fitToPage="1"/>
  </sheetPr>
  <dimension ref="A1:ZZ60"/>
  <sheetViews>
    <sheetView showGridLines="0" zoomScaleNormal="100" workbookViewId="0">
      <pane xSplit="9" ySplit="5" topLeftCell="J6" activePane="bottomRight" state="frozen"/>
      <selection pane="bottomRight"/>
      <selection pane="bottomLeft"/>
      <selection pane="topRight"/>
    </sheetView>
  </sheetViews>
  <sheetFormatPr defaultColWidth="0" defaultRowHeight="13.15" zeroHeight="1" outlineLevelRow="1"/>
  <cols>
    <col min="1" max="2" width="1.5" style="25" customWidth="1"/>
    <col min="3" max="3" width="1.5" style="61" customWidth="1"/>
    <col min="4" max="4" width="1.5" style="68" customWidth="1"/>
    <col min="5" max="5" width="190.83203125" style="29" customWidth="1"/>
    <col min="6" max="6" width="16.33203125" style="29" customWidth="1"/>
    <col min="7" max="8" width="15.1640625" style="29" customWidth="1"/>
    <col min="9" max="9" width="3.5" style="29" customWidth="1"/>
    <col min="10" max="24" width="15.1640625" style="29" customWidth="1"/>
    <col min="25" max="130" width="15.1640625" style="29" hidden="1" customWidth="1"/>
    <col min="131" max="702" width="0" style="29" hidden="1" customWidth="1"/>
    <col min="703" max="16384" width="15.1640625" style="29" hidden="1"/>
  </cols>
  <sheetData>
    <row r="1" spans="1:702" s="51" customFormat="1" ht="30.75">
      <c r="A1" s="18" t="e">
        <f ca="1" xml:space="preserve"> RIGHT(CELL("filename", A1), LEN(CELL("filename", A1)) - SEARCH("]", CELL("filename", A1)))</f>
        <v>#VALUE!</v>
      </c>
      <c r="B1" s="18"/>
    </row>
    <row r="2" spans="1:702" s="56" customFormat="1">
      <c r="A2" s="11"/>
      <c r="B2" s="11"/>
      <c r="C2" s="14"/>
      <c r="D2" s="15"/>
      <c r="E2" s="10" t="s">
        <v>340</v>
      </c>
      <c r="F2" s="58">
        <f>Inputs!$F$2</f>
        <v>0</v>
      </c>
      <c r="G2" s="55" t="s">
        <v>341</v>
      </c>
      <c r="H2" s="10"/>
      <c r="I2" s="10"/>
      <c r="J2" s="3">
        <f xml:space="preserve"> Time!J$14</f>
        <v>44651</v>
      </c>
      <c r="K2" s="3">
        <f xml:space="preserve"> Time!K$14</f>
        <v>45016</v>
      </c>
      <c r="L2" s="3">
        <f xml:space="preserve"> Time!L$14</f>
        <v>45382</v>
      </c>
      <c r="M2" s="3">
        <f xml:space="preserve"> Time!M$14</f>
        <v>45747</v>
      </c>
      <c r="N2" s="3">
        <f xml:space="preserve"> Time!N$14</f>
        <v>46112</v>
      </c>
      <c r="O2" s="3">
        <f xml:space="preserve"> Time!O$14</f>
        <v>46477</v>
      </c>
      <c r="P2" s="3">
        <f xml:space="preserve"> Time!P$14</f>
        <v>46843</v>
      </c>
      <c r="Q2" s="3">
        <f xml:space="preserve"> Time!Q$14</f>
        <v>47208</v>
      </c>
      <c r="R2" s="3">
        <f xml:space="preserve"> Time!R$14</f>
        <v>47573</v>
      </c>
      <c r="S2" s="3">
        <f xml:space="preserve"> Time!S$14</f>
        <v>47938</v>
      </c>
      <c r="T2" s="3">
        <f xml:space="preserve"> Time!T$14</f>
        <v>48304</v>
      </c>
      <c r="U2" s="3">
        <f xml:space="preserve"> Time!U$14</f>
        <v>48669</v>
      </c>
      <c r="V2" s="3">
        <f xml:space="preserve"> Time!V$14</f>
        <v>49034</v>
      </c>
      <c r="W2" s="3">
        <f xml:space="preserve"> Time!W$14</f>
        <v>49399</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c r="A3" s="11"/>
      <c r="B3" s="11"/>
      <c r="C3" s="14"/>
      <c r="D3" s="15"/>
      <c r="E3" s="29" t="s">
        <v>342</v>
      </c>
      <c r="H3" s="10"/>
      <c r="I3" s="10"/>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PR29</v>
      </c>
      <c r="T3" s="1" t="str">
        <f xml:space="preserve"> Time!T$19</f>
        <v>PR29</v>
      </c>
      <c r="U3" s="1" t="str">
        <f xml:space="preserve"> Time!U$19</f>
        <v>PR29</v>
      </c>
      <c r="V3" s="1" t="str">
        <f xml:space="preserve"> Time!V$19</f>
        <v>PR29</v>
      </c>
      <c r="W3" s="1" t="str">
        <f xml:space="preserve"> Time!W$19</f>
        <v>PR29</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9" customFormat="1">
      <c r="A4" s="11"/>
      <c r="B4" s="11"/>
      <c r="C4" s="14"/>
      <c r="D4" s="15"/>
      <c r="E4" s="10" t="s">
        <v>343</v>
      </c>
      <c r="F4" s="25"/>
      <c r="G4" s="10"/>
      <c r="H4" s="10"/>
      <c r="I4" s="10"/>
      <c r="J4" s="9">
        <f xml:space="preserve"> Time!J$25</f>
        <v>2022</v>
      </c>
      <c r="K4" s="9">
        <f xml:space="preserve"> Time!K$25</f>
        <v>2023</v>
      </c>
      <c r="L4" s="9">
        <f xml:space="preserve"> Time!L$25</f>
        <v>2024</v>
      </c>
      <c r="M4" s="9">
        <f xml:space="preserve"> Time!M$25</f>
        <v>2025</v>
      </c>
      <c r="N4" s="9">
        <f xml:space="preserve"> Time!N$25</f>
        <v>2026</v>
      </c>
      <c r="O4" s="9">
        <f xml:space="preserve"> Time!O$25</f>
        <v>2027</v>
      </c>
      <c r="P4" s="9">
        <f xml:space="preserve"> Time!P$25</f>
        <v>2028</v>
      </c>
      <c r="Q4" s="9">
        <f xml:space="preserve"> Time!Q$25</f>
        <v>2029</v>
      </c>
      <c r="R4" s="9">
        <f xml:space="preserve"> Time!R$25</f>
        <v>2030</v>
      </c>
      <c r="S4" s="9">
        <f xml:space="preserve"> Time!S$25</f>
        <v>2031</v>
      </c>
      <c r="T4" s="9">
        <f xml:space="preserve"> Time!T$25</f>
        <v>2032</v>
      </c>
      <c r="U4" s="9">
        <f xml:space="preserve"> Time!U$25</f>
        <v>2033</v>
      </c>
      <c r="V4" s="9">
        <f xml:space="preserve"> Time!V$25</f>
        <v>2034</v>
      </c>
      <c r="W4" s="9">
        <f xml:space="preserve"> Time!W$25</f>
        <v>2035</v>
      </c>
    </row>
    <row r="5" spans="1:702" s="4" customFormat="1">
      <c r="A5" s="11"/>
      <c r="B5" s="11"/>
      <c r="C5" s="14"/>
      <c r="D5" s="15"/>
      <c r="E5" s="10" t="s">
        <v>344</v>
      </c>
      <c r="F5" s="25" t="s">
        <v>345</v>
      </c>
      <c r="G5" s="25" t="s">
        <v>346</v>
      </c>
      <c r="H5" s="25" t="s">
        <v>347</v>
      </c>
      <c r="I5" s="10"/>
      <c r="J5" s="2">
        <f xml:space="preserve"> Time!J$29</f>
        <v>1</v>
      </c>
      <c r="K5" s="2">
        <f xml:space="preserve"> Time!K$29</f>
        <v>2</v>
      </c>
      <c r="L5" s="2">
        <f xml:space="preserve"> Time!L$29</f>
        <v>3</v>
      </c>
      <c r="M5" s="2">
        <f xml:space="preserve"> Time!M$29</f>
        <v>4</v>
      </c>
      <c r="N5" s="2">
        <f xml:space="preserve"> Time!N$29</f>
        <v>5</v>
      </c>
      <c r="O5" s="2">
        <f xml:space="preserve"> Time!O$29</f>
        <v>6</v>
      </c>
      <c r="P5" s="2">
        <f xml:space="preserve"> Time!P$29</f>
        <v>7</v>
      </c>
      <c r="Q5" s="2">
        <f xml:space="preserve"> Time!Q$29</f>
        <v>8</v>
      </c>
      <c r="R5" s="2">
        <f xml:space="preserve"> Time!R$29</f>
        <v>9</v>
      </c>
      <c r="S5" s="2">
        <f xml:space="preserve"> Time!S$29</f>
        <v>10</v>
      </c>
      <c r="T5" s="2">
        <f xml:space="preserve"> Time!T$29</f>
        <v>11</v>
      </c>
      <c r="U5" s="2">
        <f xml:space="preserve"> Time!U$29</f>
        <v>12</v>
      </c>
      <c r="V5" s="2">
        <f xml:space="preserve"> Time!V$29</f>
        <v>13</v>
      </c>
      <c r="W5" s="2">
        <f xml:space="preserve"> Time!W$29</f>
        <v>14</v>
      </c>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c r="D6" s="29"/>
      <c r="F6" s="25"/>
      <c r="G6" s="25"/>
      <c r="H6" s="25"/>
    </row>
    <row r="7" spans="1:702"/>
    <row r="8" spans="1:702"/>
    <row r="9" spans="1:702">
      <c r="B9" s="25" t="s">
        <v>808</v>
      </c>
    </row>
    <row r="10" spans="1:702" collapsed="1"/>
    <row r="11" spans="1:702" hidden="1" outlineLevel="1">
      <c r="B11" s="25" t="s">
        <v>809</v>
      </c>
    </row>
    <row r="12" spans="1:702" hidden="1" outlineLevel="1">
      <c r="E12" s="29" t="str">
        <f xml:space="preserve"> E$51</f>
        <v xml:space="preserve">Ofwat - RCV opening balance - check overall (WR) </v>
      </c>
      <c r="F12" s="82">
        <f xml:space="preserve"> F$51</f>
        <v>0</v>
      </c>
      <c r="G12" s="29">
        <f xml:space="preserve"> G$51</f>
        <v>0</v>
      </c>
      <c r="H12" s="82"/>
    </row>
    <row r="13" spans="1:702" hidden="1" outlineLevel="1">
      <c r="E13" s="29" t="str">
        <f xml:space="preserve"> E$52</f>
        <v xml:space="preserve">Ofwat - RCV opening balance - check overall (WN) </v>
      </c>
      <c r="F13" s="82">
        <f xml:space="preserve"> F$52</f>
        <v>0</v>
      </c>
      <c r="G13" s="29">
        <f xml:space="preserve"> G$52</f>
        <v>0</v>
      </c>
      <c r="H13" s="82"/>
    </row>
    <row r="14" spans="1:702" hidden="1" outlineLevel="1">
      <c r="E14" s="29" t="str">
        <f xml:space="preserve"> E$53</f>
        <v xml:space="preserve">Ofwat - RCV opening balance - check overall (WWN) </v>
      </c>
      <c r="F14" s="82">
        <f xml:space="preserve"> F$53</f>
        <v>0</v>
      </c>
      <c r="G14" s="29">
        <f xml:space="preserve"> G$53</f>
        <v>0</v>
      </c>
      <c r="H14" s="82"/>
    </row>
    <row r="15" spans="1:702" hidden="1" outlineLevel="1">
      <c r="E15" s="29" t="str">
        <f xml:space="preserve"> E$54</f>
        <v xml:space="preserve">Ofwat - RCV opening balance - check overall (BR) </v>
      </c>
      <c r="F15" s="82">
        <f xml:space="preserve"> F$54</f>
        <v>0</v>
      </c>
      <c r="G15" s="29">
        <f xml:space="preserve"> G$54</f>
        <v>0</v>
      </c>
      <c r="H15" s="82"/>
    </row>
    <row r="16" spans="1:702" hidden="1" outlineLevel="1">
      <c r="E16" s="29" t="str">
        <f xml:space="preserve"> E$55</f>
        <v xml:space="preserve">Ofwat - RCV opening balance - check overall (ADDN1) </v>
      </c>
      <c r="F16" s="82">
        <f xml:space="preserve"> F$55</f>
        <v>0</v>
      </c>
      <c r="G16" s="29">
        <f xml:space="preserve"> G$55</f>
        <v>0</v>
      </c>
      <c r="H16" s="82"/>
    </row>
    <row r="17" spans="1:8" hidden="1" outlineLevel="1">
      <c r="E17" s="29" t="str">
        <f xml:space="preserve"> E$56</f>
        <v xml:space="preserve">Ofwat - RCV opening balance - check overall (ADDN2) </v>
      </c>
      <c r="F17" s="82">
        <f xml:space="preserve"> F$56</f>
        <v>0</v>
      </c>
      <c r="G17" s="29">
        <f xml:space="preserve"> G$56</f>
        <v>0</v>
      </c>
      <c r="H17" s="82"/>
    </row>
    <row r="18" spans="1:8" hidden="1" outlineLevel="1">
      <c r="A18" s="67"/>
      <c r="B18" s="67"/>
      <c r="C18" s="67"/>
      <c r="D18" s="67"/>
      <c r="E18" s="67" t="s">
        <v>809</v>
      </c>
      <c r="F18" s="67">
        <f xml:space="preserve"> SUM( $F12:$F17 )</f>
        <v>0</v>
      </c>
      <c r="H18" s="82"/>
    </row>
    <row r="19" spans="1:8" hidden="1" outlineLevel="1"/>
    <row r="20" spans="1:8" hidden="1" outlineLevel="1"/>
    <row r="21" spans="1:8" hidden="1" outlineLevel="1">
      <c r="B21" s="25" t="s">
        <v>810</v>
      </c>
    </row>
    <row r="22" spans="1:8" hidden="1" outlineLevel="1">
      <c r="A22" s="11"/>
      <c r="B22" s="11"/>
      <c r="C22" s="14"/>
      <c r="D22" s="15"/>
      <c r="E22" s="204" t="str">
        <f xml:space="preserve"> Calc!E$147</f>
        <v xml:space="preserve">Ofwat - Opening RCV at 1 April 2030 in 2022-23 FYA (CPIH deflated) prices post midnight adjustments (WR) </v>
      </c>
      <c r="F22" s="210">
        <f xml:space="preserve"> Calc!F$147</f>
        <v>0</v>
      </c>
      <c r="G22" s="204" t="str">
        <f xml:space="preserve"> Calc!G$147</f>
        <v>£m</v>
      </c>
      <c r="H22" s="12"/>
    </row>
    <row r="23" spans="1:8" hidden="1" outlineLevel="1">
      <c r="A23" s="11"/>
      <c r="B23" s="11"/>
      <c r="C23" s="14"/>
      <c r="D23" s="15"/>
      <c r="E23" s="204" t="str">
        <f xml:space="preserve"> Calc!E$148</f>
        <v xml:space="preserve">Ofwat - Opening RCV at 1 April 2030 in 2022-23 FYA (CPIH deflated) prices post midnight adjustments (WN) </v>
      </c>
      <c r="F23" s="210">
        <f xml:space="preserve"> Calc!F$148</f>
        <v>0</v>
      </c>
      <c r="G23" s="204" t="str">
        <f xml:space="preserve"> Calc!G$148</f>
        <v>£m</v>
      </c>
      <c r="H23" s="12"/>
    </row>
    <row r="24" spans="1:8" hidden="1" outlineLevel="1">
      <c r="A24" s="11"/>
      <c r="B24" s="11"/>
      <c r="C24" s="14"/>
      <c r="D24" s="15"/>
      <c r="E24" s="204" t="str">
        <f xml:space="preserve"> Calc!E$149</f>
        <v xml:space="preserve">Ofwat - Opening RCV at 1 April 2030 in 2022-23 FYA (CPIH deflated) prices post midnight adjustments (WWN) </v>
      </c>
      <c r="F24" s="210">
        <f xml:space="preserve"> Calc!F$149</f>
        <v>0</v>
      </c>
      <c r="G24" s="204" t="str">
        <f xml:space="preserve"> Calc!G$149</f>
        <v>£m</v>
      </c>
      <c r="H24" s="12"/>
    </row>
    <row r="25" spans="1:8" hidden="1" outlineLevel="1">
      <c r="A25" s="11"/>
      <c r="B25" s="11"/>
      <c r="C25" s="14"/>
      <c r="D25" s="15"/>
      <c r="E25" s="204" t="str">
        <f xml:space="preserve"> Calc!E$150</f>
        <v xml:space="preserve">Ofwat - Opening RCV at 1 April 2030 in 2022-23 FYA (CPIH deflated) prices post midnight adjustments (BR) </v>
      </c>
      <c r="F25" s="210">
        <f xml:space="preserve"> Calc!F$150</f>
        <v>0</v>
      </c>
      <c r="G25" s="204" t="str">
        <f xml:space="preserve"> Calc!G$150</f>
        <v>£m</v>
      </c>
      <c r="H25" s="12"/>
    </row>
    <row r="26" spans="1:8" hidden="1" outlineLevel="1">
      <c r="A26" s="11"/>
      <c r="B26" s="11"/>
      <c r="C26" s="14"/>
      <c r="D26" s="15"/>
      <c r="E26" s="204" t="str">
        <f xml:space="preserve"> Calc!E$151</f>
        <v xml:space="preserve">Ofwat - Opening RCV at 1 April 2030 in 2022-23 FYA (CPIH deflated) prices post midnight adjustments (ADDN1) </v>
      </c>
      <c r="F26" s="210">
        <f xml:space="preserve"> Calc!F$151</f>
        <v>0</v>
      </c>
      <c r="G26" s="204" t="str">
        <f xml:space="preserve"> Calc!G$151</f>
        <v>£m</v>
      </c>
      <c r="H26" s="12"/>
    </row>
    <row r="27" spans="1:8" hidden="1" outlineLevel="1">
      <c r="A27" s="11"/>
      <c r="B27" s="11"/>
      <c r="C27" s="14"/>
      <c r="D27" s="15"/>
      <c r="E27" s="204" t="str">
        <f xml:space="preserve"> Calc!E$152</f>
        <v xml:space="preserve">Ofwat - Opening RCV at 1 April 2030 in 2022-23 FYA (CPIH deflated) prices post midnight adjustments (ADDN2) </v>
      </c>
      <c r="F27" s="210">
        <f xml:space="preserve"> Calc!F$152</f>
        <v>0</v>
      </c>
      <c r="G27" s="204" t="str">
        <f xml:space="preserve"> Calc!G$152</f>
        <v>£m</v>
      </c>
      <c r="H27" s="12"/>
    </row>
    <row r="28" spans="1:8" hidden="1" outlineLevel="1">
      <c r="A28" s="11"/>
      <c r="B28" s="11"/>
      <c r="C28" s="14"/>
      <c r="D28" s="15"/>
      <c r="E28" s="204" t="str">
        <f xml:space="preserve"> Calc!E$930</f>
        <v xml:space="preserve">Ofwat - RCV opening balance - real (WR) </v>
      </c>
      <c r="F28" s="210">
        <f xml:space="preserve"> Calc!F$930</f>
        <v>0</v>
      </c>
      <c r="G28" s="204" t="str">
        <f xml:space="preserve"> Calc!G$930</f>
        <v>£m</v>
      </c>
      <c r="H28" s="12"/>
    </row>
    <row r="29" spans="1:8" hidden="1" outlineLevel="1">
      <c r="A29" s="11"/>
      <c r="B29" s="11"/>
      <c r="C29" s="14"/>
      <c r="D29" s="15"/>
      <c r="E29" s="204" t="str">
        <f xml:space="preserve"> Calc!E$931</f>
        <v xml:space="preserve">Ofwat - RCV opening balance - real (WN) </v>
      </c>
      <c r="F29" s="210">
        <f xml:space="preserve"> Calc!F$931</f>
        <v>0</v>
      </c>
      <c r="G29" s="204" t="str">
        <f xml:space="preserve"> Calc!G$931</f>
        <v>£m</v>
      </c>
      <c r="H29" s="12"/>
    </row>
    <row r="30" spans="1:8" hidden="1" outlineLevel="1">
      <c r="A30" s="11"/>
      <c r="B30" s="11"/>
      <c r="C30" s="14"/>
      <c r="D30" s="15"/>
      <c r="E30" s="204" t="str">
        <f xml:space="preserve"> Calc!E$932</f>
        <v xml:space="preserve">Ofwat - RCV opening balance - real (WWN) </v>
      </c>
      <c r="F30" s="210">
        <f xml:space="preserve"> Calc!F$932</f>
        <v>0</v>
      </c>
      <c r="G30" s="204" t="str">
        <f xml:space="preserve"> Calc!G$932</f>
        <v>£m</v>
      </c>
      <c r="H30" s="12"/>
    </row>
    <row r="31" spans="1:8" hidden="1" outlineLevel="1">
      <c r="A31" s="11"/>
      <c r="B31" s="11"/>
      <c r="C31" s="14"/>
      <c r="D31" s="15"/>
      <c r="E31" s="204" t="str">
        <f xml:space="preserve"> Calc!E$933</f>
        <v xml:space="preserve">Ofwat - RCV opening balance - real (BR) </v>
      </c>
      <c r="F31" s="210">
        <f xml:space="preserve"> Calc!F$933</f>
        <v>0</v>
      </c>
      <c r="G31" s="204" t="str">
        <f xml:space="preserve"> Calc!G$933</f>
        <v>£m</v>
      </c>
      <c r="H31" s="12"/>
    </row>
    <row r="32" spans="1:8" hidden="1" outlineLevel="1">
      <c r="A32" s="11"/>
      <c r="B32" s="11"/>
      <c r="C32" s="14"/>
      <c r="D32" s="15"/>
      <c r="E32" s="204" t="str">
        <f xml:space="preserve"> Calc!E$934</f>
        <v xml:space="preserve">Ofwat - RCV opening balance - real (ADDN1) </v>
      </c>
      <c r="F32" s="210">
        <f xml:space="preserve"> Calc!F$934</f>
        <v>0</v>
      </c>
      <c r="G32" s="204" t="str">
        <f xml:space="preserve"> Calc!G$934</f>
        <v>£m</v>
      </c>
      <c r="H32" s="12"/>
    </row>
    <row r="33" spans="1:8" hidden="1" outlineLevel="1">
      <c r="A33" s="11"/>
      <c r="B33" s="11"/>
      <c r="C33" s="14"/>
      <c r="D33" s="15"/>
      <c r="E33" s="204" t="str">
        <f xml:space="preserve"> Calc!E$935</f>
        <v xml:space="preserve">Ofwat - RCV opening balance - real (ADDN2) </v>
      </c>
      <c r="F33" s="210">
        <f xml:space="preserve"> Calc!F$935</f>
        <v>0</v>
      </c>
      <c r="G33" s="204" t="str">
        <f xml:space="preserve"> Calc!G$935</f>
        <v>£m</v>
      </c>
      <c r="H33" s="12"/>
    </row>
    <row r="34" spans="1:8" hidden="1" outlineLevel="1">
      <c r="A34" s="11"/>
      <c r="B34" s="11"/>
      <c r="C34" s="14"/>
      <c r="D34" s="15"/>
      <c r="E34" s="204" t="str">
        <f xml:space="preserve"> Indexation!E$125</f>
        <v>CPI(H): Inflate from 2022-23 FYA to 2027-28 FYA</v>
      </c>
      <c r="F34" s="205">
        <f xml:space="preserve"> Indexation!F$125</f>
        <v>1.1637741094926037</v>
      </c>
      <c r="G34" s="204" t="str">
        <f xml:space="preserve"> Indexation!G$125</f>
        <v>factor</v>
      </c>
      <c r="H34" s="7"/>
    </row>
    <row r="35" spans="1:8" hidden="1" outlineLevel="1">
      <c r="A35" s="11"/>
      <c r="B35" s="11"/>
      <c r="C35" s="14"/>
      <c r="D35" s="15"/>
      <c r="E35" s="204" t="str">
        <f xml:space="preserve"> Inputs!E$235</f>
        <v>Model Track Tolerance Level</v>
      </c>
      <c r="F35" s="205">
        <f xml:space="preserve"> Inputs!F$235</f>
        <v>1E-3</v>
      </c>
      <c r="G35" s="204" t="str">
        <f xml:space="preserve"> Inputs!G$235</f>
        <v>tolerance</v>
      </c>
      <c r="H35" s="7"/>
    </row>
    <row r="36" spans="1:8" hidden="1" outlineLevel="1">
      <c r="E36" s="29" t="s">
        <v>811</v>
      </c>
      <c r="F36" s="13">
        <f t="shared" ref="F36:F41" si="0" xml:space="preserve"> IF( ABS( ( $F22 * $F$34 ) - $F28 ) &lt; $F$35, 0, 1 )</f>
        <v>0</v>
      </c>
      <c r="G36" s="29" t="s">
        <v>812</v>
      </c>
      <c r="H36" s="13"/>
    </row>
    <row r="37" spans="1:8" hidden="1" outlineLevel="1">
      <c r="E37" s="29" t="s">
        <v>813</v>
      </c>
      <c r="F37" s="13">
        <f t="shared" si="0"/>
        <v>0</v>
      </c>
      <c r="G37" s="29" t="s">
        <v>812</v>
      </c>
      <c r="H37" s="13"/>
    </row>
    <row r="38" spans="1:8" hidden="1" outlineLevel="1">
      <c r="E38" s="29" t="s">
        <v>814</v>
      </c>
      <c r="F38" s="13">
        <f t="shared" si="0"/>
        <v>0</v>
      </c>
      <c r="G38" s="29" t="s">
        <v>812</v>
      </c>
      <c r="H38" s="13"/>
    </row>
    <row r="39" spans="1:8" hidden="1" outlineLevel="1">
      <c r="E39" s="29" t="s">
        <v>815</v>
      </c>
      <c r="F39" s="13">
        <f t="shared" si="0"/>
        <v>0</v>
      </c>
      <c r="G39" s="29" t="s">
        <v>812</v>
      </c>
      <c r="H39" s="13"/>
    </row>
    <row r="40" spans="1:8" hidden="1" outlineLevel="1">
      <c r="E40" s="29" t="s">
        <v>816</v>
      </c>
      <c r="F40" s="13">
        <f t="shared" si="0"/>
        <v>0</v>
      </c>
      <c r="G40" s="29" t="s">
        <v>812</v>
      </c>
      <c r="H40" s="13"/>
    </row>
    <row r="41" spans="1:8" hidden="1" outlineLevel="1">
      <c r="E41" s="29" t="s">
        <v>817</v>
      </c>
      <c r="F41" s="13">
        <f t="shared" si="0"/>
        <v>0</v>
      </c>
      <c r="G41" s="29" t="s">
        <v>812</v>
      </c>
      <c r="H41" s="13"/>
    </row>
    <row r="42" spans="1:8" hidden="1" outlineLevel="1"/>
    <row r="43" spans="1:8" hidden="1" outlineLevel="1"/>
    <row r="44" spans="1:8" hidden="1" outlineLevel="1">
      <c r="B44" s="25" t="s">
        <v>818</v>
      </c>
    </row>
    <row r="45" spans="1:8" hidden="1" outlineLevel="1">
      <c r="E45" s="29" t="str">
        <f xml:space="preserve"> E$36</f>
        <v xml:space="preserve">Ofwat - RCV opening balance - check (WR) </v>
      </c>
      <c r="F45" s="13">
        <f xml:space="preserve"> F$36</f>
        <v>0</v>
      </c>
      <c r="G45" s="29" t="str">
        <f xml:space="preserve"> G$36</f>
        <v>check</v>
      </c>
      <c r="H45" s="13"/>
    </row>
    <row r="46" spans="1:8" hidden="1" outlineLevel="1">
      <c r="E46" s="29" t="str">
        <f xml:space="preserve"> E$37</f>
        <v xml:space="preserve">Ofwat - RCV opening balance - check (WN) </v>
      </c>
      <c r="F46" s="13">
        <f xml:space="preserve"> F$37</f>
        <v>0</v>
      </c>
      <c r="G46" s="29" t="str">
        <f xml:space="preserve"> G$37</f>
        <v>check</v>
      </c>
      <c r="H46" s="13"/>
    </row>
    <row r="47" spans="1:8" hidden="1" outlineLevel="1">
      <c r="E47" s="29" t="str">
        <f xml:space="preserve"> E$38</f>
        <v xml:space="preserve">Ofwat - RCV opening balance - check (WWN) </v>
      </c>
      <c r="F47" s="13">
        <f xml:space="preserve"> F$38</f>
        <v>0</v>
      </c>
      <c r="G47" s="29" t="str">
        <f xml:space="preserve"> G$38</f>
        <v>check</v>
      </c>
      <c r="H47" s="13"/>
    </row>
    <row r="48" spans="1:8" hidden="1" outlineLevel="1">
      <c r="E48" s="29" t="str">
        <f xml:space="preserve"> E$39</f>
        <v xml:space="preserve">Ofwat - RCV opening balance - check (BR) </v>
      </c>
      <c r="F48" s="13">
        <f xml:space="preserve"> F$39</f>
        <v>0</v>
      </c>
      <c r="G48" s="29" t="str">
        <f xml:space="preserve"> G$39</f>
        <v>check</v>
      </c>
      <c r="H48" s="13"/>
    </row>
    <row r="49" spans="5:8" hidden="1" outlineLevel="1">
      <c r="E49" s="29" t="str">
        <f xml:space="preserve"> E$40</f>
        <v xml:space="preserve">Ofwat - RCV opening balance - check (ADDN1) </v>
      </c>
      <c r="F49" s="13">
        <f xml:space="preserve"> F$40</f>
        <v>0</v>
      </c>
      <c r="G49" s="29" t="str">
        <f xml:space="preserve"> G$40</f>
        <v>check</v>
      </c>
      <c r="H49" s="13"/>
    </row>
    <row r="50" spans="5:8" hidden="1" outlineLevel="1">
      <c r="E50" s="29" t="str">
        <f xml:space="preserve"> E$41</f>
        <v xml:space="preserve">Ofwat - RCV opening balance - check (ADDN2) </v>
      </c>
      <c r="F50" s="13">
        <f xml:space="preserve"> F$41</f>
        <v>0</v>
      </c>
      <c r="G50" s="29" t="str">
        <f xml:space="preserve"> G$41</f>
        <v>check</v>
      </c>
      <c r="H50" s="13"/>
    </row>
    <row r="51" spans="5:8" hidden="1" outlineLevel="1">
      <c r="E51" s="29" t="s">
        <v>819</v>
      </c>
      <c r="F51" s="82">
        <f t="shared" ref="F51:F56" si="1" xml:space="preserve"> IF( MAX( $F45 ) &gt; 0, 1, 0 )</f>
        <v>0</v>
      </c>
      <c r="H51" s="82"/>
    </row>
    <row r="52" spans="5:8" hidden="1" outlineLevel="1">
      <c r="E52" s="29" t="s">
        <v>820</v>
      </c>
      <c r="F52" s="82">
        <f t="shared" si="1"/>
        <v>0</v>
      </c>
      <c r="H52" s="82"/>
    </row>
    <row r="53" spans="5:8" hidden="1" outlineLevel="1">
      <c r="E53" s="29" t="s">
        <v>821</v>
      </c>
      <c r="F53" s="82">
        <f t="shared" si="1"/>
        <v>0</v>
      </c>
      <c r="H53" s="82"/>
    </row>
    <row r="54" spans="5:8" hidden="1" outlineLevel="1">
      <c r="E54" s="29" t="s">
        <v>822</v>
      </c>
      <c r="F54" s="82">
        <f t="shared" si="1"/>
        <v>0</v>
      </c>
      <c r="H54" s="82"/>
    </row>
    <row r="55" spans="5:8" hidden="1" outlineLevel="1">
      <c r="E55" s="29" t="s">
        <v>823</v>
      </c>
      <c r="F55" s="82">
        <f t="shared" si="1"/>
        <v>0</v>
      </c>
      <c r="H55" s="82"/>
    </row>
    <row r="56" spans="5:8" hidden="1" outlineLevel="1">
      <c r="E56" s="29" t="s">
        <v>824</v>
      </c>
      <c r="F56" s="82">
        <f t="shared" si="1"/>
        <v>0</v>
      </c>
      <c r="H56" s="82"/>
    </row>
    <row r="57" spans="5:8" hidden="1" outlineLevel="1"/>
    <row r="58" spans="5:8"/>
    <row r="59" spans="5:8"/>
    <row r="60" spans="5:8"/>
  </sheetData>
  <conditionalFormatting sqref="F2">
    <cfRule type="cellIs" dxfId="14" priority="1" stopIfTrue="1" operator="notEqual">
      <formula>0</formula>
    </cfRule>
    <cfRule type="cellIs" dxfId="13" priority="2" stopIfTrue="1" operator="equal">
      <formula>""</formula>
    </cfRule>
  </conditionalFormatting>
  <conditionalFormatting sqref="J3:ZZ3">
    <cfRule type="cellIs" dxfId="12" priority="3" operator="equal">
      <formula>"PPA ext."</formula>
    </cfRule>
    <cfRule type="cellIs" dxfId="11" priority="4" operator="equal">
      <formula>"Delay"</formula>
    </cfRule>
    <cfRule type="cellIs" dxfId="10" priority="5" operator="equal">
      <formula>"Fin Close"</formula>
    </cfRule>
    <cfRule type="cellIs" dxfId="9" priority="6" stopIfTrue="1" operator="equal">
      <formula>"Construction"</formula>
    </cfRule>
    <cfRule type="cellIs" dxfId="8" priority="7" stopIfTrue="1" operator="equal">
      <formula>"Operations"</formula>
    </cfRule>
  </conditionalFormatting>
  <pageMargins left="0.70866141732283472" right="0.70866141732283472" top="0.74803149606299213" bottom="0.74803149606299213" header="0.31496062992125984" footer="0.31496062992125984"/>
  <pageSetup paperSize="8" scale="51"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8C561"/>
    <pageSetUpPr fitToPage="1"/>
  </sheetPr>
  <dimension ref="A1:ZZ257"/>
  <sheetViews>
    <sheetView showGridLines="0" zoomScaleNormal="100" workbookViewId="0">
      <pane xSplit="9" ySplit="5" topLeftCell="J6" activePane="bottomRight" state="frozen"/>
      <selection pane="bottomRight"/>
      <selection pane="bottomLeft"/>
      <selection pane="topRight"/>
    </sheetView>
  </sheetViews>
  <sheetFormatPr defaultColWidth="0" defaultRowHeight="13.15" zeroHeight="1"/>
  <cols>
    <col min="1" max="2" width="1.5" style="17" customWidth="1"/>
    <col min="3" max="3" width="1.5" style="22" customWidth="1"/>
    <col min="4" max="4" width="1.5" style="23" customWidth="1"/>
    <col min="5" max="5" width="190.83203125" style="78" customWidth="1"/>
    <col min="6" max="6" width="16.33203125" style="78" customWidth="1"/>
    <col min="7" max="7" width="15.1640625" style="78" customWidth="1"/>
    <col min="8" max="8" width="15.1640625" style="118" customWidth="1"/>
    <col min="9" max="9" width="3.5" style="78" customWidth="1"/>
    <col min="10" max="24" width="15.1640625" style="78" customWidth="1"/>
    <col min="25" max="192" width="15.1640625" style="78" hidden="1" customWidth="1"/>
    <col min="193" max="702" width="0" style="78" hidden="1" customWidth="1"/>
    <col min="703" max="16384" width="15.1640625" style="78" hidden="1"/>
  </cols>
  <sheetData>
    <row r="1" spans="1:702" s="51" customFormat="1" ht="30.75">
      <c r="A1" s="18" t="e">
        <f ca="1" xml:space="preserve"> RIGHT(CELL("filename", A1), LEN(CELL("filename", A1)) - SEARCH("]", CELL("filename", A1)))</f>
        <v>#VALUE!</v>
      </c>
      <c r="B1" s="18"/>
    </row>
    <row r="2" spans="1:702" s="56" customFormat="1">
      <c r="A2" s="102"/>
      <c r="B2" s="102"/>
      <c r="C2" s="184"/>
      <c r="D2" s="130"/>
      <c r="E2" s="10" t="s">
        <v>340</v>
      </c>
      <c r="F2" s="58">
        <f>Inputs!$F$2</f>
        <v>0</v>
      </c>
      <c r="G2" s="55" t="s">
        <v>341</v>
      </c>
      <c r="H2" s="121"/>
      <c r="I2" s="121"/>
      <c r="J2" s="3">
        <f xml:space="preserve"> Time!J$14</f>
        <v>44651</v>
      </c>
      <c r="K2" s="3">
        <f xml:space="preserve"> Time!K$14</f>
        <v>45016</v>
      </c>
      <c r="L2" s="3">
        <f xml:space="preserve"> Time!L$14</f>
        <v>45382</v>
      </c>
      <c r="M2" s="3">
        <f xml:space="preserve"> Time!M$14</f>
        <v>45747</v>
      </c>
      <c r="N2" s="3">
        <f xml:space="preserve"> Time!N$14</f>
        <v>46112</v>
      </c>
      <c r="O2" s="3">
        <f xml:space="preserve"> Time!O$14</f>
        <v>46477</v>
      </c>
      <c r="P2" s="3">
        <f xml:space="preserve"> Time!P$14</f>
        <v>46843</v>
      </c>
      <c r="Q2" s="3">
        <f xml:space="preserve"> Time!Q$14</f>
        <v>47208</v>
      </c>
      <c r="R2" s="3">
        <f xml:space="preserve"> Time!R$14</f>
        <v>47573</v>
      </c>
      <c r="S2" s="3">
        <f xml:space="preserve"> Time!S$14</f>
        <v>47938</v>
      </c>
      <c r="T2" s="3">
        <f xml:space="preserve"> Time!T$14</f>
        <v>48304</v>
      </c>
      <c r="U2" s="3">
        <f xml:space="preserve"> Time!U$14</f>
        <v>48669</v>
      </c>
      <c r="V2" s="3">
        <f xml:space="preserve"> Time!V$14</f>
        <v>49034</v>
      </c>
      <c r="W2" s="3">
        <f xml:space="preserve"> Time!W$14</f>
        <v>49399</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c r="A3" s="102"/>
      <c r="B3" s="102"/>
      <c r="C3" s="184"/>
      <c r="D3" s="130"/>
      <c r="E3" s="29" t="s">
        <v>342</v>
      </c>
      <c r="H3" s="121"/>
      <c r="I3" s="121"/>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PR29</v>
      </c>
      <c r="T3" s="1" t="str">
        <f xml:space="preserve"> Time!T$19</f>
        <v>PR29</v>
      </c>
      <c r="U3" s="1" t="str">
        <f xml:space="preserve"> Time!U$19</f>
        <v>PR29</v>
      </c>
      <c r="V3" s="1" t="str">
        <f xml:space="preserve"> Time!V$19</f>
        <v>PR29</v>
      </c>
      <c r="W3" s="1" t="str">
        <f xml:space="preserve"> Time!W$19</f>
        <v>PR29</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9" customFormat="1">
      <c r="A4" s="102"/>
      <c r="B4" s="102"/>
      <c r="C4" s="184"/>
      <c r="D4" s="130"/>
      <c r="E4" s="10" t="s">
        <v>343</v>
      </c>
      <c r="F4" s="78"/>
      <c r="G4" s="78"/>
      <c r="H4" s="121"/>
      <c r="I4" s="121"/>
      <c r="J4" s="9">
        <f xml:space="preserve"> Time!J$25</f>
        <v>2022</v>
      </c>
      <c r="K4" s="9">
        <f xml:space="preserve"> Time!K$25</f>
        <v>2023</v>
      </c>
      <c r="L4" s="9">
        <f xml:space="preserve"> Time!L$25</f>
        <v>2024</v>
      </c>
      <c r="M4" s="9">
        <f xml:space="preserve"> Time!M$25</f>
        <v>2025</v>
      </c>
      <c r="N4" s="9">
        <f xml:space="preserve"> Time!N$25</f>
        <v>2026</v>
      </c>
      <c r="O4" s="9">
        <f xml:space="preserve"> Time!O$25</f>
        <v>2027</v>
      </c>
      <c r="P4" s="9">
        <f xml:space="preserve"> Time!P$25</f>
        <v>2028</v>
      </c>
      <c r="Q4" s="9">
        <f xml:space="preserve"> Time!Q$25</f>
        <v>2029</v>
      </c>
      <c r="R4" s="9">
        <f xml:space="preserve"> Time!R$25</f>
        <v>2030</v>
      </c>
      <c r="S4" s="9">
        <f xml:space="preserve"> Time!S$25</f>
        <v>2031</v>
      </c>
      <c r="T4" s="9">
        <f xml:space="preserve"> Time!T$25</f>
        <v>2032</v>
      </c>
      <c r="U4" s="9">
        <f xml:space="preserve"> Time!U$25</f>
        <v>2033</v>
      </c>
      <c r="V4" s="9">
        <f xml:space="preserve"> Time!V$25</f>
        <v>2034</v>
      </c>
      <c r="W4" s="9">
        <f xml:space="preserve"> Time!W$25</f>
        <v>2035</v>
      </c>
    </row>
    <row r="5" spans="1:702" s="4" customFormat="1">
      <c r="A5" s="102"/>
      <c r="B5" s="102"/>
      <c r="C5" s="184"/>
      <c r="D5" s="130"/>
      <c r="E5" s="10" t="s">
        <v>344</v>
      </c>
      <c r="F5" s="17" t="s">
        <v>345</v>
      </c>
      <c r="G5" s="17" t="s">
        <v>346</v>
      </c>
      <c r="H5" s="17" t="s">
        <v>347</v>
      </c>
      <c r="I5" s="121"/>
      <c r="J5" s="2">
        <f xml:space="preserve"> Time!J$29</f>
        <v>1</v>
      </c>
      <c r="K5" s="2">
        <f xml:space="preserve"> Time!K$29</f>
        <v>2</v>
      </c>
      <c r="L5" s="2">
        <f xml:space="preserve"> Time!L$29</f>
        <v>3</v>
      </c>
      <c r="M5" s="2">
        <f xml:space="preserve"> Time!M$29</f>
        <v>4</v>
      </c>
      <c r="N5" s="2">
        <f xml:space="preserve"> Time!N$29</f>
        <v>5</v>
      </c>
      <c r="O5" s="2">
        <f xml:space="preserve"> Time!O$29</f>
        <v>6</v>
      </c>
      <c r="P5" s="2">
        <f xml:space="preserve"> Time!P$29</f>
        <v>7</v>
      </c>
      <c r="Q5" s="2">
        <f xml:space="preserve"> Time!Q$29</f>
        <v>8</v>
      </c>
      <c r="R5" s="2">
        <f xml:space="preserve"> Time!R$29</f>
        <v>9</v>
      </c>
      <c r="S5" s="2">
        <f xml:space="preserve"> Time!S$29</f>
        <v>10</v>
      </c>
      <c r="T5" s="2">
        <f xml:space="preserve"> Time!T$29</f>
        <v>11</v>
      </c>
      <c r="U5" s="2">
        <f xml:space="preserve"> Time!U$29</f>
        <v>12</v>
      </c>
      <c r="V5" s="2">
        <f xml:space="preserve"> Time!V$29</f>
        <v>13</v>
      </c>
      <c r="W5" s="2">
        <f xml:space="preserve"> Time!W$29</f>
        <v>14</v>
      </c>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s="118" customFormat="1">
      <c r="A6" s="17"/>
      <c r="B6" s="17"/>
      <c r="C6" s="22"/>
      <c r="F6" s="17"/>
      <c r="G6" s="17"/>
      <c r="H6" s="17"/>
    </row>
    <row r="7" spans="1:702"/>
    <row r="8" spans="1:702">
      <c r="B8" s="17" t="s">
        <v>825</v>
      </c>
    </row>
    <row r="9" spans="1:702">
      <c r="B9" s="17" t="s">
        <v>826</v>
      </c>
    </row>
    <row r="10" spans="1:702">
      <c r="C10" s="21" t="s">
        <v>576</v>
      </c>
    </row>
    <row r="11" spans="1:702">
      <c r="E11" s="5" t="str">
        <f xml:space="preserve"> Calc!E$147</f>
        <v xml:space="preserve">Ofwat - Opening RCV at 1 April 2030 in 2022-23 FYA (CPIH deflated) prices post midnight adjustments (WR) </v>
      </c>
      <c r="F11" s="5">
        <f xml:space="preserve"> Calc!$F$147</f>
        <v>0</v>
      </c>
      <c r="G11" s="5" t="str">
        <f xml:space="preserve"> Calc!G$147</f>
        <v>£m</v>
      </c>
      <c r="H11" s="5"/>
      <c r="I11" s="5"/>
      <c r="J11" s="5"/>
      <c r="K11" s="5"/>
      <c r="L11" s="5"/>
      <c r="M11" s="5"/>
      <c r="N11" s="5"/>
      <c r="O11" s="5"/>
      <c r="P11" s="5"/>
      <c r="Q11" s="5"/>
      <c r="R11" s="5"/>
      <c r="S11" s="5"/>
      <c r="T11" s="5"/>
      <c r="U11" s="5"/>
      <c r="V11" s="5"/>
      <c r="W11" s="5"/>
    </row>
    <row r="12" spans="1:702">
      <c r="E12" s="5" t="str">
        <f xml:space="preserve"> Calc!E$148</f>
        <v xml:space="preserve">Ofwat - Opening RCV at 1 April 2030 in 2022-23 FYA (CPIH deflated) prices post midnight adjustments (WN) </v>
      </c>
      <c r="F12" s="5">
        <f xml:space="preserve"> Calc!$F$148</f>
        <v>0</v>
      </c>
      <c r="G12" s="5" t="str">
        <f xml:space="preserve"> Calc!G$148</f>
        <v>£m</v>
      </c>
      <c r="H12" s="5"/>
      <c r="I12" s="5"/>
      <c r="J12" s="5"/>
      <c r="K12" s="5"/>
      <c r="L12" s="5"/>
      <c r="M12" s="5"/>
      <c r="N12" s="5"/>
      <c r="O12" s="5"/>
      <c r="P12" s="5"/>
      <c r="Q12" s="5"/>
      <c r="R12" s="5"/>
      <c r="S12" s="5"/>
      <c r="T12" s="5"/>
      <c r="U12" s="5"/>
      <c r="V12" s="5"/>
      <c r="W12" s="5"/>
    </row>
    <row r="13" spans="1:702">
      <c r="E13" s="5" t="str">
        <f xml:space="preserve"> Calc!E$149</f>
        <v xml:space="preserve">Ofwat - Opening RCV at 1 April 2030 in 2022-23 FYA (CPIH deflated) prices post midnight adjustments (WWN) </v>
      </c>
      <c r="F13" s="5">
        <f xml:space="preserve"> Calc!$F$149</f>
        <v>0</v>
      </c>
      <c r="G13" s="5" t="str">
        <f xml:space="preserve"> Calc!G$149</f>
        <v>£m</v>
      </c>
      <c r="H13" s="5"/>
      <c r="I13" s="5"/>
      <c r="J13" s="5"/>
      <c r="K13" s="5"/>
      <c r="L13" s="5"/>
      <c r="M13" s="5"/>
      <c r="N13" s="5"/>
      <c r="O13" s="5"/>
      <c r="P13" s="5"/>
      <c r="Q13" s="5"/>
      <c r="R13" s="5"/>
      <c r="S13" s="5"/>
      <c r="T13" s="5"/>
      <c r="U13" s="5"/>
      <c r="V13" s="5"/>
      <c r="W13" s="5"/>
    </row>
    <row r="14" spans="1:702">
      <c r="E14" s="5" t="str">
        <f xml:space="preserve"> Calc!E$150</f>
        <v xml:space="preserve">Ofwat - Opening RCV at 1 April 2030 in 2022-23 FYA (CPIH deflated) prices post midnight adjustments (BR) </v>
      </c>
      <c r="F14" s="5">
        <f xml:space="preserve"> Calc!$F$150</f>
        <v>0</v>
      </c>
      <c r="G14" s="5" t="str">
        <f xml:space="preserve"> Calc!G$150</f>
        <v>£m</v>
      </c>
      <c r="H14" s="5"/>
      <c r="I14" s="5"/>
      <c r="J14" s="5"/>
      <c r="K14" s="5"/>
      <c r="L14" s="5"/>
      <c r="M14" s="5"/>
      <c r="N14" s="5"/>
      <c r="O14" s="5"/>
      <c r="P14" s="5"/>
      <c r="Q14" s="5"/>
      <c r="R14" s="5"/>
      <c r="S14" s="5"/>
      <c r="T14" s="5"/>
      <c r="U14" s="5"/>
      <c r="V14" s="5"/>
      <c r="W14" s="5"/>
    </row>
    <row r="15" spans="1:702">
      <c r="E15" s="5" t="str">
        <f xml:space="preserve"> Calc!E$151</f>
        <v xml:space="preserve">Ofwat - Opening RCV at 1 April 2030 in 2022-23 FYA (CPIH deflated) prices post midnight adjustments (ADDN1) </v>
      </c>
      <c r="F15" s="5">
        <f xml:space="preserve"> Calc!$F$151</f>
        <v>0</v>
      </c>
      <c r="G15" s="5" t="str">
        <f xml:space="preserve"> Calc!G$151</f>
        <v>£m</v>
      </c>
      <c r="H15" s="5"/>
      <c r="I15" s="5"/>
      <c r="J15" s="5"/>
      <c r="K15" s="5"/>
      <c r="L15" s="5"/>
      <c r="M15" s="5"/>
      <c r="N15" s="5"/>
      <c r="O15" s="5"/>
      <c r="P15" s="5"/>
      <c r="Q15" s="5"/>
      <c r="R15" s="5"/>
      <c r="S15" s="5"/>
      <c r="T15" s="5"/>
      <c r="U15" s="5"/>
      <c r="V15" s="5"/>
      <c r="W15" s="5"/>
    </row>
    <row r="16" spans="1:702">
      <c r="E16" s="5" t="str">
        <f xml:space="preserve"> Calc!E$152</f>
        <v xml:space="preserve">Ofwat - Opening RCV at 1 April 2030 in 2022-23 FYA (CPIH deflated) prices post midnight adjustments (ADDN2) </v>
      </c>
      <c r="F16" s="5">
        <f xml:space="preserve"> Calc!$F$152</f>
        <v>0</v>
      </c>
      <c r="G16" s="5" t="str">
        <f xml:space="preserve"> Calc!G$152</f>
        <v>£m</v>
      </c>
      <c r="H16" s="5"/>
      <c r="I16" s="5"/>
      <c r="J16" s="5"/>
      <c r="K16" s="5"/>
      <c r="L16" s="5"/>
      <c r="M16" s="5"/>
      <c r="N16" s="5"/>
      <c r="O16" s="5"/>
      <c r="P16" s="5"/>
      <c r="Q16" s="5"/>
      <c r="R16" s="5"/>
      <c r="S16" s="5"/>
      <c r="T16" s="5"/>
      <c r="U16" s="5"/>
      <c r="V16" s="5"/>
      <c r="W16" s="5"/>
    </row>
    <row r="17" spans="3:23">
      <c r="C17" s="21" t="s">
        <v>826</v>
      </c>
    </row>
    <row r="18" spans="3:23">
      <c r="C18" s="21" t="s">
        <v>827</v>
      </c>
    </row>
    <row r="19" spans="3:23">
      <c r="E19" s="5" t="str">
        <f xml:space="preserve"> Calc!E$949</f>
        <v xml:space="preserve">Ofwat - Opening RCV at 1 April 2030 post midnight adjustments in 2022-23 FYE prices (WR) </v>
      </c>
      <c r="F19" s="5">
        <f xml:space="preserve"> Calc!$F$949</f>
        <v>0</v>
      </c>
      <c r="G19" s="5" t="str">
        <f xml:space="preserve"> Calc!G$949</f>
        <v>£m</v>
      </c>
      <c r="H19" s="5"/>
      <c r="I19" s="5"/>
      <c r="J19" s="5"/>
      <c r="K19" s="5"/>
      <c r="L19" s="5"/>
      <c r="M19" s="5"/>
      <c r="N19" s="5"/>
      <c r="O19" s="5"/>
      <c r="P19" s="5"/>
      <c r="Q19" s="5"/>
      <c r="R19" s="5"/>
      <c r="S19" s="5"/>
      <c r="T19" s="5"/>
      <c r="U19" s="5"/>
      <c r="V19" s="5"/>
      <c r="W19" s="5"/>
    </row>
    <row r="20" spans="3:23">
      <c r="E20" s="5" t="str">
        <f xml:space="preserve"> Calc!E$950</f>
        <v xml:space="preserve">Ofwat - Opening RCV at 1 April 2030 post midnight adjustments in 2022-23 FYE prices (WN) </v>
      </c>
      <c r="F20" s="5">
        <f xml:space="preserve"> Calc!$F$950</f>
        <v>0</v>
      </c>
      <c r="G20" s="5" t="str">
        <f xml:space="preserve"> Calc!G$950</f>
        <v>£m</v>
      </c>
      <c r="H20" s="5"/>
      <c r="I20" s="5"/>
      <c r="J20" s="5"/>
      <c r="K20" s="5"/>
      <c r="L20" s="5"/>
      <c r="M20" s="5"/>
      <c r="N20" s="5"/>
      <c r="O20" s="5"/>
      <c r="P20" s="5"/>
      <c r="Q20" s="5"/>
      <c r="R20" s="5"/>
      <c r="S20" s="5"/>
      <c r="T20" s="5"/>
      <c r="U20" s="5"/>
      <c r="V20" s="5"/>
      <c r="W20" s="5"/>
    </row>
    <row r="21" spans="3:23">
      <c r="E21" s="5" t="str">
        <f xml:space="preserve"> Calc!E$951</f>
        <v xml:space="preserve">Ofwat - Opening RCV at 1 April 2030 post midnight adjustments in 2022-23 FYE prices (WWN) </v>
      </c>
      <c r="F21" s="5">
        <f xml:space="preserve"> Calc!$F$951</f>
        <v>0</v>
      </c>
      <c r="G21" s="5" t="str">
        <f xml:space="preserve"> Calc!G$951</f>
        <v>£m</v>
      </c>
      <c r="H21" s="5"/>
      <c r="I21" s="5"/>
      <c r="J21" s="5"/>
      <c r="K21" s="5"/>
      <c r="L21" s="5"/>
      <c r="M21" s="5"/>
      <c r="N21" s="5"/>
      <c r="O21" s="5"/>
      <c r="P21" s="5"/>
      <c r="Q21" s="5"/>
      <c r="R21" s="5"/>
      <c r="S21" s="5"/>
      <c r="T21" s="5"/>
      <c r="U21" s="5"/>
      <c r="V21" s="5"/>
      <c r="W21" s="5"/>
    </row>
    <row r="22" spans="3:23">
      <c r="E22" s="5" t="str">
        <f xml:space="preserve"> Calc!E$952</f>
        <v xml:space="preserve">Ofwat - Opening RCV at 1 April 2030 post midnight adjustments in 2022-23 FYE prices (BR) </v>
      </c>
      <c r="F22" s="5">
        <f xml:space="preserve"> Calc!$F$952</f>
        <v>0</v>
      </c>
      <c r="G22" s="5" t="str">
        <f xml:space="preserve"> Calc!G$952</f>
        <v>£m</v>
      </c>
      <c r="H22" s="5"/>
      <c r="I22" s="5"/>
      <c r="J22" s="5"/>
      <c r="K22" s="5"/>
      <c r="L22" s="5"/>
      <c r="M22" s="5"/>
      <c r="N22" s="5"/>
      <c r="O22" s="5"/>
      <c r="P22" s="5"/>
      <c r="Q22" s="5"/>
      <c r="R22" s="5"/>
      <c r="S22" s="5"/>
      <c r="T22" s="5"/>
      <c r="U22" s="5"/>
      <c r="V22" s="5"/>
      <c r="W22" s="5"/>
    </row>
    <row r="23" spans="3:23">
      <c r="E23" s="5" t="str">
        <f xml:space="preserve"> Calc!E$953</f>
        <v xml:space="preserve">Ofwat - Opening RCV at 1 April 2030 post midnight adjustments in 2022-23 FYE prices (ADDN1) </v>
      </c>
      <c r="F23" s="5">
        <f xml:space="preserve"> Calc!$F$953</f>
        <v>0</v>
      </c>
      <c r="G23" s="5" t="str">
        <f xml:space="preserve"> Calc!G$953</f>
        <v>£m</v>
      </c>
      <c r="H23" s="5"/>
      <c r="I23" s="5"/>
      <c r="J23" s="5"/>
      <c r="K23" s="5"/>
      <c r="L23" s="5"/>
      <c r="M23" s="5"/>
      <c r="N23" s="5"/>
      <c r="O23" s="5"/>
      <c r="P23" s="5"/>
      <c r="Q23" s="5"/>
      <c r="R23" s="5"/>
      <c r="S23" s="5"/>
      <c r="T23" s="5"/>
      <c r="U23" s="5"/>
      <c r="V23" s="5"/>
      <c r="W23" s="5"/>
    </row>
    <row r="24" spans="3:23">
      <c r="E24" s="5" t="str">
        <f xml:space="preserve"> Calc!E$954</f>
        <v xml:space="preserve">Ofwat - Opening RCV at 1 April 2030 post midnight adjustments in 2022-23 FYE prices (ADDN2) </v>
      </c>
      <c r="F24" s="5">
        <f xml:space="preserve"> Calc!$F$954</f>
        <v>0</v>
      </c>
      <c r="G24" s="5" t="str">
        <f xml:space="preserve"> Calc!G$954</f>
        <v>£m</v>
      </c>
      <c r="H24" s="5"/>
      <c r="I24" s="5"/>
      <c r="J24" s="5"/>
      <c r="K24" s="5"/>
      <c r="L24" s="5"/>
      <c r="M24" s="5"/>
      <c r="N24" s="5"/>
      <c r="O24" s="5"/>
      <c r="P24" s="5"/>
      <c r="Q24" s="5"/>
      <c r="R24" s="5"/>
      <c r="S24" s="5"/>
      <c r="T24" s="5"/>
      <c r="U24" s="5"/>
      <c r="V24" s="5"/>
      <c r="W24" s="5"/>
    </row>
    <row r="25" spans="3:23">
      <c r="C25" s="21" t="s">
        <v>826</v>
      </c>
    </row>
    <row r="26" spans="3:23">
      <c r="C26" s="21" t="s">
        <v>784</v>
      </c>
    </row>
    <row r="27" spans="3:23">
      <c r="E27" s="5" t="str">
        <f xml:space="preserve"> Calc!E$930</f>
        <v xml:space="preserve">Ofwat - RCV opening balance - real (WR) </v>
      </c>
      <c r="F27" s="5">
        <f xml:space="preserve"> Calc!$F$930</f>
        <v>0</v>
      </c>
      <c r="G27" s="5" t="str">
        <f xml:space="preserve"> Calc!G$930</f>
        <v>£m</v>
      </c>
      <c r="H27" s="5"/>
      <c r="I27" s="5"/>
      <c r="J27" s="5"/>
      <c r="K27" s="5"/>
      <c r="L27" s="5"/>
      <c r="M27" s="5"/>
      <c r="N27" s="5"/>
      <c r="O27" s="5"/>
      <c r="P27" s="5"/>
      <c r="Q27" s="5"/>
      <c r="R27" s="5"/>
      <c r="S27" s="5"/>
      <c r="T27" s="5"/>
      <c r="U27" s="5"/>
      <c r="V27" s="5"/>
      <c r="W27" s="5"/>
    </row>
    <row r="28" spans="3:23">
      <c r="E28" s="5" t="str">
        <f xml:space="preserve"> Calc!E$931</f>
        <v xml:space="preserve">Ofwat - RCV opening balance - real (WN) </v>
      </c>
      <c r="F28" s="5">
        <f xml:space="preserve"> Calc!$F$931</f>
        <v>0</v>
      </c>
      <c r="G28" s="5" t="str">
        <f xml:space="preserve"> Calc!G$931</f>
        <v>£m</v>
      </c>
      <c r="H28" s="5"/>
      <c r="I28" s="5"/>
      <c r="J28" s="5"/>
      <c r="K28" s="5"/>
      <c r="L28" s="5"/>
      <c r="M28" s="5"/>
      <c r="N28" s="5"/>
      <c r="O28" s="5"/>
      <c r="P28" s="5"/>
      <c r="Q28" s="5"/>
      <c r="R28" s="5"/>
      <c r="S28" s="5"/>
      <c r="T28" s="5"/>
      <c r="U28" s="5"/>
      <c r="V28" s="5"/>
      <c r="W28" s="5"/>
    </row>
    <row r="29" spans="3:23">
      <c r="E29" s="5" t="str">
        <f xml:space="preserve"> Calc!E$932</f>
        <v xml:space="preserve">Ofwat - RCV opening balance - real (WWN) </v>
      </c>
      <c r="F29" s="5">
        <f xml:space="preserve"> Calc!$F$932</f>
        <v>0</v>
      </c>
      <c r="G29" s="5" t="str">
        <f xml:space="preserve"> Calc!G$932</f>
        <v>£m</v>
      </c>
      <c r="H29" s="5"/>
      <c r="I29" s="5"/>
      <c r="J29" s="5"/>
      <c r="K29" s="5"/>
      <c r="L29" s="5"/>
      <c r="M29" s="5"/>
      <c r="N29" s="5"/>
      <c r="O29" s="5"/>
      <c r="P29" s="5"/>
      <c r="Q29" s="5"/>
      <c r="R29" s="5"/>
      <c r="S29" s="5"/>
      <c r="T29" s="5"/>
      <c r="U29" s="5"/>
      <c r="V29" s="5"/>
      <c r="W29" s="5"/>
    </row>
    <row r="30" spans="3:23">
      <c r="E30" s="5" t="str">
        <f xml:space="preserve"> Calc!E$933</f>
        <v xml:space="preserve">Ofwat - RCV opening balance - real (BR) </v>
      </c>
      <c r="F30" s="5">
        <f xml:space="preserve"> Calc!$F$933</f>
        <v>0</v>
      </c>
      <c r="G30" s="5" t="str">
        <f xml:space="preserve"> Calc!G$933</f>
        <v>£m</v>
      </c>
      <c r="H30" s="5"/>
      <c r="I30" s="5"/>
      <c r="J30" s="5"/>
      <c r="K30" s="5"/>
      <c r="L30" s="5"/>
      <c r="M30" s="5"/>
      <c r="N30" s="5"/>
      <c r="O30" s="5"/>
      <c r="P30" s="5"/>
      <c r="Q30" s="5"/>
      <c r="R30" s="5"/>
      <c r="S30" s="5"/>
      <c r="T30" s="5"/>
      <c r="U30" s="5"/>
      <c r="V30" s="5"/>
      <c r="W30" s="5"/>
    </row>
    <row r="31" spans="3:23">
      <c r="E31" s="5" t="str">
        <f xml:space="preserve"> Calc!E$934</f>
        <v xml:space="preserve">Ofwat - RCV opening balance - real (ADDN1) </v>
      </c>
      <c r="F31" s="5">
        <f xml:space="preserve"> Calc!$F$934</f>
        <v>0</v>
      </c>
      <c r="G31" s="5" t="str">
        <f xml:space="preserve"> Calc!G$934</f>
        <v>£m</v>
      </c>
      <c r="H31" s="5"/>
      <c r="I31" s="5"/>
      <c r="J31" s="5"/>
      <c r="K31" s="5"/>
      <c r="L31" s="5"/>
      <c r="M31" s="5"/>
      <c r="N31" s="5"/>
      <c r="O31" s="5"/>
      <c r="P31" s="5"/>
      <c r="Q31" s="5"/>
      <c r="R31" s="5"/>
      <c r="S31" s="5"/>
      <c r="T31" s="5"/>
      <c r="U31" s="5"/>
      <c r="V31" s="5"/>
      <c r="W31" s="5"/>
    </row>
    <row r="32" spans="3:23">
      <c r="E32" s="5" t="str">
        <f xml:space="preserve"> Calc!E$935</f>
        <v xml:space="preserve">Ofwat - RCV opening balance - real (ADDN2) </v>
      </c>
      <c r="F32" s="5">
        <f xml:space="preserve"> Calc!$F$935</f>
        <v>0</v>
      </c>
      <c r="G32" s="5" t="str">
        <f xml:space="preserve"> Calc!G$935</f>
        <v>£m</v>
      </c>
      <c r="H32" s="5"/>
      <c r="I32" s="5"/>
      <c r="J32" s="5"/>
      <c r="K32" s="5"/>
      <c r="L32" s="5"/>
      <c r="M32" s="5"/>
      <c r="N32" s="5"/>
      <c r="O32" s="5"/>
      <c r="P32" s="5"/>
      <c r="Q32" s="5"/>
      <c r="R32" s="5"/>
      <c r="S32" s="5"/>
      <c r="T32" s="5"/>
      <c r="U32" s="5"/>
      <c r="V32" s="5"/>
      <c r="W32" s="5"/>
    </row>
    <row r="33" spans="2:23">
      <c r="C33" s="21" t="s">
        <v>826</v>
      </c>
    </row>
    <row r="34" spans="2:23">
      <c r="C34" s="21" t="s">
        <v>828</v>
      </c>
    </row>
    <row r="35" spans="2:23">
      <c r="E35" s="5" t="str">
        <f xml:space="preserve"> Calc!E$965</f>
        <v xml:space="preserve">Ofwat - RCV opening balance in 2027-28 FYE prices (WR) </v>
      </c>
      <c r="F35" s="5">
        <f xml:space="preserve"> Calc!$F$965</f>
        <v>0</v>
      </c>
      <c r="G35" s="5" t="str">
        <f xml:space="preserve"> Calc!G$965</f>
        <v>£m</v>
      </c>
      <c r="H35" s="5"/>
      <c r="I35" s="5"/>
      <c r="J35" s="5"/>
      <c r="K35" s="5"/>
      <c r="L35" s="5"/>
      <c r="M35" s="5"/>
      <c r="N35" s="5"/>
      <c r="O35" s="5"/>
      <c r="P35" s="5"/>
      <c r="Q35" s="5"/>
      <c r="R35" s="5"/>
      <c r="S35" s="5"/>
      <c r="T35" s="5"/>
      <c r="U35" s="5"/>
      <c r="V35" s="5"/>
      <c r="W35" s="5"/>
    </row>
    <row r="36" spans="2:23">
      <c r="E36" s="5" t="str">
        <f xml:space="preserve"> Calc!E$966</f>
        <v xml:space="preserve">Ofwat - RCV opening balance in 2027-28 FYE prices (WN) </v>
      </c>
      <c r="F36" s="5">
        <f xml:space="preserve"> Calc!$F$966</f>
        <v>0</v>
      </c>
      <c r="G36" s="5" t="str">
        <f xml:space="preserve"> Calc!G$966</f>
        <v>£m</v>
      </c>
      <c r="H36" s="5"/>
      <c r="I36" s="5"/>
      <c r="J36" s="5"/>
      <c r="K36" s="5"/>
      <c r="L36" s="5"/>
      <c r="M36" s="5"/>
      <c r="N36" s="5"/>
      <c r="O36" s="5"/>
      <c r="P36" s="5"/>
      <c r="Q36" s="5"/>
      <c r="R36" s="5"/>
      <c r="S36" s="5"/>
      <c r="T36" s="5"/>
      <c r="U36" s="5"/>
      <c r="V36" s="5"/>
      <c r="W36" s="5"/>
    </row>
    <row r="37" spans="2:23">
      <c r="E37" s="5" t="str">
        <f xml:space="preserve"> Calc!E$967</f>
        <v xml:space="preserve">Ofwat - RCV opening balance in 2027-28 FYE prices (WWN) </v>
      </c>
      <c r="F37" s="5">
        <f xml:space="preserve"> Calc!$F$967</f>
        <v>0</v>
      </c>
      <c r="G37" s="5" t="str">
        <f xml:space="preserve"> Calc!G$967</f>
        <v>£m</v>
      </c>
      <c r="H37" s="5"/>
      <c r="I37" s="5"/>
      <c r="J37" s="5"/>
      <c r="K37" s="5"/>
      <c r="L37" s="5"/>
      <c r="M37" s="5"/>
      <c r="N37" s="5"/>
      <c r="O37" s="5"/>
      <c r="P37" s="5"/>
      <c r="Q37" s="5"/>
      <c r="R37" s="5"/>
      <c r="S37" s="5"/>
      <c r="T37" s="5"/>
      <c r="U37" s="5"/>
      <c r="V37" s="5"/>
      <c r="W37" s="5"/>
    </row>
    <row r="38" spans="2:23">
      <c r="E38" s="5" t="str">
        <f xml:space="preserve"> Calc!E$968</f>
        <v xml:space="preserve">Ofwat - RCV opening balance in 2027-28 FYE prices (BR) </v>
      </c>
      <c r="F38" s="5">
        <f xml:space="preserve"> Calc!$F$968</f>
        <v>0</v>
      </c>
      <c r="G38" s="5" t="str">
        <f xml:space="preserve"> Calc!G$968</f>
        <v>£m</v>
      </c>
      <c r="H38" s="5"/>
      <c r="I38" s="5"/>
      <c r="J38" s="5"/>
      <c r="K38" s="5"/>
      <c r="L38" s="5"/>
      <c r="M38" s="5"/>
      <c r="N38" s="5"/>
      <c r="O38" s="5"/>
      <c r="P38" s="5"/>
      <c r="Q38" s="5"/>
      <c r="R38" s="5"/>
      <c r="S38" s="5"/>
      <c r="T38" s="5"/>
      <c r="U38" s="5"/>
      <c r="V38" s="5"/>
      <c r="W38" s="5"/>
    </row>
    <row r="39" spans="2:23">
      <c r="E39" s="5" t="str">
        <f xml:space="preserve"> Calc!E$969</f>
        <v xml:space="preserve">Ofwat - RCV opening balance in 2027-28 FYE prices (ADDN1) </v>
      </c>
      <c r="F39" s="5">
        <f xml:space="preserve"> Calc!$F$969</f>
        <v>0</v>
      </c>
      <c r="G39" s="5" t="str">
        <f xml:space="preserve"> Calc!G$969</f>
        <v>£m</v>
      </c>
      <c r="H39" s="5"/>
      <c r="I39" s="5"/>
      <c r="J39" s="5"/>
      <c r="K39" s="5"/>
      <c r="L39" s="5"/>
      <c r="M39" s="5"/>
      <c r="N39" s="5"/>
      <c r="O39" s="5"/>
      <c r="P39" s="5"/>
      <c r="Q39" s="5"/>
      <c r="R39" s="5"/>
      <c r="S39" s="5"/>
      <c r="T39" s="5"/>
      <c r="U39" s="5"/>
      <c r="V39" s="5"/>
      <c r="W39" s="5"/>
    </row>
    <row r="40" spans="2:23">
      <c r="E40" s="5" t="str">
        <f xml:space="preserve"> Calc!E$970</f>
        <v xml:space="preserve">Ofwat - RCV opening balance in 2027-28 FYE prices (ADDN2) </v>
      </c>
      <c r="F40" s="5">
        <f xml:space="preserve"> Calc!$F$970</f>
        <v>0</v>
      </c>
      <c r="G40" s="5" t="str">
        <f xml:space="preserve"> Calc!G$970</f>
        <v>£m</v>
      </c>
      <c r="H40" s="5"/>
      <c r="I40" s="5"/>
      <c r="J40" s="5"/>
      <c r="K40" s="5"/>
      <c r="L40" s="5"/>
      <c r="M40" s="5"/>
      <c r="N40" s="5"/>
      <c r="O40" s="5"/>
      <c r="P40" s="5"/>
      <c r="Q40" s="5"/>
      <c r="R40" s="5"/>
      <c r="S40" s="5"/>
      <c r="T40" s="5"/>
      <c r="U40" s="5"/>
      <c r="V40" s="5"/>
      <c r="W40" s="5"/>
    </row>
    <row r="41" spans="2:23">
      <c r="C41" s="21" t="s">
        <v>826</v>
      </c>
    </row>
    <row r="42" spans="2:23">
      <c r="B42" s="17" t="s">
        <v>829</v>
      </c>
    </row>
    <row r="43" spans="2:23">
      <c r="C43" s="21" t="s">
        <v>826</v>
      </c>
    </row>
    <row r="44" spans="2:23">
      <c r="C44" s="21" t="s">
        <v>830</v>
      </c>
    </row>
    <row r="45" spans="2:23">
      <c r="E45" s="5" t="str">
        <f xml:space="preserve"> Calc!E$756</f>
        <v xml:space="preserve">Ofwat - Pre 2020 RCV opening balance - real (2027-28 FYA) (WR) </v>
      </c>
      <c r="F45" s="5">
        <f xml:space="preserve"> Calc!$F$756</f>
        <v>0</v>
      </c>
      <c r="G45" s="5" t="str">
        <f xml:space="preserve"> Calc!G$756</f>
        <v>£m</v>
      </c>
      <c r="H45" s="5"/>
      <c r="I45" s="5"/>
      <c r="J45" s="5"/>
      <c r="K45" s="5"/>
      <c r="L45" s="5"/>
      <c r="M45" s="5"/>
      <c r="N45" s="5"/>
      <c r="O45" s="5"/>
      <c r="P45" s="5"/>
      <c r="Q45" s="5"/>
      <c r="R45" s="5"/>
      <c r="S45" s="5"/>
      <c r="T45" s="5"/>
      <c r="U45" s="5"/>
      <c r="V45" s="5"/>
      <c r="W45" s="5"/>
    </row>
    <row r="46" spans="2:23">
      <c r="E46" s="5" t="str">
        <f xml:space="preserve"> Calc!E$757</f>
        <v xml:space="preserve">Ofwat - Pre 2020 RCV opening balance - real (2027-28 FYA) (WN) </v>
      </c>
      <c r="F46" s="5">
        <f xml:space="preserve"> Calc!$F$757</f>
        <v>0</v>
      </c>
      <c r="G46" s="5" t="str">
        <f xml:space="preserve"> Calc!G$757</f>
        <v>£m</v>
      </c>
      <c r="H46" s="5"/>
      <c r="I46" s="5"/>
      <c r="J46" s="5"/>
      <c r="K46" s="5"/>
      <c r="L46" s="5"/>
      <c r="M46" s="5"/>
      <c r="N46" s="5"/>
      <c r="O46" s="5"/>
      <c r="P46" s="5"/>
      <c r="Q46" s="5"/>
      <c r="R46" s="5"/>
      <c r="S46" s="5"/>
      <c r="T46" s="5"/>
      <c r="U46" s="5"/>
      <c r="V46" s="5"/>
      <c r="W46" s="5"/>
    </row>
    <row r="47" spans="2:23">
      <c r="E47" s="5" t="str">
        <f xml:space="preserve"> Calc!E$758</f>
        <v xml:space="preserve">Ofwat - Pre 2020 RCV opening balance - real (2027-28 FYA) (WWN) </v>
      </c>
      <c r="F47" s="5">
        <f xml:space="preserve"> Calc!$F$758</f>
        <v>0</v>
      </c>
      <c r="G47" s="5" t="str">
        <f xml:space="preserve"> Calc!G$758</f>
        <v>£m</v>
      </c>
      <c r="H47" s="5"/>
      <c r="I47" s="5"/>
      <c r="J47" s="5"/>
      <c r="K47" s="5"/>
      <c r="L47" s="5"/>
      <c r="M47" s="5"/>
      <c r="N47" s="5"/>
      <c r="O47" s="5"/>
      <c r="P47" s="5"/>
      <c r="Q47" s="5"/>
      <c r="R47" s="5"/>
      <c r="S47" s="5"/>
      <c r="T47" s="5"/>
      <c r="U47" s="5"/>
      <c r="V47" s="5"/>
      <c r="W47" s="5"/>
    </row>
    <row r="48" spans="2:23">
      <c r="E48" s="5" t="str">
        <f xml:space="preserve"> Calc!E$759</f>
        <v xml:space="preserve">Ofwat - Pre 2020 RCV opening balance - real (2027-28 FYA) (BR) </v>
      </c>
      <c r="F48" s="5">
        <f xml:space="preserve"> Calc!$F$759</f>
        <v>0</v>
      </c>
      <c r="G48" s="5" t="str">
        <f xml:space="preserve"> Calc!G$759</f>
        <v>£m</v>
      </c>
      <c r="H48" s="5"/>
      <c r="I48" s="5"/>
      <c r="J48" s="5"/>
      <c r="K48" s="5"/>
      <c r="L48" s="5"/>
      <c r="M48" s="5"/>
      <c r="N48" s="5"/>
      <c r="O48" s="5"/>
      <c r="P48" s="5"/>
      <c r="Q48" s="5"/>
      <c r="R48" s="5"/>
      <c r="S48" s="5"/>
      <c r="T48" s="5"/>
      <c r="U48" s="5"/>
      <c r="V48" s="5"/>
      <c r="W48" s="5"/>
    </row>
    <row r="49" spans="2:23">
      <c r="E49" s="5" t="str">
        <f xml:space="preserve"> Calc!E$760</f>
        <v xml:space="preserve">Ofwat - Pre 2020 RCV opening balance - real (2027-28 FYA) (ADDN1) </v>
      </c>
      <c r="F49" s="5">
        <f xml:space="preserve"> Calc!$F$760</f>
        <v>0</v>
      </c>
      <c r="G49" s="5" t="str">
        <f xml:space="preserve"> Calc!G$760</f>
        <v>£m</v>
      </c>
      <c r="H49" s="5"/>
      <c r="I49" s="5"/>
      <c r="J49" s="5"/>
      <c r="K49" s="5"/>
      <c r="L49" s="5"/>
      <c r="M49" s="5"/>
      <c r="N49" s="5"/>
      <c r="O49" s="5"/>
      <c r="P49" s="5"/>
      <c r="Q49" s="5"/>
      <c r="R49" s="5"/>
      <c r="S49" s="5"/>
      <c r="T49" s="5"/>
      <c r="U49" s="5"/>
      <c r="V49" s="5"/>
      <c r="W49" s="5"/>
    </row>
    <row r="50" spans="2:23">
      <c r="E50" s="5" t="str">
        <f xml:space="preserve"> Calc!E$761</f>
        <v xml:space="preserve">Ofwat - Pre 2020 RCV opening balance - real (2027-28 FYA) (ADDN2) </v>
      </c>
      <c r="F50" s="5">
        <f xml:space="preserve"> Calc!$F$761</f>
        <v>0</v>
      </c>
      <c r="G50" s="5" t="str">
        <f xml:space="preserve"> Calc!G$761</f>
        <v>£m</v>
      </c>
      <c r="H50" s="5"/>
      <c r="I50" s="5"/>
      <c r="J50" s="5"/>
      <c r="K50" s="5"/>
      <c r="L50" s="5"/>
      <c r="M50" s="5"/>
      <c r="N50" s="5"/>
      <c r="O50" s="5"/>
      <c r="P50" s="5"/>
      <c r="Q50" s="5"/>
      <c r="R50" s="5"/>
      <c r="S50" s="5"/>
      <c r="T50" s="5"/>
      <c r="U50" s="5"/>
      <c r="V50" s="5"/>
      <c r="W50" s="5"/>
    </row>
    <row r="51" spans="2:23">
      <c r="B51" s="17" t="s">
        <v>826</v>
      </c>
    </row>
    <row r="52" spans="2:23">
      <c r="C52" s="21" t="s">
        <v>831</v>
      </c>
    </row>
    <row r="53" spans="2:23">
      <c r="E53" s="5" t="str">
        <f xml:space="preserve"> Calc!E$819</f>
        <v xml:space="preserve">Ofwat - 2020-25 RCV opening balance - real (2027-28 FYA) (WR) </v>
      </c>
      <c r="F53" s="5">
        <f xml:space="preserve"> Calc!$F$819</f>
        <v>0</v>
      </c>
      <c r="G53" s="5" t="str">
        <f xml:space="preserve"> Calc!G$819</f>
        <v>£m</v>
      </c>
      <c r="H53" s="5"/>
      <c r="I53" s="5"/>
      <c r="J53" s="5"/>
      <c r="K53" s="5"/>
      <c r="L53" s="5"/>
      <c r="M53" s="5"/>
      <c r="N53" s="5"/>
      <c r="O53" s="5"/>
      <c r="P53" s="5"/>
      <c r="Q53" s="5"/>
      <c r="R53" s="5"/>
      <c r="S53" s="5"/>
      <c r="T53" s="5"/>
      <c r="U53" s="5"/>
      <c r="V53" s="5"/>
      <c r="W53" s="5"/>
    </row>
    <row r="54" spans="2:23">
      <c r="E54" s="5" t="str">
        <f xml:space="preserve"> Calc!E$820</f>
        <v xml:space="preserve">Ofwat - 2020-25 RCV opening balance - real (2027-28 FYA) (WN) </v>
      </c>
      <c r="F54" s="5">
        <f xml:space="preserve"> Calc!$F$820</f>
        <v>0</v>
      </c>
      <c r="G54" s="5" t="str">
        <f xml:space="preserve"> Calc!G$820</f>
        <v>£m</v>
      </c>
      <c r="H54" s="5"/>
      <c r="I54" s="5"/>
      <c r="J54" s="5"/>
      <c r="K54" s="5"/>
      <c r="L54" s="5"/>
      <c r="M54" s="5"/>
      <c r="N54" s="5"/>
      <c r="O54" s="5"/>
      <c r="P54" s="5"/>
      <c r="Q54" s="5"/>
      <c r="R54" s="5"/>
      <c r="S54" s="5"/>
      <c r="T54" s="5"/>
      <c r="U54" s="5"/>
      <c r="V54" s="5"/>
      <c r="W54" s="5"/>
    </row>
    <row r="55" spans="2:23">
      <c r="E55" s="5" t="str">
        <f xml:space="preserve"> Calc!E$821</f>
        <v xml:space="preserve">Ofwat - 2020-25 RCV opening balance - real (2027-28 FYA) (WWN) </v>
      </c>
      <c r="F55" s="5">
        <f xml:space="preserve"> Calc!$F$821</f>
        <v>0</v>
      </c>
      <c r="G55" s="5" t="str">
        <f xml:space="preserve"> Calc!G$821</f>
        <v>£m</v>
      </c>
      <c r="H55" s="5"/>
      <c r="I55" s="5"/>
      <c r="J55" s="5"/>
      <c r="K55" s="5"/>
      <c r="L55" s="5"/>
      <c r="M55" s="5"/>
      <c r="N55" s="5"/>
      <c r="O55" s="5"/>
      <c r="P55" s="5"/>
      <c r="Q55" s="5"/>
      <c r="R55" s="5"/>
      <c r="S55" s="5"/>
      <c r="T55" s="5"/>
      <c r="U55" s="5"/>
      <c r="V55" s="5"/>
      <c r="W55" s="5"/>
    </row>
    <row r="56" spans="2:23">
      <c r="E56" s="5" t="str">
        <f xml:space="preserve"> Calc!E$822</f>
        <v xml:space="preserve">Ofwat - 2020-25 RCV opening balance - real (2027-28 FYA) (BR) </v>
      </c>
      <c r="F56" s="5">
        <f xml:space="preserve"> Calc!$F$822</f>
        <v>0</v>
      </c>
      <c r="G56" s="5" t="str">
        <f xml:space="preserve"> Calc!G$822</f>
        <v>£m</v>
      </c>
      <c r="H56" s="5"/>
      <c r="I56" s="5"/>
      <c r="J56" s="5"/>
      <c r="K56" s="5"/>
      <c r="L56" s="5"/>
      <c r="M56" s="5"/>
      <c r="N56" s="5"/>
      <c r="O56" s="5"/>
      <c r="P56" s="5"/>
      <c r="Q56" s="5"/>
      <c r="R56" s="5"/>
      <c r="S56" s="5"/>
      <c r="T56" s="5"/>
      <c r="U56" s="5"/>
      <c r="V56" s="5"/>
      <c r="W56" s="5"/>
    </row>
    <row r="57" spans="2:23">
      <c r="E57" s="5" t="str">
        <f xml:space="preserve"> Calc!E$823</f>
        <v xml:space="preserve">Ofwat - 2020-25 RCV opening balance - real (2027-28 FYA) (ADDN1) </v>
      </c>
      <c r="F57" s="5">
        <f xml:space="preserve"> Calc!$F$823</f>
        <v>0</v>
      </c>
      <c r="G57" s="5" t="str">
        <f xml:space="preserve"> Calc!G$823</f>
        <v>£m</v>
      </c>
      <c r="H57" s="5"/>
      <c r="I57" s="5"/>
      <c r="J57" s="5"/>
      <c r="K57" s="5"/>
      <c r="L57" s="5"/>
      <c r="M57" s="5"/>
      <c r="N57" s="5"/>
      <c r="O57" s="5"/>
      <c r="P57" s="5"/>
      <c r="Q57" s="5"/>
      <c r="R57" s="5"/>
      <c r="S57" s="5"/>
      <c r="T57" s="5"/>
      <c r="U57" s="5"/>
      <c r="V57" s="5"/>
      <c r="W57" s="5"/>
    </row>
    <row r="58" spans="2:23">
      <c r="E58" s="5" t="str">
        <f xml:space="preserve"> Calc!E$824</f>
        <v xml:space="preserve">Ofwat - 2020-25 RCV opening balance - real (2027-28 FYA) (ADDN2) </v>
      </c>
      <c r="F58" s="5">
        <f xml:space="preserve"> Calc!$F$824</f>
        <v>0</v>
      </c>
      <c r="G58" s="5" t="str">
        <f xml:space="preserve"> Calc!G$824</f>
        <v>£m</v>
      </c>
      <c r="H58" s="5"/>
      <c r="I58" s="5"/>
      <c r="J58" s="5"/>
      <c r="K58" s="5"/>
      <c r="L58" s="5"/>
      <c r="M58" s="5"/>
      <c r="N58" s="5"/>
      <c r="O58" s="5"/>
      <c r="P58" s="5"/>
      <c r="Q58" s="5"/>
      <c r="R58" s="5"/>
      <c r="S58" s="5"/>
      <c r="T58" s="5"/>
      <c r="U58" s="5"/>
      <c r="V58" s="5"/>
      <c r="W58" s="5"/>
    </row>
    <row r="59" spans="2:23">
      <c r="C59" s="21" t="s">
        <v>826</v>
      </c>
    </row>
    <row r="60" spans="2:23">
      <c r="C60" s="21" t="s">
        <v>832</v>
      </c>
    </row>
    <row r="61" spans="2:23">
      <c r="E61" s="5" t="str">
        <f xml:space="preserve"> Calc!E$900</f>
        <v xml:space="preserve">Ofwat - Post 2025 RCV opening balance - real (2027-28 FYA) (WR) </v>
      </c>
      <c r="F61" s="5">
        <f xml:space="preserve"> Calc!$F$900</f>
        <v>0</v>
      </c>
      <c r="G61" s="5" t="str">
        <f xml:space="preserve"> Calc!G$900</f>
        <v>£m</v>
      </c>
      <c r="H61" s="5"/>
      <c r="I61" s="5"/>
      <c r="J61" s="5"/>
      <c r="K61" s="5"/>
      <c r="L61" s="5"/>
      <c r="M61" s="5"/>
      <c r="N61" s="5"/>
      <c r="O61" s="5"/>
      <c r="P61" s="5"/>
      <c r="Q61" s="5"/>
      <c r="R61" s="5"/>
      <c r="S61" s="5"/>
      <c r="T61" s="5"/>
      <c r="U61" s="5"/>
      <c r="V61" s="5"/>
      <c r="W61" s="5"/>
    </row>
    <row r="62" spans="2:23">
      <c r="E62" s="5" t="str">
        <f xml:space="preserve"> Calc!E$901</f>
        <v xml:space="preserve">Ofwat - Post 2025 RCV opening balance - real (2027-28 FYA) (WN) </v>
      </c>
      <c r="F62" s="5">
        <f xml:space="preserve"> Calc!$F$901</f>
        <v>0</v>
      </c>
      <c r="G62" s="5" t="str">
        <f xml:space="preserve"> Calc!G$901</f>
        <v>£m</v>
      </c>
      <c r="H62" s="5"/>
      <c r="I62" s="5"/>
      <c r="J62" s="5"/>
      <c r="K62" s="5"/>
      <c r="L62" s="5"/>
      <c r="M62" s="5"/>
      <c r="N62" s="5"/>
      <c r="O62" s="5"/>
      <c r="P62" s="5"/>
      <c r="Q62" s="5"/>
      <c r="R62" s="5"/>
      <c r="S62" s="5"/>
      <c r="T62" s="5"/>
      <c r="U62" s="5"/>
      <c r="V62" s="5"/>
      <c r="W62" s="5"/>
    </row>
    <row r="63" spans="2:23">
      <c r="E63" s="5" t="str">
        <f xml:space="preserve"> Calc!E$902</f>
        <v xml:space="preserve">Ofwat - Post 2025 RCV opening balance - real (2027-28 FYA) (WWN) </v>
      </c>
      <c r="F63" s="5">
        <f xml:space="preserve"> Calc!$F$902</f>
        <v>0</v>
      </c>
      <c r="G63" s="5" t="str">
        <f xml:space="preserve"> Calc!G$902</f>
        <v>£m</v>
      </c>
      <c r="H63" s="5"/>
      <c r="I63" s="5"/>
      <c r="J63" s="5"/>
      <c r="K63" s="5"/>
      <c r="L63" s="5"/>
      <c r="M63" s="5"/>
      <c r="N63" s="5"/>
      <c r="O63" s="5"/>
      <c r="P63" s="5"/>
      <c r="Q63" s="5"/>
      <c r="R63" s="5"/>
      <c r="S63" s="5"/>
      <c r="T63" s="5"/>
      <c r="U63" s="5"/>
      <c r="V63" s="5"/>
      <c r="W63" s="5"/>
    </row>
    <row r="64" spans="2:23">
      <c r="E64" s="5" t="str">
        <f xml:space="preserve"> Calc!E$903</f>
        <v xml:space="preserve">Ofwat - Post 2025 RCV opening balance - real (2027-28 FYA) (BR) </v>
      </c>
      <c r="F64" s="5">
        <f xml:space="preserve"> Calc!$F$903</f>
        <v>0</v>
      </c>
      <c r="G64" s="5" t="str">
        <f xml:space="preserve"> Calc!G$903</f>
        <v>£m</v>
      </c>
      <c r="H64" s="5"/>
      <c r="I64" s="5"/>
      <c r="J64" s="5"/>
      <c r="K64" s="5"/>
      <c r="L64" s="5"/>
      <c r="M64" s="5"/>
      <c r="N64" s="5"/>
      <c r="O64" s="5"/>
      <c r="P64" s="5"/>
      <c r="Q64" s="5"/>
      <c r="R64" s="5"/>
      <c r="S64" s="5"/>
      <c r="T64" s="5"/>
      <c r="U64" s="5"/>
      <c r="V64" s="5"/>
      <c r="W64" s="5"/>
    </row>
    <row r="65" spans="2:23">
      <c r="E65" s="5" t="str">
        <f xml:space="preserve"> Calc!E$904</f>
        <v xml:space="preserve">Ofwat - Post 2025 RCV opening balance - real (2027-28 FYA) (ADDN1) </v>
      </c>
      <c r="F65" s="5">
        <f xml:space="preserve"> Calc!$F$904</f>
        <v>0</v>
      </c>
      <c r="G65" s="5" t="str">
        <f xml:space="preserve"> Calc!G$904</f>
        <v>£m</v>
      </c>
      <c r="H65" s="5"/>
      <c r="I65" s="5"/>
      <c r="J65" s="5"/>
      <c r="K65" s="5"/>
      <c r="L65" s="5"/>
      <c r="M65" s="5"/>
      <c r="N65" s="5"/>
      <c r="O65" s="5"/>
      <c r="P65" s="5"/>
      <c r="Q65" s="5"/>
      <c r="R65" s="5"/>
      <c r="S65" s="5"/>
      <c r="T65" s="5"/>
      <c r="U65" s="5"/>
      <c r="V65" s="5"/>
      <c r="W65" s="5"/>
    </row>
    <row r="66" spans="2:23">
      <c r="E66" s="5" t="str">
        <f xml:space="preserve"> Calc!E$905</f>
        <v xml:space="preserve">Ofwat - Post 2025 RCV opening balance - real (2027-28 FYA) (ADDN2) </v>
      </c>
      <c r="F66" s="5">
        <f xml:space="preserve"> Calc!$F$905</f>
        <v>0</v>
      </c>
      <c r="G66" s="5" t="str">
        <f xml:space="preserve"> Calc!G$905</f>
        <v>£m</v>
      </c>
      <c r="H66" s="5"/>
      <c r="I66" s="5"/>
      <c r="J66" s="5"/>
      <c r="K66" s="5"/>
      <c r="L66" s="5"/>
      <c r="M66" s="5"/>
      <c r="N66" s="5"/>
      <c r="O66" s="5"/>
      <c r="P66" s="5"/>
      <c r="Q66" s="5"/>
      <c r="R66" s="5"/>
      <c r="S66" s="5"/>
      <c r="T66" s="5"/>
      <c r="U66" s="5"/>
      <c r="V66" s="5"/>
      <c r="W66" s="5"/>
    </row>
    <row r="67" spans="2:23">
      <c r="C67" s="21" t="s">
        <v>826</v>
      </c>
    </row>
    <row r="68" spans="2:23">
      <c r="C68" s="21" t="s">
        <v>826</v>
      </c>
    </row>
    <row r="69" spans="2:23">
      <c r="B69" s="17" t="s">
        <v>833</v>
      </c>
    </row>
    <row r="70" spans="2:23">
      <c r="C70" s="21" t="s">
        <v>826</v>
      </c>
    </row>
    <row r="71" spans="2:23">
      <c r="E71" s="5" t="str">
        <f xml:space="preserve"> Calc!E$169</f>
        <v xml:space="preserve">Pre 2020 RCV - Closing RCV at 31 March 2030 in 2027-28 FYA prices (from PR24 FD as updated by the CMA redetermination and IDoKs) (WR) </v>
      </c>
      <c r="F71" s="5">
        <f xml:space="preserve"> Calc!$F$169</f>
        <v>0</v>
      </c>
      <c r="G71" s="5" t="str">
        <f xml:space="preserve"> Calc!G$169</f>
        <v>£m</v>
      </c>
      <c r="H71" s="5"/>
      <c r="I71" s="5"/>
      <c r="J71" s="5"/>
      <c r="K71" s="5"/>
      <c r="L71" s="5"/>
      <c r="M71" s="5"/>
      <c r="N71" s="5"/>
      <c r="O71" s="5"/>
      <c r="P71" s="5"/>
      <c r="Q71" s="5"/>
      <c r="R71" s="5"/>
      <c r="S71" s="5"/>
      <c r="T71" s="5"/>
      <c r="U71" s="5"/>
      <c r="V71" s="5"/>
      <c r="W71" s="5"/>
    </row>
    <row r="72" spans="2:23">
      <c r="E72" s="5" t="str">
        <f xml:space="preserve"> Calc!E$170</f>
        <v xml:space="preserve">Pre 2020 RCV - Closing RCV at 31 March 2030 in 2027-28 FYA prices (from PR24 FD as updated by the CMA redetermination and IDoKs) (WN) </v>
      </c>
      <c r="F72" s="5">
        <f xml:space="preserve"> Calc!$F$170</f>
        <v>0</v>
      </c>
      <c r="G72" s="5" t="str">
        <f xml:space="preserve"> Calc!G$170</f>
        <v>£m</v>
      </c>
      <c r="H72" s="5"/>
      <c r="I72" s="5"/>
      <c r="J72" s="5"/>
      <c r="K72" s="5"/>
      <c r="L72" s="5"/>
      <c r="M72" s="5"/>
      <c r="N72" s="5"/>
      <c r="O72" s="5"/>
      <c r="P72" s="5"/>
      <c r="Q72" s="5"/>
      <c r="R72" s="5"/>
      <c r="S72" s="5"/>
      <c r="T72" s="5"/>
      <c r="U72" s="5"/>
      <c r="V72" s="5"/>
      <c r="W72" s="5"/>
    </row>
    <row r="73" spans="2:23">
      <c r="E73" s="5" t="str">
        <f xml:space="preserve"> Calc!E$171</f>
        <v xml:space="preserve">Pre 2020 RCV - Closing RCV at 31 March 2030 in 2027-28 FYA prices (from PR24 FD as updated by the CMA redetermination and IDoKs) (WWN) </v>
      </c>
      <c r="F73" s="5">
        <f xml:space="preserve"> Calc!$F$171</f>
        <v>0</v>
      </c>
      <c r="G73" s="5" t="str">
        <f xml:space="preserve"> Calc!G$171</f>
        <v>£m</v>
      </c>
      <c r="H73" s="5"/>
      <c r="I73" s="5"/>
      <c r="J73" s="5"/>
      <c r="K73" s="5"/>
      <c r="L73" s="5"/>
      <c r="M73" s="5"/>
      <c r="N73" s="5"/>
      <c r="O73" s="5"/>
      <c r="P73" s="5"/>
      <c r="Q73" s="5"/>
      <c r="R73" s="5"/>
      <c r="S73" s="5"/>
      <c r="T73" s="5"/>
      <c r="U73" s="5"/>
      <c r="V73" s="5"/>
      <c r="W73" s="5"/>
    </row>
    <row r="74" spans="2:23">
      <c r="E74" s="5" t="str">
        <f xml:space="preserve"> Calc!E$172</f>
        <v xml:space="preserve">Pre 2020 RCV - Closing RCV at 31 March 2030 in 2027-28 FYA prices (from PR24 FD as updated by the CMA redetermination and IDoKs) (BR) </v>
      </c>
      <c r="F74" s="5">
        <f xml:space="preserve"> Calc!$F$172</f>
        <v>0</v>
      </c>
      <c r="G74" s="5" t="str">
        <f xml:space="preserve"> Calc!G$172</f>
        <v>£m</v>
      </c>
      <c r="H74" s="5"/>
      <c r="I74" s="5"/>
      <c r="J74" s="5"/>
      <c r="K74" s="5"/>
      <c r="L74" s="5"/>
      <c r="M74" s="5"/>
      <c r="N74" s="5"/>
      <c r="O74" s="5"/>
      <c r="P74" s="5"/>
      <c r="Q74" s="5"/>
      <c r="R74" s="5"/>
      <c r="S74" s="5"/>
      <c r="T74" s="5"/>
      <c r="U74" s="5"/>
      <c r="V74" s="5"/>
      <c r="W74" s="5"/>
    </row>
    <row r="75" spans="2:23">
      <c r="E75" s="5" t="str">
        <f xml:space="preserve"> Calc!E$173</f>
        <v xml:space="preserve">Pre 2020 RCV - Closing RCV at 31 March 2030 in 2027-28 FYA prices (from PR24 FD as updated by the CMA redetermination and IDoKs) (ADDN1) </v>
      </c>
      <c r="F75" s="5">
        <f xml:space="preserve"> Calc!$F$173</f>
        <v>0</v>
      </c>
      <c r="G75" s="5" t="str">
        <f xml:space="preserve"> Calc!G$173</f>
        <v>£m</v>
      </c>
      <c r="H75" s="5"/>
      <c r="I75" s="5"/>
      <c r="J75" s="5"/>
      <c r="K75" s="5"/>
      <c r="L75" s="5"/>
      <c r="M75" s="5"/>
      <c r="N75" s="5"/>
      <c r="O75" s="5"/>
      <c r="P75" s="5"/>
      <c r="Q75" s="5"/>
      <c r="R75" s="5"/>
      <c r="S75" s="5"/>
      <c r="T75" s="5"/>
      <c r="U75" s="5"/>
      <c r="V75" s="5"/>
      <c r="W75" s="5"/>
    </row>
    <row r="76" spans="2:23">
      <c r="E76" s="5" t="str">
        <f xml:space="preserve"> Calc!E$174</f>
        <v xml:space="preserve">Pre 2020 RCV - Closing RCV at 31 March 2030 in 2027-28 FYA prices (from PR24 FD as updated by the CMA redetermination and IDoKs) (ADDN2) </v>
      </c>
      <c r="F76" s="5">
        <f xml:space="preserve"> Calc!$F$174</f>
        <v>0</v>
      </c>
      <c r="G76" s="5" t="str">
        <f xml:space="preserve"> Calc!G$174</f>
        <v>£m</v>
      </c>
      <c r="H76" s="5"/>
      <c r="I76" s="5"/>
      <c r="J76" s="5"/>
      <c r="K76" s="5"/>
      <c r="L76" s="5"/>
      <c r="M76" s="5"/>
      <c r="N76" s="5"/>
      <c r="O76" s="5"/>
      <c r="P76" s="5"/>
      <c r="Q76" s="5"/>
      <c r="R76" s="5"/>
      <c r="S76" s="5"/>
      <c r="T76" s="5"/>
      <c r="U76" s="5"/>
      <c r="V76" s="5"/>
      <c r="W76" s="5"/>
    </row>
    <row r="77" spans="2:23">
      <c r="E77" s="5" t="str">
        <f xml:space="preserve"> Calc!E$184</f>
        <v>Pre 2020 RCV - Closing RCV at 31 March 2030 in 2027-28 FYA prices (from PR24 FD as updated by the CMA redetermination and IDoKs - Total</v>
      </c>
      <c r="F77" s="5">
        <f xml:space="preserve"> Calc!$F$184</f>
        <v>0</v>
      </c>
      <c r="G77" s="5" t="str">
        <f xml:space="preserve"> Calc!G$184</f>
        <v>£m</v>
      </c>
      <c r="H77" s="5"/>
      <c r="I77" s="5"/>
      <c r="J77" s="5"/>
      <c r="K77" s="5"/>
      <c r="L77" s="5"/>
      <c r="M77" s="5"/>
      <c r="N77" s="5"/>
      <c r="O77" s="5"/>
      <c r="P77" s="5"/>
      <c r="Q77" s="5"/>
      <c r="R77" s="5"/>
      <c r="S77" s="5"/>
      <c r="T77" s="5"/>
      <c r="U77" s="5"/>
      <c r="V77" s="5"/>
      <c r="W77" s="5"/>
    </row>
    <row r="78" spans="2:23">
      <c r="C78" s="21" t="s">
        <v>826</v>
      </c>
    </row>
    <row r="79" spans="2:23">
      <c r="E79" s="5" t="str">
        <f xml:space="preserve"> Calc!E$195</f>
        <v xml:space="preserve">2020-25 RCV - Closing RCV at 31 March 2030 in 2027-28 FYA prices (from PR24 FD as updated by the CMA redetermination and IDoKs) (WR) </v>
      </c>
      <c r="F79" s="5">
        <f xml:space="preserve"> Calc!$F$195</f>
        <v>0</v>
      </c>
      <c r="G79" s="5" t="str">
        <f xml:space="preserve"> Calc!G$195</f>
        <v>£m</v>
      </c>
      <c r="H79" s="5"/>
      <c r="I79" s="5"/>
      <c r="J79" s="5"/>
      <c r="K79" s="5"/>
      <c r="L79" s="5"/>
      <c r="M79" s="5"/>
      <c r="N79" s="5"/>
      <c r="O79" s="5"/>
      <c r="P79" s="5"/>
      <c r="Q79" s="5"/>
      <c r="R79" s="5"/>
      <c r="S79" s="5"/>
      <c r="T79" s="5"/>
      <c r="U79" s="5"/>
      <c r="V79" s="5"/>
      <c r="W79" s="5"/>
    </row>
    <row r="80" spans="2:23">
      <c r="E80" s="5" t="str">
        <f xml:space="preserve"> Calc!E$196</f>
        <v xml:space="preserve">2020-25 RCV - Closing RCV at 31 March 2030 in 2027-28 FYA prices (from PR24 FD as updated by the CMA redetermination and IDoKs) (WN) </v>
      </c>
      <c r="F80" s="5">
        <f xml:space="preserve"> Calc!$F$196</f>
        <v>0</v>
      </c>
      <c r="G80" s="5" t="str">
        <f xml:space="preserve"> Calc!G$196</f>
        <v>£m</v>
      </c>
      <c r="H80" s="5"/>
      <c r="I80" s="5"/>
      <c r="J80" s="5"/>
      <c r="K80" s="5"/>
      <c r="L80" s="5"/>
      <c r="M80" s="5"/>
      <c r="N80" s="5"/>
      <c r="O80" s="5"/>
      <c r="P80" s="5"/>
      <c r="Q80" s="5"/>
      <c r="R80" s="5"/>
      <c r="S80" s="5"/>
      <c r="T80" s="5"/>
      <c r="U80" s="5"/>
      <c r="V80" s="5"/>
      <c r="W80" s="5"/>
    </row>
    <row r="81" spans="3:23">
      <c r="E81" s="5" t="str">
        <f xml:space="preserve"> Calc!E$197</f>
        <v xml:space="preserve">2020-25 RCV - Closing RCV at 31 March 2030 in 2027-28 FYA prices (from PR24 FD as updated by the CMA redetermination and IDoKs) (WWN) </v>
      </c>
      <c r="F81" s="5">
        <f xml:space="preserve"> Calc!$F$197</f>
        <v>0</v>
      </c>
      <c r="G81" s="5" t="str">
        <f xml:space="preserve"> Calc!G$197</f>
        <v>£m</v>
      </c>
      <c r="H81" s="5"/>
      <c r="I81" s="5"/>
      <c r="J81" s="5"/>
      <c r="K81" s="5"/>
      <c r="L81" s="5"/>
      <c r="M81" s="5"/>
      <c r="N81" s="5"/>
      <c r="O81" s="5"/>
      <c r="P81" s="5"/>
      <c r="Q81" s="5"/>
      <c r="R81" s="5"/>
      <c r="S81" s="5"/>
      <c r="T81" s="5"/>
      <c r="U81" s="5"/>
      <c r="V81" s="5"/>
      <c r="W81" s="5"/>
    </row>
    <row r="82" spans="3:23">
      <c r="E82" s="5" t="str">
        <f xml:space="preserve"> Calc!E$198</f>
        <v xml:space="preserve">2020-25 RCV - Closing RCV at 31 March 2030 in 2027-28 FYA prices (from PR24 FD as updated by the CMA redetermination and IDoKs) (BR) </v>
      </c>
      <c r="F82" s="5">
        <f xml:space="preserve"> Calc!$F$198</f>
        <v>0</v>
      </c>
      <c r="G82" s="5" t="str">
        <f xml:space="preserve"> Calc!G$198</f>
        <v>£m</v>
      </c>
      <c r="H82" s="5"/>
      <c r="I82" s="5"/>
      <c r="J82" s="5"/>
      <c r="K82" s="5"/>
      <c r="L82" s="5"/>
      <c r="M82" s="5"/>
      <c r="N82" s="5"/>
      <c r="O82" s="5"/>
      <c r="P82" s="5"/>
      <c r="Q82" s="5"/>
      <c r="R82" s="5"/>
      <c r="S82" s="5"/>
      <c r="T82" s="5"/>
      <c r="U82" s="5"/>
      <c r="V82" s="5"/>
      <c r="W82" s="5"/>
    </row>
    <row r="83" spans="3:23">
      <c r="E83" s="5" t="str">
        <f xml:space="preserve"> Calc!E$199</f>
        <v xml:space="preserve">2020-25 RCV - Closing RCV at 31 March 2030 in 2027-28 FYA prices (from PR24 FD as updated by the CMA redetermination and IDoKs) (ADDN1) </v>
      </c>
      <c r="F83" s="5">
        <f xml:space="preserve"> Calc!$F$199</f>
        <v>0</v>
      </c>
      <c r="G83" s="5" t="str">
        <f xml:space="preserve"> Calc!G$199</f>
        <v>£m</v>
      </c>
      <c r="H83" s="5"/>
      <c r="I83" s="5"/>
      <c r="J83" s="5"/>
      <c r="K83" s="5"/>
      <c r="L83" s="5"/>
      <c r="M83" s="5"/>
      <c r="N83" s="5"/>
      <c r="O83" s="5"/>
      <c r="P83" s="5"/>
      <c r="Q83" s="5"/>
      <c r="R83" s="5"/>
      <c r="S83" s="5"/>
      <c r="T83" s="5"/>
      <c r="U83" s="5"/>
      <c r="V83" s="5"/>
      <c r="W83" s="5"/>
    </row>
    <row r="84" spans="3:23">
      <c r="E84" s="5" t="str">
        <f xml:space="preserve"> Calc!E$200</f>
        <v xml:space="preserve">2020-25 RCV - Closing RCV at 31 March 2030 in 2027-28 FYA prices (from PR24 FD as updated by the CMA redetermination and IDoKs) (ADDN2) </v>
      </c>
      <c r="F84" s="5">
        <f xml:space="preserve"> Calc!$F$200</f>
        <v>0</v>
      </c>
      <c r="G84" s="5" t="str">
        <f xml:space="preserve"> Calc!G$200</f>
        <v>£m</v>
      </c>
      <c r="H84" s="5"/>
      <c r="I84" s="5"/>
      <c r="J84" s="5"/>
      <c r="K84" s="5"/>
      <c r="L84" s="5"/>
      <c r="M84" s="5"/>
      <c r="N84" s="5"/>
      <c r="O84" s="5"/>
      <c r="P84" s="5"/>
      <c r="Q84" s="5"/>
      <c r="R84" s="5"/>
      <c r="S84" s="5"/>
      <c r="T84" s="5"/>
      <c r="U84" s="5"/>
      <c r="V84" s="5"/>
      <c r="W84" s="5"/>
    </row>
    <row r="85" spans="3:23">
      <c r="E85" s="5" t="str">
        <f xml:space="preserve"> Calc!E$210</f>
        <v>2020-25 RCV - Closing RCV at 31 March 2030 in 2027-28 FYA prices (from PR24 FD as updated by the CMA redetermination and IDoKs) - Total</v>
      </c>
      <c r="F85" s="5">
        <f xml:space="preserve"> Calc!$F$210</f>
        <v>0</v>
      </c>
      <c r="G85" s="5" t="str">
        <f xml:space="preserve"> Calc!G$210</f>
        <v>£m</v>
      </c>
      <c r="H85" s="5"/>
      <c r="I85" s="5"/>
      <c r="J85" s="5"/>
      <c r="K85" s="5"/>
      <c r="L85" s="5"/>
      <c r="M85" s="5"/>
      <c r="N85" s="5"/>
      <c r="O85" s="5"/>
      <c r="P85" s="5"/>
      <c r="Q85" s="5"/>
      <c r="R85" s="5"/>
      <c r="S85" s="5"/>
      <c r="T85" s="5"/>
      <c r="U85" s="5"/>
      <c r="V85" s="5"/>
      <c r="W85" s="5"/>
    </row>
    <row r="86" spans="3:23">
      <c r="C86" s="21" t="s">
        <v>826</v>
      </c>
    </row>
    <row r="87" spans="3:23">
      <c r="E87" s="5" t="str">
        <f xml:space="preserve"> Calc!E$221</f>
        <v xml:space="preserve">Post 2025 RCV - Closing RCV at 31 March 2030 in 2027-28 FYA prices (from PR24 FD as updated by the CMA redetermination and IDoKs) (WR) </v>
      </c>
      <c r="F87" s="5">
        <f xml:space="preserve"> Calc!$F$221</f>
        <v>0</v>
      </c>
      <c r="G87" s="5" t="str">
        <f xml:space="preserve"> Calc!G$221</f>
        <v>£m</v>
      </c>
      <c r="H87" s="5"/>
      <c r="I87" s="5"/>
      <c r="J87" s="5"/>
      <c r="K87" s="5"/>
      <c r="L87" s="5"/>
      <c r="M87" s="5"/>
      <c r="N87" s="5"/>
      <c r="O87" s="5"/>
      <c r="P87" s="5"/>
      <c r="Q87" s="5"/>
      <c r="R87" s="5"/>
      <c r="S87" s="5"/>
      <c r="T87" s="5"/>
      <c r="U87" s="5"/>
      <c r="V87" s="5"/>
      <c r="W87" s="5"/>
    </row>
    <row r="88" spans="3:23">
      <c r="E88" s="5" t="str">
        <f xml:space="preserve"> Calc!E$222</f>
        <v xml:space="preserve">Post 2025 RCV - Closing RCV at 31 March 2030 in 2027-28 FYA prices (from PR24 FD as updated by the CMA redetermination and IDoKs) (WN) </v>
      </c>
      <c r="F88" s="5">
        <f xml:space="preserve"> Calc!$F$222</f>
        <v>0</v>
      </c>
      <c r="G88" s="5" t="str">
        <f xml:space="preserve"> Calc!G$222</f>
        <v>£m</v>
      </c>
      <c r="H88" s="5"/>
      <c r="I88" s="5"/>
      <c r="J88" s="5"/>
      <c r="K88" s="5"/>
      <c r="L88" s="5"/>
      <c r="M88" s="5"/>
      <c r="N88" s="5"/>
      <c r="O88" s="5"/>
      <c r="P88" s="5"/>
      <c r="Q88" s="5"/>
      <c r="R88" s="5"/>
      <c r="S88" s="5"/>
      <c r="T88" s="5"/>
      <c r="U88" s="5"/>
      <c r="V88" s="5"/>
      <c r="W88" s="5"/>
    </row>
    <row r="89" spans="3:23">
      <c r="E89" s="5" t="str">
        <f xml:space="preserve"> Calc!E$223</f>
        <v xml:space="preserve">Post 2025 RCV - Closing RCV at 31 March 2030 in 2027-28 FYA prices (from PR24 FD as updated by the CMA redetermination and IDoKs) (WWN) </v>
      </c>
      <c r="F89" s="5">
        <f xml:space="preserve"> Calc!$F$223</f>
        <v>0</v>
      </c>
      <c r="G89" s="5" t="str">
        <f xml:space="preserve"> Calc!G$223</f>
        <v>£m</v>
      </c>
      <c r="H89" s="5"/>
      <c r="I89" s="5"/>
      <c r="J89" s="5"/>
      <c r="K89" s="5"/>
      <c r="L89" s="5"/>
      <c r="M89" s="5"/>
      <c r="N89" s="5"/>
      <c r="O89" s="5"/>
      <c r="P89" s="5"/>
      <c r="Q89" s="5"/>
      <c r="R89" s="5"/>
      <c r="S89" s="5"/>
      <c r="T89" s="5"/>
      <c r="U89" s="5"/>
      <c r="V89" s="5"/>
      <c r="W89" s="5"/>
    </row>
    <row r="90" spans="3:23">
      <c r="E90" s="5" t="str">
        <f xml:space="preserve"> Calc!E$224</f>
        <v xml:space="preserve">Post 2025 RCV - Closing RCV at 31 March 2030 in 2027-28 FYA prices (from PR24 FD as updated by the CMA redetermination and IDoKs) (BR) </v>
      </c>
      <c r="F90" s="5">
        <f xml:space="preserve"> Calc!$F$224</f>
        <v>0</v>
      </c>
      <c r="G90" s="5" t="str">
        <f xml:space="preserve"> Calc!G$224</f>
        <v>£m</v>
      </c>
      <c r="H90" s="5"/>
      <c r="I90" s="5"/>
      <c r="J90" s="5"/>
      <c r="K90" s="5"/>
      <c r="L90" s="5"/>
      <c r="M90" s="5"/>
      <c r="N90" s="5"/>
      <c r="O90" s="5"/>
      <c r="P90" s="5"/>
      <c r="Q90" s="5"/>
      <c r="R90" s="5"/>
      <c r="S90" s="5"/>
      <c r="T90" s="5"/>
      <c r="U90" s="5"/>
      <c r="V90" s="5"/>
      <c r="W90" s="5"/>
    </row>
    <row r="91" spans="3:23">
      <c r="E91" s="5" t="str">
        <f xml:space="preserve"> Calc!E$225</f>
        <v xml:space="preserve">Post 2025 RCV - Closing RCV at 31 March 2030 in 2027-28 FYA prices (from PR24 FD as updated by the CMA redetermination and IDoKs) (ADDN1) </v>
      </c>
      <c r="F91" s="5">
        <f xml:space="preserve"> Calc!$F$225</f>
        <v>0</v>
      </c>
      <c r="G91" s="5" t="str">
        <f xml:space="preserve"> Calc!G$225</f>
        <v>£m</v>
      </c>
      <c r="H91" s="5"/>
      <c r="I91" s="5"/>
      <c r="J91" s="5"/>
      <c r="K91" s="5"/>
      <c r="L91" s="5"/>
      <c r="M91" s="5"/>
      <c r="N91" s="5"/>
      <c r="O91" s="5"/>
      <c r="P91" s="5"/>
      <c r="Q91" s="5"/>
      <c r="R91" s="5"/>
      <c r="S91" s="5"/>
      <c r="T91" s="5"/>
      <c r="U91" s="5"/>
      <c r="V91" s="5"/>
      <c r="W91" s="5"/>
    </row>
    <row r="92" spans="3:23">
      <c r="E92" s="5" t="str">
        <f xml:space="preserve"> Calc!E$226</f>
        <v xml:space="preserve">Post 2025 RCV - Closing RCV at 31 March 2030 in 2027-28 FYA prices (from PR24 FD as updated by the CMA redetermination and IDoKs) (ADDN2) </v>
      </c>
      <c r="F92" s="5">
        <f xml:space="preserve"> Calc!$F$226</f>
        <v>0</v>
      </c>
      <c r="G92" s="5" t="str">
        <f xml:space="preserve"> Calc!G$226</f>
        <v>£m</v>
      </c>
      <c r="H92" s="5"/>
      <c r="I92" s="5"/>
      <c r="J92" s="5"/>
      <c r="K92" s="5"/>
      <c r="L92" s="5"/>
      <c r="M92" s="5"/>
      <c r="N92" s="5"/>
      <c r="O92" s="5"/>
      <c r="P92" s="5"/>
      <c r="Q92" s="5"/>
      <c r="R92" s="5"/>
      <c r="S92" s="5"/>
      <c r="T92" s="5"/>
      <c r="U92" s="5"/>
      <c r="V92" s="5"/>
      <c r="W92" s="5"/>
    </row>
    <row r="93" spans="3:23">
      <c r="E93" s="5" t="str">
        <f xml:space="preserve"> Calc!E$236</f>
        <v>Post 2025 RCV - Closing RCV at 31 March 2030 in 2027-28 FYA prices (from PR24 FD as updated by the CMA redetermination and IDoKs) - Total</v>
      </c>
      <c r="F93" s="5">
        <f xml:space="preserve"> Calc!$F$236</f>
        <v>0</v>
      </c>
      <c r="G93" s="5" t="str">
        <f xml:space="preserve"> Calc!G$236</f>
        <v>£m</v>
      </c>
      <c r="H93" s="5"/>
      <c r="I93" s="5"/>
      <c r="J93" s="5"/>
      <c r="K93" s="5"/>
      <c r="L93" s="5"/>
      <c r="M93" s="5"/>
      <c r="N93" s="5"/>
      <c r="O93" s="5"/>
      <c r="P93" s="5"/>
      <c r="Q93" s="5"/>
      <c r="R93" s="5"/>
      <c r="S93" s="5"/>
      <c r="T93" s="5"/>
      <c r="U93" s="5"/>
      <c r="V93" s="5"/>
      <c r="W93" s="5"/>
    </row>
    <row r="94" spans="3:23">
      <c r="C94" s="21" t="s">
        <v>826</v>
      </c>
    </row>
    <row r="95" spans="3:23">
      <c r="E95" s="5" t="str">
        <f xml:space="preserve"> Calc!E$243</f>
        <v>Total RCV - Closing RCV at 31 March 2030 in 2027-28 FYA prices (from PR24 FD as updated by the CMA redetermination and IDoKs)</v>
      </c>
      <c r="F95" s="5">
        <f xml:space="preserve"> Calc!$F$243</f>
        <v>0</v>
      </c>
      <c r="G95" s="5" t="str">
        <f xml:space="preserve"> Calc!G$243</f>
        <v>£m</v>
      </c>
      <c r="H95" s="5"/>
      <c r="I95" s="5"/>
      <c r="J95" s="5"/>
      <c r="K95" s="5"/>
      <c r="L95" s="5"/>
      <c r="M95" s="5"/>
      <c r="N95" s="5"/>
      <c r="O95" s="5"/>
      <c r="P95" s="5"/>
      <c r="Q95" s="5"/>
      <c r="R95" s="5"/>
      <c r="S95" s="5"/>
      <c r="T95" s="5"/>
      <c r="U95" s="5"/>
      <c r="V95" s="5"/>
      <c r="W95" s="5"/>
    </row>
    <row r="96" spans="3:23">
      <c r="C96" s="21" t="s">
        <v>826</v>
      </c>
    </row>
    <row r="97" spans="3:23">
      <c r="E97" s="5" t="str">
        <f xml:space="preserve"> Calc!E$257</f>
        <v xml:space="preserve">PR19 BYR ODI RCV adjustment in 2027-28 FYA prices (WR) </v>
      </c>
      <c r="F97" s="5">
        <f xml:space="preserve"> Calc!$F$257</f>
        <v>0</v>
      </c>
      <c r="G97" s="5" t="str">
        <f xml:space="preserve"> Calc!G$257</f>
        <v>£m</v>
      </c>
      <c r="H97" s="5"/>
      <c r="I97" s="5"/>
      <c r="J97" s="5"/>
      <c r="K97" s="5"/>
      <c r="L97" s="5"/>
      <c r="M97" s="5"/>
      <c r="N97" s="5"/>
      <c r="O97" s="5"/>
      <c r="P97" s="5"/>
      <c r="Q97" s="5"/>
      <c r="R97" s="5"/>
      <c r="S97" s="5"/>
      <c r="T97" s="5"/>
      <c r="U97" s="5"/>
      <c r="V97" s="5"/>
      <c r="W97" s="5"/>
    </row>
    <row r="98" spans="3:23">
      <c r="E98" s="5" t="str">
        <f xml:space="preserve"> Calc!E$258</f>
        <v xml:space="preserve">PR19 BYR ODI RCV adjustment in 2027-28 FYA prices (WN) </v>
      </c>
      <c r="F98" s="5">
        <f xml:space="preserve"> Calc!$F$258</f>
        <v>0</v>
      </c>
      <c r="G98" s="5" t="str">
        <f xml:space="preserve"> Calc!G$258</f>
        <v>£m</v>
      </c>
      <c r="H98" s="5"/>
      <c r="I98" s="5"/>
      <c r="J98" s="5"/>
      <c r="K98" s="5"/>
      <c r="L98" s="5"/>
      <c r="M98" s="5"/>
      <c r="N98" s="5"/>
      <c r="O98" s="5"/>
      <c r="P98" s="5"/>
      <c r="Q98" s="5"/>
      <c r="R98" s="5"/>
      <c r="S98" s="5"/>
      <c r="T98" s="5"/>
      <c r="U98" s="5"/>
      <c r="V98" s="5"/>
      <c r="W98" s="5"/>
    </row>
    <row r="99" spans="3:23">
      <c r="E99" s="5" t="str">
        <f xml:space="preserve"> Calc!E$259</f>
        <v xml:space="preserve">PR19 BYR ODI RCV adjustment in 2027-28 FYA prices (WWN) </v>
      </c>
      <c r="F99" s="5">
        <f xml:space="preserve"> Calc!$F$259</f>
        <v>0</v>
      </c>
      <c r="G99" s="5" t="str">
        <f xml:space="preserve"> Calc!G$259</f>
        <v>£m</v>
      </c>
      <c r="H99" s="5"/>
      <c r="I99" s="5"/>
      <c r="J99" s="5"/>
      <c r="K99" s="5"/>
      <c r="L99" s="5"/>
      <c r="M99" s="5"/>
      <c r="N99" s="5"/>
      <c r="O99" s="5"/>
      <c r="P99" s="5"/>
      <c r="Q99" s="5"/>
      <c r="R99" s="5"/>
      <c r="S99" s="5"/>
      <c r="T99" s="5"/>
      <c r="U99" s="5"/>
      <c r="V99" s="5"/>
      <c r="W99" s="5"/>
    </row>
    <row r="100" spans="3:23">
      <c r="E100" s="5" t="str">
        <f xml:space="preserve"> Calc!E$260</f>
        <v xml:space="preserve">PR19 BYR ODI RCV adjustment in 2027-28 FYA prices (BR) </v>
      </c>
      <c r="F100" s="5">
        <f xml:space="preserve"> Calc!$F$260</f>
        <v>0</v>
      </c>
      <c r="G100" s="5" t="str">
        <f xml:space="preserve"> Calc!G$260</f>
        <v>£m</v>
      </c>
      <c r="H100" s="5"/>
      <c r="I100" s="5"/>
      <c r="J100" s="5"/>
      <c r="K100" s="5"/>
      <c r="L100" s="5"/>
      <c r="M100" s="5"/>
      <c r="N100" s="5"/>
      <c r="O100" s="5"/>
      <c r="P100" s="5"/>
      <c r="Q100" s="5"/>
      <c r="R100" s="5"/>
      <c r="S100" s="5"/>
      <c r="T100" s="5"/>
      <c r="U100" s="5"/>
      <c r="V100" s="5"/>
      <c r="W100" s="5"/>
    </row>
    <row r="101" spans="3:23">
      <c r="E101" s="5" t="str">
        <f xml:space="preserve"> Calc!E$261</f>
        <v xml:space="preserve">PR19 BYR ODI RCV adjustment in 2027-28 FYA prices (ADDN1) </v>
      </c>
      <c r="F101" s="5">
        <f xml:space="preserve"> Calc!$F$261</f>
        <v>0</v>
      </c>
      <c r="G101" s="5" t="str">
        <f xml:space="preserve"> Calc!G$261</f>
        <v>£m</v>
      </c>
      <c r="H101" s="5"/>
      <c r="I101" s="5"/>
      <c r="J101" s="5"/>
      <c r="K101" s="5"/>
      <c r="L101" s="5"/>
      <c r="M101" s="5"/>
      <c r="N101" s="5"/>
      <c r="O101" s="5"/>
      <c r="P101" s="5"/>
      <c r="Q101" s="5"/>
      <c r="R101" s="5"/>
      <c r="S101" s="5"/>
      <c r="T101" s="5"/>
      <c r="U101" s="5"/>
      <c r="V101" s="5"/>
      <c r="W101" s="5"/>
    </row>
    <row r="102" spans="3:23">
      <c r="E102" s="5" t="str">
        <f xml:space="preserve"> Calc!E$262</f>
        <v xml:space="preserve">PR19 BYR ODI RCV adjustment in 2027-28 FYA prices (ADDN2) </v>
      </c>
      <c r="F102" s="5">
        <f xml:space="preserve"> Calc!$F$262</f>
        <v>0</v>
      </c>
      <c r="G102" s="5" t="str">
        <f xml:space="preserve"> Calc!G$262</f>
        <v>£m</v>
      </c>
      <c r="H102" s="5"/>
      <c r="I102" s="5"/>
      <c r="J102" s="5"/>
      <c r="K102" s="5"/>
      <c r="L102" s="5"/>
      <c r="M102" s="5"/>
      <c r="N102" s="5"/>
      <c r="O102" s="5"/>
      <c r="P102" s="5"/>
      <c r="Q102" s="5"/>
      <c r="R102" s="5"/>
      <c r="S102" s="5"/>
      <c r="T102" s="5"/>
      <c r="U102" s="5"/>
      <c r="V102" s="5"/>
      <c r="W102" s="5"/>
    </row>
    <row r="103" spans="3:23">
      <c r="E103" s="5" t="str">
        <f xml:space="preserve"> Calc!E$384</f>
        <v>PR19 BYR ODI RCV adjustment in 2027-28 FYA prices (Total)</v>
      </c>
      <c r="F103" s="5">
        <f xml:space="preserve"> Calc!$F$384</f>
        <v>0</v>
      </c>
      <c r="G103" s="5" t="str">
        <f xml:space="preserve"> Calc!G$384</f>
        <v>£m</v>
      </c>
      <c r="H103" s="5"/>
      <c r="I103" s="5"/>
      <c r="J103" s="5"/>
      <c r="K103" s="5"/>
      <c r="L103" s="5"/>
      <c r="M103" s="5"/>
      <c r="N103" s="5"/>
      <c r="O103" s="5"/>
      <c r="P103" s="5"/>
      <c r="Q103" s="5"/>
      <c r="R103" s="5"/>
      <c r="S103" s="5"/>
      <c r="T103" s="5"/>
      <c r="U103" s="5"/>
      <c r="V103" s="5"/>
      <c r="W103" s="5"/>
    </row>
    <row r="104" spans="3:23">
      <c r="C104" s="21" t="s">
        <v>826</v>
      </c>
    </row>
    <row r="105" spans="3:23">
      <c r="E105" s="5" t="str">
        <f xml:space="preserve"> Calc!E$273</f>
        <v xml:space="preserve">PR19 BYR WINEP / NEP RCV adjustment in 2027-28 FYA prices (WR) </v>
      </c>
      <c r="F105" s="5">
        <f xml:space="preserve"> Calc!$F$273</f>
        <v>0</v>
      </c>
      <c r="G105" s="5" t="str">
        <f xml:space="preserve"> Calc!G$273</f>
        <v>£m</v>
      </c>
      <c r="H105" s="5"/>
      <c r="I105" s="5"/>
      <c r="J105" s="5"/>
      <c r="K105" s="5"/>
      <c r="L105" s="5"/>
      <c r="M105" s="5"/>
      <c r="N105" s="5"/>
      <c r="O105" s="5"/>
      <c r="P105" s="5"/>
      <c r="Q105" s="5"/>
      <c r="R105" s="5"/>
      <c r="S105" s="5"/>
      <c r="T105" s="5"/>
      <c r="U105" s="5"/>
      <c r="V105" s="5"/>
      <c r="W105" s="5"/>
    </row>
    <row r="106" spans="3:23">
      <c r="E106" s="5" t="str">
        <f xml:space="preserve"> Calc!E$274</f>
        <v xml:space="preserve">PR19 BYR WINEP / NEP RCV adjustment in 2027-28 FYA prices (WN) </v>
      </c>
      <c r="F106" s="5">
        <f xml:space="preserve"> Calc!$F$274</f>
        <v>0</v>
      </c>
      <c r="G106" s="5" t="str">
        <f xml:space="preserve"> Calc!G$274</f>
        <v>£m</v>
      </c>
      <c r="H106" s="5"/>
      <c r="I106" s="5"/>
      <c r="J106" s="5"/>
      <c r="K106" s="5"/>
      <c r="L106" s="5"/>
      <c r="M106" s="5"/>
      <c r="N106" s="5"/>
      <c r="O106" s="5"/>
      <c r="P106" s="5"/>
      <c r="Q106" s="5"/>
      <c r="R106" s="5"/>
      <c r="S106" s="5"/>
      <c r="T106" s="5"/>
      <c r="U106" s="5"/>
      <c r="V106" s="5"/>
      <c r="W106" s="5"/>
    </row>
    <row r="107" spans="3:23">
      <c r="E107" s="5" t="str">
        <f xml:space="preserve"> Calc!E$275</f>
        <v xml:space="preserve">PR19 BYR WINEP / NEP RCV adjustment in 2027-28 FYA prices (WWN) </v>
      </c>
      <c r="F107" s="5">
        <f xml:space="preserve"> Calc!$F$275</f>
        <v>0</v>
      </c>
      <c r="G107" s="5" t="str">
        <f xml:space="preserve"> Calc!G$275</f>
        <v>£m</v>
      </c>
      <c r="H107" s="5"/>
      <c r="I107" s="5"/>
      <c r="J107" s="5"/>
      <c r="K107" s="5"/>
      <c r="L107" s="5"/>
      <c r="M107" s="5"/>
      <c r="N107" s="5"/>
      <c r="O107" s="5"/>
      <c r="P107" s="5"/>
      <c r="Q107" s="5"/>
      <c r="R107" s="5"/>
      <c r="S107" s="5"/>
      <c r="T107" s="5"/>
      <c r="U107" s="5"/>
      <c r="V107" s="5"/>
      <c r="W107" s="5"/>
    </row>
    <row r="108" spans="3:23">
      <c r="E108" s="5" t="str">
        <f xml:space="preserve"> Calc!E$276</f>
        <v xml:space="preserve">PR19 BYR WINEP / NEP RCV adjustment in 2027-28 FYA prices (BR) </v>
      </c>
      <c r="F108" s="5">
        <f xml:space="preserve"> Calc!$F$276</f>
        <v>0</v>
      </c>
      <c r="G108" s="5" t="str">
        <f xml:space="preserve"> Calc!G$276</f>
        <v>£m</v>
      </c>
      <c r="H108" s="5"/>
      <c r="I108" s="5"/>
      <c r="J108" s="5"/>
      <c r="K108" s="5"/>
      <c r="L108" s="5"/>
      <c r="M108" s="5"/>
      <c r="N108" s="5"/>
      <c r="O108" s="5"/>
      <c r="P108" s="5"/>
      <c r="Q108" s="5"/>
      <c r="R108" s="5"/>
      <c r="S108" s="5"/>
      <c r="T108" s="5"/>
      <c r="U108" s="5"/>
      <c r="V108" s="5"/>
      <c r="W108" s="5"/>
    </row>
    <row r="109" spans="3:23">
      <c r="E109" s="5" t="str">
        <f xml:space="preserve"> Calc!E$277</f>
        <v xml:space="preserve">PR19 BYR WINEP / NEP RCV adjustment in 2027-28 FYA prices (ADDN1) </v>
      </c>
      <c r="F109" s="5">
        <f xml:space="preserve"> Calc!$F$277</f>
        <v>0</v>
      </c>
      <c r="G109" s="5" t="str">
        <f xml:space="preserve"> Calc!G$277</f>
        <v>£m</v>
      </c>
      <c r="H109" s="5"/>
      <c r="I109" s="5"/>
      <c r="J109" s="5"/>
      <c r="K109" s="5"/>
      <c r="L109" s="5"/>
      <c r="M109" s="5"/>
      <c r="N109" s="5"/>
      <c r="O109" s="5"/>
      <c r="P109" s="5"/>
      <c r="Q109" s="5"/>
      <c r="R109" s="5"/>
      <c r="S109" s="5"/>
      <c r="T109" s="5"/>
      <c r="U109" s="5"/>
      <c r="V109" s="5"/>
      <c r="W109" s="5"/>
    </row>
    <row r="110" spans="3:23">
      <c r="E110" s="5" t="str">
        <f xml:space="preserve"> Calc!E$278</f>
        <v xml:space="preserve">PR19 BYR WINEP / NEP RCV adjustment in 2027-28 FYA prices (ADDN2) </v>
      </c>
      <c r="F110" s="5">
        <f xml:space="preserve"> Calc!$F$278</f>
        <v>0</v>
      </c>
      <c r="G110" s="5" t="str">
        <f xml:space="preserve"> Calc!G$278</f>
        <v>£m</v>
      </c>
      <c r="H110" s="5"/>
      <c r="I110" s="5"/>
      <c r="J110" s="5"/>
      <c r="K110" s="5"/>
      <c r="L110" s="5"/>
      <c r="M110" s="5"/>
      <c r="N110" s="5"/>
      <c r="O110" s="5"/>
      <c r="P110" s="5"/>
      <c r="Q110" s="5"/>
      <c r="R110" s="5"/>
      <c r="S110" s="5"/>
      <c r="T110" s="5"/>
      <c r="U110" s="5"/>
      <c r="V110" s="5"/>
      <c r="W110" s="5"/>
    </row>
    <row r="111" spans="3:23">
      <c r="E111" s="5" t="str">
        <f xml:space="preserve"> Calc!E$394</f>
        <v>PR19 BYR WINEP / NEP RCV adjustment in 2027-28 FYA prices (Total)</v>
      </c>
      <c r="F111" s="5">
        <f xml:space="preserve"> Calc!$F$394</f>
        <v>0</v>
      </c>
      <c r="G111" s="5" t="str">
        <f xml:space="preserve"> Calc!G$394</f>
        <v>£m</v>
      </c>
      <c r="H111" s="5"/>
      <c r="I111" s="5"/>
      <c r="J111" s="5"/>
      <c r="K111" s="5"/>
      <c r="L111" s="5"/>
      <c r="M111" s="5"/>
      <c r="N111" s="5"/>
      <c r="O111" s="5"/>
      <c r="P111" s="5"/>
      <c r="Q111" s="5"/>
      <c r="R111" s="5"/>
      <c r="S111" s="5"/>
      <c r="T111" s="5"/>
      <c r="U111" s="5"/>
      <c r="V111" s="5"/>
      <c r="W111" s="5"/>
    </row>
    <row r="112" spans="3:23">
      <c r="C112" s="21" t="s">
        <v>826</v>
      </c>
    </row>
    <row r="113" spans="3:23">
      <c r="E113" s="5" t="str">
        <f xml:space="preserve"> Calc!E$289</f>
        <v xml:space="preserve">PR19 BYR Costs reconciliation RCV adjustment in 2027-28 FYA prices (WR) </v>
      </c>
      <c r="F113" s="5">
        <f xml:space="preserve"> Calc!$F$289</f>
        <v>0</v>
      </c>
      <c r="G113" s="5" t="str">
        <f xml:space="preserve"> Calc!G$289</f>
        <v>£m</v>
      </c>
      <c r="H113" s="5"/>
      <c r="I113" s="5"/>
      <c r="J113" s="5"/>
      <c r="K113" s="5"/>
      <c r="L113" s="5"/>
      <c r="M113" s="5"/>
      <c r="N113" s="5"/>
      <c r="O113" s="5"/>
      <c r="P113" s="5"/>
      <c r="Q113" s="5"/>
      <c r="R113" s="5"/>
      <c r="S113" s="5"/>
      <c r="T113" s="5"/>
      <c r="U113" s="5"/>
      <c r="V113" s="5"/>
      <c r="W113" s="5"/>
    </row>
    <row r="114" spans="3:23">
      <c r="E114" s="5" t="str">
        <f xml:space="preserve"> Calc!E$290</f>
        <v xml:space="preserve">PR19 BYR Costs reconciliation RCV adjustment in 2027-28 FYA prices (WN) </v>
      </c>
      <c r="F114" s="5">
        <f xml:space="preserve"> Calc!$F$290</f>
        <v>0</v>
      </c>
      <c r="G114" s="5" t="str">
        <f xml:space="preserve"> Calc!G$290</f>
        <v>£m</v>
      </c>
      <c r="H114" s="5"/>
      <c r="I114" s="5"/>
      <c r="J114" s="5"/>
      <c r="K114" s="5"/>
      <c r="L114" s="5"/>
      <c r="M114" s="5"/>
      <c r="N114" s="5"/>
      <c r="O114" s="5"/>
      <c r="P114" s="5"/>
      <c r="Q114" s="5"/>
      <c r="R114" s="5"/>
      <c r="S114" s="5"/>
      <c r="T114" s="5"/>
      <c r="U114" s="5"/>
      <c r="V114" s="5"/>
      <c r="W114" s="5"/>
    </row>
    <row r="115" spans="3:23">
      <c r="E115" s="5" t="str">
        <f xml:space="preserve"> Calc!E$291</f>
        <v xml:space="preserve">PR19 BYR Costs reconciliation RCV adjustment in 2027-28 FYA prices (WWN) </v>
      </c>
      <c r="F115" s="5">
        <f xml:space="preserve"> Calc!$F$291</f>
        <v>0</v>
      </c>
      <c r="G115" s="5" t="str">
        <f xml:space="preserve"> Calc!G$291</f>
        <v>£m</v>
      </c>
      <c r="H115" s="5"/>
      <c r="I115" s="5"/>
      <c r="J115" s="5"/>
      <c r="K115" s="5"/>
      <c r="L115" s="5"/>
      <c r="M115" s="5"/>
      <c r="N115" s="5"/>
      <c r="O115" s="5"/>
      <c r="P115" s="5"/>
      <c r="Q115" s="5"/>
      <c r="R115" s="5"/>
      <c r="S115" s="5"/>
      <c r="T115" s="5"/>
      <c r="U115" s="5"/>
      <c r="V115" s="5"/>
      <c r="W115" s="5"/>
    </row>
    <row r="116" spans="3:23">
      <c r="E116" s="5" t="str">
        <f xml:space="preserve"> Calc!E$292</f>
        <v xml:space="preserve">PR19 BYR Costs reconciliation RCV adjustment in 2027-28 FYA prices (BR) </v>
      </c>
      <c r="F116" s="5">
        <f xml:space="preserve"> Calc!$F$292</f>
        <v>0</v>
      </c>
      <c r="G116" s="5" t="str">
        <f xml:space="preserve"> Calc!G$292</f>
        <v>£m</v>
      </c>
      <c r="H116" s="5"/>
      <c r="I116" s="5"/>
      <c r="J116" s="5"/>
      <c r="K116" s="5"/>
      <c r="L116" s="5"/>
      <c r="M116" s="5"/>
      <c r="N116" s="5"/>
      <c r="O116" s="5"/>
      <c r="P116" s="5"/>
      <c r="Q116" s="5"/>
      <c r="R116" s="5"/>
      <c r="S116" s="5"/>
      <c r="T116" s="5"/>
      <c r="U116" s="5"/>
      <c r="V116" s="5"/>
      <c r="W116" s="5"/>
    </row>
    <row r="117" spans="3:23">
      <c r="E117" s="5" t="str">
        <f xml:space="preserve"> Calc!E$293</f>
        <v xml:space="preserve">PR19 BYR Costs reconciliation RCV adjustment in 2027-28 FYA prices (ADDN1) </v>
      </c>
      <c r="F117" s="5">
        <f xml:space="preserve"> Calc!$F$293</f>
        <v>0</v>
      </c>
      <c r="G117" s="5" t="str">
        <f xml:space="preserve"> Calc!G$293</f>
        <v>£m</v>
      </c>
      <c r="H117" s="5"/>
      <c r="I117" s="5"/>
      <c r="J117" s="5"/>
      <c r="K117" s="5"/>
      <c r="L117" s="5"/>
      <c r="M117" s="5"/>
      <c r="N117" s="5"/>
      <c r="O117" s="5"/>
      <c r="P117" s="5"/>
      <c r="Q117" s="5"/>
      <c r="R117" s="5"/>
      <c r="S117" s="5"/>
      <c r="T117" s="5"/>
      <c r="U117" s="5"/>
      <c r="V117" s="5"/>
      <c r="W117" s="5"/>
    </row>
    <row r="118" spans="3:23">
      <c r="E118" s="5" t="str">
        <f xml:space="preserve"> Calc!E$294</f>
        <v xml:space="preserve">PR19 BYR Costs reconciliation RCV adjustment in 2027-28 FYA prices (ADDN2) </v>
      </c>
      <c r="F118" s="5">
        <f xml:space="preserve"> Calc!$F$294</f>
        <v>0</v>
      </c>
      <c r="G118" s="5" t="str">
        <f xml:space="preserve"> Calc!G$294</f>
        <v>£m</v>
      </c>
      <c r="H118" s="5"/>
      <c r="I118" s="5"/>
      <c r="J118" s="5"/>
      <c r="K118" s="5"/>
      <c r="L118" s="5"/>
      <c r="M118" s="5"/>
      <c r="N118" s="5"/>
      <c r="O118" s="5"/>
      <c r="P118" s="5"/>
      <c r="Q118" s="5"/>
      <c r="R118" s="5"/>
      <c r="S118" s="5"/>
      <c r="T118" s="5"/>
      <c r="U118" s="5"/>
      <c r="V118" s="5"/>
      <c r="W118" s="5"/>
    </row>
    <row r="119" spans="3:23">
      <c r="E119" s="5" t="str">
        <f xml:space="preserve"> Calc!E$404</f>
        <v>PR19 BYR Costs reconciliation RCV adjustment in 2027-28 FYA prices (Total)</v>
      </c>
      <c r="F119" s="5">
        <f xml:space="preserve"> Calc!$F$404</f>
        <v>0</v>
      </c>
      <c r="G119" s="5" t="str">
        <f xml:space="preserve"> Calc!G$404</f>
        <v>£m</v>
      </c>
      <c r="H119" s="5"/>
      <c r="I119" s="5"/>
      <c r="J119" s="5"/>
      <c r="K119" s="5"/>
      <c r="L119" s="5"/>
      <c r="M119" s="5"/>
      <c r="N119" s="5"/>
      <c r="O119" s="5"/>
      <c r="P119" s="5"/>
      <c r="Q119" s="5"/>
      <c r="R119" s="5"/>
      <c r="S119" s="5"/>
      <c r="T119" s="5"/>
      <c r="U119" s="5"/>
      <c r="V119" s="5"/>
      <c r="W119" s="5"/>
    </row>
    <row r="120" spans="3:23">
      <c r="C120" s="21" t="s">
        <v>826</v>
      </c>
    </row>
    <row r="121" spans="3:23">
      <c r="E121" s="5" t="str">
        <f xml:space="preserve"> Calc!E$305</f>
        <v xml:space="preserve">PR19 BYR Land sales RCV adjustment in 2027-28 FYA prices (WR) </v>
      </c>
      <c r="F121" s="5">
        <f xml:space="preserve"> Calc!$F$305</f>
        <v>0</v>
      </c>
      <c r="G121" s="5" t="str">
        <f xml:space="preserve"> Calc!G$305</f>
        <v>£m</v>
      </c>
      <c r="H121" s="5"/>
      <c r="I121" s="5"/>
      <c r="J121" s="5"/>
      <c r="K121" s="5"/>
      <c r="L121" s="5"/>
      <c r="M121" s="5"/>
      <c r="N121" s="5"/>
      <c r="O121" s="5"/>
      <c r="P121" s="5"/>
      <c r="Q121" s="5"/>
      <c r="R121" s="5"/>
      <c r="S121" s="5"/>
      <c r="T121" s="5"/>
      <c r="U121" s="5"/>
      <c r="V121" s="5"/>
      <c r="W121" s="5"/>
    </row>
    <row r="122" spans="3:23">
      <c r="E122" s="5" t="str">
        <f xml:space="preserve"> Calc!E$306</f>
        <v xml:space="preserve">PR19 BYR Land sales RCV adjustment in 2027-28 FYA prices (WN) </v>
      </c>
      <c r="F122" s="5">
        <f xml:space="preserve"> Calc!$F$306</f>
        <v>0</v>
      </c>
      <c r="G122" s="5" t="str">
        <f xml:space="preserve"> Calc!G$306</f>
        <v>£m</v>
      </c>
      <c r="H122" s="5"/>
      <c r="I122" s="5"/>
      <c r="J122" s="5"/>
      <c r="K122" s="5"/>
      <c r="L122" s="5"/>
      <c r="M122" s="5"/>
      <c r="N122" s="5"/>
      <c r="O122" s="5"/>
      <c r="P122" s="5"/>
      <c r="Q122" s="5"/>
      <c r="R122" s="5"/>
      <c r="S122" s="5"/>
      <c r="T122" s="5"/>
      <c r="U122" s="5"/>
      <c r="V122" s="5"/>
      <c r="W122" s="5"/>
    </row>
    <row r="123" spans="3:23">
      <c r="E123" s="5" t="str">
        <f xml:space="preserve"> Calc!E$307</f>
        <v xml:space="preserve">PR19 BYR Land sales RCV adjustment in 2027-28 FYA prices (WWN) </v>
      </c>
      <c r="F123" s="5">
        <f xml:space="preserve"> Calc!$F$307</f>
        <v>0</v>
      </c>
      <c r="G123" s="5" t="str">
        <f xml:space="preserve"> Calc!G$307</f>
        <v>£m</v>
      </c>
      <c r="H123" s="5"/>
      <c r="I123" s="5"/>
      <c r="J123" s="5"/>
      <c r="K123" s="5"/>
      <c r="L123" s="5"/>
      <c r="M123" s="5"/>
      <c r="N123" s="5"/>
      <c r="O123" s="5"/>
      <c r="P123" s="5"/>
      <c r="Q123" s="5"/>
      <c r="R123" s="5"/>
      <c r="S123" s="5"/>
      <c r="T123" s="5"/>
      <c r="U123" s="5"/>
      <c r="V123" s="5"/>
      <c r="W123" s="5"/>
    </row>
    <row r="124" spans="3:23">
      <c r="E124" s="5" t="str">
        <f xml:space="preserve"> Calc!E$308</f>
        <v xml:space="preserve">PR19 BYR Land sales RCV adjustment in 2027-28 FYA prices (BR) </v>
      </c>
      <c r="F124" s="5">
        <f xml:space="preserve"> Calc!$F$308</f>
        <v>0</v>
      </c>
      <c r="G124" s="5" t="str">
        <f xml:space="preserve"> Calc!G$308</f>
        <v>£m</v>
      </c>
      <c r="H124" s="5"/>
      <c r="I124" s="5"/>
      <c r="J124" s="5"/>
      <c r="K124" s="5"/>
      <c r="L124" s="5"/>
      <c r="M124" s="5"/>
      <c r="N124" s="5"/>
      <c r="O124" s="5"/>
      <c r="P124" s="5"/>
      <c r="Q124" s="5"/>
      <c r="R124" s="5"/>
      <c r="S124" s="5"/>
      <c r="T124" s="5"/>
      <c r="U124" s="5"/>
      <c r="V124" s="5"/>
      <c r="W124" s="5"/>
    </row>
    <row r="125" spans="3:23">
      <c r="E125" s="5" t="str">
        <f xml:space="preserve"> Calc!E$309</f>
        <v xml:space="preserve">PR19 BYR Land sales RCV adjustment in 2027-28 FYA prices (ADDN1) </v>
      </c>
      <c r="F125" s="5">
        <f xml:space="preserve"> Calc!$F$309</f>
        <v>0</v>
      </c>
      <c r="G125" s="5" t="str">
        <f xml:space="preserve"> Calc!G$309</f>
        <v>£m</v>
      </c>
      <c r="H125" s="5"/>
      <c r="I125" s="5"/>
      <c r="J125" s="5"/>
      <c r="K125" s="5"/>
      <c r="L125" s="5"/>
      <c r="M125" s="5"/>
      <c r="N125" s="5"/>
      <c r="O125" s="5"/>
      <c r="P125" s="5"/>
      <c r="Q125" s="5"/>
      <c r="R125" s="5"/>
      <c r="S125" s="5"/>
      <c r="T125" s="5"/>
      <c r="U125" s="5"/>
      <c r="V125" s="5"/>
      <c r="W125" s="5"/>
    </row>
    <row r="126" spans="3:23">
      <c r="E126" s="5" t="str">
        <f xml:space="preserve"> Calc!E$310</f>
        <v xml:space="preserve">PR19 BYR Land sales RCV adjustment in 2027-28 FYA prices (ADDN2) </v>
      </c>
      <c r="F126" s="5">
        <f xml:space="preserve"> Calc!$F$310</f>
        <v>0</v>
      </c>
      <c r="G126" s="5" t="str">
        <f xml:space="preserve"> Calc!G$310</f>
        <v>£m</v>
      </c>
      <c r="H126" s="5"/>
      <c r="I126" s="5"/>
      <c r="J126" s="5"/>
      <c r="K126" s="5"/>
      <c r="L126" s="5"/>
      <c r="M126" s="5"/>
      <c r="N126" s="5"/>
      <c r="O126" s="5"/>
      <c r="P126" s="5"/>
      <c r="Q126" s="5"/>
      <c r="R126" s="5"/>
      <c r="S126" s="5"/>
      <c r="T126" s="5"/>
      <c r="U126" s="5"/>
      <c r="V126" s="5"/>
      <c r="W126" s="5"/>
    </row>
    <row r="127" spans="3:23">
      <c r="E127" s="5" t="str">
        <f xml:space="preserve"> Calc!E$414</f>
        <v>PR19 BYR Land sales RCV adjustment in 2027-28 FYA prices (Total)</v>
      </c>
      <c r="F127" s="5">
        <f xml:space="preserve"> Calc!$F$414</f>
        <v>0</v>
      </c>
      <c r="G127" s="5" t="str">
        <f xml:space="preserve"> Calc!G$414</f>
        <v>£m</v>
      </c>
      <c r="H127" s="5"/>
      <c r="I127" s="5"/>
      <c r="J127" s="5"/>
      <c r="K127" s="5"/>
      <c r="L127" s="5"/>
      <c r="M127" s="5"/>
      <c r="N127" s="5"/>
      <c r="O127" s="5"/>
      <c r="P127" s="5"/>
      <c r="Q127" s="5"/>
      <c r="R127" s="5"/>
      <c r="S127" s="5"/>
      <c r="T127" s="5"/>
      <c r="U127" s="5"/>
      <c r="V127" s="5"/>
      <c r="W127" s="5"/>
    </row>
    <row r="128" spans="3:23">
      <c r="C128" s="21" t="s">
        <v>826</v>
      </c>
    </row>
    <row r="129" spans="3:23">
      <c r="E129" s="5" t="str">
        <f xml:space="preserve"> Calc!E$321</f>
        <v xml:space="preserve">PR19 BYR RPI-CPIH wedge RCV adjustment in 2027-28 FYA prices (WR) </v>
      </c>
      <c r="F129" s="5">
        <f xml:space="preserve"> Calc!$F$321</f>
        <v>0</v>
      </c>
      <c r="G129" s="5" t="str">
        <f xml:space="preserve"> Calc!G$321</f>
        <v>£m</v>
      </c>
      <c r="H129" s="5"/>
      <c r="I129" s="5"/>
      <c r="J129" s="5"/>
      <c r="K129" s="5"/>
      <c r="L129" s="5"/>
      <c r="M129" s="5"/>
      <c r="N129" s="5"/>
      <c r="O129" s="5"/>
      <c r="P129" s="5"/>
      <c r="Q129" s="5"/>
      <c r="R129" s="5"/>
      <c r="S129" s="5"/>
      <c r="T129" s="5"/>
      <c r="U129" s="5"/>
      <c r="V129" s="5"/>
      <c r="W129" s="5"/>
    </row>
    <row r="130" spans="3:23">
      <c r="E130" s="5" t="str">
        <f xml:space="preserve"> Calc!E$322</f>
        <v xml:space="preserve">PR19 BYR RPI-CPIH wedge RCV adjustment in 2027-28 FYA prices (WN) </v>
      </c>
      <c r="F130" s="5">
        <f xml:space="preserve"> Calc!$F$322</f>
        <v>0</v>
      </c>
      <c r="G130" s="5" t="str">
        <f xml:space="preserve"> Calc!G$322</f>
        <v>£m</v>
      </c>
      <c r="H130" s="5"/>
      <c r="I130" s="5"/>
      <c r="J130" s="5"/>
      <c r="K130" s="5"/>
      <c r="L130" s="5"/>
      <c r="M130" s="5"/>
      <c r="N130" s="5"/>
      <c r="O130" s="5"/>
      <c r="P130" s="5"/>
      <c r="Q130" s="5"/>
      <c r="R130" s="5"/>
      <c r="S130" s="5"/>
      <c r="T130" s="5"/>
      <c r="U130" s="5"/>
      <c r="V130" s="5"/>
      <c r="W130" s="5"/>
    </row>
    <row r="131" spans="3:23">
      <c r="E131" s="5" t="str">
        <f xml:space="preserve"> Calc!E$323</f>
        <v xml:space="preserve">PR19 BYR RPI-CPIH wedge RCV adjustment in 2027-28 FYA prices (WWN) </v>
      </c>
      <c r="F131" s="5">
        <f xml:space="preserve"> Calc!$F$323</f>
        <v>0</v>
      </c>
      <c r="G131" s="5" t="str">
        <f xml:space="preserve"> Calc!G$323</f>
        <v>£m</v>
      </c>
      <c r="H131" s="5"/>
      <c r="I131" s="5"/>
      <c r="J131" s="5"/>
      <c r="K131" s="5"/>
      <c r="L131" s="5"/>
      <c r="M131" s="5"/>
      <c r="N131" s="5"/>
      <c r="O131" s="5"/>
      <c r="P131" s="5"/>
      <c r="Q131" s="5"/>
      <c r="R131" s="5"/>
      <c r="S131" s="5"/>
      <c r="T131" s="5"/>
      <c r="U131" s="5"/>
      <c r="V131" s="5"/>
      <c r="W131" s="5"/>
    </row>
    <row r="132" spans="3:23">
      <c r="E132" s="5" t="str">
        <f xml:space="preserve"> Calc!E$324</f>
        <v xml:space="preserve">PR19 BYR RPI-CPIH wedge RCV adjustment in 2027-28 FYA prices (BR) </v>
      </c>
      <c r="F132" s="5">
        <f xml:space="preserve"> Calc!$F$324</f>
        <v>0</v>
      </c>
      <c r="G132" s="5" t="str">
        <f xml:space="preserve"> Calc!G$324</f>
        <v>£m</v>
      </c>
      <c r="H132" s="5"/>
      <c r="I132" s="5"/>
      <c r="J132" s="5"/>
      <c r="K132" s="5"/>
      <c r="L132" s="5"/>
      <c r="M132" s="5"/>
      <c r="N132" s="5"/>
      <c r="O132" s="5"/>
      <c r="P132" s="5"/>
      <c r="Q132" s="5"/>
      <c r="R132" s="5"/>
      <c r="S132" s="5"/>
      <c r="T132" s="5"/>
      <c r="U132" s="5"/>
      <c r="V132" s="5"/>
      <c r="W132" s="5"/>
    </row>
    <row r="133" spans="3:23">
      <c r="E133" s="5" t="str">
        <f xml:space="preserve"> Calc!E$325</f>
        <v xml:space="preserve">PR19 BYR RPI-CPIH wedge RCV adjustment in 2027-28 FYA prices (ADDN1) </v>
      </c>
      <c r="F133" s="5">
        <f xml:space="preserve"> Calc!$F$325</f>
        <v>0</v>
      </c>
      <c r="G133" s="5" t="str">
        <f xml:space="preserve"> Calc!G$325</f>
        <v>£m</v>
      </c>
      <c r="H133" s="5"/>
      <c r="I133" s="5"/>
      <c r="J133" s="5"/>
      <c r="K133" s="5"/>
      <c r="L133" s="5"/>
      <c r="M133" s="5"/>
      <c r="N133" s="5"/>
      <c r="O133" s="5"/>
      <c r="P133" s="5"/>
      <c r="Q133" s="5"/>
      <c r="R133" s="5"/>
      <c r="S133" s="5"/>
      <c r="T133" s="5"/>
      <c r="U133" s="5"/>
      <c r="V133" s="5"/>
      <c r="W133" s="5"/>
    </row>
    <row r="134" spans="3:23">
      <c r="E134" s="5" t="str">
        <f xml:space="preserve"> Calc!E$326</f>
        <v xml:space="preserve">PR19 BYR RPI-CPIH wedge RCV adjustment in 2027-28 FYA prices (ADDN2) </v>
      </c>
      <c r="F134" s="5">
        <f xml:space="preserve"> Calc!$F$326</f>
        <v>0</v>
      </c>
      <c r="G134" s="5" t="str">
        <f xml:space="preserve"> Calc!G$326</f>
        <v>£m</v>
      </c>
      <c r="H134" s="5"/>
      <c r="I134" s="5"/>
      <c r="J134" s="5"/>
      <c r="K134" s="5"/>
      <c r="L134" s="5"/>
      <c r="M134" s="5"/>
      <c r="N134" s="5"/>
      <c r="O134" s="5"/>
      <c r="P134" s="5"/>
      <c r="Q134" s="5"/>
      <c r="R134" s="5"/>
      <c r="S134" s="5"/>
      <c r="T134" s="5"/>
      <c r="U134" s="5"/>
      <c r="V134" s="5"/>
      <c r="W134" s="5"/>
    </row>
    <row r="135" spans="3:23">
      <c r="E135" s="5" t="str">
        <f xml:space="preserve"> Calc!E$424</f>
        <v>PR19 BYR RPI-CPIH wedge RCV adjustment in 2027-28 FYA prices (Total)</v>
      </c>
      <c r="F135" s="5">
        <f xml:space="preserve"> Calc!$F$424</f>
        <v>0</v>
      </c>
      <c r="G135" s="5" t="str">
        <f xml:space="preserve"> Calc!G$424</f>
        <v>£m</v>
      </c>
      <c r="H135" s="5"/>
      <c r="I135" s="5"/>
      <c r="J135" s="5"/>
      <c r="K135" s="5"/>
      <c r="L135" s="5"/>
      <c r="M135" s="5"/>
      <c r="N135" s="5"/>
      <c r="O135" s="5"/>
      <c r="P135" s="5"/>
      <c r="Q135" s="5"/>
      <c r="R135" s="5"/>
      <c r="S135" s="5"/>
      <c r="T135" s="5"/>
      <c r="U135" s="5"/>
      <c r="V135" s="5"/>
      <c r="W135" s="5"/>
    </row>
    <row r="136" spans="3:23">
      <c r="C136" s="21" t="s">
        <v>826</v>
      </c>
    </row>
    <row r="137" spans="3:23">
      <c r="E137" s="5" t="str">
        <f xml:space="preserve"> Calc!E$337</f>
        <v xml:space="preserve">PR19 BYR Strategic regional water resources RCV adjustment in 2027-28 FYA prices (WR) </v>
      </c>
      <c r="F137" s="5">
        <f xml:space="preserve"> Calc!$F$337</f>
        <v>0</v>
      </c>
      <c r="G137" s="5" t="str">
        <f xml:space="preserve"> Calc!G$337</f>
        <v>£m</v>
      </c>
      <c r="H137" s="5"/>
      <c r="I137" s="5"/>
      <c r="J137" s="5"/>
      <c r="K137" s="5"/>
      <c r="L137" s="5"/>
      <c r="M137" s="5"/>
      <c r="N137" s="5"/>
      <c r="O137" s="5"/>
      <c r="P137" s="5"/>
      <c r="Q137" s="5"/>
      <c r="R137" s="5"/>
      <c r="S137" s="5"/>
      <c r="T137" s="5"/>
      <c r="U137" s="5"/>
      <c r="V137" s="5"/>
      <c r="W137" s="5"/>
    </row>
    <row r="138" spans="3:23">
      <c r="E138" s="5" t="str">
        <f xml:space="preserve"> Calc!E$338</f>
        <v xml:space="preserve">PR19 BYR Strategic regional water resources RCV adjustment in 2027-28 FYA prices (WN) </v>
      </c>
      <c r="F138" s="5">
        <f xml:space="preserve"> Calc!$F$338</f>
        <v>0</v>
      </c>
      <c r="G138" s="5" t="str">
        <f xml:space="preserve"> Calc!G$338</f>
        <v>£m</v>
      </c>
      <c r="H138" s="5"/>
      <c r="I138" s="5"/>
      <c r="J138" s="5"/>
      <c r="K138" s="5"/>
      <c r="L138" s="5"/>
      <c r="M138" s="5"/>
      <c r="N138" s="5"/>
      <c r="O138" s="5"/>
      <c r="P138" s="5"/>
      <c r="Q138" s="5"/>
      <c r="R138" s="5"/>
      <c r="S138" s="5"/>
      <c r="T138" s="5"/>
      <c r="U138" s="5"/>
      <c r="V138" s="5"/>
      <c r="W138" s="5"/>
    </row>
    <row r="139" spans="3:23">
      <c r="E139" s="5" t="str">
        <f xml:space="preserve"> Calc!E$339</f>
        <v xml:space="preserve">PR19 BYR Strategic regional water resources RCV adjustment in 2027-28 FYA prices (WWN) </v>
      </c>
      <c r="F139" s="5">
        <f xml:space="preserve"> Calc!$F$339</f>
        <v>0</v>
      </c>
      <c r="G139" s="5" t="str">
        <f xml:space="preserve"> Calc!G$339</f>
        <v>£m</v>
      </c>
      <c r="H139" s="5"/>
      <c r="I139" s="5"/>
      <c r="J139" s="5"/>
      <c r="K139" s="5"/>
      <c r="L139" s="5"/>
      <c r="M139" s="5"/>
      <c r="N139" s="5"/>
      <c r="O139" s="5"/>
      <c r="P139" s="5"/>
      <c r="Q139" s="5"/>
      <c r="R139" s="5"/>
      <c r="S139" s="5"/>
      <c r="T139" s="5"/>
      <c r="U139" s="5"/>
      <c r="V139" s="5"/>
      <c r="W139" s="5"/>
    </row>
    <row r="140" spans="3:23">
      <c r="E140" s="5" t="str">
        <f xml:space="preserve"> Calc!E$340</f>
        <v xml:space="preserve">PR19 BYR Strategic regional water resources RCV adjustment in 2027-28 FYA prices (BR) </v>
      </c>
      <c r="F140" s="5">
        <f xml:space="preserve"> Calc!$F$340</f>
        <v>0</v>
      </c>
      <c r="G140" s="5" t="str">
        <f xml:space="preserve"> Calc!G$340</f>
        <v>£m</v>
      </c>
      <c r="H140" s="5"/>
      <c r="I140" s="5"/>
      <c r="J140" s="5"/>
      <c r="K140" s="5"/>
      <c r="L140" s="5"/>
      <c r="M140" s="5"/>
      <c r="N140" s="5"/>
      <c r="O140" s="5"/>
      <c r="P140" s="5"/>
      <c r="Q140" s="5"/>
      <c r="R140" s="5"/>
      <c r="S140" s="5"/>
      <c r="T140" s="5"/>
      <c r="U140" s="5"/>
      <c r="V140" s="5"/>
      <c r="W140" s="5"/>
    </row>
    <row r="141" spans="3:23">
      <c r="E141" s="5" t="str">
        <f xml:space="preserve"> Calc!E$341</f>
        <v xml:space="preserve">PR19 BYR Strategic regional water resources RCV adjustment in 2027-28 FYA prices (ADDN1) </v>
      </c>
      <c r="F141" s="5">
        <f xml:space="preserve"> Calc!$F$341</f>
        <v>0</v>
      </c>
      <c r="G141" s="5" t="str">
        <f xml:space="preserve"> Calc!G$341</f>
        <v>£m</v>
      </c>
      <c r="H141" s="5"/>
      <c r="I141" s="5"/>
      <c r="J141" s="5"/>
      <c r="K141" s="5"/>
      <c r="L141" s="5"/>
      <c r="M141" s="5"/>
      <c r="N141" s="5"/>
      <c r="O141" s="5"/>
      <c r="P141" s="5"/>
      <c r="Q141" s="5"/>
      <c r="R141" s="5"/>
      <c r="S141" s="5"/>
      <c r="T141" s="5"/>
      <c r="U141" s="5"/>
      <c r="V141" s="5"/>
      <c r="W141" s="5"/>
    </row>
    <row r="142" spans="3:23">
      <c r="E142" s="5" t="str">
        <f xml:space="preserve"> Calc!E$342</f>
        <v xml:space="preserve">PR19 BYR Strategic regional water resources RCV adjustment in 2027-28 FYA prices (ADDN2) </v>
      </c>
      <c r="F142" s="5">
        <f xml:space="preserve"> Calc!$F$342</f>
        <v>0</v>
      </c>
      <c r="G142" s="5" t="str">
        <f xml:space="preserve"> Calc!G$342</f>
        <v>£m</v>
      </c>
      <c r="H142" s="5"/>
      <c r="I142" s="5"/>
      <c r="J142" s="5"/>
      <c r="K142" s="5"/>
      <c r="L142" s="5"/>
      <c r="M142" s="5"/>
      <c r="N142" s="5"/>
      <c r="O142" s="5"/>
      <c r="P142" s="5"/>
      <c r="Q142" s="5"/>
      <c r="R142" s="5"/>
      <c r="S142" s="5"/>
      <c r="T142" s="5"/>
      <c r="U142" s="5"/>
      <c r="V142" s="5"/>
      <c r="W142" s="5"/>
    </row>
    <row r="143" spans="3:23">
      <c r="E143" s="5" t="str">
        <f xml:space="preserve"> Calc!E$434</f>
        <v>PR19 BYR Strategic regional water resources RCV adjustment in 2027-28 FYA prices (Total)</v>
      </c>
      <c r="F143" s="5">
        <f xml:space="preserve"> Calc!$F$434</f>
        <v>0</v>
      </c>
      <c r="G143" s="5" t="str">
        <f xml:space="preserve"> Calc!G$434</f>
        <v>£m</v>
      </c>
      <c r="H143" s="5"/>
      <c r="I143" s="5"/>
      <c r="J143" s="5"/>
      <c r="K143" s="5"/>
      <c r="L143" s="5"/>
      <c r="M143" s="5"/>
      <c r="N143" s="5"/>
      <c r="O143" s="5"/>
      <c r="P143" s="5"/>
      <c r="Q143" s="5"/>
      <c r="R143" s="5"/>
      <c r="S143" s="5"/>
      <c r="T143" s="5"/>
      <c r="U143" s="5"/>
      <c r="V143" s="5"/>
      <c r="W143" s="5"/>
    </row>
    <row r="144" spans="3:23">
      <c r="C144" s="21" t="s">
        <v>826</v>
      </c>
    </row>
    <row r="145" spans="3:23">
      <c r="E145" s="5" t="str">
        <f xml:space="preserve"> Calc!E$353</f>
        <v xml:space="preserve">PR19 BYR Green recovery RCV adjustment in 2027-28 FYA prices (WR) </v>
      </c>
      <c r="F145" s="5">
        <f xml:space="preserve"> Calc!$F$353</f>
        <v>0</v>
      </c>
      <c r="G145" s="5" t="str">
        <f xml:space="preserve"> Calc!G$353</f>
        <v>£m</v>
      </c>
      <c r="H145" s="5"/>
      <c r="I145" s="5"/>
      <c r="J145" s="5"/>
      <c r="K145" s="5"/>
      <c r="L145" s="5"/>
      <c r="M145" s="5"/>
      <c r="N145" s="5"/>
      <c r="O145" s="5"/>
      <c r="P145" s="5"/>
      <c r="Q145" s="5"/>
      <c r="R145" s="5"/>
      <c r="S145" s="5"/>
      <c r="T145" s="5"/>
      <c r="U145" s="5"/>
      <c r="V145" s="5"/>
      <c r="W145" s="5"/>
    </row>
    <row r="146" spans="3:23">
      <c r="E146" s="5" t="str">
        <f xml:space="preserve"> Calc!E$354</f>
        <v xml:space="preserve">PR19 BYR Green recovery RCV adjustment in 2027-28 FYA prices (WN) </v>
      </c>
      <c r="F146" s="5">
        <f xml:space="preserve"> Calc!$F$354</f>
        <v>0</v>
      </c>
      <c r="G146" s="5" t="str">
        <f xml:space="preserve"> Calc!G$354</f>
        <v>£m</v>
      </c>
      <c r="H146" s="5"/>
      <c r="I146" s="5"/>
      <c r="J146" s="5"/>
      <c r="K146" s="5"/>
      <c r="L146" s="5"/>
      <c r="M146" s="5"/>
      <c r="N146" s="5"/>
      <c r="O146" s="5"/>
      <c r="P146" s="5"/>
      <c r="Q146" s="5"/>
      <c r="R146" s="5"/>
      <c r="S146" s="5"/>
      <c r="T146" s="5"/>
      <c r="U146" s="5"/>
      <c r="V146" s="5"/>
      <c r="W146" s="5"/>
    </row>
    <row r="147" spans="3:23">
      <c r="E147" s="5" t="str">
        <f xml:space="preserve"> Calc!E$355</f>
        <v xml:space="preserve">PR19 BYR Green recovery RCV adjustment in 2027-28 FYA prices (WWN) </v>
      </c>
      <c r="F147" s="5">
        <f xml:space="preserve"> Calc!$F$355</f>
        <v>0</v>
      </c>
      <c r="G147" s="5" t="str">
        <f xml:space="preserve"> Calc!G$355</f>
        <v>£m</v>
      </c>
      <c r="H147" s="5"/>
      <c r="I147" s="5"/>
      <c r="J147" s="5"/>
      <c r="K147" s="5"/>
      <c r="L147" s="5"/>
      <c r="M147" s="5"/>
      <c r="N147" s="5"/>
      <c r="O147" s="5"/>
      <c r="P147" s="5"/>
      <c r="Q147" s="5"/>
      <c r="R147" s="5"/>
      <c r="S147" s="5"/>
      <c r="T147" s="5"/>
      <c r="U147" s="5"/>
      <c r="V147" s="5"/>
      <c r="W147" s="5"/>
    </row>
    <row r="148" spans="3:23">
      <c r="E148" s="5" t="str">
        <f xml:space="preserve"> Calc!E$356</f>
        <v xml:space="preserve">PR19 BYR Green recovery RCV adjustment in 2027-28 FYA prices (BR) </v>
      </c>
      <c r="F148" s="5">
        <f xml:space="preserve"> Calc!$F$356</f>
        <v>0</v>
      </c>
      <c r="G148" s="5" t="str">
        <f xml:space="preserve"> Calc!G$356</f>
        <v>£m</v>
      </c>
      <c r="H148" s="5"/>
      <c r="I148" s="5"/>
      <c r="J148" s="5"/>
      <c r="K148" s="5"/>
      <c r="L148" s="5"/>
      <c r="M148" s="5"/>
      <c r="N148" s="5"/>
      <c r="O148" s="5"/>
      <c r="P148" s="5"/>
      <c r="Q148" s="5"/>
      <c r="R148" s="5"/>
      <c r="S148" s="5"/>
      <c r="T148" s="5"/>
      <c r="U148" s="5"/>
      <c r="V148" s="5"/>
      <c r="W148" s="5"/>
    </row>
    <row r="149" spans="3:23">
      <c r="E149" s="5" t="str">
        <f xml:space="preserve"> Calc!E$357</f>
        <v xml:space="preserve">PR19 BYR Green recovery RCV adjustment in 2027-28 FYA prices (ADDN1) </v>
      </c>
      <c r="F149" s="5">
        <f xml:space="preserve"> Calc!$F$357</f>
        <v>0</v>
      </c>
      <c r="G149" s="5" t="str">
        <f xml:space="preserve"> Calc!G$357</f>
        <v>£m</v>
      </c>
      <c r="H149" s="5"/>
      <c r="I149" s="5"/>
      <c r="J149" s="5"/>
      <c r="K149" s="5"/>
      <c r="L149" s="5"/>
      <c r="M149" s="5"/>
      <c r="N149" s="5"/>
      <c r="O149" s="5"/>
      <c r="P149" s="5"/>
      <c r="Q149" s="5"/>
      <c r="R149" s="5"/>
      <c r="S149" s="5"/>
      <c r="T149" s="5"/>
      <c r="U149" s="5"/>
      <c r="V149" s="5"/>
      <c r="W149" s="5"/>
    </row>
    <row r="150" spans="3:23">
      <c r="E150" s="5" t="str">
        <f xml:space="preserve"> Calc!E$358</f>
        <v xml:space="preserve">PR19 BYR Green recovery RCV adjustment in 2027-28 FYA prices (ADDN2) </v>
      </c>
      <c r="F150" s="5">
        <f xml:space="preserve"> Calc!$F$358</f>
        <v>0</v>
      </c>
      <c r="G150" s="5" t="str">
        <f xml:space="preserve"> Calc!G$358</f>
        <v>£m</v>
      </c>
      <c r="H150" s="5"/>
      <c r="I150" s="5"/>
      <c r="J150" s="5"/>
      <c r="K150" s="5"/>
      <c r="L150" s="5"/>
      <c r="M150" s="5"/>
      <c r="N150" s="5"/>
      <c r="O150" s="5"/>
      <c r="P150" s="5"/>
      <c r="Q150" s="5"/>
      <c r="R150" s="5"/>
      <c r="S150" s="5"/>
      <c r="T150" s="5"/>
      <c r="U150" s="5"/>
      <c r="V150" s="5"/>
      <c r="W150" s="5"/>
    </row>
    <row r="151" spans="3:23">
      <c r="E151" s="5" t="str">
        <f xml:space="preserve"> Calc!E$444</f>
        <v>PR19 BYR Green recovery RCV adjustment in 2027-28 FYA prices (Total)</v>
      </c>
      <c r="F151" s="5">
        <f xml:space="preserve"> Calc!$F$444</f>
        <v>0</v>
      </c>
      <c r="G151" s="5" t="str">
        <f xml:space="preserve"> Calc!G$444</f>
        <v>£m</v>
      </c>
      <c r="H151" s="5"/>
      <c r="I151" s="5"/>
      <c r="J151" s="5"/>
      <c r="K151" s="5"/>
      <c r="L151" s="5"/>
      <c r="M151" s="5"/>
      <c r="N151" s="5"/>
      <c r="O151" s="5"/>
      <c r="P151" s="5"/>
      <c r="Q151" s="5"/>
      <c r="R151" s="5"/>
      <c r="S151" s="5"/>
      <c r="T151" s="5"/>
      <c r="U151" s="5"/>
      <c r="V151" s="5"/>
      <c r="W151" s="5"/>
    </row>
    <row r="152" spans="3:23">
      <c r="C152" s="21" t="s">
        <v>826</v>
      </c>
    </row>
    <row r="153" spans="3:23">
      <c r="E153" s="5" t="str">
        <f xml:space="preserve"> Calc!E$369</f>
        <v xml:space="preserve">PR19 BYR Other RCV adjustment in 2027-28 FYA prices (WR) </v>
      </c>
      <c r="F153" s="5">
        <f xml:space="preserve"> Calc!$F$369</f>
        <v>0</v>
      </c>
      <c r="G153" s="5" t="str">
        <f xml:space="preserve"> Calc!G$369</f>
        <v>£m</v>
      </c>
      <c r="H153" s="5"/>
      <c r="I153" s="5"/>
      <c r="J153" s="5"/>
      <c r="K153" s="5"/>
      <c r="L153" s="5"/>
      <c r="M153" s="5"/>
      <c r="N153" s="5"/>
      <c r="O153" s="5"/>
      <c r="P153" s="5"/>
      <c r="Q153" s="5"/>
      <c r="R153" s="5"/>
      <c r="S153" s="5"/>
      <c r="T153" s="5"/>
      <c r="U153" s="5"/>
      <c r="V153" s="5"/>
      <c r="W153" s="5"/>
    </row>
    <row r="154" spans="3:23">
      <c r="E154" s="5" t="str">
        <f xml:space="preserve"> Calc!E$370</f>
        <v xml:space="preserve">PR19 BYR Other RCV adjustment in 2027-28 FYA prices (WN) </v>
      </c>
      <c r="F154" s="5">
        <f xml:space="preserve"> Calc!$F$370</f>
        <v>0</v>
      </c>
      <c r="G154" s="5" t="str">
        <f xml:space="preserve"> Calc!G$370</f>
        <v>£m</v>
      </c>
      <c r="H154" s="5"/>
      <c r="I154" s="5"/>
      <c r="J154" s="5"/>
      <c r="K154" s="5"/>
      <c r="L154" s="5"/>
      <c r="M154" s="5"/>
      <c r="N154" s="5"/>
      <c r="O154" s="5"/>
      <c r="P154" s="5"/>
      <c r="Q154" s="5"/>
      <c r="R154" s="5"/>
      <c r="S154" s="5"/>
      <c r="T154" s="5"/>
      <c r="U154" s="5"/>
      <c r="V154" s="5"/>
      <c r="W154" s="5"/>
    </row>
    <row r="155" spans="3:23">
      <c r="E155" s="5" t="str">
        <f xml:space="preserve"> Calc!E$371</f>
        <v xml:space="preserve">PR19 BYR Other RCV adjustment in 2027-28 FYA prices (WWN) </v>
      </c>
      <c r="F155" s="5">
        <f xml:space="preserve"> Calc!$F$371</f>
        <v>0</v>
      </c>
      <c r="G155" s="5" t="str">
        <f xml:space="preserve"> Calc!G$371</f>
        <v>£m</v>
      </c>
      <c r="H155" s="5"/>
      <c r="I155" s="5"/>
      <c r="J155" s="5"/>
      <c r="K155" s="5"/>
      <c r="L155" s="5"/>
      <c r="M155" s="5"/>
      <c r="N155" s="5"/>
      <c r="O155" s="5"/>
      <c r="P155" s="5"/>
      <c r="Q155" s="5"/>
      <c r="R155" s="5"/>
      <c r="S155" s="5"/>
      <c r="T155" s="5"/>
      <c r="U155" s="5"/>
      <c r="V155" s="5"/>
      <c r="W155" s="5"/>
    </row>
    <row r="156" spans="3:23">
      <c r="E156" s="5" t="str">
        <f xml:space="preserve"> Calc!E$372</f>
        <v xml:space="preserve">PR19 BYR Other RCV adjustment in 2027-28 FYA prices (BR) </v>
      </c>
      <c r="F156" s="5">
        <f xml:space="preserve"> Calc!$F$372</f>
        <v>0</v>
      </c>
      <c r="G156" s="5" t="str">
        <f xml:space="preserve"> Calc!G$372</f>
        <v>£m</v>
      </c>
      <c r="H156" s="5"/>
      <c r="I156" s="5"/>
      <c r="J156" s="5"/>
      <c r="K156" s="5"/>
      <c r="L156" s="5"/>
      <c r="M156" s="5"/>
      <c r="N156" s="5"/>
      <c r="O156" s="5"/>
      <c r="P156" s="5"/>
      <c r="Q156" s="5"/>
      <c r="R156" s="5"/>
      <c r="S156" s="5"/>
      <c r="T156" s="5"/>
      <c r="U156" s="5"/>
      <c r="V156" s="5"/>
      <c r="W156" s="5"/>
    </row>
    <row r="157" spans="3:23">
      <c r="E157" s="5" t="str">
        <f xml:space="preserve"> Calc!E$373</f>
        <v xml:space="preserve">PR19 BYR Other RCV adjustment in 2027-28 FYA prices (ADDN1) </v>
      </c>
      <c r="F157" s="5">
        <f xml:space="preserve"> Calc!$F$373</f>
        <v>0</v>
      </c>
      <c r="G157" s="5" t="str">
        <f xml:space="preserve"> Calc!G$373</f>
        <v>£m</v>
      </c>
      <c r="H157" s="5"/>
      <c r="I157" s="5"/>
      <c r="J157" s="5"/>
      <c r="K157" s="5"/>
      <c r="L157" s="5"/>
      <c r="M157" s="5"/>
      <c r="N157" s="5"/>
      <c r="O157" s="5"/>
      <c r="P157" s="5"/>
      <c r="Q157" s="5"/>
      <c r="R157" s="5"/>
      <c r="S157" s="5"/>
      <c r="T157" s="5"/>
      <c r="U157" s="5"/>
      <c r="V157" s="5"/>
      <c r="W157" s="5"/>
    </row>
    <row r="158" spans="3:23">
      <c r="E158" s="5" t="str">
        <f xml:space="preserve"> Calc!E$374</f>
        <v xml:space="preserve">PR19 BYR Other RCV adjustment in 2027-28 FYA prices (ADDN2) </v>
      </c>
      <c r="F158" s="5">
        <f xml:space="preserve"> Calc!$F$374</f>
        <v>0</v>
      </c>
      <c r="G158" s="5" t="str">
        <f xml:space="preserve"> Calc!G$374</f>
        <v>£m</v>
      </c>
      <c r="H158" s="5"/>
      <c r="I158" s="5"/>
      <c r="J158" s="5"/>
      <c r="K158" s="5"/>
      <c r="L158" s="5"/>
      <c r="M158" s="5"/>
      <c r="N158" s="5"/>
      <c r="O158" s="5"/>
      <c r="P158" s="5"/>
      <c r="Q158" s="5"/>
      <c r="R158" s="5"/>
      <c r="S158" s="5"/>
      <c r="T158" s="5"/>
      <c r="U158" s="5"/>
      <c r="V158" s="5"/>
      <c r="W158" s="5"/>
    </row>
    <row r="159" spans="3:23">
      <c r="E159" s="5" t="str">
        <f xml:space="preserve"> Calc!E$454</f>
        <v>PR19 BYR Other RCV adjustment in 2027-28 FYA prices (Total)</v>
      </c>
      <c r="F159" s="5">
        <f xml:space="preserve"> Calc!$F$454</f>
        <v>0</v>
      </c>
      <c r="G159" s="5" t="str">
        <f xml:space="preserve"> Calc!G$454</f>
        <v>£m</v>
      </c>
      <c r="H159" s="5"/>
      <c r="I159" s="5"/>
      <c r="J159" s="5"/>
      <c r="K159" s="5"/>
      <c r="L159" s="5"/>
      <c r="M159" s="5"/>
      <c r="N159" s="5"/>
      <c r="O159" s="5"/>
      <c r="P159" s="5"/>
      <c r="Q159" s="5"/>
      <c r="R159" s="5"/>
      <c r="S159" s="5"/>
      <c r="T159" s="5"/>
      <c r="U159" s="5"/>
      <c r="V159" s="5"/>
      <c r="W159" s="5"/>
    </row>
    <row r="160" spans="3:23">
      <c r="C160" s="21" t="s">
        <v>826</v>
      </c>
    </row>
    <row r="161" spans="3:23">
      <c r="E161" s="5" t="str">
        <f xml:space="preserve"> Calc!E$468</f>
        <v xml:space="preserve">PR24 Cost sharing RCV adjustment in 2027-28 FYA prices (WR) </v>
      </c>
      <c r="F161" s="5">
        <f xml:space="preserve"> Calc!$F$468</f>
        <v>0</v>
      </c>
      <c r="G161" s="5" t="str">
        <f xml:space="preserve"> Calc!G$468</f>
        <v>£m</v>
      </c>
      <c r="H161" s="5"/>
      <c r="I161" s="5"/>
      <c r="J161" s="5"/>
      <c r="K161" s="5"/>
      <c r="L161" s="5"/>
      <c r="M161" s="5"/>
      <c r="N161" s="5"/>
      <c r="O161" s="5"/>
      <c r="P161" s="5"/>
      <c r="Q161" s="5"/>
      <c r="R161" s="5"/>
      <c r="S161" s="5"/>
      <c r="T161" s="5"/>
      <c r="U161" s="5"/>
      <c r="V161" s="5"/>
      <c r="W161" s="5"/>
    </row>
    <row r="162" spans="3:23">
      <c r="E162" s="5" t="str">
        <f xml:space="preserve"> Calc!E$469</f>
        <v xml:space="preserve">PR24 Cost sharing RCV adjustment in 2027-28 FYA prices (WN) </v>
      </c>
      <c r="F162" s="5">
        <f xml:space="preserve"> Calc!$F$469</f>
        <v>0</v>
      </c>
      <c r="G162" s="5" t="str">
        <f xml:space="preserve"> Calc!G$469</f>
        <v>£m</v>
      </c>
      <c r="H162" s="5"/>
      <c r="I162" s="5"/>
      <c r="J162" s="5"/>
      <c r="K162" s="5"/>
      <c r="L162" s="5"/>
      <c r="M162" s="5"/>
      <c r="N162" s="5"/>
      <c r="O162" s="5"/>
      <c r="P162" s="5"/>
      <c r="Q162" s="5"/>
      <c r="R162" s="5"/>
      <c r="S162" s="5"/>
      <c r="T162" s="5"/>
      <c r="U162" s="5"/>
      <c r="V162" s="5"/>
      <c r="W162" s="5"/>
    </row>
    <row r="163" spans="3:23">
      <c r="E163" s="5" t="str">
        <f xml:space="preserve"> Calc!E$470</f>
        <v xml:space="preserve">PR24 Cost sharing RCV adjustment in 2027-28 FYA prices (WWN) </v>
      </c>
      <c r="F163" s="5">
        <f xml:space="preserve"> Calc!$F$470</f>
        <v>0</v>
      </c>
      <c r="G163" s="5" t="str">
        <f xml:space="preserve"> Calc!G$470</f>
        <v>£m</v>
      </c>
      <c r="H163" s="5"/>
      <c r="I163" s="5"/>
      <c r="J163" s="5"/>
      <c r="K163" s="5"/>
      <c r="L163" s="5"/>
      <c r="M163" s="5"/>
      <c r="N163" s="5"/>
      <c r="O163" s="5"/>
      <c r="P163" s="5"/>
      <c r="Q163" s="5"/>
      <c r="R163" s="5"/>
      <c r="S163" s="5"/>
      <c r="T163" s="5"/>
      <c r="U163" s="5"/>
      <c r="V163" s="5"/>
      <c r="W163" s="5"/>
    </row>
    <row r="164" spans="3:23">
      <c r="E164" s="5" t="str">
        <f xml:space="preserve"> Calc!E$471</f>
        <v xml:space="preserve">PR24 Cost sharing RCV adjustment in 2027-28 FYA prices (BR) </v>
      </c>
      <c r="F164" s="5">
        <f xml:space="preserve"> Calc!$F$471</f>
        <v>0</v>
      </c>
      <c r="G164" s="5" t="str">
        <f xml:space="preserve"> Calc!G$471</f>
        <v>£m</v>
      </c>
      <c r="H164" s="5"/>
      <c r="I164" s="5"/>
      <c r="J164" s="5"/>
      <c r="K164" s="5"/>
      <c r="L164" s="5"/>
      <c r="M164" s="5"/>
      <c r="N164" s="5"/>
      <c r="O164" s="5"/>
      <c r="P164" s="5"/>
      <c r="Q164" s="5"/>
      <c r="R164" s="5"/>
      <c r="S164" s="5"/>
      <c r="T164" s="5"/>
      <c r="U164" s="5"/>
      <c r="V164" s="5"/>
      <c r="W164" s="5"/>
    </row>
    <row r="165" spans="3:23">
      <c r="E165" s="5" t="str">
        <f xml:space="preserve"> Calc!E$472</f>
        <v xml:space="preserve">PR24 Cost sharing RCV adjustment in 2027-28 FYA prices (ADDN1) </v>
      </c>
      <c r="F165" s="5">
        <f xml:space="preserve"> Calc!$F$472</f>
        <v>0</v>
      </c>
      <c r="G165" s="5" t="str">
        <f xml:space="preserve"> Calc!G$472</f>
        <v>£m</v>
      </c>
      <c r="H165" s="5"/>
      <c r="I165" s="5"/>
      <c r="J165" s="5"/>
      <c r="K165" s="5"/>
      <c r="L165" s="5"/>
      <c r="M165" s="5"/>
      <c r="N165" s="5"/>
      <c r="O165" s="5"/>
      <c r="P165" s="5"/>
      <c r="Q165" s="5"/>
      <c r="R165" s="5"/>
      <c r="S165" s="5"/>
      <c r="T165" s="5"/>
      <c r="U165" s="5"/>
      <c r="V165" s="5"/>
      <c r="W165" s="5"/>
    </row>
    <row r="166" spans="3:23">
      <c r="E166" s="5" t="str">
        <f xml:space="preserve"> Calc!E$473</f>
        <v xml:space="preserve">PR24 Cost sharing RCV adjustment in 2027-28 FYA prices (ADDN2) </v>
      </c>
      <c r="F166" s="5">
        <f xml:space="preserve"> Calc!$F$473</f>
        <v>0</v>
      </c>
      <c r="G166" s="5" t="str">
        <f xml:space="preserve"> Calc!G$473</f>
        <v>£m</v>
      </c>
      <c r="H166" s="5"/>
      <c r="I166" s="5"/>
      <c r="J166" s="5"/>
      <c r="K166" s="5"/>
      <c r="L166" s="5"/>
      <c r="M166" s="5"/>
      <c r="N166" s="5"/>
      <c r="O166" s="5"/>
      <c r="P166" s="5"/>
      <c r="Q166" s="5"/>
      <c r="R166" s="5"/>
      <c r="S166" s="5"/>
      <c r="T166" s="5"/>
      <c r="U166" s="5"/>
      <c r="V166" s="5"/>
      <c r="W166" s="5"/>
    </row>
    <row r="167" spans="3:23">
      <c r="E167" s="5" t="str">
        <f xml:space="preserve"> Calc!E$643</f>
        <v>PR24 Cost sharing RCV adjustment in 2027-28 FYA prices (Total)</v>
      </c>
      <c r="F167" s="5">
        <f xml:space="preserve"> Calc!$F$643</f>
        <v>0</v>
      </c>
      <c r="G167" s="5" t="str">
        <f xml:space="preserve"> Calc!G$643</f>
        <v>£m</v>
      </c>
      <c r="H167" s="5"/>
      <c r="I167" s="5"/>
      <c r="J167" s="5"/>
      <c r="K167" s="5"/>
      <c r="L167" s="5"/>
      <c r="M167" s="5"/>
      <c r="N167" s="5"/>
      <c r="O167" s="5"/>
      <c r="P167" s="5"/>
      <c r="Q167" s="5"/>
      <c r="R167" s="5"/>
      <c r="S167" s="5"/>
      <c r="T167" s="5"/>
      <c r="U167" s="5"/>
      <c r="V167" s="5"/>
      <c r="W167" s="5"/>
    </row>
    <row r="168" spans="3:23">
      <c r="C168" s="21" t="s">
        <v>826</v>
      </c>
    </row>
    <row r="169" spans="3:23">
      <c r="E169" s="5" t="str">
        <f xml:space="preserve"> Calc!E$484</f>
        <v xml:space="preserve">PR24 Delivery mechanism RCV adjustment in 2027-28 FYA prices (WR) </v>
      </c>
      <c r="F169" s="5">
        <f xml:space="preserve"> Calc!$F$484</f>
        <v>0</v>
      </c>
      <c r="G169" s="5" t="str">
        <f xml:space="preserve"> Calc!G$484</f>
        <v>£m</v>
      </c>
      <c r="H169" s="5"/>
      <c r="I169" s="5"/>
      <c r="J169" s="5"/>
      <c r="K169" s="5"/>
      <c r="L169" s="5"/>
      <c r="M169" s="5"/>
      <c r="N169" s="5"/>
      <c r="O169" s="5"/>
      <c r="P169" s="5"/>
      <c r="Q169" s="5"/>
      <c r="R169" s="5"/>
      <c r="S169" s="5"/>
      <c r="T169" s="5"/>
      <c r="U169" s="5"/>
      <c r="V169" s="5"/>
      <c r="W169" s="5"/>
    </row>
    <row r="170" spans="3:23">
      <c r="E170" s="5" t="str">
        <f xml:space="preserve"> Calc!E$485</f>
        <v xml:space="preserve">PR24 Delivery mechanism RCV adjustment in 2027-28 FYA prices (WN) </v>
      </c>
      <c r="F170" s="5">
        <f xml:space="preserve"> Calc!$F$485</f>
        <v>0</v>
      </c>
      <c r="G170" s="5" t="str">
        <f xml:space="preserve"> Calc!G$485</f>
        <v>£m</v>
      </c>
      <c r="H170" s="5"/>
      <c r="I170" s="5"/>
      <c r="J170" s="5"/>
      <c r="K170" s="5"/>
      <c r="L170" s="5"/>
      <c r="M170" s="5"/>
      <c r="N170" s="5"/>
      <c r="O170" s="5"/>
      <c r="P170" s="5"/>
      <c r="Q170" s="5"/>
      <c r="R170" s="5"/>
      <c r="S170" s="5"/>
      <c r="T170" s="5"/>
      <c r="U170" s="5"/>
      <c r="V170" s="5"/>
      <c r="W170" s="5"/>
    </row>
    <row r="171" spans="3:23">
      <c r="E171" s="5" t="str">
        <f xml:space="preserve"> Calc!E$486</f>
        <v xml:space="preserve">PR24 Delivery mechanism RCV adjustment in 2027-28 FYA prices (WWN) </v>
      </c>
      <c r="F171" s="5">
        <f xml:space="preserve"> Calc!$F$486</f>
        <v>0</v>
      </c>
      <c r="G171" s="5" t="str">
        <f xml:space="preserve"> Calc!G$486</f>
        <v>£m</v>
      </c>
      <c r="H171" s="5"/>
      <c r="I171" s="5"/>
      <c r="J171" s="5"/>
      <c r="K171" s="5"/>
      <c r="L171" s="5"/>
      <c r="M171" s="5"/>
      <c r="N171" s="5"/>
      <c r="O171" s="5"/>
      <c r="P171" s="5"/>
      <c r="Q171" s="5"/>
      <c r="R171" s="5"/>
      <c r="S171" s="5"/>
      <c r="T171" s="5"/>
      <c r="U171" s="5"/>
      <c r="V171" s="5"/>
      <c r="W171" s="5"/>
    </row>
    <row r="172" spans="3:23">
      <c r="E172" s="5" t="str">
        <f xml:space="preserve"> Calc!E$487</f>
        <v xml:space="preserve">PR24 Delivery mechanism RCV adjustment in 2027-28 FYA prices (BR) </v>
      </c>
      <c r="F172" s="5">
        <f xml:space="preserve"> Calc!$F$487</f>
        <v>0</v>
      </c>
      <c r="G172" s="5" t="str">
        <f xml:space="preserve"> Calc!G$487</f>
        <v>£m</v>
      </c>
      <c r="H172" s="5"/>
      <c r="I172" s="5"/>
      <c r="J172" s="5"/>
      <c r="K172" s="5"/>
      <c r="L172" s="5"/>
      <c r="M172" s="5"/>
      <c r="N172" s="5"/>
      <c r="O172" s="5"/>
      <c r="P172" s="5"/>
      <c r="Q172" s="5"/>
      <c r="R172" s="5"/>
      <c r="S172" s="5"/>
      <c r="T172" s="5"/>
      <c r="U172" s="5"/>
      <c r="V172" s="5"/>
      <c r="W172" s="5"/>
    </row>
    <row r="173" spans="3:23">
      <c r="E173" s="5" t="str">
        <f xml:space="preserve"> Calc!E$488</f>
        <v xml:space="preserve">PR24 Delivery mechanism RCV adjustment in 2027-28 FYA prices (ADDN1) </v>
      </c>
      <c r="F173" s="5">
        <f xml:space="preserve"> Calc!$F$488</f>
        <v>0</v>
      </c>
      <c r="G173" s="5" t="str">
        <f xml:space="preserve"> Calc!G$488</f>
        <v>£m</v>
      </c>
      <c r="H173" s="5"/>
      <c r="I173" s="5"/>
      <c r="J173" s="5"/>
      <c r="K173" s="5"/>
      <c r="L173" s="5"/>
      <c r="M173" s="5"/>
      <c r="N173" s="5"/>
      <c r="O173" s="5"/>
      <c r="P173" s="5"/>
      <c r="Q173" s="5"/>
      <c r="R173" s="5"/>
      <c r="S173" s="5"/>
      <c r="T173" s="5"/>
      <c r="U173" s="5"/>
      <c r="V173" s="5"/>
      <c r="W173" s="5"/>
    </row>
    <row r="174" spans="3:23">
      <c r="E174" s="5" t="str">
        <f xml:space="preserve"> Calc!E$489</f>
        <v xml:space="preserve">PR24 Delivery mechanism RCV adjustment in 2027-28 FYA prices (ADDN2) </v>
      </c>
      <c r="F174" s="5">
        <f xml:space="preserve"> Calc!$F$489</f>
        <v>0</v>
      </c>
      <c r="G174" s="5" t="str">
        <f xml:space="preserve"> Calc!G$489</f>
        <v>£m</v>
      </c>
      <c r="H174" s="5"/>
      <c r="I174" s="5"/>
      <c r="J174" s="5"/>
      <c r="K174" s="5"/>
      <c r="L174" s="5"/>
      <c r="M174" s="5"/>
      <c r="N174" s="5"/>
      <c r="O174" s="5"/>
      <c r="P174" s="5"/>
      <c r="Q174" s="5"/>
      <c r="R174" s="5"/>
      <c r="S174" s="5"/>
      <c r="T174" s="5"/>
      <c r="U174" s="5"/>
      <c r="V174" s="5"/>
      <c r="W174" s="5"/>
    </row>
    <row r="175" spans="3:23">
      <c r="E175" s="5" t="str">
        <f xml:space="preserve"> Calc!E$653</f>
        <v>PR24 Delivery mechanism RCV adjustment in 2027-28 FYA prices (Total)</v>
      </c>
      <c r="F175" s="5">
        <f xml:space="preserve"> Calc!$F$653</f>
        <v>0</v>
      </c>
      <c r="G175" s="5" t="str">
        <f xml:space="preserve"> Calc!G$653</f>
        <v>£m</v>
      </c>
      <c r="H175" s="5"/>
      <c r="I175" s="5"/>
      <c r="J175" s="5"/>
      <c r="K175" s="5"/>
      <c r="L175" s="5"/>
      <c r="M175" s="5"/>
      <c r="N175" s="5"/>
      <c r="O175" s="5"/>
      <c r="P175" s="5"/>
      <c r="Q175" s="5"/>
      <c r="R175" s="5"/>
      <c r="S175" s="5"/>
      <c r="T175" s="5"/>
      <c r="U175" s="5"/>
      <c r="V175" s="5"/>
      <c r="W175" s="5"/>
    </row>
    <row r="176" spans="3:23">
      <c r="C176" s="21" t="s">
        <v>826</v>
      </c>
    </row>
    <row r="177" spans="3:23">
      <c r="E177" s="5" t="str">
        <f xml:space="preserve"> Calc!E$500</f>
        <v xml:space="preserve">PR24 Cost change process RCV adjustment in 2027-28 FYA prices (WR) </v>
      </c>
      <c r="F177" s="5">
        <f xml:space="preserve"> Calc!$F$500</f>
        <v>0</v>
      </c>
      <c r="G177" s="5" t="str">
        <f xml:space="preserve"> Calc!G$500</f>
        <v>£m</v>
      </c>
      <c r="H177" s="5"/>
      <c r="I177" s="5"/>
      <c r="J177" s="5"/>
      <c r="K177" s="5"/>
      <c r="L177" s="5"/>
      <c r="M177" s="5"/>
      <c r="N177" s="5"/>
      <c r="O177" s="5"/>
      <c r="P177" s="5"/>
      <c r="Q177" s="5"/>
      <c r="R177" s="5"/>
      <c r="S177" s="5"/>
      <c r="T177" s="5"/>
      <c r="U177" s="5"/>
      <c r="V177" s="5"/>
      <c r="W177" s="5"/>
    </row>
    <row r="178" spans="3:23">
      <c r="E178" s="5" t="str">
        <f xml:space="preserve"> Calc!E$501</f>
        <v xml:space="preserve">PR24 Cost change process RCV adjustment in 2027-28 FYA prices (WN) </v>
      </c>
      <c r="F178" s="5">
        <f xml:space="preserve"> Calc!$F$501</f>
        <v>0</v>
      </c>
      <c r="G178" s="5" t="str">
        <f xml:space="preserve"> Calc!G$501</f>
        <v>£m</v>
      </c>
      <c r="H178" s="5"/>
      <c r="I178" s="5"/>
      <c r="J178" s="5"/>
      <c r="K178" s="5"/>
      <c r="L178" s="5"/>
      <c r="M178" s="5"/>
      <c r="N178" s="5"/>
      <c r="O178" s="5"/>
      <c r="P178" s="5"/>
      <c r="Q178" s="5"/>
      <c r="R178" s="5"/>
      <c r="S178" s="5"/>
      <c r="T178" s="5"/>
      <c r="U178" s="5"/>
      <c r="V178" s="5"/>
      <c r="W178" s="5"/>
    </row>
    <row r="179" spans="3:23">
      <c r="E179" s="5" t="str">
        <f xml:space="preserve"> Calc!E$502</f>
        <v xml:space="preserve">PR24 Cost change process RCV adjustment in 2027-28 FYA prices (WWN) </v>
      </c>
      <c r="F179" s="5">
        <f xml:space="preserve"> Calc!$F$502</f>
        <v>0</v>
      </c>
      <c r="G179" s="5" t="str">
        <f xml:space="preserve"> Calc!G$502</f>
        <v>£m</v>
      </c>
      <c r="H179" s="5"/>
      <c r="I179" s="5"/>
      <c r="J179" s="5"/>
      <c r="K179" s="5"/>
      <c r="L179" s="5"/>
      <c r="M179" s="5"/>
      <c r="N179" s="5"/>
      <c r="O179" s="5"/>
      <c r="P179" s="5"/>
      <c r="Q179" s="5"/>
      <c r="R179" s="5"/>
      <c r="S179" s="5"/>
      <c r="T179" s="5"/>
      <c r="U179" s="5"/>
      <c r="V179" s="5"/>
      <c r="W179" s="5"/>
    </row>
    <row r="180" spans="3:23">
      <c r="E180" s="5" t="str">
        <f xml:space="preserve"> Calc!E$503</f>
        <v xml:space="preserve">PR24 Cost change process RCV adjustment in 2027-28 FYA prices (BR) </v>
      </c>
      <c r="F180" s="5">
        <f xml:space="preserve"> Calc!$F$503</f>
        <v>0</v>
      </c>
      <c r="G180" s="5" t="str">
        <f xml:space="preserve"> Calc!G$503</f>
        <v>£m</v>
      </c>
      <c r="H180" s="5"/>
      <c r="I180" s="5"/>
      <c r="J180" s="5"/>
      <c r="K180" s="5"/>
      <c r="L180" s="5"/>
      <c r="M180" s="5"/>
      <c r="N180" s="5"/>
      <c r="O180" s="5"/>
      <c r="P180" s="5"/>
      <c r="Q180" s="5"/>
      <c r="R180" s="5"/>
      <c r="S180" s="5"/>
      <c r="T180" s="5"/>
      <c r="U180" s="5"/>
      <c r="V180" s="5"/>
      <c r="W180" s="5"/>
    </row>
    <row r="181" spans="3:23">
      <c r="E181" s="5" t="str">
        <f xml:space="preserve"> Calc!E$504</f>
        <v xml:space="preserve">PR24 Cost change process RCV adjustment in 2027-28 FYA prices (ADDN1) </v>
      </c>
      <c r="F181" s="5">
        <f xml:space="preserve"> Calc!$F$504</f>
        <v>0</v>
      </c>
      <c r="G181" s="5" t="str">
        <f xml:space="preserve"> Calc!G$504</f>
        <v>£m</v>
      </c>
      <c r="H181" s="5"/>
      <c r="I181" s="5"/>
      <c r="J181" s="5"/>
      <c r="K181" s="5"/>
      <c r="L181" s="5"/>
      <c r="M181" s="5"/>
      <c r="N181" s="5"/>
      <c r="O181" s="5"/>
      <c r="P181" s="5"/>
      <c r="Q181" s="5"/>
      <c r="R181" s="5"/>
      <c r="S181" s="5"/>
      <c r="T181" s="5"/>
      <c r="U181" s="5"/>
      <c r="V181" s="5"/>
      <c r="W181" s="5"/>
    </row>
    <row r="182" spans="3:23">
      <c r="E182" s="5" t="str">
        <f xml:space="preserve"> Calc!E$505</f>
        <v xml:space="preserve">PR24 Cost change process RCV adjustment in 2027-28 FYA prices (ADDN2) </v>
      </c>
      <c r="F182" s="5">
        <f xml:space="preserve"> Calc!$F$505</f>
        <v>0</v>
      </c>
      <c r="G182" s="5" t="str">
        <f xml:space="preserve"> Calc!G$505</f>
        <v>£m</v>
      </c>
      <c r="H182" s="5"/>
      <c r="I182" s="5"/>
      <c r="J182" s="5"/>
      <c r="K182" s="5"/>
      <c r="L182" s="5"/>
      <c r="M182" s="5"/>
      <c r="N182" s="5"/>
      <c r="O182" s="5"/>
      <c r="P182" s="5"/>
      <c r="Q182" s="5"/>
      <c r="R182" s="5"/>
      <c r="S182" s="5"/>
      <c r="T182" s="5"/>
      <c r="U182" s="5"/>
      <c r="V182" s="5"/>
      <c r="W182" s="5"/>
    </row>
    <row r="183" spans="3:23">
      <c r="E183" s="5" t="str">
        <f xml:space="preserve"> Calc!E$663</f>
        <v>PR24 Cost change process RCV adjustment in 2027-28 FYA prices (Total)</v>
      </c>
      <c r="F183" s="5">
        <f xml:space="preserve"> Calc!$F$663</f>
        <v>0</v>
      </c>
      <c r="G183" s="5" t="str">
        <f xml:space="preserve"> Calc!G$663</f>
        <v>£m</v>
      </c>
      <c r="H183" s="5"/>
      <c r="I183" s="5"/>
      <c r="J183" s="5"/>
      <c r="K183" s="5"/>
      <c r="L183" s="5"/>
      <c r="M183" s="5"/>
      <c r="N183" s="5"/>
      <c r="O183" s="5"/>
      <c r="P183" s="5"/>
      <c r="Q183" s="5"/>
      <c r="R183" s="5"/>
      <c r="S183" s="5"/>
      <c r="T183" s="5"/>
      <c r="U183" s="5"/>
      <c r="V183" s="5"/>
      <c r="W183" s="5"/>
    </row>
    <row r="184" spans="3:23">
      <c r="C184" s="21" t="s">
        <v>826</v>
      </c>
    </row>
    <row r="185" spans="3:23">
      <c r="E185" s="5" t="str">
        <f xml:space="preserve"> Calc!E$516</f>
        <v xml:space="preserve">PR24 Land sales RCV adjustment in 2027-28 FYA prices (WR) </v>
      </c>
      <c r="F185" s="5">
        <f xml:space="preserve"> Calc!$F$516</f>
        <v>0</v>
      </c>
      <c r="G185" s="5" t="str">
        <f xml:space="preserve"> Calc!G$516</f>
        <v>£m</v>
      </c>
      <c r="H185" s="5"/>
      <c r="I185" s="5"/>
      <c r="J185" s="5"/>
      <c r="K185" s="5"/>
      <c r="L185" s="5"/>
      <c r="M185" s="5"/>
      <c r="N185" s="5"/>
      <c r="O185" s="5"/>
      <c r="P185" s="5"/>
      <c r="Q185" s="5"/>
      <c r="R185" s="5"/>
      <c r="S185" s="5"/>
      <c r="T185" s="5"/>
      <c r="U185" s="5"/>
      <c r="V185" s="5"/>
      <c r="W185" s="5"/>
    </row>
    <row r="186" spans="3:23">
      <c r="E186" s="5" t="str">
        <f xml:space="preserve"> Calc!E$517</f>
        <v xml:space="preserve">PR24 Land sales RCV adjustment in 2027-28 FYA prices (WN) </v>
      </c>
      <c r="F186" s="5">
        <f xml:space="preserve"> Calc!$F$517</f>
        <v>0</v>
      </c>
      <c r="G186" s="5" t="str">
        <f xml:space="preserve"> Calc!G$517</f>
        <v>£m</v>
      </c>
      <c r="H186" s="5"/>
      <c r="I186" s="5"/>
      <c r="J186" s="5"/>
      <c r="K186" s="5"/>
      <c r="L186" s="5"/>
      <c r="M186" s="5"/>
      <c r="N186" s="5"/>
      <c r="O186" s="5"/>
      <c r="P186" s="5"/>
      <c r="Q186" s="5"/>
      <c r="R186" s="5"/>
      <c r="S186" s="5"/>
      <c r="T186" s="5"/>
      <c r="U186" s="5"/>
      <c r="V186" s="5"/>
      <c r="W186" s="5"/>
    </row>
    <row r="187" spans="3:23">
      <c r="E187" s="5" t="str">
        <f xml:space="preserve"> Calc!E$518</f>
        <v xml:space="preserve">PR24 Land sales RCV adjustment in 2027-28 FYA prices (WWN) </v>
      </c>
      <c r="F187" s="5">
        <f xml:space="preserve"> Calc!$F$518</f>
        <v>0</v>
      </c>
      <c r="G187" s="5" t="str">
        <f xml:space="preserve"> Calc!G$518</f>
        <v>£m</v>
      </c>
      <c r="H187" s="5"/>
      <c r="I187" s="5"/>
      <c r="J187" s="5"/>
      <c r="K187" s="5"/>
      <c r="L187" s="5"/>
      <c r="M187" s="5"/>
      <c r="N187" s="5"/>
      <c r="O187" s="5"/>
      <c r="P187" s="5"/>
      <c r="Q187" s="5"/>
      <c r="R187" s="5"/>
      <c r="S187" s="5"/>
      <c r="T187" s="5"/>
      <c r="U187" s="5"/>
      <c r="V187" s="5"/>
      <c r="W187" s="5"/>
    </row>
    <row r="188" spans="3:23">
      <c r="E188" s="5" t="str">
        <f xml:space="preserve"> Calc!E$519</f>
        <v xml:space="preserve">PR24 Land sales RCV adjustment in 2027-28 FYA prices (BR) </v>
      </c>
      <c r="F188" s="5">
        <f xml:space="preserve"> Calc!$F$519</f>
        <v>0</v>
      </c>
      <c r="G188" s="5" t="str">
        <f xml:space="preserve"> Calc!G$519</f>
        <v>£m</v>
      </c>
      <c r="H188" s="5"/>
      <c r="I188" s="5"/>
      <c r="J188" s="5"/>
      <c r="K188" s="5"/>
      <c r="L188" s="5"/>
      <c r="M188" s="5"/>
      <c r="N188" s="5"/>
      <c r="O188" s="5"/>
      <c r="P188" s="5"/>
      <c r="Q188" s="5"/>
      <c r="R188" s="5"/>
      <c r="S188" s="5"/>
      <c r="T188" s="5"/>
      <c r="U188" s="5"/>
      <c r="V188" s="5"/>
      <c r="W188" s="5"/>
    </row>
    <row r="189" spans="3:23">
      <c r="E189" s="5" t="str">
        <f xml:space="preserve"> Calc!E$520</f>
        <v xml:space="preserve">PR24 Land sales RCV adjustment in 2027-28 FYA prices (ADDN1) </v>
      </c>
      <c r="F189" s="5">
        <f xml:space="preserve"> Calc!$F$520</f>
        <v>0</v>
      </c>
      <c r="G189" s="5" t="str">
        <f xml:space="preserve"> Calc!G$520</f>
        <v>£m</v>
      </c>
      <c r="H189" s="5"/>
      <c r="I189" s="5"/>
      <c r="J189" s="5"/>
      <c r="K189" s="5"/>
      <c r="L189" s="5"/>
      <c r="M189" s="5"/>
      <c r="N189" s="5"/>
      <c r="O189" s="5"/>
      <c r="P189" s="5"/>
      <c r="Q189" s="5"/>
      <c r="R189" s="5"/>
      <c r="S189" s="5"/>
      <c r="T189" s="5"/>
      <c r="U189" s="5"/>
      <c r="V189" s="5"/>
      <c r="W189" s="5"/>
    </row>
    <row r="190" spans="3:23">
      <c r="E190" s="5" t="str">
        <f xml:space="preserve"> Calc!E$521</f>
        <v xml:space="preserve">PR24 Land sales RCV adjustment in 2027-28 FYA prices (ADDN2) </v>
      </c>
      <c r="F190" s="5">
        <f xml:space="preserve"> Calc!$F$521</f>
        <v>0</v>
      </c>
      <c r="G190" s="5" t="str">
        <f xml:space="preserve"> Calc!G$521</f>
        <v>£m</v>
      </c>
      <c r="H190" s="5"/>
      <c r="I190" s="5"/>
      <c r="J190" s="5"/>
      <c r="K190" s="5"/>
      <c r="L190" s="5"/>
      <c r="M190" s="5"/>
      <c r="N190" s="5"/>
      <c r="O190" s="5"/>
      <c r="P190" s="5"/>
      <c r="Q190" s="5"/>
      <c r="R190" s="5"/>
      <c r="S190" s="5"/>
      <c r="T190" s="5"/>
      <c r="U190" s="5"/>
      <c r="V190" s="5"/>
      <c r="W190" s="5"/>
    </row>
    <row r="191" spans="3:23">
      <c r="E191" s="5" t="str">
        <f xml:space="preserve"> Calc!E$673</f>
        <v>PR24 Land sales RCV adjustment in 2027-28 FYA prices (Total)</v>
      </c>
      <c r="F191" s="5">
        <f xml:space="preserve"> Calc!$F$673</f>
        <v>0</v>
      </c>
      <c r="G191" s="5" t="str">
        <f xml:space="preserve"> Calc!G$673</f>
        <v>£m</v>
      </c>
      <c r="H191" s="5"/>
      <c r="I191" s="5"/>
      <c r="J191" s="5"/>
      <c r="K191" s="5"/>
      <c r="L191" s="5"/>
      <c r="M191" s="5"/>
      <c r="N191" s="5"/>
      <c r="O191" s="5"/>
      <c r="P191" s="5"/>
      <c r="Q191" s="5"/>
      <c r="R191" s="5"/>
      <c r="S191" s="5"/>
      <c r="T191" s="5"/>
      <c r="U191" s="5"/>
      <c r="V191" s="5"/>
      <c r="W191" s="5"/>
    </row>
    <row r="192" spans="3:23">
      <c r="C192" s="21" t="s">
        <v>826</v>
      </c>
    </row>
    <row r="193" spans="3:23">
      <c r="E193" s="5" t="str">
        <f xml:space="preserve"> Calc!E$532</f>
        <v xml:space="preserve">PR24 Major projects RCV adjustment in 2027-28 FYA prices (WR) </v>
      </c>
      <c r="F193" s="5">
        <f xml:space="preserve"> Calc!$F$532</f>
        <v>0</v>
      </c>
      <c r="G193" s="5" t="str">
        <f xml:space="preserve"> Calc!G$532</f>
        <v>£m</v>
      </c>
      <c r="H193" s="5"/>
      <c r="I193" s="5"/>
      <c r="J193" s="5"/>
      <c r="K193" s="5"/>
      <c r="L193" s="5"/>
      <c r="M193" s="5"/>
      <c r="N193" s="5"/>
      <c r="O193" s="5"/>
      <c r="P193" s="5"/>
      <c r="Q193" s="5"/>
      <c r="R193" s="5"/>
      <c r="S193" s="5"/>
      <c r="T193" s="5"/>
      <c r="U193" s="5"/>
      <c r="V193" s="5"/>
      <c r="W193" s="5"/>
    </row>
    <row r="194" spans="3:23">
      <c r="E194" s="5" t="str">
        <f xml:space="preserve"> Calc!E$533</f>
        <v xml:space="preserve">PR24 Major projects RCV adjustment in 2027-28 FYA prices (WN) </v>
      </c>
      <c r="F194" s="5">
        <f xml:space="preserve"> Calc!$F$533</f>
        <v>0</v>
      </c>
      <c r="G194" s="5" t="str">
        <f xml:space="preserve"> Calc!G$533</f>
        <v>£m</v>
      </c>
      <c r="H194" s="5"/>
      <c r="I194" s="5"/>
      <c r="J194" s="5"/>
      <c r="K194" s="5"/>
      <c r="L194" s="5"/>
      <c r="M194" s="5"/>
      <c r="N194" s="5"/>
      <c r="O194" s="5"/>
      <c r="P194" s="5"/>
      <c r="Q194" s="5"/>
      <c r="R194" s="5"/>
      <c r="S194" s="5"/>
      <c r="T194" s="5"/>
      <c r="U194" s="5"/>
      <c r="V194" s="5"/>
      <c r="W194" s="5"/>
    </row>
    <row r="195" spans="3:23">
      <c r="E195" s="5" t="str">
        <f xml:space="preserve"> Calc!E$534</f>
        <v xml:space="preserve">PR24 Major projects RCV adjustment in 2027-28 FYA prices (WWN) </v>
      </c>
      <c r="F195" s="5">
        <f xml:space="preserve"> Calc!$F$534</f>
        <v>0</v>
      </c>
      <c r="G195" s="5" t="str">
        <f xml:space="preserve"> Calc!G$534</f>
        <v>£m</v>
      </c>
      <c r="H195" s="5"/>
      <c r="I195" s="5"/>
      <c r="J195" s="5"/>
      <c r="K195" s="5"/>
      <c r="L195" s="5"/>
      <c r="M195" s="5"/>
      <c r="N195" s="5"/>
      <c r="O195" s="5"/>
      <c r="P195" s="5"/>
      <c r="Q195" s="5"/>
      <c r="R195" s="5"/>
      <c r="S195" s="5"/>
      <c r="T195" s="5"/>
      <c r="U195" s="5"/>
      <c r="V195" s="5"/>
      <c r="W195" s="5"/>
    </row>
    <row r="196" spans="3:23">
      <c r="E196" s="5" t="str">
        <f xml:space="preserve"> Calc!E$535</f>
        <v xml:space="preserve">PR24 Major projects RCV adjustment in 2027-28 FYA prices (BR) </v>
      </c>
      <c r="F196" s="5">
        <f xml:space="preserve"> Calc!$F$535</f>
        <v>0</v>
      </c>
      <c r="G196" s="5" t="str">
        <f xml:space="preserve"> Calc!G$535</f>
        <v>£m</v>
      </c>
      <c r="H196" s="5"/>
      <c r="I196" s="5"/>
      <c r="J196" s="5"/>
      <c r="K196" s="5"/>
      <c r="L196" s="5"/>
      <c r="M196" s="5"/>
      <c r="N196" s="5"/>
      <c r="O196" s="5"/>
      <c r="P196" s="5"/>
      <c r="Q196" s="5"/>
      <c r="R196" s="5"/>
      <c r="S196" s="5"/>
      <c r="T196" s="5"/>
      <c r="U196" s="5"/>
      <c r="V196" s="5"/>
      <c r="W196" s="5"/>
    </row>
    <row r="197" spans="3:23">
      <c r="E197" s="5" t="str">
        <f xml:space="preserve"> Calc!E$536</f>
        <v xml:space="preserve">PR24 Major projects RCV adjustment in 2027-28 FYA prices (ADDN1) </v>
      </c>
      <c r="F197" s="5">
        <f xml:space="preserve"> Calc!$F$536</f>
        <v>0</v>
      </c>
      <c r="G197" s="5" t="str">
        <f xml:space="preserve"> Calc!G$536</f>
        <v>£m</v>
      </c>
      <c r="H197" s="5"/>
      <c r="I197" s="5"/>
      <c r="J197" s="5"/>
      <c r="K197" s="5"/>
      <c r="L197" s="5"/>
      <c r="M197" s="5"/>
      <c r="N197" s="5"/>
      <c r="O197" s="5"/>
      <c r="P197" s="5"/>
      <c r="Q197" s="5"/>
      <c r="R197" s="5"/>
      <c r="S197" s="5"/>
      <c r="T197" s="5"/>
      <c r="U197" s="5"/>
      <c r="V197" s="5"/>
      <c r="W197" s="5"/>
    </row>
    <row r="198" spans="3:23">
      <c r="E198" s="5" t="str">
        <f xml:space="preserve"> Calc!E$537</f>
        <v xml:space="preserve">PR24 Major projects RCV adjustment in 2027-28 FYA prices (ADDN2) </v>
      </c>
      <c r="F198" s="5">
        <f xml:space="preserve"> Calc!$F$537</f>
        <v>0</v>
      </c>
      <c r="G198" s="5" t="str">
        <f xml:space="preserve"> Calc!G$537</f>
        <v>£m</v>
      </c>
      <c r="H198" s="5"/>
      <c r="I198" s="5"/>
      <c r="J198" s="5"/>
      <c r="K198" s="5"/>
      <c r="L198" s="5"/>
      <c r="M198" s="5"/>
      <c r="N198" s="5"/>
      <c r="O198" s="5"/>
      <c r="P198" s="5"/>
      <c r="Q198" s="5"/>
      <c r="R198" s="5"/>
      <c r="S198" s="5"/>
      <c r="T198" s="5"/>
      <c r="U198" s="5"/>
      <c r="V198" s="5"/>
      <c r="W198" s="5"/>
    </row>
    <row r="199" spans="3:23">
      <c r="E199" s="5" t="str">
        <f xml:space="preserve"> Calc!E$683</f>
        <v>PR24 Major projects RCV adjustment in 2027-28 FYA prices (Total)</v>
      </c>
      <c r="F199" s="5">
        <f xml:space="preserve"> Calc!$F$683</f>
        <v>0</v>
      </c>
      <c r="G199" s="5" t="str">
        <f xml:space="preserve"> Calc!G$683</f>
        <v>£m</v>
      </c>
      <c r="H199" s="5"/>
      <c r="I199" s="5"/>
      <c r="J199" s="5"/>
      <c r="K199" s="5"/>
      <c r="L199" s="5"/>
      <c r="M199" s="5"/>
      <c r="N199" s="5"/>
      <c r="O199" s="5"/>
      <c r="P199" s="5"/>
      <c r="Q199" s="5"/>
      <c r="R199" s="5"/>
      <c r="S199" s="5"/>
      <c r="T199" s="5"/>
      <c r="U199" s="5"/>
      <c r="V199" s="5"/>
      <c r="W199" s="5"/>
    </row>
    <row r="200" spans="3:23">
      <c r="C200" s="21" t="s">
        <v>826</v>
      </c>
    </row>
    <row r="201" spans="3:23">
      <c r="E201" s="5" t="str">
        <f xml:space="preserve"> Calc!E$548</f>
        <v xml:space="preserve">PR24 ODI performance RCV adjustment in 2027-28 FYA prices (WR) </v>
      </c>
      <c r="F201" s="5">
        <f xml:space="preserve"> Calc!$F$548</f>
        <v>0</v>
      </c>
      <c r="G201" s="5" t="str">
        <f xml:space="preserve"> Calc!G$548</f>
        <v>£m</v>
      </c>
      <c r="H201" s="5"/>
      <c r="I201" s="5"/>
      <c r="J201" s="5"/>
      <c r="K201" s="5"/>
      <c r="L201" s="5"/>
      <c r="M201" s="5"/>
      <c r="N201" s="5"/>
      <c r="O201" s="5"/>
      <c r="P201" s="5"/>
      <c r="Q201" s="5"/>
      <c r="R201" s="5"/>
      <c r="S201" s="5"/>
      <c r="T201" s="5"/>
      <c r="U201" s="5"/>
      <c r="V201" s="5"/>
      <c r="W201" s="5"/>
    </row>
    <row r="202" spans="3:23">
      <c r="E202" s="5" t="str">
        <f xml:space="preserve"> Calc!E$549</f>
        <v xml:space="preserve">PR24 ODI performance RCV adjustment in 2027-28 FYA prices (WN) </v>
      </c>
      <c r="F202" s="5">
        <f xml:space="preserve"> Calc!$F$549</f>
        <v>0</v>
      </c>
      <c r="G202" s="5" t="str">
        <f xml:space="preserve"> Calc!G$549</f>
        <v>£m</v>
      </c>
      <c r="H202" s="5"/>
      <c r="I202" s="5"/>
      <c r="J202" s="5"/>
      <c r="K202" s="5"/>
      <c r="L202" s="5"/>
      <c r="M202" s="5"/>
      <c r="N202" s="5"/>
      <c r="O202" s="5"/>
      <c r="P202" s="5"/>
      <c r="Q202" s="5"/>
      <c r="R202" s="5"/>
      <c r="S202" s="5"/>
      <c r="T202" s="5"/>
      <c r="U202" s="5"/>
      <c r="V202" s="5"/>
      <c r="W202" s="5"/>
    </row>
    <row r="203" spans="3:23">
      <c r="E203" s="5" t="str">
        <f xml:space="preserve"> Calc!E$550</f>
        <v xml:space="preserve">PR24 ODI performance RCV adjustment in 2027-28 FYA prices (WWN) </v>
      </c>
      <c r="F203" s="5">
        <f xml:space="preserve"> Calc!$F$550</f>
        <v>0</v>
      </c>
      <c r="G203" s="5" t="str">
        <f xml:space="preserve"> Calc!G$550</f>
        <v>£m</v>
      </c>
      <c r="H203" s="5"/>
      <c r="I203" s="5"/>
      <c r="J203" s="5"/>
      <c r="K203" s="5"/>
      <c r="L203" s="5"/>
      <c r="M203" s="5"/>
      <c r="N203" s="5"/>
      <c r="O203" s="5"/>
      <c r="P203" s="5"/>
      <c r="Q203" s="5"/>
      <c r="R203" s="5"/>
      <c r="S203" s="5"/>
      <c r="T203" s="5"/>
      <c r="U203" s="5"/>
      <c r="V203" s="5"/>
      <c r="W203" s="5"/>
    </row>
    <row r="204" spans="3:23">
      <c r="E204" s="5" t="str">
        <f xml:space="preserve"> Calc!E$551</f>
        <v xml:space="preserve">PR24 ODI performance RCV adjustment in 2027-28 FYA prices (BR) </v>
      </c>
      <c r="F204" s="5">
        <f xml:space="preserve"> Calc!$F$551</f>
        <v>0</v>
      </c>
      <c r="G204" s="5" t="str">
        <f xml:space="preserve"> Calc!G$551</f>
        <v>£m</v>
      </c>
      <c r="H204" s="5"/>
      <c r="I204" s="5"/>
      <c r="J204" s="5"/>
      <c r="K204" s="5"/>
      <c r="L204" s="5"/>
      <c r="M204" s="5"/>
      <c r="N204" s="5"/>
      <c r="O204" s="5"/>
      <c r="P204" s="5"/>
      <c r="Q204" s="5"/>
      <c r="R204" s="5"/>
      <c r="S204" s="5"/>
      <c r="T204" s="5"/>
      <c r="U204" s="5"/>
      <c r="V204" s="5"/>
      <c r="W204" s="5"/>
    </row>
    <row r="205" spans="3:23">
      <c r="E205" s="5" t="str">
        <f xml:space="preserve"> Calc!E$552</f>
        <v xml:space="preserve">PR24 ODI performance RCV adjustment in 2027-28 FYA prices (ADDN1) </v>
      </c>
      <c r="F205" s="5">
        <f xml:space="preserve"> Calc!$F$552</f>
        <v>0</v>
      </c>
      <c r="G205" s="5" t="str">
        <f xml:space="preserve"> Calc!G$552</f>
        <v>£m</v>
      </c>
      <c r="H205" s="5"/>
      <c r="I205" s="5"/>
      <c r="J205" s="5"/>
      <c r="K205" s="5"/>
      <c r="L205" s="5"/>
      <c r="M205" s="5"/>
      <c r="N205" s="5"/>
      <c r="O205" s="5"/>
      <c r="P205" s="5"/>
      <c r="Q205" s="5"/>
      <c r="R205" s="5"/>
      <c r="S205" s="5"/>
      <c r="T205" s="5"/>
      <c r="U205" s="5"/>
      <c r="V205" s="5"/>
      <c r="W205" s="5"/>
    </row>
    <row r="206" spans="3:23">
      <c r="E206" s="5" t="str">
        <f xml:space="preserve"> Calc!E$553</f>
        <v xml:space="preserve">PR24 ODI performance RCV adjustment in 2027-28 FYA prices (ADDN2) </v>
      </c>
      <c r="F206" s="5">
        <f xml:space="preserve"> Calc!$F$553</f>
        <v>0</v>
      </c>
      <c r="G206" s="5" t="str">
        <f xml:space="preserve"> Calc!G$553</f>
        <v>£m</v>
      </c>
      <c r="H206" s="5"/>
      <c r="I206" s="5"/>
      <c r="J206" s="5"/>
      <c r="K206" s="5"/>
      <c r="L206" s="5"/>
      <c r="M206" s="5"/>
      <c r="N206" s="5"/>
      <c r="O206" s="5"/>
      <c r="P206" s="5"/>
      <c r="Q206" s="5"/>
      <c r="R206" s="5"/>
      <c r="S206" s="5"/>
      <c r="T206" s="5"/>
      <c r="U206" s="5"/>
      <c r="V206" s="5"/>
      <c r="W206" s="5"/>
    </row>
    <row r="207" spans="3:23">
      <c r="E207" s="5" t="str">
        <f xml:space="preserve"> Calc!E$693</f>
        <v>PR24 ODI performance RCV adjustment in 2027-28 FYA prices (Total)</v>
      </c>
      <c r="F207" s="5">
        <f xml:space="preserve"> Calc!$F$693</f>
        <v>0</v>
      </c>
      <c r="G207" s="5" t="str">
        <f xml:space="preserve"> Calc!G$693</f>
        <v>£m</v>
      </c>
      <c r="H207" s="5"/>
      <c r="I207" s="5"/>
      <c r="J207" s="5"/>
      <c r="K207" s="5"/>
      <c r="L207" s="5"/>
      <c r="M207" s="5"/>
      <c r="N207" s="5"/>
      <c r="O207" s="5"/>
      <c r="P207" s="5"/>
      <c r="Q207" s="5"/>
      <c r="R207" s="5"/>
      <c r="S207" s="5"/>
      <c r="T207" s="5"/>
      <c r="U207" s="5"/>
      <c r="V207" s="5"/>
      <c r="W207" s="5"/>
    </row>
    <row r="208" spans="3:23">
      <c r="C208" s="21" t="s">
        <v>826</v>
      </c>
    </row>
    <row r="209" spans="3:23">
      <c r="E209" s="5" t="str">
        <f xml:space="preserve"> Calc!E$564</f>
        <v xml:space="preserve">PR24 Price control deliverables RCV adjustment in 2027-28 FYA prices (WR) </v>
      </c>
      <c r="F209" s="5">
        <f xml:space="preserve"> Calc!$F$564</f>
        <v>0</v>
      </c>
      <c r="G209" s="5" t="str">
        <f xml:space="preserve"> Calc!G$564</f>
        <v>£m</v>
      </c>
      <c r="H209" s="5"/>
      <c r="I209" s="5"/>
      <c r="J209" s="5"/>
      <c r="K209" s="5"/>
      <c r="L209" s="5"/>
      <c r="M209" s="5"/>
      <c r="N209" s="5"/>
      <c r="O209" s="5"/>
      <c r="P209" s="5"/>
      <c r="Q209" s="5"/>
      <c r="R209" s="5"/>
      <c r="S209" s="5"/>
      <c r="T209" s="5"/>
      <c r="U209" s="5"/>
      <c r="V209" s="5"/>
      <c r="W209" s="5"/>
    </row>
    <row r="210" spans="3:23">
      <c r="E210" s="5" t="str">
        <f xml:space="preserve"> Calc!E$565</f>
        <v xml:space="preserve">PR24 Price control deliverables RCV adjustment in 2027-28 FYA prices (WN) </v>
      </c>
      <c r="F210" s="5">
        <f xml:space="preserve"> Calc!$F$565</f>
        <v>0</v>
      </c>
      <c r="G210" s="5" t="str">
        <f xml:space="preserve"> Calc!G$565</f>
        <v>£m</v>
      </c>
      <c r="H210" s="5"/>
      <c r="I210" s="5"/>
      <c r="J210" s="5"/>
      <c r="K210" s="5"/>
      <c r="L210" s="5"/>
      <c r="M210" s="5"/>
      <c r="N210" s="5"/>
      <c r="O210" s="5"/>
      <c r="P210" s="5"/>
      <c r="Q210" s="5"/>
      <c r="R210" s="5"/>
      <c r="S210" s="5"/>
      <c r="T210" s="5"/>
      <c r="U210" s="5"/>
      <c r="V210" s="5"/>
      <c r="W210" s="5"/>
    </row>
    <row r="211" spans="3:23">
      <c r="E211" s="5" t="str">
        <f xml:space="preserve"> Calc!E$566</f>
        <v xml:space="preserve">PR24 Price control deliverables RCV adjustment in 2027-28 FYA prices (WWN) </v>
      </c>
      <c r="F211" s="5">
        <f xml:space="preserve"> Calc!$F$566</f>
        <v>0</v>
      </c>
      <c r="G211" s="5" t="str">
        <f xml:space="preserve"> Calc!G$566</f>
        <v>£m</v>
      </c>
      <c r="H211" s="5"/>
      <c r="I211" s="5"/>
      <c r="J211" s="5"/>
      <c r="K211" s="5"/>
      <c r="L211" s="5"/>
      <c r="M211" s="5"/>
      <c r="N211" s="5"/>
      <c r="O211" s="5"/>
      <c r="P211" s="5"/>
      <c r="Q211" s="5"/>
      <c r="R211" s="5"/>
      <c r="S211" s="5"/>
      <c r="T211" s="5"/>
      <c r="U211" s="5"/>
      <c r="V211" s="5"/>
      <c r="W211" s="5"/>
    </row>
    <row r="212" spans="3:23">
      <c r="E212" s="5" t="str">
        <f xml:space="preserve"> Calc!E$567</f>
        <v xml:space="preserve">PR24 Price control deliverables RCV adjustment in 2027-28 FYA prices (BR) </v>
      </c>
      <c r="F212" s="5">
        <f xml:space="preserve"> Calc!$F$567</f>
        <v>0</v>
      </c>
      <c r="G212" s="5" t="str">
        <f xml:space="preserve"> Calc!G$567</f>
        <v>£m</v>
      </c>
      <c r="H212" s="5"/>
      <c r="I212" s="5"/>
      <c r="J212" s="5"/>
      <c r="K212" s="5"/>
      <c r="L212" s="5"/>
      <c r="M212" s="5"/>
      <c r="N212" s="5"/>
      <c r="O212" s="5"/>
      <c r="P212" s="5"/>
      <c r="Q212" s="5"/>
      <c r="R212" s="5"/>
      <c r="S212" s="5"/>
      <c r="T212" s="5"/>
      <c r="U212" s="5"/>
      <c r="V212" s="5"/>
      <c r="W212" s="5"/>
    </row>
    <row r="213" spans="3:23">
      <c r="E213" s="5" t="str">
        <f xml:space="preserve"> Calc!E$568</f>
        <v xml:space="preserve">PR24 Price control deliverables RCV adjustment in 2027-28 FYA prices (ADDN1) </v>
      </c>
      <c r="F213" s="5">
        <f xml:space="preserve"> Calc!$F$568</f>
        <v>0</v>
      </c>
      <c r="G213" s="5" t="str">
        <f xml:space="preserve"> Calc!G$568</f>
        <v>£m</v>
      </c>
      <c r="H213" s="5"/>
      <c r="I213" s="5"/>
      <c r="J213" s="5"/>
      <c r="K213" s="5"/>
      <c r="L213" s="5"/>
      <c r="M213" s="5"/>
      <c r="N213" s="5"/>
      <c r="O213" s="5"/>
      <c r="P213" s="5"/>
      <c r="Q213" s="5"/>
      <c r="R213" s="5"/>
      <c r="S213" s="5"/>
      <c r="T213" s="5"/>
      <c r="U213" s="5"/>
      <c r="V213" s="5"/>
      <c r="W213" s="5"/>
    </row>
    <row r="214" spans="3:23">
      <c r="E214" s="5" t="str">
        <f xml:space="preserve"> Calc!E$569</f>
        <v xml:space="preserve">PR24 Price control deliverables RCV adjustment in 2027-28 FYA prices (ADDN2) </v>
      </c>
      <c r="F214" s="5">
        <f xml:space="preserve"> Calc!$F$569</f>
        <v>0</v>
      </c>
      <c r="G214" s="5" t="str">
        <f xml:space="preserve"> Calc!G$569</f>
        <v>£m</v>
      </c>
      <c r="H214" s="5"/>
      <c r="I214" s="5"/>
      <c r="J214" s="5"/>
      <c r="K214" s="5"/>
      <c r="L214" s="5"/>
      <c r="M214" s="5"/>
      <c r="N214" s="5"/>
      <c r="O214" s="5"/>
      <c r="P214" s="5"/>
      <c r="Q214" s="5"/>
      <c r="R214" s="5"/>
      <c r="S214" s="5"/>
      <c r="T214" s="5"/>
      <c r="U214" s="5"/>
      <c r="V214" s="5"/>
      <c r="W214" s="5"/>
    </row>
    <row r="215" spans="3:23">
      <c r="E215" s="5" t="str">
        <f xml:space="preserve"> Calc!E$703</f>
        <v>PR24 Price control deliverables RCV adjustment in 2027-28 FYA prices (Total)</v>
      </c>
      <c r="F215" s="5">
        <f xml:space="preserve"> Calc!$F$703</f>
        <v>0</v>
      </c>
      <c r="G215" s="5" t="str">
        <f xml:space="preserve"> Calc!G$703</f>
        <v>£m</v>
      </c>
      <c r="H215" s="5"/>
      <c r="I215" s="5"/>
      <c r="J215" s="5"/>
      <c r="K215" s="5"/>
      <c r="L215" s="5"/>
      <c r="M215" s="5"/>
      <c r="N215" s="5"/>
      <c r="O215" s="5"/>
      <c r="P215" s="5"/>
      <c r="Q215" s="5"/>
      <c r="R215" s="5"/>
      <c r="S215" s="5"/>
      <c r="T215" s="5"/>
      <c r="U215" s="5"/>
      <c r="V215" s="5"/>
      <c r="W215" s="5"/>
    </row>
    <row r="216" spans="3:23">
      <c r="C216" s="21" t="s">
        <v>826</v>
      </c>
    </row>
    <row r="217" spans="3:23">
      <c r="E217" s="5" t="str">
        <f xml:space="preserve"> Calc!E$580</f>
        <v xml:space="preserve">PR24 QAA RCV adjustment in 2027-28 FYA prices (WR) </v>
      </c>
      <c r="F217" s="5">
        <f xml:space="preserve"> Calc!$F$580</f>
        <v>0</v>
      </c>
      <c r="G217" s="5" t="str">
        <f xml:space="preserve"> Calc!G$580</f>
        <v>£m</v>
      </c>
      <c r="H217" s="5"/>
      <c r="I217" s="5"/>
      <c r="J217" s="5"/>
      <c r="K217" s="5"/>
      <c r="L217" s="5"/>
      <c r="M217" s="5"/>
      <c r="N217" s="5"/>
      <c r="O217" s="5"/>
      <c r="P217" s="5"/>
      <c r="Q217" s="5"/>
      <c r="R217" s="5"/>
      <c r="S217" s="5"/>
      <c r="T217" s="5"/>
      <c r="U217" s="5"/>
      <c r="V217" s="5"/>
      <c r="W217" s="5"/>
    </row>
    <row r="218" spans="3:23">
      <c r="E218" s="5" t="str">
        <f xml:space="preserve"> Calc!E$581</f>
        <v xml:space="preserve">PR24 QAA RCV adjustment in 2027-28 FYA prices (WN) </v>
      </c>
      <c r="F218" s="5">
        <f xml:space="preserve"> Calc!$F$581</f>
        <v>0</v>
      </c>
      <c r="G218" s="5" t="str">
        <f xml:space="preserve"> Calc!G$581</f>
        <v>£m</v>
      </c>
      <c r="H218" s="5"/>
      <c r="I218" s="5"/>
      <c r="J218" s="5"/>
      <c r="K218" s="5"/>
      <c r="L218" s="5"/>
      <c r="M218" s="5"/>
      <c r="N218" s="5"/>
      <c r="O218" s="5"/>
      <c r="P218" s="5"/>
      <c r="Q218" s="5"/>
      <c r="R218" s="5"/>
      <c r="S218" s="5"/>
      <c r="T218" s="5"/>
      <c r="U218" s="5"/>
      <c r="V218" s="5"/>
      <c r="W218" s="5"/>
    </row>
    <row r="219" spans="3:23">
      <c r="E219" s="5" t="str">
        <f xml:space="preserve"> Calc!E$582</f>
        <v xml:space="preserve">PR24 QAA RCV adjustment in 2027-28 FYA prices (WWN) </v>
      </c>
      <c r="F219" s="5">
        <f xml:space="preserve"> Calc!$F$582</f>
        <v>0</v>
      </c>
      <c r="G219" s="5" t="str">
        <f xml:space="preserve"> Calc!G$582</f>
        <v>£m</v>
      </c>
      <c r="H219" s="5"/>
      <c r="I219" s="5"/>
      <c r="J219" s="5"/>
      <c r="K219" s="5"/>
      <c r="L219" s="5"/>
      <c r="M219" s="5"/>
      <c r="N219" s="5"/>
      <c r="O219" s="5"/>
      <c r="P219" s="5"/>
      <c r="Q219" s="5"/>
      <c r="R219" s="5"/>
      <c r="S219" s="5"/>
      <c r="T219" s="5"/>
      <c r="U219" s="5"/>
      <c r="V219" s="5"/>
      <c r="W219" s="5"/>
    </row>
    <row r="220" spans="3:23">
      <c r="E220" s="5" t="str">
        <f xml:space="preserve"> Calc!E$583</f>
        <v xml:space="preserve">PR24 QAA RCV adjustment in 2027-28 FYA prices (BR) </v>
      </c>
      <c r="F220" s="5">
        <f xml:space="preserve"> Calc!$F$583</f>
        <v>0</v>
      </c>
      <c r="G220" s="5" t="str">
        <f xml:space="preserve"> Calc!G$583</f>
        <v>£m</v>
      </c>
      <c r="H220" s="5"/>
      <c r="I220" s="5"/>
      <c r="J220" s="5"/>
      <c r="K220" s="5"/>
      <c r="L220" s="5"/>
      <c r="M220" s="5"/>
      <c r="N220" s="5"/>
      <c r="O220" s="5"/>
      <c r="P220" s="5"/>
      <c r="Q220" s="5"/>
      <c r="R220" s="5"/>
      <c r="S220" s="5"/>
      <c r="T220" s="5"/>
      <c r="U220" s="5"/>
      <c r="V220" s="5"/>
      <c r="W220" s="5"/>
    </row>
    <row r="221" spans="3:23">
      <c r="E221" s="5" t="str">
        <f xml:space="preserve"> Calc!E$584</f>
        <v xml:space="preserve">PR24 QAA RCV adjustment in 2027-28 FYA prices (ADDN1) </v>
      </c>
      <c r="F221" s="5">
        <f xml:space="preserve"> Calc!$F$584</f>
        <v>0</v>
      </c>
      <c r="G221" s="5" t="str">
        <f xml:space="preserve"> Calc!G$584</f>
        <v>£m</v>
      </c>
      <c r="H221" s="5"/>
      <c r="I221" s="5"/>
      <c r="J221" s="5"/>
      <c r="K221" s="5"/>
      <c r="L221" s="5"/>
      <c r="M221" s="5"/>
      <c r="N221" s="5"/>
      <c r="O221" s="5"/>
      <c r="P221" s="5"/>
      <c r="Q221" s="5"/>
      <c r="R221" s="5"/>
      <c r="S221" s="5"/>
      <c r="T221" s="5"/>
      <c r="U221" s="5"/>
      <c r="V221" s="5"/>
      <c r="W221" s="5"/>
    </row>
    <row r="222" spans="3:23">
      <c r="E222" s="5" t="str">
        <f xml:space="preserve"> Calc!E$585</f>
        <v xml:space="preserve">PR24 QAA RCV adjustment in 2027-28 FYA prices (ADDN2) </v>
      </c>
      <c r="F222" s="5">
        <f xml:space="preserve"> Calc!$F$585</f>
        <v>0</v>
      </c>
      <c r="G222" s="5" t="str">
        <f xml:space="preserve"> Calc!G$585</f>
        <v>£m</v>
      </c>
      <c r="H222" s="5"/>
      <c r="I222" s="5"/>
      <c r="J222" s="5"/>
      <c r="K222" s="5"/>
      <c r="L222" s="5"/>
      <c r="M222" s="5"/>
      <c r="N222" s="5"/>
      <c r="O222" s="5"/>
      <c r="P222" s="5"/>
      <c r="Q222" s="5"/>
      <c r="R222" s="5"/>
      <c r="S222" s="5"/>
      <c r="T222" s="5"/>
      <c r="U222" s="5"/>
      <c r="V222" s="5"/>
      <c r="W222" s="5"/>
    </row>
    <row r="223" spans="3:23">
      <c r="E223" s="5" t="str">
        <f xml:space="preserve"> Calc!E$713</f>
        <v>PR24 QAA RCV adjustment in 2027-28 FYA prices (Total)</v>
      </c>
      <c r="F223" s="5">
        <f xml:space="preserve"> Calc!$F$713</f>
        <v>0</v>
      </c>
      <c r="G223" s="5" t="str">
        <f xml:space="preserve"> Calc!G$713</f>
        <v>£m</v>
      </c>
      <c r="H223" s="5"/>
      <c r="I223" s="5"/>
      <c r="J223" s="5"/>
      <c r="K223" s="5"/>
      <c r="L223" s="5"/>
      <c r="M223" s="5"/>
      <c r="N223" s="5"/>
      <c r="O223" s="5"/>
      <c r="P223" s="5"/>
      <c r="Q223" s="5"/>
      <c r="R223" s="5"/>
      <c r="S223" s="5"/>
      <c r="T223" s="5"/>
      <c r="U223" s="5"/>
      <c r="V223" s="5"/>
      <c r="W223" s="5"/>
    </row>
    <row r="224" spans="3:23">
      <c r="C224" s="21" t="s">
        <v>826</v>
      </c>
    </row>
    <row r="225" spans="3:23">
      <c r="E225" s="5" t="str">
        <f xml:space="preserve"> Calc!E$596</f>
        <v xml:space="preserve">PR24 Real price effects RCV adjustment in 2027-28 FYA prices (WR) </v>
      </c>
      <c r="F225" s="5">
        <f xml:space="preserve"> Calc!$F$596</f>
        <v>0</v>
      </c>
      <c r="G225" s="5" t="str">
        <f xml:space="preserve"> Calc!G$596</f>
        <v>£m</v>
      </c>
      <c r="H225" s="5"/>
      <c r="I225" s="5"/>
      <c r="J225" s="5"/>
      <c r="K225" s="5"/>
      <c r="L225" s="5"/>
      <c r="M225" s="5"/>
      <c r="N225" s="5"/>
      <c r="O225" s="5"/>
      <c r="P225" s="5"/>
      <c r="Q225" s="5"/>
      <c r="R225" s="5"/>
      <c r="S225" s="5"/>
      <c r="T225" s="5"/>
      <c r="U225" s="5"/>
      <c r="V225" s="5"/>
      <c r="W225" s="5"/>
    </row>
    <row r="226" spans="3:23">
      <c r="E226" s="5" t="str">
        <f xml:space="preserve"> Calc!E$597</f>
        <v xml:space="preserve">PR24 Real price effects RCV adjustment in 2027-28 FYA prices (WN) </v>
      </c>
      <c r="F226" s="5">
        <f xml:space="preserve"> Calc!$F$597</f>
        <v>0</v>
      </c>
      <c r="G226" s="5" t="str">
        <f xml:space="preserve"> Calc!G$597</f>
        <v>£m</v>
      </c>
      <c r="H226" s="5"/>
      <c r="I226" s="5"/>
      <c r="J226" s="5"/>
      <c r="K226" s="5"/>
      <c r="L226" s="5"/>
      <c r="M226" s="5"/>
      <c r="N226" s="5"/>
      <c r="O226" s="5"/>
      <c r="P226" s="5"/>
      <c r="Q226" s="5"/>
      <c r="R226" s="5"/>
      <c r="S226" s="5"/>
      <c r="T226" s="5"/>
      <c r="U226" s="5"/>
      <c r="V226" s="5"/>
      <c r="W226" s="5"/>
    </row>
    <row r="227" spans="3:23">
      <c r="E227" s="5" t="str">
        <f xml:space="preserve"> Calc!E$598</f>
        <v xml:space="preserve">PR24 Real price effects RCV adjustment in 2027-28 FYA prices (WWN) </v>
      </c>
      <c r="F227" s="5">
        <f xml:space="preserve"> Calc!$F$598</f>
        <v>0</v>
      </c>
      <c r="G227" s="5" t="str">
        <f xml:space="preserve"> Calc!G$598</f>
        <v>£m</v>
      </c>
      <c r="H227" s="5"/>
      <c r="I227" s="5"/>
      <c r="J227" s="5"/>
      <c r="K227" s="5"/>
      <c r="L227" s="5"/>
      <c r="M227" s="5"/>
      <c r="N227" s="5"/>
      <c r="O227" s="5"/>
      <c r="P227" s="5"/>
      <c r="Q227" s="5"/>
      <c r="R227" s="5"/>
      <c r="S227" s="5"/>
      <c r="T227" s="5"/>
      <c r="U227" s="5"/>
      <c r="V227" s="5"/>
      <c r="W227" s="5"/>
    </row>
    <row r="228" spans="3:23">
      <c r="E228" s="5" t="str">
        <f xml:space="preserve"> Calc!E$599</f>
        <v xml:space="preserve">PR24 Real price effects RCV adjustment in 2027-28 FYA prices (BR) </v>
      </c>
      <c r="F228" s="5">
        <f xml:space="preserve"> Calc!$F$599</f>
        <v>0</v>
      </c>
      <c r="G228" s="5" t="str">
        <f xml:space="preserve"> Calc!G$599</f>
        <v>£m</v>
      </c>
      <c r="H228" s="5"/>
      <c r="I228" s="5"/>
      <c r="J228" s="5"/>
      <c r="K228" s="5"/>
      <c r="L228" s="5"/>
      <c r="M228" s="5"/>
      <c r="N228" s="5"/>
      <c r="O228" s="5"/>
      <c r="P228" s="5"/>
      <c r="Q228" s="5"/>
      <c r="R228" s="5"/>
      <c r="S228" s="5"/>
      <c r="T228" s="5"/>
      <c r="U228" s="5"/>
      <c r="V228" s="5"/>
      <c r="W228" s="5"/>
    </row>
    <row r="229" spans="3:23">
      <c r="E229" s="5" t="str">
        <f xml:space="preserve"> Calc!E$600</f>
        <v xml:space="preserve">PR24 Real price effects RCV adjustment in 2027-28 FYA prices (ADDN1) </v>
      </c>
      <c r="F229" s="5">
        <f xml:space="preserve"> Calc!$F$600</f>
        <v>0</v>
      </c>
      <c r="G229" s="5" t="str">
        <f xml:space="preserve"> Calc!G$600</f>
        <v>£m</v>
      </c>
      <c r="H229" s="5"/>
      <c r="I229" s="5"/>
      <c r="J229" s="5"/>
      <c r="K229" s="5"/>
      <c r="L229" s="5"/>
      <c r="M229" s="5"/>
      <c r="N229" s="5"/>
      <c r="O229" s="5"/>
      <c r="P229" s="5"/>
      <c r="Q229" s="5"/>
      <c r="R229" s="5"/>
      <c r="S229" s="5"/>
      <c r="T229" s="5"/>
      <c r="U229" s="5"/>
      <c r="V229" s="5"/>
      <c r="W229" s="5"/>
    </row>
    <row r="230" spans="3:23">
      <c r="E230" s="5" t="str">
        <f xml:space="preserve"> Calc!E$601</f>
        <v xml:space="preserve">PR24 Real price effects RCV adjustment in 2027-28 FYA prices (ADDN2) </v>
      </c>
      <c r="F230" s="5">
        <f xml:space="preserve"> Calc!$F$601</f>
        <v>0</v>
      </c>
      <c r="G230" s="5" t="str">
        <f xml:space="preserve"> Calc!G$601</f>
        <v>£m</v>
      </c>
      <c r="H230" s="5"/>
      <c r="I230" s="5"/>
      <c r="J230" s="5"/>
      <c r="K230" s="5"/>
      <c r="L230" s="5"/>
      <c r="M230" s="5"/>
      <c r="N230" s="5"/>
      <c r="O230" s="5"/>
      <c r="P230" s="5"/>
      <c r="Q230" s="5"/>
      <c r="R230" s="5"/>
      <c r="S230" s="5"/>
      <c r="T230" s="5"/>
      <c r="U230" s="5"/>
      <c r="V230" s="5"/>
      <c r="W230" s="5"/>
    </row>
    <row r="231" spans="3:23">
      <c r="E231" s="5" t="str">
        <f xml:space="preserve"> Calc!E$723</f>
        <v>PR24 Real price effects RCV adjustment in 2027-28 FYA prices (Total)</v>
      </c>
      <c r="F231" s="5">
        <f xml:space="preserve"> Calc!$F$723</f>
        <v>0</v>
      </c>
      <c r="G231" s="5" t="str">
        <f xml:space="preserve"> Calc!G$723</f>
        <v>£m</v>
      </c>
      <c r="H231" s="5"/>
      <c r="I231" s="5"/>
      <c r="J231" s="5"/>
      <c r="K231" s="5"/>
      <c r="L231" s="5"/>
      <c r="M231" s="5"/>
      <c r="N231" s="5"/>
      <c r="O231" s="5"/>
      <c r="P231" s="5"/>
      <c r="Q231" s="5"/>
      <c r="R231" s="5"/>
      <c r="S231" s="5"/>
      <c r="T231" s="5"/>
      <c r="U231" s="5"/>
      <c r="V231" s="5"/>
      <c r="W231" s="5"/>
    </row>
    <row r="232" spans="3:23">
      <c r="C232" s="21" t="s">
        <v>826</v>
      </c>
    </row>
    <row r="233" spans="3:23">
      <c r="E233" s="5" t="str">
        <f xml:space="preserve"> Calc!E$612</f>
        <v xml:space="preserve">PR24 Wastewater enhancement RCV adjustment in 2027-28 FYA prices (WR) </v>
      </c>
      <c r="F233" s="5">
        <f xml:space="preserve"> Calc!$F$612</f>
        <v>0</v>
      </c>
      <c r="G233" s="5" t="str">
        <f xml:space="preserve"> Calc!G$612</f>
        <v>£m</v>
      </c>
      <c r="H233" s="5"/>
      <c r="I233" s="5"/>
      <c r="J233" s="5"/>
      <c r="K233" s="5"/>
      <c r="L233" s="5"/>
      <c r="M233" s="5"/>
      <c r="N233" s="5"/>
      <c r="O233" s="5"/>
      <c r="P233" s="5"/>
      <c r="Q233" s="5"/>
      <c r="R233" s="5"/>
      <c r="S233" s="5"/>
      <c r="T233" s="5"/>
      <c r="U233" s="5"/>
      <c r="V233" s="5"/>
      <c r="W233" s="5"/>
    </row>
    <row r="234" spans="3:23">
      <c r="E234" s="5" t="str">
        <f xml:space="preserve"> Calc!E$613</f>
        <v xml:space="preserve">PR24 Wastewater enhancement RCV adjustment in 2027-28 FYA prices (WN) </v>
      </c>
      <c r="F234" s="5">
        <f xml:space="preserve"> Calc!$F$613</f>
        <v>0</v>
      </c>
      <c r="G234" s="5" t="str">
        <f xml:space="preserve"> Calc!G$613</f>
        <v>£m</v>
      </c>
      <c r="H234" s="5"/>
      <c r="I234" s="5"/>
      <c r="J234" s="5"/>
      <c r="K234" s="5"/>
      <c r="L234" s="5"/>
      <c r="M234" s="5"/>
      <c r="N234" s="5"/>
      <c r="O234" s="5"/>
      <c r="P234" s="5"/>
      <c r="Q234" s="5"/>
      <c r="R234" s="5"/>
      <c r="S234" s="5"/>
      <c r="T234" s="5"/>
      <c r="U234" s="5"/>
      <c r="V234" s="5"/>
      <c r="W234" s="5"/>
    </row>
    <row r="235" spans="3:23">
      <c r="E235" s="5" t="str">
        <f xml:space="preserve"> Calc!E$614</f>
        <v xml:space="preserve">PR24 Wastewater enhancement RCV adjustment in 2027-28 FYA prices (WWN) </v>
      </c>
      <c r="F235" s="5">
        <f xml:space="preserve"> Calc!$F$614</f>
        <v>0</v>
      </c>
      <c r="G235" s="5" t="str">
        <f xml:space="preserve"> Calc!G$614</f>
        <v>£m</v>
      </c>
      <c r="H235" s="5"/>
      <c r="I235" s="5"/>
      <c r="J235" s="5"/>
      <c r="K235" s="5"/>
      <c r="L235" s="5"/>
      <c r="M235" s="5"/>
      <c r="N235" s="5"/>
      <c r="O235" s="5"/>
      <c r="P235" s="5"/>
      <c r="Q235" s="5"/>
      <c r="R235" s="5"/>
      <c r="S235" s="5"/>
      <c r="T235" s="5"/>
      <c r="U235" s="5"/>
      <c r="V235" s="5"/>
      <c r="W235" s="5"/>
    </row>
    <row r="236" spans="3:23">
      <c r="E236" s="5" t="str">
        <f xml:space="preserve"> Calc!E$615</f>
        <v xml:space="preserve">PR24 Wastewater enhancement RCV adjustment in 2027-28 FYA prices (BR) </v>
      </c>
      <c r="F236" s="5">
        <f xml:space="preserve"> Calc!$F$615</f>
        <v>0</v>
      </c>
      <c r="G236" s="5" t="str">
        <f xml:space="preserve"> Calc!G$615</f>
        <v>£m</v>
      </c>
      <c r="H236" s="5"/>
      <c r="I236" s="5"/>
      <c r="J236" s="5"/>
      <c r="K236" s="5"/>
      <c r="L236" s="5"/>
      <c r="M236" s="5"/>
      <c r="N236" s="5"/>
      <c r="O236" s="5"/>
      <c r="P236" s="5"/>
      <c r="Q236" s="5"/>
      <c r="R236" s="5"/>
      <c r="S236" s="5"/>
      <c r="T236" s="5"/>
      <c r="U236" s="5"/>
      <c r="V236" s="5"/>
      <c r="W236" s="5"/>
    </row>
    <row r="237" spans="3:23">
      <c r="E237" s="5" t="str">
        <f xml:space="preserve"> Calc!E$616</f>
        <v xml:space="preserve">PR24 Wastewater enhancement RCV adjustment in 2027-28 FYA prices (ADDN1) </v>
      </c>
      <c r="F237" s="5">
        <f xml:space="preserve"> Calc!$F$616</f>
        <v>0</v>
      </c>
      <c r="G237" s="5" t="str">
        <f xml:space="preserve"> Calc!G$616</f>
        <v>£m</v>
      </c>
      <c r="H237" s="5"/>
      <c r="I237" s="5"/>
      <c r="J237" s="5"/>
      <c r="K237" s="5"/>
      <c r="L237" s="5"/>
      <c r="M237" s="5"/>
      <c r="N237" s="5"/>
      <c r="O237" s="5"/>
      <c r="P237" s="5"/>
      <c r="Q237" s="5"/>
      <c r="R237" s="5"/>
      <c r="S237" s="5"/>
      <c r="T237" s="5"/>
      <c r="U237" s="5"/>
      <c r="V237" s="5"/>
      <c r="W237" s="5"/>
    </row>
    <row r="238" spans="3:23">
      <c r="E238" s="5" t="str">
        <f xml:space="preserve"> Calc!E$617</f>
        <v xml:space="preserve">PR24 Wastewater enhancement RCV adjustment in 2027-28 FYA prices (ADDN2) </v>
      </c>
      <c r="F238" s="5">
        <f xml:space="preserve"> Calc!$F$617</f>
        <v>0</v>
      </c>
      <c r="G238" s="5" t="str">
        <f xml:space="preserve"> Calc!G$617</f>
        <v>£m</v>
      </c>
      <c r="H238" s="5"/>
      <c r="I238" s="5"/>
      <c r="J238" s="5"/>
      <c r="K238" s="5"/>
      <c r="L238" s="5"/>
      <c r="M238" s="5"/>
      <c r="N238" s="5"/>
      <c r="O238" s="5"/>
      <c r="P238" s="5"/>
      <c r="Q238" s="5"/>
      <c r="R238" s="5"/>
      <c r="S238" s="5"/>
      <c r="T238" s="5"/>
      <c r="U238" s="5"/>
      <c r="V238" s="5"/>
      <c r="W238" s="5"/>
    </row>
    <row r="239" spans="3:23">
      <c r="E239" s="5" t="str">
        <f xml:space="preserve"> Calc!E$733</f>
        <v>PR24 Wastewater enhancement RCV adjustment in 2027-28 FYA prices (Total)</v>
      </c>
      <c r="F239" s="5">
        <f xml:space="preserve"> Calc!$F$733</f>
        <v>0</v>
      </c>
      <c r="G239" s="5" t="str">
        <f xml:space="preserve"> Calc!G$733</f>
        <v>£m</v>
      </c>
      <c r="H239" s="5"/>
      <c r="I239" s="5"/>
      <c r="J239" s="5"/>
      <c r="K239" s="5"/>
      <c r="L239" s="5"/>
      <c r="M239" s="5"/>
      <c r="N239" s="5"/>
      <c r="O239" s="5"/>
      <c r="P239" s="5"/>
      <c r="Q239" s="5"/>
      <c r="R239" s="5"/>
      <c r="S239" s="5"/>
      <c r="T239" s="5"/>
      <c r="U239" s="5"/>
      <c r="V239" s="5"/>
      <c r="W239" s="5"/>
    </row>
    <row r="240" spans="3:23">
      <c r="C240" s="21" t="s">
        <v>826</v>
      </c>
    </row>
    <row r="241" spans="3:23">
      <c r="E241" s="5" t="str">
        <f xml:space="preserve"> Calc!E$628</f>
        <v xml:space="preserve">PR24 Other RCV adjustment in 2027-28 FYA prices (WR) </v>
      </c>
      <c r="F241" s="5">
        <f xml:space="preserve"> Calc!$F$628</f>
        <v>0</v>
      </c>
      <c r="G241" s="5" t="str">
        <f xml:space="preserve"> Calc!G$628</f>
        <v>£m</v>
      </c>
      <c r="H241" s="5"/>
      <c r="I241" s="5"/>
      <c r="J241" s="5"/>
      <c r="K241" s="5"/>
      <c r="L241" s="5"/>
      <c r="M241" s="5"/>
      <c r="N241" s="5"/>
      <c r="O241" s="5"/>
      <c r="P241" s="5"/>
      <c r="Q241" s="5"/>
      <c r="R241" s="5"/>
      <c r="S241" s="5"/>
      <c r="T241" s="5"/>
      <c r="U241" s="5"/>
      <c r="V241" s="5"/>
      <c r="W241" s="5"/>
    </row>
    <row r="242" spans="3:23">
      <c r="E242" s="5" t="str">
        <f xml:space="preserve"> Calc!E$629</f>
        <v xml:space="preserve">PR24 Other RCV adjustment in 2027-28 FYA prices (WN) </v>
      </c>
      <c r="F242" s="5">
        <f xml:space="preserve"> Calc!$F$629</f>
        <v>0</v>
      </c>
      <c r="G242" s="5" t="str">
        <f xml:space="preserve"> Calc!G$629</f>
        <v>£m</v>
      </c>
      <c r="H242" s="5"/>
      <c r="I242" s="5"/>
      <c r="J242" s="5"/>
      <c r="K242" s="5"/>
      <c r="L242" s="5"/>
      <c r="M242" s="5"/>
      <c r="N242" s="5"/>
      <c r="O242" s="5"/>
      <c r="P242" s="5"/>
      <c r="Q242" s="5"/>
      <c r="R242" s="5"/>
      <c r="S242" s="5"/>
      <c r="T242" s="5"/>
      <c r="U242" s="5"/>
      <c r="V242" s="5"/>
      <c r="W242" s="5"/>
    </row>
    <row r="243" spans="3:23">
      <c r="E243" s="5" t="str">
        <f xml:space="preserve"> Calc!E$630</f>
        <v xml:space="preserve">PR24 Other RCV adjustment in 2027-28 FYA prices (WWN) </v>
      </c>
      <c r="F243" s="5">
        <f xml:space="preserve"> Calc!$F$630</f>
        <v>0</v>
      </c>
      <c r="G243" s="5" t="str">
        <f xml:space="preserve"> Calc!G$630</f>
        <v>£m</v>
      </c>
      <c r="H243" s="5"/>
      <c r="I243" s="5"/>
      <c r="J243" s="5"/>
      <c r="K243" s="5"/>
      <c r="L243" s="5"/>
      <c r="M243" s="5"/>
      <c r="N243" s="5"/>
      <c r="O243" s="5"/>
      <c r="P243" s="5"/>
      <c r="Q243" s="5"/>
      <c r="R243" s="5"/>
      <c r="S243" s="5"/>
      <c r="T243" s="5"/>
      <c r="U243" s="5"/>
      <c r="V243" s="5"/>
      <c r="W243" s="5"/>
    </row>
    <row r="244" spans="3:23">
      <c r="E244" s="5" t="str">
        <f xml:space="preserve"> Calc!E$631</f>
        <v xml:space="preserve">PR24 Other RCV adjustment in 2027-28 FYA prices (BR) </v>
      </c>
      <c r="F244" s="5">
        <f xml:space="preserve"> Calc!$F$631</f>
        <v>0</v>
      </c>
      <c r="G244" s="5" t="str">
        <f xml:space="preserve"> Calc!G$631</f>
        <v>£m</v>
      </c>
      <c r="H244" s="5"/>
      <c r="I244" s="5"/>
      <c r="J244" s="5"/>
      <c r="K244" s="5"/>
      <c r="L244" s="5"/>
      <c r="M244" s="5"/>
      <c r="N244" s="5"/>
      <c r="O244" s="5"/>
      <c r="P244" s="5"/>
      <c r="Q244" s="5"/>
      <c r="R244" s="5"/>
      <c r="S244" s="5"/>
      <c r="T244" s="5"/>
      <c r="U244" s="5"/>
      <c r="V244" s="5"/>
      <c r="W244" s="5"/>
    </row>
    <row r="245" spans="3:23">
      <c r="E245" s="5" t="str">
        <f xml:space="preserve"> Calc!E$632</f>
        <v xml:space="preserve">PR24 Other RCV adjustment in 2027-28 FYA prices (ADDN1) </v>
      </c>
      <c r="F245" s="5">
        <f xml:space="preserve"> Calc!$F$632</f>
        <v>0</v>
      </c>
      <c r="G245" s="5" t="str">
        <f xml:space="preserve"> Calc!G$632</f>
        <v>£m</v>
      </c>
      <c r="H245" s="5"/>
      <c r="I245" s="5"/>
      <c r="J245" s="5"/>
      <c r="K245" s="5"/>
      <c r="L245" s="5"/>
      <c r="M245" s="5"/>
      <c r="N245" s="5"/>
      <c r="O245" s="5"/>
      <c r="P245" s="5"/>
      <c r="Q245" s="5"/>
      <c r="R245" s="5"/>
      <c r="S245" s="5"/>
      <c r="T245" s="5"/>
      <c r="U245" s="5"/>
      <c r="V245" s="5"/>
      <c r="W245" s="5"/>
    </row>
    <row r="246" spans="3:23">
      <c r="E246" s="5" t="str">
        <f xml:space="preserve"> Calc!E$633</f>
        <v xml:space="preserve">PR24 Other RCV adjustment in 2027-28 FYA prices (ADDN2) </v>
      </c>
      <c r="F246" s="5">
        <f xml:space="preserve"> Calc!$F$633</f>
        <v>0</v>
      </c>
      <c r="G246" s="5" t="str">
        <f xml:space="preserve"> Calc!G$633</f>
        <v>£m</v>
      </c>
      <c r="H246" s="5"/>
      <c r="I246" s="5"/>
      <c r="J246" s="5"/>
      <c r="K246" s="5"/>
      <c r="L246" s="5"/>
      <c r="M246" s="5"/>
      <c r="N246" s="5"/>
      <c r="O246" s="5"/>
      <c r="P246" s="5"/>
      <c r="Q246" s="5"/>
      <c r="R246" s="5"/>
      <c r="S246" s="5"/>
      <c r="T246" s="5"/>
      <c r="U246" s="5"/>
      <c r="V246" s="5"/>
      <c r="W246" s="5"/>
    </row>
    <row r="247" spans="3:23">
      <c r="E247" s="5" t="str">
        <f xml:space="preserve"> Calc!E$743</f>
        <v>PR24 Other RCV adjustment in 2027-28 FYA prices (Total)</v>
      </c>
      <c r="F247" s="5">
        <f xml:space="preserve"> Calc!$F$743</f>
        <v>0</v>
      </c>
      <c r="G247" s="5" t="str">
        <f xml:space="preserve"> Calc!G$743</f>
        <v>£m</v>
      </c>
      <c r="H247" s="5"/>
      <c r="I247" s="5"/>
      <c r="J247" s="5"/>
      <c r="K247" s="5"/>
      <c r="L247" s="5"/>
      <c r="M247" s="5"/>
      <c r="N247" s="5"/>
      <c r="O247" s="5"/>
      <c r="P247" s="5"/>
      <c r="Q247" s="5"/>
      <c r="R247" s="5"/>
      <c r="S247" s="5"/>
      <c r="T247" s="5"/>
      <c r="U247" s="5"/>
      <c r="V247" s="5"/>
      <c r="W247" s="5"/>
    </row>
    <row r="248" spans="3:23">
      <c r="C248" s="21" t="s">
        <v>826</v>
      </c>
    </row>
    <row r="249" spans="3:23">
      <c r="C249" s="21" t="s">
        <v>826</v>
      </c>
    </row>
    <row r="250" spans="3:23">
      <c r="C250" s="21" t="s">
        <v>826</v>
      </c>
    </row>
    <row r="251" spans="3:23" hidden="1">
      <c r="C251" s="21" t="s">
        <v>826</v>
      </c>
    </row>
    <row r="252" spans="3:23" hidden="1">
      <c r="C252" s="21" t="s">
        <v>826</v>
      </c>
    </row>
    <row r="253" spans="3:23" hidden="1">
      <c r="C253" s="21" t="s">
        <v>826</v>
      </c>
    </row>
    <row r="254" spans="3:23" hidden="1">
      <c r="C254" s="21" t="s">
        <v>826</v>
      </c>
    </row>
    <row r="255" spans="3:23" hidden="1">
      <c r="C255" s="21" t="s">
        <v>826</v>
      </c>
    </row>
    <row r="256" spans="3:23" hidden="1">
      <c r="C256" s="21" t="s">
        <v>826</v>
      </c>
    </row>
    <row r="257" spans="3:3" hidden="1">
      <c r="C257" s="21" t="s">
        <v>826</v>
      </c>
    </row>
  </sheetData>
  <conditionalFormatting sqref="F2">
    <cfRule type="cellIs" dxfId="7" priority="1" stopIfTrue="1" operator="notEqual">
      <formula>0</formula>
    </cfRule>
    <cfRule type="cellIs" dxfId="6" priority="2" stopIfTrue="1" operator="equal">
      <formula>""</formula>
    </cfRule>
  </conditionalFormatting>
  <conditionalFormatting sqref="J3:ZZ3">
    <cfRule type="cellIs" dxfId="5" priority="5" operator="equal">
      <formula>"PPA ext."</formula>
    </cfRule>
    <cfRule type="cellIs" dxfId="4" priority="6" operator="equal">
      <formula>"Delay"</formula>
    </cfRule>
    <cfRule type="cellIs" dxfId="3" priority="7" operator="equal">
      <formula>"Fin Close"</formula>
    </cfRule>
    <cfRule type="cellIs" dxfId="2" priority="8" stopIfTrue="1" operator="equal">
      <formula>"Construction"</formula>
    </cfRule>
    <cfRule type="cellIs" dxfId="1" priority="9" stopIfTrue="1" operator="equal">
      <formula>"Operations"</formula>
    </cfRule>
  </conditionalFormatting>
  <pageMargins left="0.70866141732283472" right="0.70866141732283472" top="0.74803149606299213" bottom="0.74803149606299213" header="0.31496062992125984" footer="0.31496062992125984"/>
  <pageSetup paperSize="8" scale="51"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8C561"/>
    <pageSetUpPr fitToPage="1"/>
  </sheetPr>
  <dimension ref="A1:U26"/>
  <sheetViews>
    <sheetView showGridLines="0" zoomScaleNormal="100" workbookViewId="0"/>
  </sheetViews>
  <sheetFormatPr defaultColWidth="0" defaultRowHeight="13.5" zeroHeight="1"/>
  <cols>
    <col min="1" max="1" width="1.83203125" style="94" customWidth="1"/>
    <col min="2" max="2" width="48.83203125" style="94" customWidth="1"/>
    <col min="3" max="3" width="28.83203125" style="126" customWidth="1"/>
    <col min="4" max="9" width="28.83203125" style="94" customWidth="1"/>
    <col min="10" max="10" width="9.33203125" style="193" customWidth="1"/>
    <col min="11" max="11" width="12.6640625" style="193" hidden="1" customWidth="1"/>
    <col min="12" max="21" width="12.6640625" style="94" hidden="1" customWidth="1"/>
    <col min="22" max="16384" width="9.33203125" style="94" hidden="1"/>
  </cols>
  <sheetData>
    <row r="1" spans="1:11" ht="39.4">
      <c r="A1" s="129" t="s">
        <v>834</v>
      </c>
    </row>
    <row r="2" spans="1:11" ht="39.4">
      <c r="A2" s="129"/>
      <c r="B2" s="145" t="str">
        <f xml:space="preserve"> Inputs!$F$16</f>
        <v>ANH</v>
      </c>
    </row>
    <row r="3" spans="1:11" ht="39.75" thickBot="1">
      <c r="A3" s="129"/>
    </row>
    <row r="4" spans="1:11" s="126" customFormat="1" ht="22.5" thickBot="1">
      <c r="B4" s="250" t="s">
        <v>835</v>
      </c>
      <c r="C4" s="252" t="s">
        <v>836</v>
      </c>
      <c r="D4" s="253"/>
      <c r="E4" s="253"/>
      <c r="F4" s="253"/>
      <c r="G4" s="253"/>
      <c r="H4" s="253"/>
      <c r="I4" s="254"/>
      <c r="J4" s="103"/>
      <c r="K4" s="103"/>
    </row>
    <row r="5" spans="1:11" s="126" customFormat="1" ht="40.9" thickBot="1">
      <c r="B5" s="251"/>
      <c r="C5" s="54" t="s">
        <v>837</v>
      </c>
      <c r="D5" s="54" t="s">
        <v>838</v>
      </c>
      <c r="E5" s="54" t="s">
        <v>839</v>
      </c>
      <c r="F5" s="54" t="s">
        <v>840</v>
      </c>
      <c r="G5" s="54" t="s">
        <v>841</v>
      </c>
      <c r="H5" s="54" t="s">
        <v>842</v>
      </c>
      <c r="I5" s="54" t="s">
        <v>347</v>
      </c>
      <c r="J5" s="103"/>
      <c r="K5" s="103"/>
    </row>
    <row r="6" spans="1:11" ht="20.65" thickBot="1">
      <c r="B6" s="171" t="s">
        <v>843</v>
      </c>
      <c r="C6" s="165">
        <f>Outputs!F161</f>
        <v>0</v>
      </c>
      <c r="D6" s="60">
        <f>Outputs!F162</f>
        <v>0</v>
      </c>
      <c r="E6" s="60">
        <f>Outputs!F163</f>
        <v>0</v>
      </c>
      <c r="F6" s="60">
        <f>Outputs!F164</f>
        <v>0</v>
      </c>
      <c r="G6" s="60">
        <f>Outputs!F165</f>
        <v>0</v>
      </c>
      <c r="H6" s="60">
        <f>Outputs!F166</f>
        <v>0</v>
      </c>
      <c r="I6" s="60">
        <f>Outputs!F167</f>
        <v>0</v>
      </c>
    </row>
    <row r="7" spans="1:11" ht="20.65" thickBot="1">
      <c r="B7" s="171" t="s">
        <v>844</v>
      </c>
      <c r="C7" s="165">
        <f>Outputs!F177</f>
        <v>0</v>
      </c>
      <c r="D7" s="60">
        <f>Outputs!F178</f>
        <v>0</v>
      </c>
      <c r="E7" s="60">
        <f>Outputs!F179</f>
        <v>0</v>
      </c>
      <c r="F7" s="60">
        <f>Outputs!F180</f>
        <v>0</v>
      </c>
      <c r="G7" s="60">
        <f>Outputs!F181</f>
        <v>0</v>
      </c>
      <c r="H7" s="60">
        <f>Outputs!F182</f>
        <v>0</v>
      </c>
      <c r="I7" s="60">
        <f>Outputs!F183</f>
        <v>0</v>
      </c>
    </row>
    <row r="8" spans="1:11" ht="20.65" thickBot="1">
      <c r="B8" s="171" t="s">
        <v>845</v>
      </c>
      <c r="C8" s="165">
        <f>Outputs!F169</f>
        <v>0</v>
      </c>
      <c r="D8" s="60">
        <f>Outputs!F170</f>
        <v>0</v>
      </c>
      <c r="E8" s="60">
        <f>Outputs!F171</f>
        <v>0</v>
      </c>
      <c r="F8" s="60">
        <f>Outputs!F172</f>
        <v>0</v>
      </c>
      <c r="G8" s="60">
        <f>Outputs!F173</f>
        <v>0</v>
      </c>
      <c r="H8" s="60">
        <f>Outputs!F174</f>
        <v>0</v>
      </c>
      <c r="I8" s="60">
        <f>Outputs!F175</f>
        <v>0</v>
      </c>
    </row>
    <row r="9" spans="1:11" ht="20.65" thickBot="1">
      <c r="B9" s="171" t="s">
        <v>846</v>
      </c>
      <c r="C9" s="165">
        <f>Outputs!F185</f>
        <v>0</v>
      </c>
      <c r="D9" s="60">
        <f>Outputs!F186</f>
        <v>0</v>
      </c>
      <c r="E9" s="60">
        <f>Outputs!F187</f>
        <v>0</v>
      </c>
      <c r="F9" s="60">
        <f>Outputs!F188</f>
        <v>0</v>
      </c>
      <c r="G9" s="60">
        <f>Outputs!F189</f>
        <v>0</v>
      </c>
      <c r="H9" s="60">
        <f>Outputs!F190</f>
        <v>0</v>
      </c>
      <c r="I9" s="60">
        <f>Outputs!F191</f>
        <v>0</v>
      </c>
    </row>
    <row r="10" spans="1:11" ht="20.65" thickBot="1">
      <c r="B10" s="171" t="s">
        <v>847</v>
      </c>
      <c r="C10" s="165">
        <f>Outputs!F193</f>
        <v>0</v>
      </c>
      <c r="D10" s="60">
        <f>Outputs!F194</f>
        <v>0</v>
      </c>
      <c r="E10" s="60">
        <f>Outputs!F195</f>
        <v>0</v>
      </c>
      <c r="F10" s="60">
        <f>Outputs!F196</f>
        <v>0</v>
      </c>
      <c r="G10" s="60">
        <f>Outputs!F197</f>
        <v>0</v>
      </c>
      <c r="H10" s="60">
        <f>Outputs!F198</f>
        <v>0</v>
      </c>
      <c r="I10" s="60">
        <f>Outputs!F199</f>
        <v>0</v>
      </c>
    </row>
    <row r="11" spans="1:11" ht="20.65" thickBot="1">
      <c r="B11" s="171" t="s">
        <v>848</v>
      </c>
      <c r="C11" s="165">
        <f>Outputs!F201</f>
        <v>0</v>
      </c>
      <c r="D11" s="60">
        <f>Outputs!F202</f>
        <v>0</v>
      </c>
      <c r="E11" s="60">
        <f>Outputs!F203</f>
        <v>0</v>
      </c>
      <c r="F11" s="60">
        <f>Outputs!F204</f>
        <v>0</v>
      </c>
      <c r="G11" s="60">
        <f>Outputs!F205</f>
        <v>0</v>
      </c>
      <c r="H11" s="60">
        <f>Outputs!F206</f>
        <v>0</v>
      </c>
      <c r="I11" s="60">
        <f>Outputs!F207</f>
        <v>0</v>
      </c>
    </row>
    <row r="12" spans="1:11" ht="20.65" thickBot="1">
      <c r="B12" s="171" t="s">
        <v>849</v>
      </c>
      <c r="C12" s="165">
        <f>Outputs!F209</f>
        <v>0</v>
      </c>
      <c r="D12" s="60">
        <f>Outputs!F210</f>
        <v>0</v>
      </c>
      <c r="E12" s="60">
        <f>Outputs!F211</f>
        <v>0</v>
      </c>
      <c r="F12" s="60">
        <f>Outputs!F212</f>
        <v>0</v>
      </c>
      <c r="G12" s="60">
        <f>Outputs!F213</f>
        <v>0</v>
      </c>
      <c r="H12" s="60">
        <f>Outputs!F214</f>
        <v>0</v>
      </c>
      <c r="I12" s="60">
        <f>Outputs!F215</f>
        <v>0</v>
      </c>
    </row>
    <row r="13" spans="1:11" ht="20.65" thickBot="1">
      <c r="B13" s="171" t="s">
        <v>850</v>
      </c>
      <c r="C13" s="165">
        <f>Outputs!F217</f>
        <v>0</v>
      </c>
      <c r="D13" s="60">
        <f>Outputs!F218</f>
        <v>0</v>
      </c>
      <c r="E13" s="60">
        <f>Outputs!F219</f>
        <v>0</v>
      </c>
      <c r="F13" s="60">
        <f>Outputs!F220</f>
        <v>0</v>
      </c>
      <c r="G13" s="60">
        <f>Outputs!F221</f>
        <v>0</v>
      </c>
      <c r="H13" s="60">
        <f>Outputs!F222</f>
        <v>0</v>
      </c>
      <c r="I13" s="60">
        <f>Outputs!F223</f>
        <v>0</v>
      </c>
    </row>
    <row r="14" spans="1:11" ht="20.65" thickBot="1">
      <c r="B14" s="171" t="s">
        <v>851</v>
      </c>
      <c r="C14" s="165">
        <f>Outputs!F225</f>
        <v>0</v>
      </c>
      <c r="D14" s="60">
        <f>Outputs!F226</f>
        <v>0</v>
      </c>
      <c r="E14" s="60">
        <f>Outputs!F227</f>
        <v>0</v>
      </c>
      <c r="F14" s="60">
        <f>Outputs!F228</f>
        <v>0</v>
      </c>
      <c r="G14" s="60">
        <f>Outputs!F229</f>
        <v>0</v>
      </c>
      <c r="H14" s="60">
        <f>Outputs!F230</f>
        <v>0</v>
      </c>
      <c r="I14" s="60">
        <f>Outputs!F231</f>
        <v>0</v>
      </c>
    </row>
    <row r="15" spans="1:11" ht="20.65" thickBot="1">
      <c r="B15" s="171" t="s">
        <v>852</v>
      </c>
      <c r="C15" s="165">
        <f>Outputs!F233</f>
        <v>0</v>
      </c>
      <c r="D15" s="60">
        <f>Outputs!F234</f>
        <v>0</v>
      </c>
      <c r="E15" s="60">
        <f>Outputs!F235</f>
        <v>0</v>
      </c>
      <c r="F15" s="60">
        <f>Outputs!F236</f>
        <v>0</v>
      </c>
      <c r="G15" s="60">
        <f>Outputs!F237</f>
        <v>0</v>
      </c>
      <c r="H15" s="60">
        <f>Outputs!F238</f>
        <v>0</v>
      </c>
      <c r="I15" s="60">
        <f>Outputs!F239</f>
        <v>0</v>
      </c>
    </row>
    <row r="16" spans="1:11" ht="20.65" thickBot="1">
      <c r="B16" s="171" t="s">
        <v>303</v>
      </c>
      <c r="C16" s="165">
        <f>Outputs!F241</f>
        <v>0</v>
      </c>
      <c r="D16" s="60">
        <f>Outputs!F242</f>
        <v>0</v>
      </c>
      <c r="E16" s="60">
        <f>Outputs!F243</f>
        <v>0</v>
      </c>
      <c r="F16" s="60">
        <f>Outputs!F244</f>
        <v>0</v>
      </c>
      <c r="G16" s="60">
        <f>Outputs!F245</f>
        <v>0</v>
      </c>
      <c r="H16" s="60">
        <f>Outputs!F246</f>
        <v>0</v>
      </c>
      <c r="I16" s="60">
        <f>Outputs!F247</f>
        <v>0</v>
      </c>
    </row>
    <row r="17" spans="2:11" ht="20.65" thickBot="1">
      <c r="B17" s="171" t="s">
        <v>853</v>
      </c>
      <c r="C17" s="165">
        <f>Outputs!F105</f>
        <v>0</v>
      </c>
      <c r="D17" s="60">
        <f>Outputs!F106</f>
        <v>0</v>
      </c>
      <c r="E17" s="60">
        <f>Outputs!F107</f>
        <v>0</v>
      </c>
      <c r="F17" s="60">
        <f>Outputs!F108</f>
        <v>0</v>
      </c>
      <c r="G17" s="60">
        <f>Outputs!F109</f>
        <v>0</v>
      </c>
      <c r="H17" s="60">
        <f>Outputs!F110</f>
        <v>0</v>
      </c>
      <c r="I17" s="60">
        <f>Outputs!F111</f>
        <v>0</v>
      </c>
    </row>
    <row r="18" spans="2:11" ht="20.65" thickBot="1">
      <c r="B18" s="171" t="s">
        <v>854</v>
      </c>
      <c r="C18" s="165">
        <f>Outputs!F121</f>
        <v>0</v>
      </c>
      <c r="D18" s="60">
        <f>Outputs!F122</f>
        <v>0</v>
      </c>
      <c r="E18" s="60">
        <f>Outputs!F123</f>
        <v>0</v>
      </c>
      <c r="F18" s="60">
        <f>Outputs!F124</f>
        <v>0</v>
      </c>
      <c r="G18" s="60">
        <f>Outputs!F125</f>
        <v>0</v>
      </c>
      <c r="H18" s="60">
        <f>Outputs!F126</f>
        <v>0</v>
      </c>
      <c r="I18" s="60">
        <f>Outputs!F127</f>
        <v>0</v>
      </c>
      <c r="K18" s="141"/>
    </row>
    <row r="19" spans="2:11" ht="20.65" thickBot="1">
      <c r="B19" s="171" t="s">
        <v>855</v>
      </c>
      <c r="C19" s="165">
        <f>Outputs!F145</f>
        <v>0</v>
      </c>
      <c r="D19" s="60">
        <f>Outputs!F146</f>
        <v>0</v>
      </c>
      <c r="E19" s="60">
        <f>Outputs!F147</f>
        <v>0</v>
      </c>
      <c r="F19" s="60">
        <f>Outputs!F148</f>
        <v>0</v>
      </c>
      <c r="G19" s="60">
        <f>Outputs!F149</f>
        <v>0</v>
      </c>
      <c r="H19" s="60">
        <f>Outputs!F150</f>
        <v>0</v>
      </c>
      <c r="I19" s="60">
        <f>Outputs!F151</f>
        <v>0</v>
      </c>
      <c r="K19" s="193" t="s">
        <v>826</v>
      </c>
    </row>
    <row r="20" spans="2:11" ht="20.65" thickBot="1">
      <c r="B20" s="171" t="s">
        <v>856</v>
      </c>
      <c r="C20" s="165">
        <f>Outputs!F97</f>
        <v>0</v>
      </c>
      <c r="D20" s="60">
        <f>Outputs!F98</f>
        <v>0</v>
      </c>
      <c r="E20" s="60">
        <f>Outputs!F99</f>
        <v>0</v>
      </c>
      <c r="F20" s="60">
        <f>Outputs!F100</f>
        <v>0</v>
      </c>
      <c r="G20" s="60">
        <f>Outputs!F101</f>
        <v>0</v>
      </c>
      <c r="H20" s="60">
        <f>Outputs!F102</f>
        <v>0</v>
      </c>
      <c r="I20" s="60">
        <f>Outputs!F103</f>
        <v>0</v>
      </c>
    </row>
    <row r="21" spans="2:11" ht="20.65" thickBot="1">
      <c r="B21" s="171" t="s">
        <v>857</v>
      </c>
      <c r="C21" s="165">
        <f>Outputs!F113</f>
        <v>0</v>
      </c>
      <c r="D21" s="60">
        <f>Outputs!F114</f>
        <v>0</v>
      </c>
      <c r="E21" s="60">
        <f>Outputs!F115</f>
        <v>0</v>
      </c>
      <c r="F21" s="60">
        <f>Outputs!F116</f>
        <v>0</v>
      </c>
      <c r="G21" s="60">
        <f>Outputs!F117</f>
        <v>0</v>
      </c>
      <c r="H21" s="60">
        <f>Outputs!F118</f>
        <v>0</v>
      </c>
      <c r="I21" s="60">
        <f>Outputs!F119</f>
        <v>0</v>
      </c>
    </row>
    <row r="22" spans="2:11" ht="20.65" thickBot="1">
      <c r="B22" s="171" t="s">
        <v>858</v>
      </c>
      <c r="C22" s="165">
        <f>Outputs!F129</f>
        <v>0</v>
      </c>
      <c r="D22" s="60">
        <f>Outputs!F130</f>
        <v>0</v>
      </c>
      <c r="E22" s="60">
        <f>Outputs!F131</f>
        <v>0</v>
      </c>
      <c r="F22" s="60">
        <f>Outputs!F132</f>
        <v>0</v>
      </c>
      <c r="G22" s="60">
        <f>Outputs!F133</f>
        <v>0</v>
      </c>
      <c r="H22" s="60">
        <f>Outputs!F134</f>
        <v>0</v>
      </c>
      <c r="I22" s="60">
        <f>Outputs!F135</f>
        <v>0</v>
      </c>
    </row>
    <row r="23" spans="2:11" ht="20.65" thickBot="1">
      <c r="B23" s="171" t="s">
        <v>859</v>
      </c>
      <c r="C23" s="165">
        <f>Outputs!F137</f>
        <v>0</v>
      </c>
      <c r="D23" s="60">
        <f>Outputs!F138</f>
        <v>0</v>
      </c>
      <c r="E23" s="60">
        <f>Outputs!F139</f>
        <v>0</v>
      </c>
      <c r="F23" s="60">
        <f>Outputs!F140</f>
        <v>0</v>
      </c>
      <c r="G23" s="60">
        <f>Outputs!F141</f>
        <v>0</v>
      </c>
      <c r="H23" s="60">
        <f>Outputs!F142</f>
        <v>0</v>
      </c>
      <c r="I23" s="60">
        <f>Outputs!F143</f>
        <v>0</v>
      </c>
    </row>
    <row r="24" spans="2:11" ht="20.65" thickBot="1">
      <c r="B24" s="171" t="s">
        <v>860</v>
      </c>
      <c r="C24" s="165">
        <f>Outputs!F153</f>
        <v>0</v>
      </c>
      <c r="D24" s="60">
        <f>Outputs!F154</f>
        <v>0</v>
      </c>
      <c r="E24" s="60">
        <f>Outputs!F155</f>
        <v>0</v>
      </c>
      <c r="F24" s="60">
        <f>Outputs!F156</f>
        <v>0</v>
      </c>
      <c r="G24" s="60">
        <f>Outputs!F157</f>
        <v>0</v>
      </c>
      <c r="H24" s="60">
        <f>Outputs!F158</f>
        <v>0</v>
      </c>
      <c r="I24" s="60">
        <f>Outputs!F159</f>
        <v>0</v>
      </c>
    </row>
    <row r="25" spans="2:11"/>
    <row r="26" spans="2:11"/>
  </sheetData>
  <mergeCells count="2">
    <mergeCell ref="B4:B5"/>
    <mergeCell ref="C4:I4"/>
  </mergeCells>
  <conditionalFormatting sqref="C1">
    <cfRule type="duplicateValues" dxfId="0" priority="1"/>
  </conditionalFormatting>
  <pageMargins left="0.70866141732283472" right="0.70866141732283472" top="0.74803149606299213" bottom="0.74803149606299213" header="0.31496062992125984" footer="0.31496062992125984"/>
  <pageSetup paperSize="8" scale="97"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pageSetUpPr fitToPage="1"/>
  </sheetPr>
  <dimension ref="A1:J24"/>
  <sheetViews>
    <sheetView showGridLines="0" zoomScaleNormal="100" workbookViewId="0"/>
  </sheetViews>
  <sheetFormatPr defaultColWidth="0" defaultRowHeight="14.25" zeroHeight="1"/>
  <cols>
    <col min="1" max="1" width="7.83203125" style="122" customWidth="1"/>
    <col min="2" max="2" width="14.33203125" style="122" customWidth="1"/>
    <col min="3" max="3" width="39.5" style="122" customWidth="1"/>
    <col min="4" max="4" width="47" style="122" customWidth="1"/>
    <col min="5" max="5" width="95.5" style="122" customWidth="1"/>
    <col min="6" max="8" width="9.33203125" style="122" customWidth="1"/>
    <col min="9" max="10" width="9.33203125" style="122" hidden="1" customWidth="1"/>
    <col min="11" max="16384" width="9.33203125" style="122" hidden="1"/>
  </cols>
  <sheetData>
    <row r="1" spans="1:10" ht="21">
      <c r="A1" s="115" t="s">
        <v>9</v>
      </c>
      <c r="B1" s="115"/>
      <c r="C1" s="112"/>
      <c r="D1" s="112"/>
      <c r="E1" s="45"/>
      <c r="F1" s="45"/>
      <c r="G1" s="45"/>
      <c r="H1" s="45"/>
      <c r="I1" s="45"/>
      <c r="J1" s="45"/>
    </row>
    <row r="2" spans="1:10"/>
    <row r="3" spans="1:10"/>
    <row r="4" spans="1:10">
      <c r="B4" s="219" t="s">
        <v>10</v>
      </c>
      <c r="C4" s="219" t="s">
        <v>11</v>
      </c>
      <c r="D4" s="219" t="s">
        <v>12</v>
      </c>
      <c r="E4" s="220" t="s">
        <v>13</v>
      </c>
    </row>
    <row r="5" spans="1:10">
      <c r="B5" s="224">
        <v>1</v>
      </c>
      <c r="C5" s="222" t="s">
        <v>9</v>
      </c>
      <c r="D5" s="222" t="s">
        <v>14</v>
      </c>
      <c r="E5" s="223" t="str">
        <f>A1</f>
        <v>Change log</v>
      </c>
    </row>
    <row r="6" spans="1:10">
      <c r="B6" s="224">
        <v>2</v>
      </c>
      <c r="C6" s="222" t="s">
        <v>15</v>
      </c>
      <c r="D6" s="222" t="s">
        <v>16</v>
      </c>
      <c r="E6" s="223" t="e">
        <f ca="1">'Inputs &amp; outputs log'!$A$1</f>
        <v>#VALUE!</v>
      </c>
    </row>
    <row r="7" spans="1:10" ht="14.65" customHeight="1">
      <c r="B7" s="247">
        <v>3</v>
      </c>
      <c r="C7" s="244" t="s">
        <v>17</v>
      </c>
      <c r="D7" s="244" t="s">
        <v>18</v>
      </c>
      <c r="E7" s="223" t="str">
        <f>Inputs!$E$169</f>
        <v xml:space="preserve">PR24 Cost change process RCV adjustment in 2022-23 FYA (CPIH deflated) prices (WR) </v>
      </c>
    </row>
    <row r="8" spans="1:10" ht="14.65" customHeight="1">
      <c r="B8" s="248"/>
      <c r="C8" s="245"/>
      <c r="D8" s="245"/>
      <c r="E8" s="223" t="str">
        <f>Calc!$B$14</f>
        <v>Ofwat - Opening RCV at 1 April 2030 in 2022-23 FYA (CPIH deflated) prices post midnight adjustments</v>
      </c>
    </row>
    <row r="9" spans="1:10" ht="14.65" customHeight="1">
      <c r="B9" s="248"/>
      <c r="C9" s="245"/>
      <c r="D9" s="245"/>
      <c r="E9" s="223" t="str">
        <f>Calc!$B$492</f>
        <v>PR24 Cost change process RCV adjustment in 2027-28 FYA prices</v>
      </c>
    </row>
    <row r="10" spans="1:10" ht="14.65" customHeight="1">
      <c r="B10" s="248"/>
      <c r="C10" s="245"/>
      <c r="D10" s="245"/>
      <c r="E10" s="223" t="str">
        <f>Calc!$B$656</f>
        <v>PR24 Cost change process RCV adjustment in 2027-28 FYA prices (Total)</v>
      </c>
    </row>
    <row r="11" spans="1:10" ht="14.65" customHeight="1">
      <c r="B11" s="248"/>
      <c r="C11" s="245"/>
      <c r="D11" s="245"/>
      <c r="E11" s="223" t="str">
        <f>Calc!$B$827</f>
        <v>Ofwat - Post 2025 RCV opening balance - real (2027-28 FYA)</v>
      </c>
    </row>
    <row r="12" spans="1:10" ht="14.65" customHeight="1">
      <c r="B12" s="249"/>
      <c r="C12" s="246"/>
      <c r="D12" s="246"/>
      <c r="E12" s="223" t="str">
        <f>Outputs!$E$177</f>
        <v xml:space="preserve">PR24 Cost change process RCV adjustment in 2027-28 FYA prices (WR) </v>
      </c>
    </row>
    <row r="13" spans="1:10" ht="14.65" customHeight="1">
      <c r="B13" s="224">
        <v>4</v>
      </c>
      <c r="C13" s="222" t="s">
        <v>19</v>
      </c>
      <c r="D13" s="222" t="s">
        <v>20</v>
      </c>
      <c r="E13" s="223" t="str">
        <f>'FD RCV by price control'!A1</f>
        <v>Total final determination value of PR24 reconciliation RCV adjustments in 2029-30 by price control</v>
      </c>
    </row>
    <row r="14" spans="1:10">
      <c r="B14" s="224">
        <v>5</v>
      </c>
      <c r="C14" s="222" t="s">
        <v>21</v>
      </c>
      <c r="D14" s="222" t="s">
        <v>22</v>
      </c>
      <c r="E14" s="223" t="s">
        <v>23</v>
      </c>
    </row>
    <row r="15" spans="1:10"/>
    <row r="16" spans="1:10"/>
    <row r="17"/>
    <row r="18"/>
    <row r="19"/>
    <row r="23"/>
    <row r="24"/>
  </sheetData>
  <mergeCells count="3">
    <mergeCell ref="D7:D12"/>
    <mergeCell ref="C7:C12"/>
    <mergeCell ref="B7:B12"/>
  </mergeCells>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C8C15-43A7-42F7-9154-F639DDCECE88}">
  <sheetPr>
    <tabColor rgb="FFCCCCCE"/>
    <pageSetUpPr fitToPage="1"/>
  </sheetPr>
  <dimension ref="A1:W85"/>
  <sheetViews>
    <sheetView showGridLines="0" zoomScaleNormal="100" workbookViewId="0"/>
  </sheetViews>
  <sheetFormatPr defaultColWidth="0" defaultRowHeight="9.75" zeroHeight="1"/>
  <cols>
    <col min="1" max="1" width="19.5" bestFit="1" customWidth="1"/>
    <col min="2" max="2" width="12.83203125" customWidth="1"/>
    <col min="3" max="3" width="15.33203125" customWidth="1"/>
    <col min="4" max="4" width="105.1640625" customWidth="1"/>
    <col min="5" max="5" width="72.5" customWidth="1"/>
    <col min="6" max="6" width="46.6640625" customWidth="1"/>
    <col min="7" max="7" width="30.83203125" customWidth="1"/>
    <col min="8" max="11" width="9.33203125" customWidth="1"/>
    <col min="12" max="23" width="0" hidden="1" customWidth="1"/>
    <col min="24" max="16384" width="8.83203125" hidden="1"/>
  </cols>
  <sheetData>
    <row r="1" spans="1:11" s="227" customFormat="1" ht="30.75">
      <c r="A1" s="225" t="e">
        <f ca="1" xml:space="preserve"> RIGHT(CELL("filename", $A$1), LEN(CELL("filename", $A$1)) - SEARCH("]", CELL("filename", $A$1)))</f>
        <v>#VALUE!</v>
      </c>
      <c r="B1" s="226"/>
      <c r="C1" s="226"/>
      <c r="D1" s="226"/>
      <c r="E1" s="226"/>
      <c r="F1" s="226"/>
      <c r="G1" s="226"/>
      <c r="H1" s="226"/>
      <c r="I1" s="226"/>
      <c r="J1" s="226"/>
      <c r="K1" s="226"/>
    </row>
    <row r="2" spans="1:11"/>
    <row r="3" spans="1:11"/>
    <row r="4" spans="1:11"/>
    <row r="5" spans="1:11" s="232" customFormat="1" ht="18">
      <c r="A5" s="228" t="s">
        <v>24</v>
      </c>
      <c r="B5" s="228"/>
      <c r="C5" s="228"/>
      <c r="D5" s="229"/>
      <c r="E5" s="230"/>
      <c r="F5" s="231"/>
      <c r="G5" s="231"/>
      <c r="H5" s="231"/>
      <c r="I5" s="231"/>
      <c r="J5" s="231"/>
      <c r="K5" s="231"/>
    </row>
    <row r="6" spans="1:11"/>
    <row r="7" spans="1:11" ht="13.15">
      <c r="B7" s="219" t="s">
        <v>25</v>
      </c>
      <c r="C7" s="219" t="s">
        <v>26</v>
      </c>
      <c r="D7" s="219" t="s">
        <v>27</v>
      </c>
      <c r="E7" s="219" t="s">
        <v>28</v>
      </c>
      <c r="F7" s="219" t="s">
        <v>29</v>
      </c>
      <c r="G7" s="219" t="s">
        <v>30</v>
      </c>
    </row>
    <row r="8" spans="1:11" ht="13.15">
      <c r="B8" s="233">
        <v>1</v>
      </c>
      <c r="C8" s="234" t="s">
        <v>31</v>
      </c>
      <c r="D8" s="241" t="str">
        <f>Inputs!$E$11</f>
        <v>Start date</v>
      </c>
      <c r="E8" s="235" t="s">
        <v>32</v>
      </c>
      <c r="F8" s="235" t="s">
        <v>33</v>
      </c>
      <c r="G8" s="241" t="str">
        <f>Inputs!$G$11</f>
        <v>date</v>
      </c>
    </row>
    <row r="9" spans="1:11" ht="13.15">
      <c r="B9" s="233">
        <v>2</v>
      </c>
      <c r="C9" s="234" t="s">
        <v>31</v>
      </c>
      <c r="D9" s="241" t="str">
        <f>Inputs!$E$12</f>
        <v>Financial Year End Month Number</v>
      </c>
      <c r="E9" s="235" t="s">
        <v>34</v>
      </c>
      <c r="F9" s="235" t="s">
        <v>33</v>
      </c>
      <c r="G9" s="241" t="str">
        <f>Inputs!$G$12</f>
        <v>months</v>
      </c>
    </row>
    <row r="10" spans="1:11" ht="13.15">
      <c r="B10" s="233">
        <v>3</v>
      </c>
      <c r="C10" s="234" t="s">
        <v>31</v>
      </c>
      <c r="D10" s="241" t="str">
        <f>Inputs!$E$13</f>
        <v>Forecast start date</v>
      </c>
      <c r="E10" s="235" t="s">
        <v>35</v>
      </c>
      <c r="F10" s="235" t="s">
        <v>33</v>
      </c>
      <c r="G10" s="241" t="str">
        <f>Inputs!$G$13</f>
        <v>date</v>
      </c>
    </row>
    <row r="11" spans="1:11" ht="13.15">
      <c r="B11" s="233">
        <v>4</v>
      </c>
      <c r="C11" s="234" t="s">
        <v>31</v>
      </c>
      <c r="D11" s="241" t="str">
        <f>Inputs!$E$14</f>
        <v>End of AMP period flag date</v>
      </c>
      <c r="E11" s="235" t="s">
        <v>36</v>
      </c>
      <c r="F11" s="235" t="s">
        <v>33</v>
      </c>
      <c r="G11" s="241" t="str">
        <f>Inputs!$G$14</f>
        <v>date</v>
      </c>
    </row>
    <row r="12" spans="1:11" ht="13.15">
      <c r="B12" s="233">
        <v>5</v>
      </c>
      <c r="C12" s="234" t="s">
        <v>31</v>
      </c>
      <c r="D12" s="241" t="str">
        <f>Inputs!$E$15</f>
        <v>Months per period (Primary)</v>
      </c>
      <c r="E12" s="235" t="s">
        <v>37</v>
      </c>
      <c r="F12" s="235" t="s">
        <v>33</v>
      </c>
      <c r="G12" s="241" t="str">
        <f>Inputs!$G$15</f>
        <v>months</v>
      </c>
    </row>
    <row r="13" spans="1:11" ht="13.15">
      <c r="B13" s="233">
        <v>6</v>
      </c>
      <c r="C13" s="234" t="s">
        <v>31</v>
      </c>
      <c r="D13" s="241" t="str">
        <f>Inputs!$E$16</f>
        <v>Company Acronym</v>
      </c>
      <c r="E13" s="235" t="s">
        <v>38</v>
      </c>
      <c r="F13" s="235" t="s">
        <v>39</v>
      </c>
      <c r="G13" s="241" t="str">
        <f>Inputs!$G$16</f>
        <v>text</v>
      </c>
    </row>
    <row r="14" spans="1:11" ht="13.15">
      <c r="B14" s="233">
        <v>7</v>
      </c>
      <c r="C14" s="234" t="s">
        <v>31</v>
      </c>
      <c r="D14" s="241" t="str">
        <f>Inputs!$E$25</f>
        <v>Year on year % change - CPI(H): Financial year average indices year on year %</v>
      </c>
      <c r="E14" s="235" t="s">
        <v>40</v>
      </c>
      <c r="F14" s="235" t="s">
        <v>41</v>
      </c>
      <c r="G14" s="241" t="str">
        <f>Inputs!$G$25</f>
        <v>%</v>
      </c>
    </row>
    <row r="15" spans="1:11" ht="13.15">
      <c r="B15" s="233">
        <v>8</v>
      </c>
      <c r="C15" s="234" t="s">
        <v>31</v>
      </c>
      <c r="D15" s="241" t="str">
        <f>Inputs!$E$26</f>
        <v>Consumer price index (including housing costs) - Consumer Price Index (with housing) for April</v>
      </c>
      <c r="E15" s="235" t="s">
        <v>42</v>
      </c>
      <c r="F15" s="235" t="s">
        <v>43</v>
      </c>
      <c r="G15" s="241" t="str">
        <f>Inputs!$G$26</f>
        <v>Index</v>
      </c>
    </row>
    <row r="16" spans="1:11" ht="13.15">
      <c r="B16" s="233">
        <v>9</v>
      </c>
      <c r="C16" s="234" t="s">
        <v>31</v>
      </c>
      <c r="D16" s="241" t="str">
        <f>Inputs!$E$42</f>
        <v>CPI(H) - 2027-28 - April</v>
      </c>
      <c r="E16" s="235" t="s">
        <v>44</v>
      </c>
      <c r="F16" s="235" t="s">
        <v>43</v>
      </c>
      <c r="G16" s="241" t="str">
        <f>Inputs!$G$42</f>
        <v>Index</v>
      </c>
    </row>
    <row r="17" spans="2:7" ht="13.15">
      <c r="B17" s="233">
        <v>10</v>
      </c>
      <c r="C17" s="234" t="s">
        <v>31</v>
      </c>
      <c r="D17" s="241" t="str">
        <f>Inputs!$E$58</f>
        <v>Year reference for FYA base price 1 (FYA year ending March)</v>
      </c>
      <c r="E17" s="235" t="s">
        <v>45</v>
      </c>
      <c r="F17" s="235" t="s">
        <v>33</v>
      </c>
      <c r="G17" s="241" t="str">
        <f>Inputs!$G$58</f>
        <v>year</v>
      </c>
    </row>
    <row r="18" spans="2:7" ht="13.15">
      <c r="B18" s="233">
        <v>11</v>
      </c>
      <c r="C18" s="234" t="s">
        <v>31</v>
      </c>
      <c r="D18" s="241" t="str">
        <f>Inputs!$E$59</f>
        <v>Year reference for FYA base price 2 (FYA year ending March)</v>
      </c>
      <c r="E18" s="235" t="s">
        <v>46</v>
      </c>
      <c r="F18" s="235" t="s">
        <v>33</v>
      </c>
      <c r="G18" s="241" t="str">
        <f>Inputs!$G$59</f>
        <v>year</v>
      </c>
    </row>
    <row r="19" spans="2:7" ht="13.15">
      <c r="B19" s="233">
        <v>12</v>
      </c>
      <c r="C19" s="234" t="s">
        <v>31</v>
      </c>
      <c r="D19" s="241" t="str">
        <f>Inputs!$E$60</f>
        <v>Year reference for FYA base price 3 (FYA year ending March)</v>
      </c>
      <c r="E19" s="235" t="s">
        <v>47</v>
      </c>
      <c r="F19" s="235" t="s">
        <v>33</v>
      </c>
      <c r="G19" s="241" t="str">
        <f>Inputs!$G$60</f>
        <v>year</v>
      </c>
    </row>
    <row r="20" spans="2:7" ht="13.15">
      <c r="B20" s="233">
        <v>13</v>
      </c>
      <c r="C20" s="234" t="s">
        <v>31</v>
      </c>
      <c r="D20" s="241" t="str">
        <f>Inputs!$E$61</f>
        <v>Year reference for FYE base price 1 (FYE year ending March)</v>
      </c>
      <c r="E20" s="235" t="s">
        <v>48</v>
      </c>
      <c r="F20" s="235" t="s">
        <v>33</v>
      </c>
      <c r="G20" s="241" t="str">
        <f>Inputs!$G$61</f>
        <v>year</v>
      </c>
    </row>
    <row r="21" spans="2:7" ht="13.15">
      <c r="B21" s="233">
        <v>14</v>
      </c>
      <c r="C21" s="234" t="s">
        <v>31</v>
      </c>
      <c r="D21" s="241" t="str">
        <f>Inputs!$E$62</f>
        <v>Year reference for FYE base price 2 (FYE year ending March)</v>
      </c>
      <c r="E21" s="235" t="s">
        <v>49</v>
      </c>
      <c r="F21" s="235" t="s">
        <v>33</v>
      </c>
      <c r="G21" s="241" t="str">
        <f>Inputs!$G$62</f>
        <v>year</v>
      </c>
    </row>
    <row r="22" spans="2:7" ht="13.15">
      <c r="B22" s="233">
        <v>15</v>
      </c>
      <c r="C22" s="234" t="s">
        <v>31</v>
      </c>
      <c r="D22" s="241" t="str">
        <f>Inputs!$E$63</f>
        <v>Year reference for FYE end price</v>
      </c>
      <c r="E22" s="235" t="s">
        <v>50</v>
      </c>
      <c r="F22" s="235" t="s">
        <v>33</v>
      </c>
      <c r="G22" s="241" t="str">
        <f>Inputs!$G$63</f>
        <v>year</v>
      </c>
    </row>
    <row r="23" spans="2:7" ht="26.25">
      <c r="B23" s="233">
        <v>16</v>
      </c>
      <c r="C23" s="234" t="s">
        <v>31</v>
      </c>
      <c r="D23" s="241" t="str">
        <f>Inputs!$E$72</f>
        <v xml:space="preserve">Pre 2020 RCV - Closing RCV at 31 March 2030 in 2022-23 FYA prices (from PR24 FD as updated by the CMA redetermination and IDoKs) (WR) </v>
      </c>
      <c r="E23" s="235" t="s">
        <v>51</v>
      </c>
      <c r="F23" s="235" t="s">
        <v>52</v>
      </c>
      <c r="G23" s="241" t="str">
        <f>Inputs!$G$72</f>
        <v>£m</v>
      </c>
    </row>
    <row r="24" spans="2:7" ht="26.25">
      <c r="B24" s="233">
        <v>17</v>
      </c>
      <c r="C24" s="234" t="s">
        <v>31</v>
      </c>
      <c r="D24" s="241" t="str">
        <f>Inputs!$E$79</f>
        <v xml:space="preserve">2020-25 RCV - Closing RCV at 31 March 2030 in 2022-23 FYA prices (from PR24 FD as updated by the CMA redetermination and IDoKs) (WR) </v>
      </c>
      <c r="E24" s="235" t="s">
        <v>53</v>
      </c>
      <c r="F24" s="235" t="s">
        <v>52</v>
      </c>
      <c r="G24" s="241" t="str">
        <f>Inputs!$G$79</f>
        <v>£m</v>
      </c>
    </row>
    <row r="25" spans="2:7" ht="26.25">
      <c r="B25" s="233">
        <v>18</v>
      </c>
      <c r="C25" s="234" t="s">
        <v>31</v>
      </c>
      <c r="D25" s="241" t="str">
        <f>Inputs!$E$86</f>
        <v xml:space="preserve">Post 2025 investment RCV - Closing RCV at 31 March 2030 in 2022-23 FYA prices (from PR24 FD as updated by the CMA redetermination and IDoKs) (WR) </v>
      </c>
      <c r="E25" s="235" t="s">
        <v>54</v>
      </c>
      <c r="F25" s="235" t="s">
        <v>52</v>
      </c>
      <c r="G25" s="241" t="str">
        <f>Inputs!$G$86</f>
        <v>£m</v>
      </c>
    </row>
    <row r="26" spans="2:7" ht="13.15">
      <c r="B26" s="233">
        <v>19</v>
      </c>
      <c r="C26" s="234" t="s">
        <v>31</v>
      </c>
      <c r="D26" s="241" t="str">
        <f>Inputs!$E$96</f>
        <v xml:space="preserve">PR19 BYR ODI RCV adjustment in 2022-23 FYA (CPIH deflated) prices (WR) </v>
      </c>
      <c r="E26" s="243" t="s">
        <v>55</v>
      </c>
      <c r="F26" s="243" t="s">
        <v>56</v>
      </c>
      <c r="G26" s="241" t="str">
        <f>Inputs!$G$96</f>
        <v>£m</v>
      </c>
    </row>
    <row r="27" spans="2:7" ht="13.15">
      <c r="B27" s="233">
        <v>20</v>
      </c>
      <c r="C27" s="234" t="s">
        <v>31</v>
      </c>
      <c r="D27" s="241" t="str">
        <f>Inputs!$E$103</f>
        <v xml:space="preserve">PR19 BYR WINEP / NEP RCV adjustment in 2022-23 FYA (CPIH deflated) prices (WR) </v>
      </c>
      <c r="E27" s="235" t="s">
        <v>57</v>
      </c>
      <c r="F27" s="235" t="s">
        <v>58</v>
      </c>
      <c r="G27" s="241" t="str">
        <f>Inputs!$G$103</f>
        <v>£m</v>
      </c>
    </row>
    <row r="28" spans="2:7" ht="26.25">
      <c r="B28" s="233">
        <v>21</v>
      </c>
      <c r="C28" s="234" t="s">
        <v>31</v>
      </c>
      <c r="D28" s="241" t="str">
        <f>Inputs!$E$110</f>
        <v xml:space="preserve">PR19 BYR Costs reconciliation RCV adjustment in 2022-23 FYA (CPIH deflated) prices (WR) </v>
      </c>
      <c r="E28" s="235" t="s">
        <v>59</v>
      </c>
      <c r="F28" s="235" t="s">
        <v>60</v>
      </c>
      <c r="G28" s="241" t="str">
        <f>Inputs!$G$110</f>
        <v>£m</v>
      </c>
    </row>
    <row r="29" spans="2:7" ht="13.15">
      <c r="B29" s="233">
        <v>22</v>
      </c>
      <c r="C29" s="234" t="s">
        <v>31</v>
      </c>
      <c r="D29" s="241" t="str">
        <f>Inputs!$E$117</f>
        <v xml:space="preserve">PR19 BYR Land sales RCV adjustment in 2022-23 FYA (CPIH deflated) prices (WR) </v>
      </c>
      <c r="E29" s="235" t="s">
        <v>61</v>
      </c>
      <c r="F29" s="235" t="s">
        <v>62</v>
      </c>
      <c r="G29" s="241" t="str">
        <f>Inputs!$G$117</f>
        <v>£m</v>
      </c>
    </row>
    <row r="30" spans="2:7" ht="26.25">
      <c r="B30" s="233">
        <v>23</v>
      </c>
      <c r="C30" s="234" t="s">
        <v>31</v>
      </c>
      <c r="D30" s="241" t="str">
        <f>Inputs!$E$124</f>
        <v xml:space="preserve">PR19 BYR RPI-CPIH wedge RCV adjustment in 2022-23 FYA (CPIH deflated) prices (WR) </v>
      </c>
      <c r="E30" s="235" t="s">
        <v>63</v>
      </c>
      <c r="F30" s="235" t="s">
        <v>64</v>
      </c>
      <c r="G30" s="241" t="str">
        <f>Inputs!$G$124</f>
        <v>£m</v>
      </c>
    </row>
    <row r="31" spans="2:7" ht="26.25">
      <c r="B31" s="233">
        <v>24</v>
      </c>
      <c r="C31" s="234" t="s">
        <v>31</v>
      </c>
      <c r="D31" s="241" t="str">
        <f>Inputs!$E$131</f>
        <v xml:space="preserve">PR19 BYR Strategic regional water resources RCV adjustment in 2022-23 FYA (CPIH deflated) prices (WR) </v>
      </c>
      <c r="E31" s="235" t="s">
        <v>65</v>
      </c>
      <c r="F31" s="235" t="s">
        <v>66</v>
      </c>
      <c r="G31" s="241" t="str">
        <f>Inputs!$G$131</f>
        <v>£m</v>
      </c>
    </row>
    <row r="32" spans="2:7" ht="26.25">
      <c r="B32" s="233">
        <v>25</v>
      </c>
      <c r="C32" s="234" t="s">
        <v>31</v>
      </c>
      <c r="D32" s="241" t="str">
        <f>Inputs!$E$138</f>
        <v xml:space="preserve">PR19 BYR Green recovery RCV adjustment in 2022-23 FYA (CPIH deflated) prices (WR) </v>
      </c>
      <c r="E32" s="235" t="s">
        <v>67</v>
      </c>
      <c r="F32" s="235" t="s">
        <v>68</v>
      </c>
      <c r="G32" s="241" t="str">
        <f>Inputs!$G$138</f>
        <v>£m</v>
      </c>
    </row>
    <row r="33" spans="2:7" ht="13.15">
      <c r="B33" s="233">
        <v>26</v>
      </c>
      <c r="C33" s="234" t="s">
        <v>31</v>
      </c>
      <c r="D33" s="241" t="str">
        <f>Inputs!$E$145</f>
        <v xml:space="preserve">PR19 BYR Other RCV adjustment in 2022-23 FYA (CPIH deflated) prices (WR) </v>
      </c>
      <c r="E33" s="243" t="s">
        <v>69</v>
      </c>
      <c r="F33" s="243" t="s">
        <v>70</v>
      </c>
      <c r="G33" s="241" t="str">
        <f>Inputs!$G$145</f>
        <v>£m</v>
      </c>
    </row>
    <row r="34" spans="2:7" ht="13.15">
      <c r="B34" s="233">
        <v>27</v>
      </c>
      <c r="C34" s="234" t="s">
        <v>31</v>
      </c>
      <c r="D34" s="241" t="str">
        <f>Inputs!$E$155</f>
        <v xml:space="preserve">PR24 Cost sharing RCV adjustment in 2022-23 FYA (CPIH deflated) prices (WR) </v>
      </c>
      <c r="E34" s="243" t="s">
        <v>71</v>
      </c>
      <c r="F34" s="243" t="s">
        <v>72</v>
      </c>
      <c r="G34" s="241" t="str">
        <f>Inputs!$G$155</f>
        <v>£m</v>
      </c>
    </row>
    <row r="35" spans="2:7" ht="26.25">
      <c r="B35" s="233">
        <v>28</v>
      </c>
      <c r="C35" s="234" t="s">
        <v>31</v>
      </c>
      <c r="D35" s="241" t="str">
        <f>Inputs!$E$162</f>
        <v xml:space="preserve">PR24 Delivery mechanism RCV adjustment in 2022-23 FYA (CPIH deflated) prices (WR) </v>
      </c>
      <c r="E35" s="243" t="s">
        <v>73</v>
      </c>
      <c r="F35" s="243" t="s">
        <v>74</v>
      </c>
      <c r="G35" s="241" t="str">
        <f>Inputs!$G$162</f>
        <v>£m</v>
      </c>
    </row>
    <row r="36" spans="2:7" ht="26.25">
      <c r="B36" s="233">
        <v>29</v>
      </c>
      <c r="C36" s="234" t="s">
        <v>31</v>
      </c>
      <c r="D36" s="241" t="str">
        <f>Inputs!$E$169</f>
        <v xml:space="preserve">PR24 Cost change process RCV adjustment in 2022-23 FYA (CPIH deflated) prices (WR) </v>
      </c>
      <c r="E36" s="243" t="s">
        <v>75</v>
      </c>
      <c r="F36" s="243" t="s">
        <v>76</v>
      </c>
      <c r="G36" s="241" t="str">
        <f>Inputs!$G$169</f>
        <v>£m</v>
      </c>
    </row>
    <row r="37" spans="2:7" ht="13.15">
      <c r="B37" s="233">
        <v>30</v>
      </c>
      <c r="C37" s="234" t="s">
        <v>31</v>
      </c>
      <c r="D37" s="241" t="str">
        <f>Inputs!$E$176</f>
        <v xml:space="preserve">PR24 Land sales RCV adjustment in 2022-23 FYA (CPIH deflated) prices (WR) </v>
      </c>
      <c r="E37" s="243" t="s">
        <v>77</v>
      </c>
      <c r="F37" s="243" t="s">
        <v>78</v>
      </c>
      <c r="G37" s="241" t="str">
        <f>Inputs!$G$176</f>
        <v>£m</v>
      </c>
    </row>
    <row r="38" spans="2:7" ht="13.15">
      <c r="B38" s="233">
        <v>31</v>
      </c>
      <c r="C38" s="234" t="s">
        <v>31</v>
      </c>
      <c r="D38" s="241" t="str">
        <f>Inputs!$E$183</f>
        <v xml:space="preserve">PR24 Major projects RCV adjustment in 2022-23 FYA (CPIH deflated) prices (WR) </v>
      </c>
      <c r="E38" s="243" t="s">
        <v>79</v>
      </c>
      <c r="F38" s="243" t="s">
        <v>80</v>
      </c>
      <c r="G38" s="241" t="str">
        <f>Inputs!$G$183</f>
        <v>£m</v>
      </c>
    </row>
    <row r="39" spans="2:7" ht="26.25">
      <c r="B39" s="233">
        <v>32</v>
      </c>
      <c r="C39" s="234" t="s">
        <v>31</v>
      </c>
      <c r="D39" s="241" t="str">
        <f>Inputs!$E$190</f>
        <v xml:space="preserve">PR24 ODI performance RCV adjustment in 2022-23 FYA (CPIH deflated) prices (WR) </v>
      </c>
      <c r="E39" s="243" t="s">
        <v>81</v>
      </c>
      <c r="F39" s="243" t="s">
        <v>82</v>
      </c>
      <c r="G39" s="241" t="str">
        <f>Inputs!$G$190</f>
        <v>£m</v>
      </c>
    </row>
    <row r="40" spans="2:7" ht="26.25">
      <c r="B40" s="233">
        <v>33</v>
      </c>
      <c r="C40" s="234" t="s">
        <v>31</v>
      </c>
      <c r="D40" s="241" t="str">
        <f>Inputs!$E$197</f>
        <v xml:space="preserve">PR24 Price control deliverables RCV adjustment in 2022-23 FYA (CPIH deflated) prices (WR) </v>
      </c>
      <c r="E40" s="243" t="s">
        <v>83</v>
      </c>
      <c r="F40" s="243" t="s">
        <v>84</v>
      </c>
      <c r="G40" s="241" t="str">
        <f>Inputs!$G$197</f>
        <v>£m</v>
      </c>
    </row>
    <row r="41" spans="2:7" ht="13.15">
      <c r="B41" s="233">
        <v>34</v>
      </c>
      <c r="C41" s="234" t="s">
        <v>31</v>
      </c>
      <c r="D41" s="241" t="str">
        <f>Inputs!$E$204</f>
        <v xml:space="preserve">PR24 QAA RCV adjustment in 2022-23 FYA (CPIH deflated) prices (WR) </v>
      </c>
      <c r="E41" s="243" t="s">
        <v>85</v>
      </c>
      <c r="F41" s="243" t="s">
        <v>86</v>
      </c>
      <c r="G41" s="241" t="str">
        <f>Inputs!$G$204</f>
        <v>£m</v>
      </c>
    </row>
    <row r="42" spans="2:7" ht="26.25">
      <c r="B42" s="233">
        <v>35</v>
      </c>
      <c r="C42" s="234" t="s">
        <v>31</v>
      </c>
      <c r="D42" s="241" t="str">
        <f>Inputs!$E$211</f>
        <v xml:space="preserve">PR24 Real price effects RCV adjustment in 2022-23 FYA (CPIH deflated) prices (WR) </v>
      </c>
      <c r="E42" s="243" t="s">
        <v>87</v>
      </c>
      <c r="F42" s="243" t="s">
        <v>88</v>
      </c>
      <c r="G42" s="241" t="str">
        <f>Inputs!$G$211</f>
        <v>£m</v>
      </c>
    </row>
    <row r="43" spans="2:7" ht="26.25">
      <c r="B43" s="233">
        <v>36</v>
      </c>
      <c r="C43" s="234" t="s">
        <v>31</v>
      </c>
      <c r="D43" s="241" t="str">
        <f>Inputs!$E$218</f>
        <v xml:space="preserve">PR24 Wastewater enhancement RCV adjustment in 2022-23 FYA (CPIH deflated) prices (WR) </v>
      </c>
      <c r="E43" s="243" t="s">
        <v>89</v>
      </c>
      <c r="F43" s="243" t="s">
        <v>90</v>
      </c>
      <c r="G43" s="241" t="str">
        <f>Inputs!$G$218</f>
        <v>£m</v>
      </c>
    </row>
    <row r="44" spans="2:7" ht="13.15">
      <c r="B44" s="233">
        <v>37</v>
      </c>
      <c r="C44" s="234" t="s">
        <v>31</v>
      </c>
      <c r="D44" s="241" t="str">
        <f>Inputs!$E$225</f>
        <v xml:space="preserve">PR24 Other RCV adjustments in 2022-23 FYA (CPIH deflated) prices (WR) </v>
      </c>
      <c r="E44" s="235" t="s">
        <v>69</v>
      </c>
      <c r="F44" s="235" t="s">
        <v>70</v>
      </c>
      <c r="G44" s="241" t="str">
        <f>Inputs!$G$225</f>
        <v>£m</v>
      </c>
    </row>
    <row r="45" spans="2:7" ht="13.15">
      <c r="B45" s="233">
        <v>38</v>
      </c>
      <c r="C45" s="234" t="s">
        <v>31</v>
      </c>
      <c r="D45" s="241" t="str">
        <f>Inputs!$E$235</f>
        <v>Model Track Tolerance Level</v>
      </c>
      <c r="E45" s="235" t="s">
        <v>91</v>
      </c>
      <c r="F45" s="235" t="s">
        <v>33</v>
      </c>
      <c r="G45" s="241" t="str">
        <f>Inputs!$G$235</f>
        <v>tolerance</v>
      </c>
    </row>
    <row r="46" spans="2:7"/>
    <row r="47" spans="2:7"/>
    <row r="48" spans="2:7"/>
    <row r="49" spans="1:11" s="232" customFormat="1" ht="18">
      <c r="A49" s="228" t="s">
        <v>92</v>
      </c>
      <c r="B49" s="228"/>
      <c r="C49" s="228"/>
      <c r="D49" s="229"/>
      <c r="E49" s="230"/>
      <c r="F49" s="231"/>
      <c r="G49" s="231"/>
      <c r="H49" s="231"/>
      <c r="I49" s="231"/>
      <c r="J49" s="231"/>
      <c r="K49" s="231"/>
    </row>
    <row r="50" spans="1:11" s="240" customFormat="1" ht="18">
      <c r="A50" s="236"/>
      <c r="B50" s="236"/>
      <c r="C50" s="236"/>
      <c r="D50" s="237"/>
      <c r="E50" s="238"/>
      <c r="F50" s="239"/>
      <c r="G50" s="239"/>
      <c r="H50" s="239"/>
      <c r="I50" s="239"/>
      <c r="J50" s="239"/>
      <c r="K50" s="239"/>
    </row>
    <row r="51" spans="1:11" ht="13.15">
      <c r="B51" s="219" t="s">
        <v>25</v>
      </c>
      <c r="C51" s="219" t="s">
        <v>26</v>
      </c>
      <c r="D51" s="219" t="s">
        <v>93</v>
      </c>
      <c r="E51" s="219" t="s">
        <v>28</v>
      </c>
      <c r="F51" s="219" t="s">
        <v>94</v>
      </c>
      <c r="G51" s="219" t="s">
        <v>30</v>
      </c>
    </row>
    <row r="52" spans="1:11" ht="26.25">
      <c r="B52" s="233">
        <v>1</v>
      </c>
      <c r="C52" s="234" t="s">
        <v>95</v>
      </c>
      <c r="D52" s="241" t="str">
        <f>Outputs!$E$11</f>
        <v xml:space="preserve">Ofwat - Opening RCV at 1 April 2030 in 2022-23 FYA (CPIH deflated) prices post midnight adjustments (WR) </v>
      </c>
      <c r="E52" s="242" t="s">
        <v>96</v>
      </c>
      <c r="F52" s="221" t="s">
        <v>23</v>
      </c>
      <c r="G52" s="221" t="s">
        <v>97</v>
      </c>
    </row>
    <row r="53" spans="1:11" ht="26.25">
      <c r="B53" s="233">
        <v>2</v>
      </c>
      <c r="C53" s="234" t="s">
        <v>95</v>
      </c>
      <c r="D53" s="241" t="str">
        <f>Outputs!$E$19</f>
        <v xml:space="preserve">Ofwat - Opening RCV at 1 April 2030 post midnight adjustments in 2022-23 FYE prices (WR) </v>
      </c>
      <c r="E53" s="242" t="s">
        <v>98</v>
      </c>
      <c r="F53" s="221" t="s">
        <v>23</v>
      </c>
      <c r="G53" s="221" t="s">
        <v>99</v>
      </c>
    </row>
    <row r="54" spans="1:11" ht="26.25">
      <c r="B54" s="233">
        <v>3</v>
      </c>
      <c r="C54" s="234" t="s">
        <v>95</v>
      </c>
      <c r="D54" s="241" t="str">
        <f>Outputs!$E$27</f>
        <v xml:space="preserve">Ofwat - RCV opening balance - real (WR) </v>
      </c>
      <c r="E54" s="242" t="s">
        <v>100</v>
      </c>
      <c r="F54" s="221" t="s">
        <v>23</v>
      </c>
      <c r="G54" s="221" t="s">
        <v>101</v>
      </c>
    </row>
    <row r="55" spans="1:11" ht="26.25">
      <c r="B55" s="233">
        <v>4</v>
      </c>
      <c r="C55" s="234" t="s">
        <v>95</v>
      </c>
      <c r="D55" s="241" t="str">
        <f>Outputs!$E$35</f>
        <v xml:space="preserve">Ofwat - RCV opening balance in 2027-28 FYE prices (WR) </v>
      </c>
      <c r="E55" s="242" t="s">
        <v>102</v>
      </c>
      <c r="F55" s="221" t="s">
        <v>23</v>
      </c>
      <c r="G55" s="221" t="s">
        <v>103</v>
      </c>
    </row>
    <row r="56" spans="1:11" ht="13.15">
      <c r="B56" s="233">
        <v>5</v>
      </c>
      <c r="C56" s="234" t="s">
        <v>95</v>
      </c>
      <c r="D56" s="241" t="str">
        <f>Outputs!$E$45</f>
        <v xml:space="preserve">Ofwat - Pre 2020 RCV opening balance - real (2027-28 FYA) (WR) </v>
      </c>
      <c r="E56" s="242" t="s">
        <v>104</v>
      </c>
      <c r="F56" s="221" t="s">
        <v>105</v>
      </c>
      <c r="G56" s="221" t="s">
        <v>101</v>
      </c>
    </row>
    <row r="57" spans="1:11" ht="13.15">
      <c r="B57" s="233">
        <v>6</v>
      </c>
      <c r="C57" s="234" t="s">
        <v>95</v>
      </c>
      <c r="D57" s="241" t="str">
        <f>Outputs!$E$53</f>
        <v xml:space="preserve">Ofwat - 2020-25 RCV opening balance - real (2027-28 FYA) (WR) </v>
      </c>
      <c r="E57" s="242" t="s">
        <v>106</v>
      </c>
      <c r="F57" s="221" t="s">
        <v>105</v>
      </c>
      <c r="G57" s="221" t="s">
        <v>101</v>
      </c>
    </row>
    <row r="58" spans="1:11" ht="13.15">
      <c r="B58" s="233">
        <v>7</v>
      </c>
      <c r="C58" s="234" t="s">
        <v>95</v>
      </c>
      <c r="D58" s="241" t="str">
        <f>Outputs!$E$61</f>
        <v xml:space="preserve">Ofwat - Post 2025 RCV opening balance - real (2027-28 FYA) (WR) </v>
      </c>
      <c r="E58" s="242" t="s">
        <v>107</v>
      </c>
      <c r="F58" s="221" t="s">
        <v>105</v>
      </c>
      <c r="G58" s="221" t="s">
        <v>101</v>
      </c>
    </row>
    <row r="59" spans="1:11" ht="26.25">
      <c r="B59" s="233">
        <v>8</v>
      </c>
      <c r="C59" s="234" t="s">
        <v>95</v>
      </c>
      <c r="D59" s="241" t="str">
        <f>Outputs!$E$71</f>
        <v xml:space="preserve">Pre 2020 RCV - Closing RCV at 31 March 2030 in 2027-28 FYA prices (from PR24 FD as updated by the CMA redetermination and IDoKs) (WR) </v>
      </c>
      <c r="E59" s="242" t="s">
        <v>108</v>
      </c>
      <c r="F59" s="221" t="s">
        <v>109</v>
      </c>
      <c r="G59" s="221" t="s">
        <v>101</v>
      </c>
    </row>
    <row r="60" spans="1:11" ht="26.25">
      <c r="B60" s="233">
        <v>9</v>
      </c>
      <c r="C60" s="234" t="s">
        <v>95</v>
      </c>
      <c r="D60" s="241" t="str">
        <f>Outputs!$E$79</f>
        <v xml:space="preserve">2020-25 RCV - Closing RCV at 31 March 2030 in 2027-28 FYA prices (from PR24 FD as updated by the CMA redetermination and IDoKs) (WR) </v>
      </c>
      <c r="E60" s="242" t="s">
        <v>110</v>
      </c>
      <c r="F60" s="221" t="s">
        <v>109</v>
      </c>
      <c r="G60" s="221" t="s">
        <v>101</v>
      </c>
    </row>
    <row r="61" spans="1:11" ht="26.25">
      <c r="B61" s="233">
        <v>10</v>
      </c>
      <c r="C61" s="234" t="s">
        <v>95</v>
      </c>
      <c r="D61" s="241" t="str">
        <f>Outputs!$E$87</f>
        <v xml:space="preserve">Post 2025 RCV - Closing RCV at 31 March 2030 in 2027-28 FYA prices (from PR24 FD as updated by the CMA redetermination and IDoKs) (WR) </v>
      </c>
      <c r="E61" s="242" t="s">
        <v>111</v>
      </c>
      <c r="F61" s="221" t="s">
        <v>109</v>
      </c>
      <c r="G61" s="221" t="s">
        <v>101</v>
      </c>
    </row>
    <row r="62" spans="1:11" ht="26.25">
      <c r="B62" s="233">
        <v>11</v>
      </c>
      <c r="C62" s="234" t="s">
        <v>95</v>
      </c>
      <c r="D62" s="241" t="str">
        <f>Outputs!$E$95</f>
        <v>Total RCV - Closing RCV at 31 March 2030 in 2027-28 FYA prices (from PR24 FD as updated by the CMA redetermination and IDoKs)</v>
      </c>
      <c r="E62" s="242" t="s">
        <v>112</v>
      </c>
      <c r="F62" s="221" t="s">
        <v>109</v>
      </c>
      <c r="G62" s="221" t="s">
        <v>101</v>
      </c>
    </row>
    <row r="63" spans="1:11" ht="26.25">
      <c r="B63" s="233">
        <v>12</v>
      </c>
      <c r="C63" s="234" t="s">
        <v>95</v>
      </c>
      <c r="D63" s="241" t="str">
        <f>Outputs!$E$97</f>
        <v xml:space="preserve">PR19 BYR ODI RCV adjustment in 2027-28 FYA prices (WR) </v>
      </c>
      <c r="E63" s="242" t="s">
        <v>112</v>
      </c>
      <c r="F63" s="221" t="s">
        <v>109</v>
      </c>
      <c r="G63" s="221" t="s">
        <v>101</v>
      </c>
    </row>
    <row r="64" spans="1:11" ht="26.25">
      <c r="B64" s="233">
        <v>13</v>
      </c>
      <c r="C64" s="234" t="s">
        <v>95</v>
      </c>
      <c r="D64" s="241" t="str">
        <f>Outputs!$E$105</f>
        <v xml:space="preserve">PR19 BYR WINEP / NEP RCV adjustment in 2027-28 FYA prices (WR) </v>
      </c>
      <c r="E64" s="242" t="s">
        <v>113</v>
      </c>
      <c r="F64" s="221" t="s">
        <v>109</v>
      </c>
      <c r="G64" s="221" t="s">
        <v>101</v>
      </c>
    </row>
    <row r="65" spans="2:7" ht="26.25">
      <c r="B65" s="233">
        <v>14</v>
      </c>
      <c r="C65" s="234" t="s">
        <v>95</v>
      </c>
      <c r="D65" s="241" t="str">
        <f>Outputs!$E$113</f>
        <v xml:space="preserve">PR19 BYR Costs reconciliation RCV adjustment in 2027-28 FYA prices (WR) </v>
      </c>
      <c r="E65" s="242" t="s">
        <v>114</v>
      </c>
      <c r="F65" s="221" t="s">
        <v>109</v>
      </c>
      <c r="G65" s="221" t="s">
        <v>101</v>
      </c>
    </row>
    <row r="66" spans="2:7" ht="26.25">
      <c r="B66" s="233">
        <v>15</v>
      </c>
      <c r="C66" s="234" t="s">
        <v>95</v>
      </c>
      <c r="D66" s="241" t="str">
        <f>Outputs!$E$121</f>
        <v xml:space="preserve">PR19 BYR Land sales RCV adjustment in 2027-28 FYA prices (WR) </v>
      </c>
      <c r="E66" s="242" t="s">
        <v>115</v>
      </c>
      <c r="F66" s="221" t="s">
        <v>109</v>
      </c>
      <c r="G66" s="221" t="s">
        <v>101</v>
      </c>
    </row>
    <row r="67" spans="2:7" ht="26.25">
      <c r="B67" s="233">
        <v>16</v>
      </c>
      <c r="C67" s="234" t="s">
        <v>95</v>
      </c>
      <c r="D67" s="241" t="str">
        <f>Outputs!$E$129</f>
        <v xml:space="preserve">PR19 BYR RPI-CPIH wedge RCV adjustment in 2027-28 FYA prices (WR) </v>
      </c>
      <c r="E67" s="242" t="s">
        <v>116</v>
      </c>
      <c r="F67" s="221" t="s">
        <v>109</v>
      </c>
      <c r="G67" s="221" t="s">
        <v>101</v>
      </c>
    </row>
    <row r="68" spans="2:7" ht="26.25">
      <c r="B68" s="233">
        <v>17</v>
      </c>
      <c r="C68" s="234" t="s">
        <v>95</v>
      </c>
      <c r="D68" s="241" t="str">
        <f>Outputs!$E$137</f>
        <v xml:space="preserve">PR19 BYR Strategic regional water resources RCV adjustment in 2027-28 FYA prices (WR) </v>
      </c>
      <c r="E68" s="242" t="s">
        <v>117</v>
      </c>
      <c r="F68" s="221" t="s">
        <v>109</v>
      </c>
      <c r="G68" s="221" t="s">
        <v>101</v>
      </c>
    </row>
    <row r="69" spans="2:7" ht="26.25">
      <c r="B69" s="233">
        <v>18</v>
      </c>
      <c r="C69" s="234" t="s">
        <v>95</v>
      </c>
      <c r="D69" s="241" t="str">
        <f>Outputs!$E$145</f>
        <v xml:space="preserve">PR19 BYR Green recovery RCV adjustment in 2027-28 FYA prices (WR) </v>
      </c>
      <c r="E69" s="242" t="s">
        <v>118</v>
      </c>
      <c r="F69" s="221" t="s">
        <v>109</v>
      </c>
      <c r="G69" s="221" t="s">
        <v>101</v>
      </c>
    </row>
    <row r="70" spans="2:7" ht="26.25">
      <c r="B70" s="233">
        <v>19</v>
      </c>
      <c r="C70" s="234" t="s">
        <v>95</v>
      </c>
      <c r="D70" s="241" t="str">
        <f>Outputs!$E$153</f>
        <v xml:space="preserve">PR19 BYR Other RCV adjustment in 2027-28 FYA prices (WR) </v>
      </c>
      <c r="E70" s="242" t="s">
        <v>119</v>
      </c>
      <c r="F70" s="221" t="s">
        <v>109</v>
      </c>
      <c r="G70" s="221" t="s">
        <v>101</v>
      </c>
    </row>
    <row r="71" spans="2:7" ht="26.25">
      <c r="B71" s="233">
        <v>20</v>
      </c>
      <c r="C71" s="234" t="s">
        <v>95</v>
      </c>
      <c r="D71" s="241" t="str">
        <f>Outputs!$E$161</f>
        <v xml:space="preserve">PR24 Cost sharing RCV adjustment in 2027-28 FYA prices (WR) </v>
      </c>
      <c r="E71" s="242" t="s">
        <v>120</v>
      </c>
      <c r="F71" s="221" t="s">
        <v>109</v>
      </c>
      <c r="G71" s="221" t="s">
        <v>101</v>
      </c>
    </row>
    <row r="72" spans="2:7" ht="26.25">
      <c r="B72" s="233">
        <v>21</v>
      </c>
      <c r="C72" s="234" t="s">
        <v>95</v>
      </c>
      <c r="D72" s="241" t="str">
        <f>Outputs!$E$169</f>
        <v xml:space="preserve">PR24 Delivery mechanism RCV adjustment in 2027-28 FYA prices (WR) </v>
      </c>
      <c r="E72" s="242" t="s">
        <v>121</v>
      </c>
      <c r="F72" s="221" t="s">
        <v>109</v>
      </c>
      <c r="G72" s="221" t="s">
        <v>101</v>
      </c>
    </row>
    <row r="73" spans="2:7" ht="26.25">
      <c r="B73" s="233">
        <v>22</v>
      </c>
      <c r="C73" s="234" t="s">
        <v>95</v>
      </c>
      <c r="D73" s="241" t="str">
        <f>Outputs!$E$177</f>
        <v xml:space="preserve">PR24 Cost change process RCV adjustment in 2027-28 FYA prices (WR) </v>
      </c>
      <c r="E73" s="242" t="s">
        <v>122</v>
      </c>
      <c r="F73" s="221" t="s">
        <v>109</v>
      </c>
      <c r="G73" s="221" t="s">
        <v>101</v>
      </c>
    </row>
    <row r="74" spans="2:7" ht="26.25">
      <c r="B74" s="233">
        <v>23</v>
      </c>
      <c r="C74" s="234" t="s">
        <v>95</v>
      </c>
      <c r="D74" s="241" t="str">
        <f>Outputs!$E$185</f>
        <v xml:space="preserve">PR24 Land sales RCV adjustment in 2027-28 FYA prices (WR) </v>
      </c>
      <c r="E74" s="242" t="s">
        <v>123</v>
      </c>
      <c r="F74" s="221" t="s">
        <v>109</v>
      </c>
      <c r="G74" s="221" t="s">
        <v>101</v>
      </c>
    </row>
    <row r="75" spans="2:7" ht="26.25">
      <c r="B75" s="233">
        <v>24</v>
      </c>
      <c r="C75" s="234" t="s">
        <v>95</v>
      </c>
      <c r="D75" s="241" t="str">
        <f>Outputs!$E$193</f>
        <v xml:space="preserve">PR24 Major projects RCV adjustment in 2027-28 FYA prices (WR) </v>
      </c>
      <c r="E75" s="242" t="s">
        <v>124</v>
      </c>
      <c r="F75" s="221" t="s">
        <v>109</v>
      </c>
      <c r="G75" s="221" t="s">
        <v>101</v>
      </c>
    </row>
    <row r="76" spans="2:7" ht="26.25">
      <c r="B76" s="233">
        <v>25</v>
      </c>
      <c r="C76" s="234" t="s">
        <v>95</v>
      </c>
      <c r="D76" s="241" t="str">
        <f>Outputs!$E$201</f>
        <v xml:space="preserve">PR24 ODI performance RCV adjustment in 2027-28 FYA prices (WR) </v>
      </c>
      <c r="E76" s="242" t="s">
        <v>125</v>
      </c>
      <c r="F76" s="221" t="s">
        <v>109</v>
      </c>
      <c r="G76" s="221" t="s">
        <v>101</v>
      </c>
    </row>
    <row r="77" spans="2:7" ht="26.25">
      <c r="B77" s="233">
        <v>26</v>
      </c>
      <c r="C77" s="234" t="s">
        <v>95</v>
      </c>
      <c r="D77" s="241" t="str">
        <f>Outputs!$E$209</f>
        <v xml:space="preserve">PR24 Price control deliverables RCV adjustment in 2027-28 FYA prices (WR) </v>
      </c>
      <c r="E77" s="242" t="s">
        <v>126</v>
      </c>
      <c r="F77" s="221" t="s">
        <v>109</v>
      </c>
      <c r="G77" s="221" t="s">
        <v>101</v>
      </c>
    </row>
    <row r="78" spans="2:7" ht="26.25">
      <c r="B78" s="233">
        <v>27</v>
      </c>
      <c r="C78" s="234" t="s">
        <v>95</v>
      </c>
      <c r="D78" s="241" t="str">
        <f>Outputs!$E$217</f>
        <v xml:space="preserve">PR24 QAA RCV adjustment in 2027-28 FYA prices (WR) </v>
      </c>
      <c r="E78" s="242" t="s">
        <v>127</v>
      </c>
      <c r="F78" s="221" t="s">
        <v>109</v>
      </c>
      <c r="G78" s="221" t="s">
        <v>101</v>
      </c>
    </row>
    <row r="79" spans="2:7" ht="26.25">
      <c r="B79" s="233">
        <v>28</v>
      </c>
      <c r="C79" s="234" t="s">
        <v>95</v>
      </c>
      <c r="D79" s="241" t="str">
        <f>Outputs!$E$225</f>
        <v xml:space="preserve">PR24 Real price effects RCV adjustment in 2027-28 FYA prices (WR) </v>
      </c>
      <c r="E79" s="242" t="s">
        <v>128</v>
      </c>
      <c r="F79" s="221" t="s">
        <v>109</v>
      </c>
      <c r="G79" s="221" t="s">
        <v>101</v>
      </c>
    </row>
    <row r="80" spans="2:7" ht="26.25">
      <c r="B80" s="233">
        <v>29</v>
      </c>
      <c r="C80" s="234" t="s">
        <v>95</v>
      </c>
      <c r="D80" s="241" t="str">
        <f>Outputs!$E$233</f>
        <v xml:space="preserve">PR24 Wastewater enhancement RCV adjustment in 2027-28 FYA prices (WR) </v>
      </c>
      <c r="E80" s="242" t="s">
        <v>129</v>
      </c>
      <c r="F80" s="221" t="s">
        <v>109</v>
      </c>
      <c r="G80" s="221" t="s">
        <v>101</v>
      </c>
    </row>
    <row r="81" spans="2:7" ht="26.25">
      <c r="B81" s="233">
        <v>30</v>
      </c>
      <c r="C81" s="234" t="s">
        <v>95</v>
      </c>
      <c r="D81" s="241" t="str">
        <f>Outputs!$E$241</f>
        <v xml:space="preserve">PR24 Other RCV adjustment in 2027-28 FYA prices (WR) </v>
      </c>
      <c r="E81" s="242" t="s">
        <v>130</v>
      </c>
      <c r="F81" s="221" t="s">
        <v>109</v>
      </c>
      <c r="G81" s="221" t="s">
        <v>101</v>
      </c>
    </row>
    <row r="82" spans="2:7"/>
    <row r="83" spans="2:7"/>
    <row r="84" spans="2:7"/>
    <row r="85" spans="2:7"/>
  </sheetData>
  <pageMargins left="0.70866141732283472" right="0.70866141732283472" top="0.74803149606299213" bottom="0.74803149606299213" header="0.31496062992125984" footer="0.31496062992125984"/>
  <pageSetup paperSize="8" scale="72"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pageSetUpPr fitToPage="1"/>
  </sheetPr>
  <dimension ref="A1:AX199"/>
  <sheetViews>
    <sheetView showGridLines="0" zoomScaleNormal="100" workbookViewId="0"/>
  </sheetViews>
  <sheetFormatPr defaultColWidth="0" defaultRowHeight="12.75" customHeight="1" zeroHeight="1"/>
  <cols>
    <col min="1" max="4" width="2" style="131" customWidth="1"/>
    <col min="5" max="5" width="3.33203125" style="131" customWidth="1"/>
    <col min="6" max="6" width="5.83203125" style="131" customWidth="1"/>
    <col min="7" max="7" width="3.33203125" style="131" customWidth="1"/>
    <col min="8" max="8" width="40" style="131" customWidth="1"/>
    <col min="9" max="9" width="3.33203125" style="131" customWidth="1"/>
    <col min="10" max="10" width="5.83203125" style="131" customWidth="1"/>
    <col min="11" max="11" width="3.33203125" style="131" customWidth="1"/>
    <col min="12" max="12" width="40" style="131" customWidth="1"/>
    <col min="13" max="13" width="3.33203125" style="131" customWidth="1"/>
    <col min="14" max="14" width="5.83203125" style="131" customWidth="1"/>
    <col min="15" max="16" width="3.33203125" style="131" customWidth="1"/>
    <col min="17" max="17" width="40" style="131" customWidth="1"/>
    <col min="18" max="21" width="3.33203125" style="131" customWidth="1"/>
    <col min="22" max="22" width="7.33203125" style="131" customWidth="1"/>
    <col min="23" max="24" width="3.33203125" style="131" customWidth="1"/>
    <col min="25" max="25" width="40" style="131" customWidth="1"/>
    <col min="26" max="26" width="3.33203125" style="131" customWidth="1"/>
    <col min="27" max="27" width="7.33203125" style="131" customWidth="1"/>
    <col min="28" max="28" width="3.33203125" style="131" customWidth="1"/>
    <col min="29" max="29" width="40" style="131" customWidth="1"/>
    <col min="30" max="31" width="3.33203125" style="131" customWidth="1"/>
    <col min="32" max="32" width="9" style="125" customWidth="1"/>
    <col min="33" max="50" width="0" style="125" hidden="1" customWidth="1"/>
    <col min="51" max="16384" width="9" style="125" hidden="1"/>
  </cols>
  <sheetData>
    <row r="1" spans="1:32" ht="30.75">
      <c r="A1" s="18" t="e">
        <f ca="1" xml:space="preserve"> RIGHT(CELL("filename", A1), LEN(CELL("filename", A1)) - SEARCH("]", CELL("filename", A1)))</f>
        <v>#VALUE!</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row>
    <row r="2" spans="1:32" ht="13.15">
      <c r="A2" s="53"/>
      <c r="B2" s="8"/>
      <c r="C2" s="8"/>
      <c r="D2" s="8"/>
      <c r="E2" s="8"/>
      <c r="F2" s="8"/>
      <c r="G2" s="8"/>
      <c r="H2" s="40"/>
      <c r="I2" s="8"/>
      <c r="J2" s="8"/>
      <c r="K2" s="8"/>
      <c r="L2" s="8"/>
      <c r="M2" s="8"/>
      <c r="N2" s="8"/>
      <c r="O2" s="8"/>
      <c r="P2" s="8"/>
      <c r="Q2" s="8"/>
      <c r="R2" s="8"/>
      <c r="S2" s="8"/>
      <c r="T2" s="8"/>
      <c r="U2" s="8"/>
      <c r="V2" s="8"/>
      <c r="W2" s="8"/>
      <c r="X2" s="8"/>
      <c r="Y2" s="8"/>
      <c r="Z2" s="8"/>
      <c r="AA2" s="8"/>
      <c r="AB2" s="8"/>
      <c r="AC2" s="8"/>
      <c r="AD2" s="8"/>
      <c r="AE2" s="8"/>
    </row>
    <row r="3" spans="1:32" s="104" customFormat="1" ht="13.15">
      <c r="A3" s="104" t="s">
        <v>131</v>
      </c>
    </row>
    <row r="4" spans="1:32" ht="13.15">
      <c r="A4" s="53"/>
      <c r="B4" s="8"/>
      <c r="C4" s="8"/>
      <c r="D4" s="8"/>
      <c r="E4" s="8"/>
      <c r="F4" s="8"/>
      <c r="G4" s="8"/>
      <c r="H4" s="40"/>
      <c r="I4" s="8"/>
      <c r="J4" s="8"/>
      <c r="K4" s="8"/>
      <c r="L4" s="8"/>
      <c r="M4" s="8"/>
      <c r="N4" s="8"/>
      <c r="O4" s="8"/>
      <c r="P4" s="8"/>
      <c r="Q4" s="8"/>
      <c r="R4" s="8"/>
      <c r="S4" s="8"/>
      <c r="T4" s="8"/>
      <c r="U4" s="8"/>
      <c r="V4" s="8"/>
      <c r="W4" s="8"/>
      <c r="X4" s="8"/>
      <c r="Y4" s="8"/>
      <c r="Z4" s="8"/>
      <c r="AA4" s="8"/>
      <c r="AB4" s="8"/>
      <c r="AC4" s="8"/>
      <c r="AD4" s="8"/>
      <c r="AE4" s="8"/>
    </row>
    <row r="5" spans="1:32" ht="13.15">
      <c r="A5" s="106"/>
      <c r="B5" s="24"/>
      <c r="C5" s="24"/>
      <c r="D5" s="24"/>
      <c r="E5" s="24"/>
      <c r="F5" s="134" t="s">
        <v>132</v>
      </c>
      <c r="G5" s="62"/>
      <c r="H5" s="62"/>
      <c r="I5" s="62"/>
      <c r="J5" s="62"/>
      <c r="K5" s="89"/>
      <c r="L5" s="157"/>
      <c r="M5" s="89"/>
      <c r="N5" s="89"/>
      <c r="O5" s="89"/>
      <c r="P5" s="62"/>
      <c r="Q5" s="62"/>
      <c r="R5" s="62"/>
      <c r="S5" s="179"/>
      <c r="T5" s="139"/>
      <c r="U5" s="24"/>
      <c r="V5" s="24"/>
      <c r="W5" s="24"/>
      <c r="X5" s="24"/>
      <c r="Y5" s="24"/>
      <c r="Z5" s="24"/>
      <c r="AA5" s="24"/>
      <c r="AB5" s="24"/>
      <c r="AC5" s="24"/>
      <c r="AD5" s="24"/>
      <c r="AE5" s="24"/>
    </row>
    <row r="6" spans="1:32" ht="13.15">
      <c r="A6" s="53"/>
      <c r="B6" s="8"/>
      <c r="C6" s="8"/>
      <c r="D6" s="8"/>
      <c r="E6" s="8"/>
      <c r="F6" s="44"/>
      <c r="G6" s="8"/>
      <c r="H6" s="8"/>
      <c r="I6" s="8"/>
      <c r="J6" s="8"/>
      <c r="K6" s="8"/>
      <c r="L6" s="40"/>
      <c r="M6" s="8"/>
      <c r="N6" s="8"/>
      <c r="O6" s="8"/>
      <c r="P6" s="8"/>
      <c r="Q6" s="8"/>
      <c r="R6" s="8"/>
      <c r="S6" s="43"/>
      <c r="T6" s="8"/>
      <c r="U6" s="8"/>
      <c r="V6" s="8"/>
      <c r="W6" s="8"/>
      <c r="X6" s="8"/>
      <c r="Y6" s="8"/>
      <c r="Z6" s="8"/>
      <c r="AA6" s="8"/>
      <c r="AB6" s="8"/>
      <c r="AC6" s="8"/>
      <c r="AD6" s="8"/>
      <c r="AE6" s="8"/>
    </row>
    <row r="7" spans="1:32" ht="13.15">
      <c r="A7" s="53"/>
      <c r="B7" s="8"/>
      <c r="C7" s="8"/>
      <c r="D7" s="8"/>
      <c r="E7" s="8"/>
      <c r="F7" s="44"/>
      <c r="G7" s="8"/>
      <c r="H7" s="84"/>
      <c r="I7" s="8"/>
      <c r="J7" s="8"/>
      <c r="K7" s="8"/>
      <c r="L7" s="40"/>
      <c r="M7" s="8"/>
      <c r="N7" s="8"/>
      <c r="O7" s="8"/>
      <c r="P7" s="8"/>
      <c r="Q7" s="83"/>
      <c r="R7" s="8"/>
      <c r="S7" s="43"/>
      <c r="T7" s="8"/>
      <c r="U7" s="8"/>
      <c r="V7" s="8"/>
      <c r="W7" s="8"/>
      <c r="X7" s="8"/>
      <c r="Y7" s="8"/>
      <c r="Z7" s="8"/>
      <c r="AA7" s="8"/>
      <c r="AB7" s="8"/>
      <c r="AC7" s="8"/>
      <c r="AD7" s="8"/>
      <c r="AE7" s="8"/>
    </row>
    <row r="8" spans="1:32" ht="13.15">
      <c r="A8" s="53"/>
      <c r="B8" s="8"/>
      <c r="C8" s="8"/>
      <c r="D8" s="8"/>
      <c r="E8" s="8"/>
      <c r="F8" s="44"/>
      <c r="G8" s="8"/>
      <c r="H8" s="117" t="s">
        <v>31</v>
      </c>
      <c r="I8" s="8"/>
      <c r="J8" s="8"/>
      <c r="K8" s="8"/>
      <c r="L8" s="40"/>
      <c r="M8" s="8"/>
      <c r="N8" s="8"/>
      <c r="O8" s="8"/>
      <c r="P8" s="8"/>
      <c r="Q8" s="105" t="s">
        <v>133</v>
      </c>
      <c r="R8" s="8"/>
      <c r="S8" s="43"/>
      <c r="T8" s="8"/>
      <c r="U8" s="8"/>
      <c r="V8" s="8"/>
      <c r="W8" s="8"/>
      <c r="X8" s="8"/>
      <c r="Y8" s="8"/>
      <c r="Z8" s="8"/>
      <c r="AA8" s="8"/>
      <c r="AB8" s="8"/>
      <c r="AC8" s="8"/>
      <c r="AD8" s="8"/>
      <c r="AE8" s="8"/>
    </row>
    <row r="9" spans="1:32" ht="13.15">
      <c r="A9" s="53"/>
      <c r="B9" s="8"/>
      <c r="C9" s="8"/>
      <c r="D9" s="8"/>
      <c r="E9" s="8"/>
      <c r="F9" s="44"/>
      <c r="G9" s="8"/>
      <c r="H9" s="84"/>
      <c r="I9" s="8"/>
      <c r="J9" s="8"/>
      <c r="K9" s="8"/>
      <c r="L9" s="40"/>
      <c r="M9" s="8"/>
      <c r="N9" s="8"/>
      <c r="O9" s="8"/>
      <c r="P9" s="8"/>
      <c r="Q9" s="83"/>
      <c r="R9" s="8"/>
      <c r="S9" s="43"/>
      <c r="T9" s="8"/>
      <c r="U9" s="8"/>
      <c r="V9" s="8"/>
      <c r="W9" s="8"/>
      <c r="X9" s="8"/>
      <c r="Y9" s="8"/>
      <c r="Z9" s="8"/>
      <c r="AA9" s="8"/>
      <c r="AB9" s="8"/>
      <c r="AC9" s="8"/>
      <c r="AD9" s="8"/>
      <c r="AE9" s="8"/>
    </row>
    <row r="10" spans="1:32" ht="13.15">
      <c r="A10" s="53"/>
      <c r="B10" s="8"/>
      <c r="C10" s="8"/>
      <c r="D10" s="8"/>
      <c r="E10" s="8"/>
      <c r="F10" s="44"/>
      <c r="G10" s="8"/>
      <c r="H10" s="8"/>
      <c r="I10" s="8"/>
      <c r="J10" s="8"/>
      <c r="K10" s="8"/>
      <c r="L10" s="40"/>
      <c r="M10" s="8"/>
      <c r="N10" s="8"/>
      <c r="O10" s="8"/>
      <c r="P10" s="8"/>
      <c r="Q10" s="8"/>
      <c r="R10" s="8"/>
      <c r="S10" s="43"/>
      <c r="T10" s="8"/>
      <c r="U10" s="8"/>
      <c r="V10" s="8"/>
      <c r="W10" s="8"/>
      <c r="X10" s="8"/>
      <c r="Y10" s="8"/>
      <c r="Z10" s="8"/>
      <c r="AA10" s="8"/>
      <c r="AB10" s="8"/>
      <c r="AC10" s="8"/>
      <c r="AD10" s="8"/>
      <c r="AE10" s="8"/>
    </row>
    <row r="11" spans="1:32" ht="13.15">
      <c r="A11" s="53"/>
      <c r="B11" s="8"/>
      <c r="C11" s="8"/>
      <c r="D11" s="8"/>
      <c r="E11" s="8"/>
      <c r="F11" s="44"/>
      <c r="G11" s="8"/>
      <c r="H11" s="8"/>
      <c r="I11" s="8"/>
      <c r="J11" s="8"/>
      <c r="K11" s="8"/>
      <c r="L11" s="40"/>
      <c r="M11" s="8"/>
      <c r="N11" s="8"/>
      <c r="O11" s="8"/>
      <c r="P11" s="8"/>
      <c r="Q11" s="8"/>
      <c r="R11" s="8"/>
      <c r="S11" s="43"/>
      <c r="T11" s="8"/>
      <c r="U11" s="8"/>
      <c r="V11" s="8"/>
      <c r="W11" s="8"/>
      <c r="X11" s="8"/>
      <c r="Y11" s="8"/>
      <c r="Z11" s="8"/>
      <c r="AA11" s="8"/>
      <c r="AB11" s="8"/>
      <c r="AC11" s="8"/>
      <c r="AD11" s="8"/>
      <c r="AE11" s="8"/>
    </row>
    <row r="12" spans="1:32" ht="13.15">
      <c r="A12" s="53"/>
      <c r="B12" s="8"/>
      <c r="C12" s="8"/>
      <c r="D12" s="8"/>
      <c r="E12" s="8"/>
      <c r="F12" s="44"/>
      <c r="G12" s="8"/>
      <c r="H12" s="8"/>
      <c r="I12" s="8"/>
      <c r="J12" s="8"/>
      <c r="K12" s="8"/>
      <c r="L12" s="40"/>
      <c r="M12" s="8"/>
      <c r="N12" s="8"/>
      <c r="O12" s="8"/>
      <c r="P12" s="8"/>
      <c r="Q12" s="8"/>
      <c r="R12" s="8"/>
      <c r="S12" s="43"/>
      <c r="T12" s="8"/>
      <c r="U12" s="8"/>
      <c r="V12" s="8"/>
      <c r="W12" s="8"/>
      <c r="X12" s="8"/>
      <c r="Y12" s="8"/>
      <c r="Z12" s="8"/>
      <c r="AA12" s="8"/>
      <c r="AB12" s="8"/>
      <c r="AC12" s="8"/>
      <c r="AD12" s="8"/>
      <c r="AE12" s="8"/>
    </row>
    <row r="13" spans="1:32" ht="13.15">
      <c r="A13" s="106"/>
      <c r="B13" s="24"/>
      <c r="C13" s="24"/>
      <c r="D13" s="24"/>
      <c r="E13" s="24"/>
      <c r="F13" s="170" t="s">
        <v>134</v>
      </c>
      <c r="G13" s="47"/>
      <c r="H13" s="47"/>
      <c r="I13" s="47"/>
      <c r="J13" s="47"/>
      <c r="K13" s="47"/>
      <c r="L13" s="191"/>
      <c r="M13" s="47"/>
      <c r="N13" s="47"/>
      <c r="O13" s="47"/>
      <c r="P13" s="47"/>
      <c r="Q13" s="47"/>
      <c r="R13" s="47"/>
      <c r="S13" s="158"/>
      <c r="T13" s="189"/>
      <c r="U13" s="24"/>
      <c r="V13" s="24"/>
      <c r="W13" s="24"/>
      <c r="X13" s="24"/>
      <c r="Y13" s="24"/>
      <c r="Z13" s="24"/>
      <c r="AA13" s="24"/>
      <c r="AB13" s="24"/>
      <c r="AC13" s="24"/>
      <c r="AD13" s="24"/>
      <c r="AE13" s="24"/>
    </row>
    <row r="14" spans="1:32" ht="13.15">
      <c r="A14" s="53"/>
      <c r="B14" s="8"/>
      <c r="C14" s="8"/>
      <c r="D14" s="8"/>
      <c r="E14" s="8"/>
      <c r="F14" s="44"/>
      <c r="G14" s="8"/>
      <c r="H14" s="8"/>
      <c r="I14" s="8"/>
      <c r="J14" s="8"/>
      <c r="K14" s="8"/>
      <c r="L14" s="40"/>
      <c r="M14" s="8"/>
      <c r="N14" s="8"/>
      <c r="O14" s="8"/>
      <c r="P14" s="8"/>
      <c r="Q14" s="8"/>
      <c r="R14" s="8"/>
      <c r="S14" s="43"/>
      <c r="T14" s="8"/>
      <c r="U14" s="8"/>
      <c r="V14" s="8"/>
      <c r="W14" s="8"/>
      <c r="X14" s="8"/>
      <c r="Y14" s="8"/>
      <c r="Z14" s="8"/>
      <c r="AA14" s="8"/>
      <c r="AB14" s="8"/>
      <c r="AC14" s="8"/>
      <c r="AD14" s="8"/>
      <c r="AE14" s="8"/>
    </row>
    <row r="15" spans="1:32" ht="13.15">
      <c r="A15" s="53"/>
      <c r="B15" s="8"/>
      <c r="C15" s="8"/>
      <c r="D15" s="8"/>
      <c r="E15" s="8"/>
      <c r="F15" s="44"/>
      <c r="G15" s="8"/>
      <c r="H15" s="8"/>
      <c r="I15" s="8"/>
      <c r="J15" s="8"/>
      <c r="K15" s="8"/>
      <c r="L15" s="40"/>
      <c r="M15" s="8"/>
      <c r="N15" s="8"/>
      <c r="O15" s="8"/>
      <c r="P15" s="8"/>
      <c r="Q15" s="8"/>
      <c r="R15" s="8"/>
      <c r="S15" s="43"/>
      <c r="T15" s="8"/>
      <c r="U15" s="8"/>
      <c r="V15" s="8"/>
      <c r="W15" s="8"/>
      <c r="X15" s="8"/>
      <c r="Y15" s="8"/>
      <c r="Z15" s="8"/>
      <c r="AA15" s="8"/>
      <c r="AB15" s="8"/>
      <c r="AC15" s="8"/>
      <c r="AD15" s="8"/>
      <c r="AE15" s="8"/>
    </row>
    <row r="16" spans="1:32" ht="13.15">
      <c r="A16" s="53"/>
      <c r="B16" s="8"/>
      <c r="C16" s="8"/>
      <c r="D16" s="8"/>
      <c r="E16" s="8"/>
      <c r="F16" s="44"/>
      <c r="G16" s="8"/>
      <c r="H16" s="8"/>
      <c r="I16" s="8"/>
      <c r="J16" s="8"/>
      <c r="K16" s="8"/>
      <c r="L16" s="40"/>
      <c r="M16" s="8"/>
      <c r="N16" s="8"/>
      <c r="O16" s="8"/>
      <c r="P16" s="8"/>
      <c r="Q16" s="8"/>
      <c r="R16" s="8"/>
      <c r="S16" s="43"/>
      <c r="T16" s="8"/>
      <c r="U16" s="8"/>
      <c r="V16" s="8"/>
      <c r="W16" s="8"/>
      <c r="X16" s="8"/>
      <c r="Y16" s="8"/>
      <c r="Z16" s="8"/>
      <c r="AA16" s="8"/>
      <c r="AB16" s="8"/>
      <c r="AC16" s="8"/>
      <c r="AD16" s="8"/>
      <c r="AE16" s="8"/>
    </row>
    <row r="17" spans="1:31" ht="13.15">
      <c r="A17" s="53"/>
      <c r="B17" s="8"/>
      <c r="C17" s="8"/>
      <c r="D17" s="8"/>
      <c r="E17" s="8"/>
      <c r="F17" s="44"/>
      <c r="G17" s="8"/>
      <c r="H17" s="8"/>
      <c r="I17" s="8"/>
      <c r="J17" s="8"/>
      <c r="K17" s="8"/>
      <c r="L17" s="40"/>
      <c r="M17" s="8"/>
      <c r="N17" s="8"/>
      <c r="O17" s="8"/>
      <c r="P17" s="8"/>
      <c r="Q17" s="8"/>
      <c r="R17" s="8"/>
      <c r="S17" s="43"/>
      <c r="T17" s="8"/>
      <c r="U17" s="8"/>
      <c r="V17" s="8"/>
      <c r="W17" s="8"/>
      <c r="X17" s="8"/>
      <c r="Y17" s="8"/>
      <c r="Z17" s="8"/>
      <c r="AA17" s="8"/>
      <c r="AB17" s="8"/>
      <c r="AC17" s="8"/>
      <c r="AD17" s="8"/>
      <c r="AE17" s="8"/>
    </row>
    <row r="18" spans="1:31" ht="13.15">
      <c r="A18" s="53"/>
      <c r="B18" s="8"/>
      <c r="C18" s="8"/>
      <c r="D18" s="8"/>
      <c r="E18" s="8"/>
      <c r="F18" s="44"/>
      <c r="G18" s="8"/>
      <c r="H18" s="84"/>
      <c r="I18" s="8"/>
      <c r="J18" s="8"/>
      <c r="K18" s="8"/>
      <c r="L18" s="120"/>
      <c r="M18" s="8"/>
      <c r="N18" s="8"/>
      <c r="O18" s="8"/>
      <c r="P18" s="8"/>
      <c r="Q18" s="83"/>
      <c r="R18" s="8"/>
      <c r="S18" s="43"/>
      <c r="T18" s="8"/>
      <c r="U18" s="8"/>
      <c r="V18" s="8"/>
      <c r="W18" s="8"/>
      <c r="X18" s="8"/>
      <c r="Y18" s="8"/>
      <c r="Z18" s="8"/>
      <c r="AA18" s="8"/>
      <c r="AB18" s="8"/>
      <c r="AC18" s="8"/>
      <c r="AD18" s="8"/>
      <c r="AE18" s="8"/>
    </row>
    <row r="19" spans="1:31" ht="13.15">
      <c r="A19" s="53"/>
      <c r="B19" s="8"/>
      <c r="C19" s="8"/>
      <c r="D19" s="8"/>
      <c r="E19" s="8"/>
      <c r="F19" s="44"/>
      <c r="G19" s="8"/>
      <c r="H19" s="117" t="s">
        <v>135</v>
      </c>
      <c r="I19" s="8"/>
      <c r="J19" s="8"/>
      <c r="K19" s="8"/>
      <c r="L19" s="155" t="s">
        <v>136</v>
      </c>
      <c r="M19" s="8"/>
      <c r="N19" s="8"/>
      <c r="O19" s="8"/>
      <c r="P19" s="8"/>
      <c r="Q19" s="105" t="s">
        <v>137</v>
      </c>
      <c r="R19" s="8"/>
      <c r="S19" s="43"/>
      <c r="T19" s="8"/>
      <c r="U19" s="8"/>
      <c r="V19" s="8"/>
      <c r="W19" s="8"/>
      <c r="X19" s="8"/>
      <c r="Y19" s="8"/>
      <c r="Z19" s="8"/>
      <c r="AA19" s="8"/>
      <c r="AB19" s="8"/>
      <c r="AC19" s="8"/>
      <c r="AD19" s="8"/>
      <c r="AE19" s="8"/>
    </row>
    <row r="20" spans="1:31" ht="13.15">
      <c r="A20" s="53"/>
      <c r="B20" s="8"/>
      <c r="C20" s="8"/>
      <c r="D20" s="8"/>
      <c r="E20" s="8"/>
      <c r="F20" s="44"/>
      <c r="G20" s="8"/>
      <c r="H20" s="84"/>
      <c r="I20" s="8"/>
      <c r="J20" s="8"/>
      <c r="K20" s="8"/>
      <c r="L20" s="120"/>
      <c r="M20" s="8"/>
      <c r="N20" s="8"/>
      <c r="O20" s="8"/>
      <c r="P20" s="8"/>
      <c r="Q20" s="83"/>
      <c r="R20" s="8"/>
      <c r="S20" s="43"/>
      <c r="T20" s="8"/>
      <c r="U20" s="8"/>
      <c r="V20" s="8"/>
      <c r="W20" s="8"/>
      <c r="X20" s="8"/>
      <c r="Y20" s="8"/>
      <c r="Z20" s="8"/>
      <c r="AA20" s="8"/>
      <c r="AB20" s="8"/>
      <c r="AC20" s="8"/>
      <c r="AD20" s="8"/>
      <c r="AE20" s="8"/>
    </row>
    <row r="21" spans="1:31" ht="13.15">
      <c r="A21" s="53"/>
      <c r="B21" s="8"/>
      <c r="C21" s="8"/>
      <c r="D21" s="8"/>
      <c r="E21" s="8"/>
      <c r="F21" s="44"/>
      <c r="G21" s="8"/>
      <c r="H21" s="8"/>
      <c r="I21" s="8"/>
      <c r="J21" s="8"/>
      <c r="K21" s="8"/>
      <c r="L21" s="40"/>
      <c r="M21" s="8"/>
      <c r="N21" s="8"/>
      <c r="O21" s="8"/>
      <c r="P21" s="8"/>
      <c r="Q21" s="8"/>
      <c r="R21" s="8"/>
      <c r="S21" s="43"/>
      <c r="T21" s="8"/>
      <c r="U21" s="8"/>
      <c r="V21" s="8"/>
      <c r="W21" s="8"/>
      <c r="X21" s="8"/>
      <c r="Y21" s="8"/>
      <c r="Z21" s="8"/>
      <c r="AA21" s="8"/>
      <c r="AB21" s="8"/>
      <c r="AC21" s="8"/>
      <c r="AD21" s="8"/>
      <c r="AE21" s="8"/>
    </row>
    <row r="22" spans="1:31" ht="13.15">
      <c r="A22" s="53"/>
      <c r="B22" s="8"/>
      <c r="C22" s="8"/>
      <c r="D22" s="8"/>
      <c r="E22" s="8"/>
      <c r="F22" s="44"/>
      <c r="G22" s="8"/>
      <c r="H22" s="8"/>
      <c r="I22" s="8"/>
      <c r="J22" s="8"/>
      <c r="K22" s="8"/>
      <c r="L22" s="40"/>
      <c r="M22" s="8"/>
      <c r="N22" s="8"/>
      <c r="O22" s="8"/>
      <c r="P22" s="8"/>
      <c r="Q22" s="8"/>
      <c r="R22" s="8"/>
      <c r="S22" s="43"/>
      <c r="T22" s="8"/>
      <c r="U22" s="8"/>
      <c r="V22" s="8"/>
      <c r="W22" s="8"/>
      <c r="X22" s="8"/>
      <c r="Y22" s="8"/>
      <c r="Z22" s="8"/>
      <c r="AA22" s="8"/>
      <c r="AB22" s="8"/>
      <c r="AC22" s="8"/>
      <c r="AD22" s="8"/>
      <c r="AE22" s="8"/>
    </row>
    <row r="23" spans="1:31" ht="13.15">
      <c r="A23" s="53"/>
      <c r="B23" s="8"/>
      <c r="C23" s="8"/>
      <c r="D23" s="8"/>
      <c r="E23" s="8"/>
      <c r="F23" s="44"/>
      <c r="G23" s="8"/>
      <c r="H23" s="8"/>
      <c r="I23" s="8"/>
      <c r="J23" s="8"/>
      <c r="K23" s="8"/>
      <c r="L23" s="40"/>
      <c r="M23" s="8"/>
      <c r="N23" s="8"/>
      <c r="O23" s="8"/>
      <c r="P23" s="8"/>
      <c r="Q23" s="8"/>
      <c r="R23" s="8"/>
      <c r="S23" s="43"/>
      <c r="T23" s="8"/>
      <c r="U23" s="8"/>
      <c r="V23" s="8"/>
      <c r="W23" s="8"/>
      <c r="X23" s="8"/>
      <c r="Y23" s="8"/>
      <c r="Z23" s="8"/>
      <c r="AA23" s="8"/>
      <c r="AB23" s="8"/>
      <c r="AC23" s="8"/>
      <c r="AD23" s="8"/>
      <c r="AE23" s="8"/>
    </row>
    <row r="24" spans="1:31" ht="13.15">
      <c r="A24" s="53"/>
      <c r="B24" s="8"/>
      <c r="C24" s="8"/>
      <c r="D24" s="8"/>
      <c r="E24" s="8"/>
      <c r="F24" s="71"/>
      <c r="G24" s="28"/>
      <c r="H24" s="28"/>
      <c r="I24" s="28"/>
      <c r="J24" s="28"/>
      <c r="K24" s="28"/>
      <c r="L24" s="98"/>
      <c r="M24" s="28"/>
      <c r="N24" s="28"/>
      <c r="O24" s="28"/>
      <c r="P24" s="28"/>
      <c r="Q24" s="28"/>
      <c r="R24" s="28"/>
      <c r="S24" s="63"/>
      <c r="T24" s="8"/>
      <c r="U24" s="8"/>
      <c r="V24" s="8"/>
      <c r="W24" s="8"/>
      <c r="X24" s="8"/>
      <c r="Y24" s="8"/>
      <c r="Z24" s="8"/>
      <c r="AA24" s="8"/>
      <c r="AB24" s="8"/>
      <c r="AC24" s="8"/>
      <c r="AD24" s="8"/>
      <c r="AE24" s="8"/>
    </row>
    <row r="25" spans="1:31" ht="13.15">
      <c r="A25" s="53"/>
      <c r="B25" s="8"/>
      <c r="C25" s="8"/>
      <c r="D25" s="8"/>
      <c r="E25" s="8"/>
      <c r="F25" s="8" t="s">
        <v>138</v>
      </c>
      <c r="G25" s="8"/>
      <c r="H25" s="8"/>
      <c r="I25" s="8"/>
      <c r="J25" s="8"/>
      <c r="K25" s="8"/>
      <c r="L25" s="40"/>
      <c r="M25" s="8"/>
      <c r="N25" s="8"/>
      <c r="O25" s="8"/>
      <c r="P25" s="8"/>
      <c r="Q25" s="8"/>
      <c r="R25" s="8"/>
      <c r="S25" s="8"/>
      <c r="T25" s="8"/>
      <c r="U25" s="8"/>
      <c r="V25" s="8"/>
      <c r="W25" s="8"/>
      <c r="X25" s="8"/>
      <c r="Y25" s="8"/>
      <c r="Z25" s="8"/>
      <c r="AA25" s="8"/>
      <c r="AB25" s="8"/>
      <c r="AC25" s="8"/>
      <c r="AD25" s="8"/>
      <c r="AE25" s="8"/>
    </row>
    <row r="26" spans="1:31" ht="13.15">
      <c r="A26" s="53"/>
      <c r="B26" s="8"/>
      <c r="C26" s="8"/>
      <c r="D26" s="8"/>
      <c r="E26" s="8"/>
      <c r="F26" s="8"/>
      <c r="G26" s="8"/>
      <c r="H26" s="8"/>
      <c r="I26" s="8"/>
      <c r="J26" s="8"/>
      <c r="K26" s="8"/>
      <c r="L26" s="40"/>
      <c r="M26" s="8"/>
      <c r="N26" s="8"/>
      <c r="O26" s="8"/>
      <c r="P26" s="8"/>
      <c r="Q26" s="8"/>
      <c r="R26" s="8"/>
      <c r="S26" s="8"/>
      <c r="T26" s="8"/>
      <c r="U26" s="8"/>
      <c r="V26" s="8"/>
      <c r="W26" s="8"/>
      <c r="X26" s="8"/>
      <c r="Y26" s="8"/>
      <c r="Z26" s="8"/>
      <c r="AA26" s="8"/>
      <c r="AB26" s="8"/>
      <c r="AC26" s="8"/>
      <c r="AD26" s="8"/>
      <c r="AE26" s="8"/>
    </row>
    <row r="27" spans="1:31" ht="13.15">
      <c r="A27" s="53"/>
      <c r="B27" s="8"/>
      <c r="C27" s="8"/>
      <c r="D27" s="8"/>
      <c r="E27" s="8"/>
      <c r="F27" s="8"/>
      <c r="G27" s="8"/>
      <c r="H27" s="8"/>
      <c r="I27" s="8"/>
      <c r="J27" s="8"/>
      <c r="K27" s="8"/>
      <c r="L27" s="40"/>
      <c r="M27" s="8"/>
      <c r="N27" s="8"/>
      <c r="O27" s="8"/>
      <c r="P27" s="8"/>
      <c r="Q27" s="8"/>
      <c r="R27" s="8"/>
      <c r="S27" s="8"/>
      <c r="T27" s="8"/>
      <c r="U27" s="8"/>
      <c r="V27" s="8"/>
      <c r="W27" s="8"/>
      <c r="X27" s="8"/>
      <c r="Y27" s="8"/>
      <c r="Z27" s="8"/>
      <c r="AA27" s="8"/>
      <c r="AB27" s="8"/>
      <c r="AC27" s="8"/>
      <c r="AD27" s="8"/>
      <c r="AE27" s="8"/>
    </row>
    <row r="28" spans="1:31" s="104" customFormat="1" ht="13.15">
      <c r="A28" s="104" t="s">
        <v>139</v>
      </c>
    </row>
    <row r="29" spans="1:31" ht="13.15">
      <c r="A29" s="53"/>
      <c r="B29" s="8"/>
      <c r="C29" s="8"/>
      <c r="D29" s="8"/>
      <c r="E29" s="8"/>
      <c r="F29" s="8"/>
      <c r="G29" s="8"/>
      <c r="H29" s="8"/>
      <c r="I29" s="8"/>
      <c r="J29" s="8"/>
      <c r="K29" s="8"/>
      <c r="L29" s="40"/>
      <c r="M29" s="8"/>
      <c r="N29" s="8"/>
      <c r="O29" s="8"/>
      <c r="P29" s="8"/>
      <c r="Q29" s="40"/>
      <c r="R29" s="8"/>
      <c r="S29" s="8"/>
      <c r="T29" s="8"/>
      <c r="U29" s="8"/>
      <c r="V29" s="8"/>
      <c r="W29" s="8"/>
      <c r="X29" s="8"/>
      <c r="Y29" s="8"/>
      <c r="Z29" s="8"/>
      <c r="AA29" s="8"/>
      <c r="AB29" s="8"/>
      <c r="AC29" s="8"/>
      <c r="AD29" s="8"/>
      <c r="AE29" s="8"/>
    </row>
    <row r="30" spans="1:31" ht="13.15">
      <c r="A30" s="53"/>
      <c r="B30" s="8"/>
      <c r="C30" s="8"/>
      <c r="D30" s="8"/>
      <c r="E30" s="8"/>
      <c r="F30" s="69" t="s">
        <v>139</v>
      </c>
      <c r="G30" s="30"/>
      <c r="H30" s="30"/>
      <c r="I30" s="69"/>
      <c r="J30" s="30"/>
      <c r="K30" s="30"/>
      <c r="L30" s="69"/>
      <c r="M30" s="30"/>
      <c r="N30" s="30"/>
      <c r="O30" s="30"/>
      <c r="P30" s="30"/>
      <c r="Q30" s="69"/>
      <c r="R30" s="30"/>
      <c r="S30" s="30"/>
      <c r="T30" s="30"/>
      <c r="U30" s="30"/>
      <c r="V30" s="8"/>
      <c r="W30" s="69" t="s">
        <v>140</v>
      </c>
      <c r="X30" s="30"/>
      <c r="Y30" s="30"/>
      <c r="Z30" s="30"/>
      <c r="AA30" s="30"/>
      <c r="AB30" s="30"/>
      <c r="AC30" s="30"/>
      <c r="AD30" s="30"/>
      <c r="AE30" s="30"/>
    </row>
    <row r="31" spans="1:31" ht="13.15">
      <c r="A31" s="53"/>
      <c r="B31" s="8"/>
      <c r="C31" s="8"/>
      <c r="D31" s="8"/>
      <c r="E31" s="8"/>
      <c r="F31" s="8"/>
      <c r="G31" s="8"/>
      <c r="H31" s="8"/>
      <c r="I31" s="8"/>
      <c r="J31" s="8"/>
      <c r="K31" s="8"/>
      <c r="L31" s="40"/>
      <c r="M31" s="8"/>
      <c r="N31" s="8"/>
      <c r="O31" s="8"/>
      <c r="P31" s="8"/>
      <c r="Q31" s="40"/>
      <c r="R31" s="8"/>
      <c r="S31" s="8"/>
      <c r="T31" s="8"/>
      <c r="U31" s="8"/>
      <c r="V31" s="8"/>
      <c r="W31" s="8"/>
      <c r="X31" s="8"/>
      <c r="Y31" s="8"/>
      <c r="Z31" s="8"/>
      <c r="AA31" s="8"/>
      <c r="AB31" s="8"/>
      <c r="AC31" s="8"/>
      <c r="AD31" s="8"/>
      <c r="AE31" s="8"/>
    </row>
    <row r="32" spans="1:31" ht="13.15">
      <c r="A32" s="53"/>
      <c r="B32" s="8"/>
      <c r="C32" s="8"/>
      <c r="D32" s="8"/>
      <c r="E32" s="8"/>
      <c r="F32" s="36"/>
      <c r="G32" s="36"/>
      <c r="H32" s="36" t="s">
        <v>141</v>
      </c>
      <c r="I32" s="36"/>
      <c r="J32" s="36"/>
      <c r="L32" s="36" t="s">
        <v>142</v>
      </c>
      <c r="O32" s="36"/>
      <c r="P32" s="36"/>
      <c r="Q32" s="36" t="s">
        <v>143</v>
      </c>
      <c r="R32" s="36"/>
      <c r="S32" s="36"/>
      <c r="T32" s="36"/>
      <c r="U32" s="36"/>
      <c r="V32" s="8"/>
      <c r="W32" s="8"/>
      <c r="X32" s="8"/>
      <c r="Y32" s="36" t="s">
        <v>144</v>
      </c>
      <c r="Z32" s="8"/>
      <c r="AA32" s="8"/>
      <c r="AB32" s="8"/>
      <c r="AC32" s="36" t="s">
        <v>145</v>
      </c>
      <c r="AD32" s="8"/>
      <c r="AE32" s="8"/>
    </row>
    <row r="33" spans="1:31" ht="13.15">
      <c r="A33" s="53"/>
      <c r="B33" s="8"/>
      <c r="C33" s="8"/>
      <c r="D33" s="8"/>
      <c r="E33" s="8"/>
      <c r="F33" s="74"/>
      <c r="G33" s="31"/>
      <c r="H33" s="99"/>
      <c r="I33" s="31"/>
      <c r="J33" s="31"/>
      <c r="K33" s="31"/>
      <c r="L33" s="99"/>
      <c r="M33" s="70"/>
      <c r="N33" s="70"/>
      <c r="O33" s="31"/>
      <c r="P33" s="31"/>
      <c r="Q33" s="70"/>
      <c r="R33" s="31"/>
      <c r="S33" s="31"/>
      <c r="T33" s="31"/>
      <c r="U33" s="64"/>
      <c r="V33" s="8"/>
      <c r="W33" s="74"/>
      <c r="X33" s="31"/>
      <c r="Y33" s="31"/>
      <c r="Z33" s="31"/>
      <c r="AA33" s="31"/>
      <c r="AB33" s="31"/>
      <c r="AC33" s="31"/>
      <c r="AD33" s="31"/>
      <c r="AE33" s="64"/>
    </row>
    <row r="34" spans="1:31" ht="13.15">
      <c r="A34" s="53"/>
      <c r="B34" s="8"/>
      <c r="C34" s="8"/>
      <c r="D34" s="8"/>
      <c r="E34" s="8"/>
      <c r="F34" s="44"/>
      <c r="G34" s="8"/>
      <c r="H34" s="40"/>
      <c r="I34" s="8"/>
      <c r="J34" s="8"/>
      <c r="L34" s="40"/>
      <c r="O34" s="8"/>
      <c r="P34" s="8"/>
      <c r="R34" s="8"/>
      <c r="S34" s="8"/>
      <c r="T34" s="8"/>
      <c r="U34" s="72"/>
      <c r="V34" s="8"/>
      <c r="W34" s="44"/>
      <c r="X34" s="8"/>
      <c r="Y34" s="8"/>
      <c r="Z34" s="8"/>
      <c r="AA34" s="8"/>
      <c r="AB34" s="8"/>
      <c r="AC34" s="8"/>
      <c r="AD34" s="8"/>
      <c r="AE34" s="43"/>
    </row>
    <row r="35" spans="1:31" ht="13.15">
      <c r="A35" s="53"/>
      <c r="B35" s="8"/>
      <c r="C35" s="8"/>
      <c r="D35" s="8"/>
      <c r="E35" s="8"/>
      <c r="F35" s="44"/>
      <c r="G35" s="113"/>
      <c r="H35" s="99"/>
      <c r="I35" s="64"/>
      <c r="J35" s="8"/>
      <c r="K35" s="113"/>
      <c r="L35" s="70"/>
      <c r="M35" s="64"/>
      <c r="O35" s="8"/>
      <c r="P35" s="74"/>
      <c r="Q35" s="70"/>
      <c r="R35" s="31"/>
      <c r="S35" s="64"/>
      <c r="T35" s="8"/>
      <c r="U35" s="72"/>
      <c r="V35" s="8"/>
      <c r="W35" s="44"/>
      <c r="X35" s="74"/>
      <c r="Y35" s="31"/>
      <c r="Z35" s="64"/>
      <c r="AA35" s="8"/>
      <c r="AB35" s="74"/>
      <c r="AC35" s="31"/>
      <c r="AD35" s="64"/>
      <c r="AE35" s="43"/>
    </row>
    <row r="36" spans="1:31" ht="13.15">
      <c r="A36" s="34"/>
      <c r="B36" s="34"/>
      <c r="C36" s="34"/>
      <c r="D36" s="34"/>
      <c r="E36" s="34"/>
      <c r="F36" s="44"/>
      <c r="G36" s="147"/>
      <c r="H36" s="180" t="s">
        <v>146</v>
      </c>
      <c r="I36" s="57"/>
      <c r="J36" s="34"/>
      <c r="K36" s="156"/>
      <c r="L36" s="52" t="s">
        <v>147</v>
      </c>
      <c r="M36" s="72"/>
      <c r="O36" s="8"/>
      <c r="P36" s="59"/>
      <c r="Q36" s="93" t="s">
        <v>95</v>
      </c>
      <c r="S36" s="72"/>
      <c r="U36" s="72"/>
      <c r="V36" s="34"/>
      <c r="W36" s="59"/>
      <c r="X36" s="59"/>
      <c r="Y36" s="52" t="s">
        <v>148</v>
      </c>
      <c r="Z36" s="57"/>
      <c r="AA36" s="34"/>
      <c r="AB36" s="44"/>
      <c r="AC36" s="181" t="s">
        <v>149</v>
      </c>
      <c r="AD36" s="43"/>
      <c r="AE36" s="57"/>
    </row>
    <row r="37" spans="1:31" ht="39.4">
      <c r="A37" s="53"/>
      <c r="B37" s="8"/>
      <c r="C37" s="8"/>
      <c r="D37" s="8"/>
      <c r="E37" s="8"/>
      <c r="F37" s="44"/>
      <c r="G37" s="133"/>
      <c r="H37" s="35" t="s">
        <v>150</v>
      </c>
      <c r="I37" s="43"/>
      <c r="J37" s="8"/>
      <c r="K37" s="156"/>
      <c r="L37" s="35" t="s">
        <v>151</v>
      </c>
      <c r="M37" s="72"/>
      <c r="O37" s="8"/>
      <c r="P37" s="44"/>
      <c r="Q37" s="35" t="s">
        <v>152</v>
      </c>
      <c r="S37" s="72"/>
      <c r="U37" s="72"/>
      <c r="V37" s="8"/>
      <c r="W37" s="44"/>
      <c r="X37" s="44"/>
      <c r="Y37" s="35" t="s">
        <v>153</v>
      </c>
      <c r="Z37" s="43"/>
      <c r="AA37" s="8"/>
      <c r="AB37" s="44"/>
      <c r="AC37" s="160" t="s">
        <v>154</v>
      </c>
      <c r="AD37" s="43"/>
      <c r="AE37" s="43"/>
    </row>
    <row r="38" spans="1:31" ht="13.15">
      <c r="A38" s="53"/>
      <c r="B38" s="8"/>
      <c r="C38" s="8"/>
      <c r="D38" s="8"/>
      <c r="E38" s="8"/>
      <c r="F38" s="44"/>
      <c r="G38" s="154"/>
      <c r="H38" s="163"/>
      <c r="I38" s="63"/>
      <c r="J38" s="8"/>
      <c r="K38" s="156"/>
      <c r="M38" s="72"/>
      <c r="O38" s="8"/>
      <c r="P38" s="44"/>
      <c r="Q38" s="90"/>
      <c r="S38" s="72"/>
      <c r="U38" s="72"/>
      <c r="V38" s="8"/>
      <c r="W38" s="44"/>
      <c r="X38" s="44"/>
      <c r="Y38" s="8"/>
      <c r="Z38" s="43"/>
      <c r="AA38" s="8"/>
      <c r="AB38" s="71"/>
      <c r="AC38" s="28"/>
      <c r="AD38" s="63"/>
      <c r="AE38" s="43"/>
    </row>
    <row r="39" spans="1:31" ht="13.15">
      <c r="A39" s="34"/>
      <c r="B39" s="34"/>
      <c r="C39" s="34"/>
      <c r="D39" s="34"/>
      <c r="E39" s="34"/>
      <c r="F39" s="44"/>
      <c r="G39" s="137"/>
      <c r="I39" s="34"/>
      <c r="J39" s="34"/>
      <c r="K39" s="156"/>
      <c r="L39" s="52" t="s">
        <v>155</v>
      </c>
      <c r="M39" s="57"/>
      <c r="O39" s="8"/>
      <c r="P39" s="59"/>
      <c r="Q39" s="93" t="s">
        <v>156</v>
      </c>
      <c r="S39" s="72"/>
      <c r="T39" s="34"/>
      <c r="U39" s="72"/>
      <c r="V39" s="34"/>
      <c r="W39" s="59"/>
      <c r="X39" s="59"/>
      <c r="Y39" s="52" t="s">
        <v>157</v>
      </c>
      <c r="Z39" s="57"/>
      <c r="AA39" s="34"/>
      <c r="AB39" s="8"/>
      <c r="AC39" s="8"/>
      <c r="AD39" s="8"/>
      <c r="AE39" s="57"/>
    </row>
    <row r="40" spans="1:31" ht="26.25">
      <c r="A40" s="53"/>
      <c r="B40" s="8"/>
      <c r="C40" s="8"/>
      <c r="D40" s="8"/>
      <c r="E40" s="8"/>
      <c r="F40" s="44"/>
      <c r="G40" s="96"/>
      <c r="I40" s="8"/>
      <c r="J40" s="8"/>
      <c r="K40" s="156"/>
      <c r="L40" s="35" t="s">
        <v>158</v>
      </c>
      <c r="M40" s="43"/>
      <c r="O40" s="8"/>
      <c r="P40" s="44"/>
      <c r="Q40" s="35" t="s">
        <v>152</v>
      </c>
      <c r="S40" s="72"/>
      <c r="T40" s="8"/>
      <c r="U40" s="72"/>
      <c r="V40" s="8"/>
      <c r="W40" s="44"/>
      <c r="X40" s="44"/>
      <c r="Y40" s="35" t="s">
        <v>159</v>
      </c>
      <c r="Z40" s="43"/>
      <c r="AA40" s="8"/>
      <c r="AB40" s="8"/>
      <c r="AC40" s="8"/>
      <c r="AD40" s="8"/>
      <c r="AE40" s="43"/>
    </row>
    <row r="41" spans="1:31" ht="13.15">
      <c r="A41" s="53"/>
      <c r="B41" s="8"/>
      <c r="C41" s="8"/>
      <c r="D41" s="8"/>
      <c r="E41" s="8"/>
      <c r="F41" s="44"/>
      <c r="G41" s="96"/>
      <c r="H41" s="35"/>
      <c r="I41" s="8"/>
      <c r="J41" s="8"/>
      <c r="K41" s="156"/>
      <c r="M41" s="72"/>
      <c r="O41" s="8"/>
      <c r="P41" s="44"/>
      <c r="Q41" s="90"/>
      <c r="S41" s="72"/>
      <c r="T41" s="8"/>
      <c r="U41" s="72"/>
      <c r="V41" s="8"/>
      <c r="W41" s="44"/>
      <c r="X41" s="44"/>
      <c r="Z41" s="43"/>
      <c r="AA41" s="8"/>
      <c r="AB41" s="8"/>
      <c r="AC41" s="8"/>
      <c r="AD41" s="8"/>
      <c r="AE41" s="43"/>
    </row>
    <row r="42" spans="1:31" ht="13.15">
      <c r="A42" s="53"/>
      <c r="B42" s="8"/>
      <c r="C42" s="8"/>
      <c r="D42" s="8"/>
      <c r="E42" s="8"/>
      <c r="F42" s="44"/>
      <c r="G42" s="96"/>
      <c r="H42" s="35"/>
      <c r="I42" s="8"/>
      <c r="J42" s="8"/>
      <c r="K42" s="156"/>
      <c r="L42" s="52" t="s">
        <v>160</v>
      </c>
      <c r="M42" s="57"/>
      <c r="O42" s="8"/>
      <c r="P42" s="59"/>
      <c r="Q42" s="93" t="s">
        <v>19</v>
      </c>
      <c r="S42" s="72"/>
      <c r="T42" s="34"/>
      <c r="U42" s="72"/>
      <c r="V42" s="8"/>
      <c r="W42" s="44"/>
      <c r="X42" s="44"/>
      <c r="Y42" s="52" t="s">
        <v>161</v>
      </c>
      <c r="Z42" s="43"/>
      <c r="AA42" s="8"/>
      <c r="AB42" s="8"/>
      <c r="AC42" s="8"/>
      <c r="AD42" s="8"/>
      <c r="AE42" s="43"/>
    </row>
    <row r="43" spans="1:31" ht="52.5">
      <c r="A43" s="53"/>
      <c r="B43" s="8"/>
      <c r="C43" s="8"/>
      <c r="D43" s="8"/>
      <c r="E43" s="8"/>
      <c r="F43" s="44"/>
      <c r="G43" s="96"/>
      <c r="H43" s="35"/>
      <c r="I43" s="8"/>
      <c r="J43" s="8"/>
      <c r="K43" s="156"/>
      <c r="L43" s="35" t="s">
        <v>162</v>
      </c>
      <c r="M43" s="43"/>
      <c r="O43" s="8"/>
      <c r="P43" s="44"/>
      <c r="Q43" s="35" t="s">
        <v>152</v>
      </c>
      <c r="S43" s="72"/>
      <c r="T43" s="8"/>
      <c r="U43" s="72"/>
      <c r="V43" s="8"/>
      <c r="W43" s="44"/>
      <c r="X43" s="44"/>
      <c r="Y43" s="35" t="s">
        <v>163</v>
      </c>
      <c r="Z43" s="43"/>
      <c r="AA43" s="8"/>
      <c r="AB43" s="8"/>
      <c r="AC43" s="8"/>
      <c r="AD43" s="8"/>
      <c r="AE43" s="43"/>
    </row>
    <row r="44" spans="1:31" ht="13.15">
      <c r="A44" s="53"/>
      <c r="B44" s="8"/>
      <c r="C44" s="8"/>
      <c r="D44" s="8"/>
      <c r="E44" s="8"/>
      <c r="F44" s="44"/>
      <c r="G44" s="96"/>
      <c r="H44" s="35"/>
      <c r="I44" s="8"/>
      <c r="J44" s="8"/>
      <c r="K44" s="156"/>
      <c r="M44" s="72"/>
      <c r="O44" s="8"/>
      <c r="P44" s="71"/>
      <c r="Q44" s="90"/>
      <c r="R44" s="28"/>
      <c r="S44" s="63"/>
      <c r="T44" s="8"/>
      <c r="U44" s="72"/>
      <c r="V44" s="8"/>
      <c r="W44" s="44"/>
      <c r="X44" s="44"/>
      <c r="Y44" s="8"/>
      <c r="Z44" s="43"/>
      <c r="AA44" s="8"/>
      <c r="AB44" s="8"/>
      <c r="AC44" s="8"/>
      <c r="AD44" s="8"/>
      <c r="AE44" s="43"/>
    </row>
    <row r="45" spans="1:31" ht="13.15">
      <c r="A45" s="53"/>
      <c r="B45" s="8"/>
      <c r="C45" s="8"/>
      <c r="D45" s="8"/>
      <c r="E45" s="8"/>
      <c r="F45" s="44"/>
      <c r="G45" s="96"/>
      <c r="H45" s="35"/>
      <c r="I45" s="8"/>
      <c r="J45" s="8"/>
      <c r="K45" s="156"/>
      <c r="L45" s="52" t="s">
        <v>164</v>
      </c>
      <c r="M45" s="57"/>
      <c r="O45" s="8"/>
      <c r="P45" s="96"/>
      <c r="Q45" s="35"/>
      <c r="R45" s="8"/>
      <c r="S45" s="8"/>
      <c r="T45" s="8"/>
      <c r="U45" s="72"/>
      <c r="V45" s="8"/>
      <c r="W45" s="44"/>
      <c r="X45" s="44"/>
      <c r="Y45" s="52" t="s">
        <v>9</v>
      </c>
      <c r="Z45" s="43"/>
      <c r="AA45" s="8"/>
      <c r="AB45" s="8"/>
      <c r="AC45" s="8"/>
      <c r="AD45" s="8"/>
      <c r="AE45" s="43"/>
    </row>
    <row r="46" spans="1:31" ht="26.25">
      <c r="A46" s="53"/>
      <c r="B46" s="8"/>
      <c r="C46" s="8"/>
      <c r="D46" s="8"/>
      <c r="E46" s="8"/>
      <c r="F46" s="44"/>
      <c r="G46" s="96"/>
      <c r="H46" s="35"/>
      <c r="I46" s="8"/>
      <c r="J46" s="8"/>
      <c r="K46" s="156"/>
      <c r="L46" s="35" t="s">
        <v>165</v>
      </c>
      <c r="M46" s="43"/>
      <c r="O46" s="8"/>
      <c r="P46" s="96"/>
      <c r="Q46" s="35"/>
      <c r="R46" s="8"/>
      <c r="S46" s="8"/>
      <c r="T46" s="8"/>
      <c r="U46" s="72"/>
      <c r="V46" s="8"/>
      <c r="W46" s="44"/>
      <c r="X46" s="44"/>
      <c r="Y46" s="35" t="s">
        <v>166</v>
      </c>
      <c r="Z46" s="43"/>
      <c r="AA46" s="8"/>
      <c r="AB46" s="8"/>
      <c r="AC46" s="8"/>
      <c r="AD46" s="8"/>
      <c r="AE46" s="43"/>
    </row>
    <row r="47" spans="1:31" ht="13.15">
      <c r="A47" s="53"/>
      <c r="B47" s="8"/>
      <c r="C47" s="8"/>
      <c r="D47" s="8"/>
      <c r="E47" s="8"/>
      <c r="F47" s="44"/>
      <c r="G47" s="96"/>
      <c r="H47" s="35"/>
      <c r="I47" s="8"/>
      <c r="J47" s="8"/>
      <c r="K47" s="195"/>
      <c r="L47" s="90"/>
      <c r="M47" s="63"/>
      <c r="O47" s="8"/>
      <c r="P47" s="96"/>
      <c r="Q47" s="35"/>
      <c r="R47" s="8"/>
      <c r="S47" s="8"/>
      <c r="T47" s="8"/>
      <c r="U47" s="72"/>
      <c r="V47" s="8"/>
      <c r="W47" s="44"/>
      <c r="X47" s="44"/>
      <c r="Y47" s="8"/>
      <c r="Z47" s="43"/>
      <c r="AA47" s="8"/>
      <c r="AB47" s="8"/>
      <c r="AC47" s="8"/>
      <c r="AD47" s="8"/>
      <c r="AE47" s="43"/>
    </row>
    <row r="48" spans="1:31" ht="13.15">
      <c r="A48" s="53"/>
      <c r="B48" s="8"/>
      <c r="C48" s="8"/>
      <c r="D48" s="8"/>
      <c r="E48" s="8"/>
      <c r="F48" s="44"/>
      <c r="G48" s="96"/>
      <c r="H48" s="35"/>
      <c r="I48" s="8"/>
      <c r="J48" s="8"/>
      <c r="M48" s="8"/>
      <c r="O48" s="8"/>
      <c r="P48" s="96"/>
      <c r="Q48" s="35"/>
      <c r="R48" s="8"/>
      <c r="S48" s="8"/>
      <c r="T48" s="8"/>
      <c r="U48" s="72"/>
      <c r="V48" s="8"/>
      <c r="W48" s="44"/>
      <c r="X48" s="44"/>
      <c r="Y48" s="52" t="s">
        <v>167</v>
      </c>
      <c r="Z48" s="43"/>
      <c r="AA48" s="8"/>
      <c r="AB48" s="8"/>
      <c r="AC48" s="8"/>
      <c r="AD48" s="8"/>
      <c r="AE48" s="43"/>
    </row>
    <row r="49" spans="1:32" ht="13.15">
      <c r="A49" s="53"/>
      <c r="B49" s="8"/>
      <c r="C49" s="8"/>
      <c r="D49" s="8"/>
      <c r="E49" s="8"/>
      <c r="F49" s="44"/>
      <c r="G49" s="96"/>
      <c r="H49" s="35"/>
      <c r="I49" s="8"/>
      <c r="J49" s="8"/>
      <c r="M49" s="8"/>
      <c r="O49" s="8"/>
      <c r="P49" s="96"/>
      <c r="Q49" s="35"/>
      <c r="R49" s="8"/>
      <c r="S49" s="8"/>
      <c r="T49" s="8"/>
      <c r="U49" s="72"/>
      <c r="V49" s="8"/>
      <c r="W49" s="44"/>
      <c r="X49" s="44"/>
      <c r="Y49" s="35" t="s">
        <v>168</v>
      </c>
      <c r="Z49" s="43"/>
      <c r="AA49" s="8"/>
      <c r="AB49" s="8"/>
      <c r="AC49" s="8"/>
      <c r="AD49" s="8"/>
      <c r="AE49" s="43"/>
    </row>
    <row r="50" spans="1:32" ht="13.15">
      <c r="A50" s="53"/>
      <c r="B50" s="8"/>
      <c r="C50" s="8"/>
      <c r="D50" s="8"/>
      <c r="E50" s="8"/>
      <c r="F50" s="44"/>
      <c r="G50" s="96"/>
      <c r="H50" s="35"/>
      <c r="I50" s="8"/>
      <c r="J50" s="8"/>
      <c r="M50" s="8"/>
      <c r="O50" s="8"/>
      <c r="P50" s="96"/>
      <c r="R50" s="8"/>
      <c r="S50" s="8"/>
      <c r="T50" s="8"/>
      <c r="U50" s="72"/>
      <c r="V50" s="8"/>
      <c r="W50" s="44"/>
      <c r="X50" s="44"/>
      <c r="Y50" s="35"/>
      <c r="Z50" s="43"/>
      <c r="AA50" s="8"/>
      <c r="AB50" s="8"/>
      <c r="AC50" s="8"/>
      <c r="AD50" s="8"/>
      <c r="AE50" s="43"/>
    </row>
    <row r="51" spans="1:32" ht="13.15">
      <c r="A51" s="53"/>
      <c r="B51" s="8"/>
      <c r="C51" s="8"/>
      <c r="D51" s="8"/>
      <c r="E51" s="8"/>
      <c r="F51" s="44"/>
      <c r="G51" s="96"/>
      <c r="H51" s="35"/>
      <c r="I51" s="8"/>
      <c r="J51" s="8"/>
      <c r="M51" s="8"/>
      <c r="O51" s="8"/>
      <c r="P51" s="96"/>
      <c r="Q51" s="153"/>
      <c r="R51" s="8"/>
      <c r="S51" s="8"/>
      <c r="T51" s="8"/>
      <c r="U51" s="72"/>
      <c r="V51" s="8"/>
      <c r="W51" s="44"/>
      <c r="X51" s="44"/>
      <c r="Y51" s="52" t="s">
        <v>169</v>
      </c>
      <c r="Z51" s="43"/>
      <c r="AA51" s="8"/>
      <c r="AB51" s="8"/>
      <c r="AC51" s="8"/>
      <c r="AD51" s="8"/>
      <c r="AE51" s="43"/>
    </row>
    <row r="52" spans="1:32" ht="39.4">
      <c r="A52" s="53"/>
      <c r="B52" s="8"/>
      <c r="C52" s="8"/>
      <c r="D52" s="8"/>
      <c r="E52" s="8"/>
      <c r="F52" s="44"/>
      <c r="G52" s="96"/>
      <c r="H52" s="35"/>
      <c r="I52" s="8"/>
      <c r="J52" s="8"/>
      <c r="M52" s="8"/>
      <c r="O52" s="8"/>
      <c r="P52" s="96"/>
      <c r="Q52" s="35"/>
      <c r="R52" s="8"/>
      <c r="S52" s="8"/>
      <c r="T52" s="8"/>
      <c r="U52" s="72"/>
      <c r="V52" s="8"/>
      <c r="W52" s="44"/>
      <c r="X52" s="44"/>
      <c r="Y52" s="35" t="s">
        <v>170</v>
      </c>
      <c r="Z52" s="43"/>
      <c r="AA52" s="8"/>
      <c r="AB52" s="8"/>
      <c r="AC52" s="8"/>
      <c r="AD52" s="8"/>
      <c r="AE52" s="43"/>
    </row>
    <row r="53" spans="1:32" ht="13.15">
      <c r="A53" s="53"/>
      <c r="B53" s="8"/>
      <c r="C53" s="8"/>
      <c r="D53" s="8"/>
      <c r="E53" s="8"/>
      <c r="F53" s="44"/>
      <c r="G53" s="96"/>
      <c r="H53" s="35"/>
      <c r="I53" s="8"/>
      <c r="J53" s="8"/>
      <c r="M53" s="8"/>
      <c r="O53" s="8"/>
      <c r="P53" s="96"/>
      <c r="R53" s="8"/>
      <c r="S53" s="8"/>
      <c r="T53" s="8"/>
      <c r="U53" s="72"/>
      <c r="V53" s="8"/>
      <c r="W53" s="44"/>
      <c r="X53" s="71"/>
      <c r="Y53" s="28"/>
      <c r="Z53" s="63"/>
      <c r="AA53" s="8"/>
      <c r="AB53" s="8"/>
      <c r="AC53" s="8"/>
      <c r="AD53" s="8"/>
      <c r="AE53" s="43"/>
    </row>
    <row r="54" spans="1:32" ht="13.15">
      <c r="A54" s="53"/>
      <c r="B54" s="8"/>
      <c r="C54" s="8"/>
      <c r="D54" s="8"/>
      <c r="E54" s="8"/>
      <c r="F54" s="44"/>
      <c r="G54" s="96"/>
      <c r="H54" s="35"/>
      <c r="I54" s="8"/>
      <c r="J54" s="8"/>
      <c r="M54" s="8"/>
      <c r="O54" s="8"/>
      <c r="P54" s="96"/>
      <c r="R54" s="8"/>
      <c r="S54" s="8"/>
      <c r="T54" s="8"/>
      <c r="U54" s="72"/>
      <c r="V54" s="8"/>
      <c r="W54" s="44"/>
      <c r="X54" s="8"/>
      <c r="Y54" s="8"/>
      <c r="Z54" s="8"/>
      <c r="AA54" s="8"/>
      <c r="AB54" s="8"/>
      <c r="AC54" s="8"/>
      <c r="AD54" s="8"/>
      <c r="AE54" s="43"/>
    </row>
    <row r="55" spans="1:32" ht="13.15">
      <c r="A55" s="53"/>
      <c r="B55" s="8"/>
      <c r="C55" s="8"/>
      <c r="D55" s="8"/>
      <c r="E55" s="8"/>
      <c r="F55" s="71"/>
      <c r="G55" s="28"/>
      <c r="H55" s="28"/>
      <c r="I55" s="28"/>
      <c r="J55" s="28"/>
      <c r="K55" s="109"/>
      <c r="L55" s="98"/>
      <c r="M55" s="28"/>
      <c r="N55" s="28"/>
      <c r="O55" s="28"/>
      <c r="P55" s="109"/>
      <c r="Q55" s="98"/>
      <c r="R55" s="28"/>
      <c r="S55" s="28"/>
      <c r="T55" s="28"/>
      <c r="U55" s="63"/>
      <c r="V55" s="8"/>
      <c r="W55" s="140"/>
      <c r="X55" s="66"/>
      <c r="Y55" s="162"/>
      <c r="Z55" s="66"/>
      <c r="AA55" s="66"/>
      <c r="AB55" s="66"/>
      <c r="AC55" s="66"/>
      <c r="AD55" s="66"/>
      <c r="AE55" s="173"/>
    </row>
    <row r="56" spans="1:32" ht="13.15">
      <c r="A56" s="53"/>
      <c r="B56" s="8"/>
      <c r="C56" s="8"/>
      <c r="D56" s="8"/>
      <c r="E56" s="8"/>
      <c r="F56" s="8"/>
      <c r="G56" s="8"/>
      <c r="H56" s="40"/>
      <c r="I56" s="8"/>
      <c r="J56" s="8"/>
      <c r="K56" s="8"/>
      <c r="L56" s="8"/>
      <c r="M56" s="8"/>
      <c r="N56" s="8"/>
      <c r="O56" s="8"/>
      <c r="P56" s="8"/>
      <c r="Q56" s="8"/>
      <c r="R56" s="8"/>
      <c r="S56" s="8"/>
      <c r="T56" s="8"/>
      <c r="U56" s="8"/>
      <c r="V56" s="8"/>
      <c r="W56" s="8"/>
      <c r="X56" s="8"/>
      <c r="Y56" s="8"/>
      <c r="Z56" s="8"/>
      <c r="AA56" s="8"/>
      <c r="AB56" s="8"/>
      <c r="AC56" s="8"/>
      <c r="AD56" s="8"/>
      <c r="AE56" s="8"/>
    </row>
    <row r="57" spans="1:32" ht="13.15">
      <c r="A57" s="53"/>
      <c r="B57" s="8"/>
      <c r="C57" s="8"/>
      <c r="D57" s="8"/>
      <c r="E57" s="8"/>
      <c r="F57" s="8"/>
      <c r="G57" s="8"/>
      <c r="H57" s="40"/>
      <c r="I57" s="8"/>
      <c r="J57" s="8"/>
      <c r="K57" s="8"/>
      <c r="L57" s="8"/>
      <c r="M57" s="8"/>
      <c r="N57" s="8"/>
      <c r="O57" s="8"/>
      <c r="P57" s="8"/>
      <c r="Q57" s="8"/>
      <c r="R57" s="8"/>
      <c r="S57" s="8"/>
      <c r="T57" s="8"/>
      <c r="U57" s="8"/>
      <c r="V57" s="8"/>
      <c r="W57" s="8"/>
      <c r="X57" s="8"/>
      <c r="Y57" s="8"/>
      <c r="Z57" s="8"/>
      <c r="AA57" s="8"/>
      <c r="AB57" s="8"/>
      <c r="AC57" s="8"/>
      <c r="AD57" s="8"/>
      <c r="AE57" s="8"/>
    </row>
    <row r="58" spans="1:32" ht="13.15">
      <c r="A58" s="53"/>
      <c r="B58" s="8"/>
      <c r="C58" s="8"/>
      <c r="D58" s="8"/>
      <c r="E58" s="8"/>
      <c r="F58" s="8"/>
      <c r="G58" s="8"/>
      <c r="H58" s="40"/>
      <c r="I58" s="8"/>
      <c r="J58" s="8"/>
      <c r="K58" s="8"/>
      <c r="L58" s="8"/>
      <c r="M58" s="8"/>
      <c r="N58" s="8"/>
      <c r="O58" s="8"/>
      <c r="P58" s="8"/>
      <c r="Q58" s="8"/>
      <c r="R58" s="8"/>
      <c r="S58" s="8"/>
      <c r="T58" s="8"/>
      <c r="U58" s="8"/>
      <c r="V58" s="8"/>
      <c r="W58" s="8"/>
      <c r="X58" s="8"/>
      <c r="Y58" s="8"/>
      <c r="Z58" s="8"/>
      <c r="AA58" s="8"/>
      <c r="AB58" s="8"/>
      <c r="AC58" s="8"/>
      <c r="AD58" s="8"/>
      <c r="AE58" s="8"/>
    </row>
    <row r="59" spans="1:32" ht="13.15">
      <c r="A59" s="53"/>
      <c r="B59" s="53"/>
      <c r="C59" s="124"/>
      <c r="D59" s="8"/>
      <c r="E59" s="127"/>
      <c r="F59" s="8"/>
      <c r="G59" s="127"/>
      <c r="H59" s="8"/>
      <c r="I59" s="8"/>
      <c r="J59" s="8"/>
      <c r="K59" s="8"/>
      <c r="L59" s="8"/>
      <c r="M59" s="8"/>
      <c r="N59" s="8"/>
      <c r="O59" s="8"/>
      <c r="P59" s="8"/>
      <c r="Q59" s="8"/>
      <c r="R59" s="8"/>
      <c r="S59" s="8"/>
      <c r="T59" s="8"/>
      <c r="U59" s="8"/>
      <c r="V59" s="8"/>
      <c r="W59" s="8"/>
      <c r="X59" s="8"/>
      <c r="Y59" s="8"/>
      <c r="Z59" s="8"/>
      <c r="AA59" s="8"/>
      <c r="AB59" s="8"/>
      <c r="AC59" s="8"/>
      <c r="AD59" s="8"/>
      <c r="AE59" s="8"/>
    </row>
    <row r="60" spans="1:32" ht="13.15">
      <c r="A60" s="33" t="s">
        <v>171</v>
      </c>
      <c r="B60" s="33"/>
      <c r="C60" s="48"/>
      <c r="D60" s="190"/>
      <c r="E60" s="33"/>
      <c r="F60" s="33"/>
      <c r="G60" s="33"/>
      <c r="H60" s="33"/>
      <c r="I60" s="33"/>
      <c r="J60" s="33"/>
      <c r="K60" s="33"/>
      <c r="L60" s="33"/>
      <c r="M60" s="33"/>
      <c r="N60" s="33"/>
      <c r="O60" s="33"/>
      <c r="P60" s="33"/>
      <c r="Q60" s="33"/>
      <c r="R60" s="33"/>
      <c r="S60" s="33"/>
      <c r="T60" s="33"/>
      <c r="U60" s="33"/>
      <c r="V60" s="48"/>
      <c r="W60" s="48"/>
      <c r="X60" s="48"/>
      <c r="Y60" s="48"/>
      <c r="Z60" s="48"/>
      <c r="AA60" s="48"/>
      <c r="AB60" s="48"/>
      <c r="AC60" s="48"/>
      <c r="AD60" s="48"/>
      <c r="AE60" s="48"/>
      <c r="AF60" s="48"/>
    </row>
    <row r="61" spans="1:32" ht="13.15">
      <c r="A61" s="53"/>
      <c r="B61" s="53"/>
      <c r="C61" s="124"/>
      <c r="D61" s="96"/>
      <c r="E61" s="8"/>
      <c r="F61" s="8"/>
      <c r="G61" s="8"/>
      <c r="H61" s="8"/>
      <c r="I61" s="8"/>
      <c r="J61" s="8"/>
      <c r="K61" s="8"/>
      <c r="L61" s="8"/>
      <c r="M61" s="8"/>
      <c r="N61" s="8"/>
      <c r="O61" s="8"/>
      <c r="P61" s="8"/>
      <c r="Q61" s="8"/>
      <c r="R61" s="8"/>
      <c r="S61" s="8"/>
      <c r="T61" s="8"/>
      <c r="U61" s="8"/>
      <c r="V61" s="8"/>
      <c r="W61" s="8"/>
      <c r="X61" s="8"/>
      <c r="Y61" s="8"/>
      <c r="Z61" s="8"/>
      <c r="AA61" s="8"/>
      <c r="AB61" s="8"/>
      <c r="AC61" s="8"/>
      <c r="AD61" s="8"/>
      <c r="AE61" s="8"/>
    </row>
    <row r="62" spans="1:32" ht="13.15">
      <c r="A62" s="53"/>
      <c r="B62" s="53"/>
      <c r="C62" s="124"/>
      <c r="D62" s="96"/>
      <c r="E62" s="8"/>
      <c r="F62" s="8"/>
      <c r="G62" s="8"/>
      <c r="H62" s="8" t="s">
        <v>172</v>
      </c>
      <c r="I62" s="8" t="s">
        <v>173</v>
      </c>
      <c r="J62" s="8"/>
      <c r="K62" s="8"/>
      <c r="L62" s="8"/>
      <c r="M62" s="8"/>
      <c r="N62" s="8"/>
      <c r="O62" s="8"/>
      <c r="P62" s="8"/>
      <c r="Q62" s="8"/>
      <c r="R62" s="8"/>
      <c r="S62" s="8"/>
      <c r="T62" s="8"/>
      <c r="U62" s="8"/>
      <c r="V62" s="8"/>
      <c r="W62" s="8"/>
      <c r="X62" s="8"/>
      <c r="Y62" s="8"/>
      <c r="Z62" s="8"/>
      <c r="AA62" s="8"/>
      <c r="AB62" s="8"/>
      <c r="AC62" s="8"/>
      <c r="AD62" s="8"/>
      <c r="AE62" s="8"/>
    </row>
    <row r="63" spans="1:32" ht="13.15">
      <c r="A63" s="53"/>
      <c r="B63" s="53"/>
      <c r="C63" s="124"/>
      <c r="D63" s="96"/>
      <c r="E63" s="8"/>
      <c r="F63" s="8"/>
      <c r="G63" s="8"/>
      <c r="H63" s="8" t="s">
        <v>174</v>
      </c>
      <c r="I63" s="8" t="s">
        <v>175</v>
      </c>
      <c r="J63" s="8"/>
      <c r="K63" s="8"/>
      <c r="L63" s="8"/>
      <c r="M63" s="8"/>
      <c r="N63" s="8"/>
      <c r="O63" s="8"/>
      <c r="P63" s="8"/>
      <c r="Q63" s="8"/>
      <c r="R63" s="8"/>
      <c r="S63" s="8"/>
      <c r="T63" s="8"/>
      <c r="U63" s="8"/>
      <c r="V63" s="8"/>
      <c r="W63" s="8"/>
      <c r="X63" s="8"/>
      <c r="Y63" s="8"/>
      <c r="Z63" s="8"/>
      <c r="AA63" s="8"/>
      <c r="AB63" s="8"/>
      <c r="AC63" s="8"/>
      <c r="AD63" s="8"/>
      <c r="AE63" s="8"/>
    </row>
    <row r="64" spans="1:32" ht="13.15">
      <c r="A64" s="53"/>
      <c r="B64" s="53"/>
      <c r="C64" s="124"/>
      <c r="D64" s="96"/>
      <c r="E64" s="8"/>
      <c r="F64" s="8"/>
      <c r="G64" s="8"/>
      <c r="H64" s="8" t="s">
        <v>176</v>
      </c>
      <c r="I64" s="8" t="s">
        <v>177</v>
      </c>
      <c r="J64" s="8"/>
      <c r="K64" s="8"/>
      <c r="L64" s="8"/>
      <c r="M64" s="8"/>
      <c r="N64" s="8"/>
      <c r="O64" s="8"/>
      <c r="P64" s="8"/>
      <c r="Q64" s="8"/>
      <c r="R64" s="8"/>
      <c r="S64" s="8"/>
      <c r="T64" s="8"/>
      <c r="U64" s="8"/>
      <c r="V64" s="8"/>
      <c r="W64" s="8"/>
      <c r="X64" s="8"/>
      <c r="Y64" s="8"/>
      <c r="Z64" s="8"/>
      <c r="AA64" s="8"/>
      <c r="AB64" s="8"/>
      <c r="AC64" s="8"/>
      <c r="AD64" s="8"/>
      <c r="AE64" s="8"/>
    </row>
    <row r="65" spans="1:31" ht="13.15">
      <c r="A65" s="53"/>
      <c r="B65" s="53"/>
      <c r="C65" s="124"/>
      <c r="D65" s="96"/>
      <c r="E65" s="8"/>
      <c r="F65" s="8"/>
      <c r="G65" s="8"/>
      <c r="H65" s="8" t="s">
        <v>178</v>
      </c>
      <c r="I65" s="8" t="s">
        <v>179</v>
      </c>
      <c r="J65" s="8"/>
      <c r="K65" s="8"/>
      <c r="L65" s="8"/>
      <c r="M65" s="8"/>
      <c r="N65" s="8"/>
      <c r="O65" s="8"/>
      <c r="P65" s="8"/>
      <c r="Q65" s="8"/>
      <c r="R65" s="8"/>
      <c r="S65" s="8"/>
      <c r="T65" s="8"/>
      <c r="U65" s="8"/>
      <c r="V65" s="8"/>
      <c r="W65" s="8"/>
      <c r="X65" s="8"/>
      <c r="Y65" s="8"/>
      <c r="Z65" s="8"/>
      <c r="AA65" s="8"/>
      <c r="AB65" s="8"/>
      <c r="AC65" s="8"/>
      <c r="AD65" s="8"/>
      <c r="AE65" s="8"/>
    </row>
    <row r="66" spans="1:31" ht="13.15">
      <c r="A66" s="53"/>
      <c r="B66" s="53"/>
      <c r="C66" s="124"/>
      <c r="D66" s="96"/>
      <c r="E66" s="8"/>
      <c r="F66" s="8"/>
      <c r="G66" s="8"/>
      <c r="H66" s="8" t="s">
        <v>180</v>
      </c>
      <c r="I66" s="8" t="s">
        <v>181</v>
      </c>
      <c r="J66" s="8"/>
      <c r="K66" s="8"/>
      <c r="L66" s="8"/>
      <c r="M66" s="8"/>
      <c r="N66" s="8"/>
      <c r="O66" s="8"/>
      <c r="P66" s="8"/>
      <c r="Q66" s="8"/>
      <c r="R66" s="8"/>
      <c r="S66" s="8"/>
      <c r="T66" s="8"/>
      <c r="U66" s="8"/>
      <c r="V66" s="8"/>
      <c r="W66" s="8"/>
      <c r="X66" s="8"/>
      <c r="Y66" s="8"/>
      <c r="Z66" s="8"/>
      <c r="AA66" s="8"/>
      <c r="AB66" s="8"/>
      <c r="AC66" s="8"/>
      <c r="AD66" s="8"/>
      <c r="AE66" s="8"/>
    </row>
    <row r="67" spans="1:31" ht="13.15">
      <c r="A67" s="53"/>
      <c r="B67" s="53"/>
      <c r="C67" s="124"/>
      <c r="D67" s="96"/>
      <c r="E67" s="8"/>
      <c r="F67" s="8"/>
      <c r="G67" s="8"/>
      <c r="H67" s="8" t="s">
        <v>182</v>
      </c>
      <c r="I67" s="8" t="s">
        <v>183</v>
      </c>
      <c r="J67" s="8"/>
      <c r="K67" s="8"/>
      <c r="L67" s="8"/>
      <c r="M67" s="8"/>
      <c r="N67" s="8"/>
      <c r="O67" s="8"/>
      <c r="P67" s="8"/>
      <c r="Q67" s="8"/>
      <c r="R67" s="8"/>
      <c r="S67" s="8"/>
      <c r="T67" s="8"/>
      <c r="U67" s="8"/>
      <c r="V67" s="8"/>
      <c r="W67" s="8"/>
      <c r="X67" s="8"/>
      <c r="Y67" s="8"/>
      <c r="Z67" s="8"/>
      <c r="AA67" s="8"/>
      <c r="AB67" s="8"/>
      <c r="AC67" s="8"/>
      <c r="AD67" s="8"/>
      <c r="AE67" s="8"/>
    </row>
    <row r="68" spans="1:31" ht="13.15">
      <c r="A68" s="53"/>
      <c r="B68" s="53"/>
      <c r="C68" s="124"/>
      <c r="D68" s="96"/>
      <c r="E68" s="8"/>
      <c r="F68" s="8"/>
      <c r="G68" s="8"/>
      <c r="H68" s="8" t="s">
        <v>184</v>
      </c>
      <c r="I68" s="8" t="s">
        <v>185</v>
      </c>
      <c r="J68" s="8"/>
      <c r="K68" s="8"/>
      <c r="L68" s="8"/>
      <c r="M68" s="8"/>
      <c r="N68" s="8"/>
      <c r="O68" s="8"/>
      <c r="P68" s="8"/>
      <c r="Q68" s="8"/>
      <c r="R68" s="8"/>
      <c r="S68" s="8"/>
      <c r="T68" s="8"/>
      <c r="U68" s="8"/>
      <c r="V68" s="8"/>
      <c r="W68" s="8"/>
      <c r="X68" s="8"/>
      <c r="Y68" s="8"/>
      <c r="Z68" s="8"/>
      <c r="AA68" s="8"/>
      <c r="AB68" s="8"/>
      <c r="AC68" s="8"/>
      <c r="AD68" s="8"/>
      <c r="AE68" s="8"/>
    </row>
    <row r="69" spans="1:31" ht="13.15">
      <c r="A69" s="53"/>
      <c r="B69" s="53"/>
      <c r="C69" s="124"/>
      <c r="D69" s="96"/>
      <c r="E69" s="8"/>
      <c r="F69" s="8"/>
      <c r="G69" s="8"/>
      <c r="H69" s="8" t="s">
        <v>186</v>
      </c>
      <c r="I69" s="8" t="s">
        <v>187</v>
      </c>
      <c r="J69" s="8"/>
      <c r="K69" s="8"/>
      <c r="L69" s="8"/>
      <c r="M69" s="8"/>
      <c r="N69" s="8"/>
      <c r="O69" s="8"/>
      <c r="P69" s="8"/>
      <c r="Q69" s="8"/>
      <c r="R69" s="8"/>
      <c r="S69" s="8"/>
      <c r="T69" s="8"/>
      <c r="U69" s="8"/>
      <c r="V69" s="8"/>
      <c r="W69" s="8"/>
      <c r="X69" s="8"/>
      <c r="Y69" s="8"/>
      <c r="Z69" s="8"/>
      <c r="AA69" s="8"/>
      <c r="AB69" s="8"/>
      <c r="AC69" s="8"/>
      <c r="AD69" s="8"/>
      <c r="AE69" s="8"/>
    </row>
    <row r="70" spans="1:31" ht="13.15">
      <c r="A70" s="53"/>
      <c r="B70" s="53"/>
      <c r="C70" s="124"/>
      <c r="D70" s="96"/>
      <c r="E70" s="8"/>
      <c r="F70" s="8"/>
      <c r="G70" s="8"/>
      <c r="H70" s="8" t="s">
        <v>188</v>
      </c>
      <c r="I70" s="8" t="s">
        <v>189</v>
      </c>
      <c r="J70" s="8"/>
      <c r="K70" s="8"/>
      <c r="L70" s="8"/>
      <c r="M70" s="8"/>
      <c r="N70" s="8"/>
      <c r="O70" s="8"/>
      <c r="P70" s="8"/>
      <c r="Q70" s="8"/>
      <c r="R70" s="8"/>
      <c r="S70" s="8"/>
      <c r="T70" s="8"/>
      <c r="U70" s="8"/>
      <c r="V70" s="8"/>
      <c r="W70" s="8"/>
      <c r="X70" s="8"/>
      <c r="Y70" s="8"/>
      <c r="Z70" s="8"/>
      <c r="AA70" s="8"/>
      <c r="AB70" s="8"/>
      <c r="AC70" s="8"/>
      <c r="AD70" s="8"/>
      <c r="AE70" s="8"/>
    </row>
    <row r="71" spans="1:31" ht="13.15">
      <c r="A71" s="53"/>
      <c r="B71" s="53"/>
      <c r="C71" s="124"/>
      <c r="D71" s="96"/>
      <c r="E71" s="8"/>
      <c r="F71" s="8"/>
      <c r="G71" s="8"/>
      <c r="H71" s="8" t="s">
        <v>190</v>
      </c>
      <c r="I71" s="8" t="s">
        <v>191</v>
      </c>
      <c r="J71" s="8"/>
      <c r="K71" s="8"/>
      <c r="L71" s="8"/>
      <c r="M71" s="8"/>
      <c r="N71" s="8"/>
      <c r="O71" s="8"/>
      <c r="P71" s="8"/>
      <c r="Q71" s="8"/>
      <c r="R71" s="8"/>
      <c r="S71" s="8"/>
      <c r="T71" s="8"/>
      <c r="U71" s="8"/>
      <c r="V71" s="8"/>
      <c r="W71" s="8"/>
      <c r="X71" s="8"/>
      <c r="Y71" s="8"/>
      <c r="Z71" s="8"/>
      <c r="AA71" s="8"/>
      <c r="AB71" s="8"/>
      <c r="AC71" s="8"/>
      <c r="AD71" s="8"/>
      <c r="AE71" s="8"/>
    </row>
    <row r="72" spans="1:31" ht="13.15">
      <c r="A72" s="53"/>
      <c r="B72" s="53"/>
      <c r="C72" s="124"/>
      <c r="D72" s="96"/>
      <c r="E72" s="8"/>
      <c r="F72" s="8"/>
      <c r="G72" s="8"/>
      <c r="H72" s="8" t="s">
        <v>192</v>
      </c>
      <c r="I72" s="8" t="s">
        <v>193</v>
      </c>
      <c r="J72" s="8"/>
      <c r="K72" s="8"/>
      <c r="L72" s="8"/>
      <c r="M72" s="8"/>
      <c r="N72" s="8"/>
      <c r="O72" s="8"/>
      <c r="P72" s="8"/>
      <c r="Q72" s="8"/>
      <c r="R72" s="8"/>
      <c r="S72" s="8"/>
      <c r="T72" s="8"/>
      <c r="U72" s="8"/>
      <c r="V72" s="8"/>
      <c r="W72" s="8"/>
      <c r="X72" s="8"/>
      <c r="Y72" s="8"/>
      <c r="Z72" s="8"/>
      <c r="AA72" s="8"/>
      <c r="AB72" s="8"/>
      <c r="AC72" s="8"/>
      <c r="AD72" s="8"/>
      <c r="AE72" s="8"/>
    </row>
    <row r="73" spans="1:31" ht="13.15">
      <c r="A73" s="53"/>
      <c r="B73" s="53"/>
      <c r="C73" s="124"/>
      <c r="D73" s="96"/>
      <c r="E73" s="8"/>
      <c r="F73" s="8"/>
      <c r="G73" s="8"/>
      <c r="H73" s="8" t="s">
        <v>194</v>
      </c>
      <c r="I73" s="8" t="s">
        <v>195</v>
      </c>
      <c r="J73" s="8"/>
      <c r="K73" s="8"/>
      <c r="L73" s="8"/>
      <c r="M73" s="8"/>
      <c r="N73" s="8"/>
      <c r="O73" s="8"/>
      <c r="P73" s="8"/>
      <c r="Q73" s="8"/>
      <c r="R73" s="8"/>
      <c r="S73" s="8"/>
      <c r="T73" s="8"/>
      <c r="U73" s="8"/>
      <c r="V73" s="8"/>
      <c r="W73" s="8"/>
      <c r="X73" s="8"/>
      <c r="Y73" s="8"/>
      <c r="Z73" s="8"/>
      <c r="AA73" s="8"/>
      <c r="AB73" s="8"/>
      <c r="AC73" s="8"/>
      <c r="AD73" s="8"/>
      <c r="AE73" s="8"/>
    </row>
    <row r="74" spans="1:31" ht="13.15">
      <c r="A74" s="53"/>
      <c r="B74" s="53"/>
      <c r="C74" s="124"/>
      <c r="D74" s="96"/>
      <c r="E74" s="8"/>
      <c r="F74" s="8"/>
      <c r="G74" s="8"/>
      <c r="H74" s="8" t="s">
        <v>196</v>
      </c>
      <c r="I74" s="8" t="s">
        <v>197</v>
      </c>
      <c r="J74" s="8"/>
      <c r="K74" s="8"/>
      <c r="L74" s="8"/>
      <c r="M74" s="8"/>
      <c r="N74" s="8"/>
      <c r="O74" s="8"/>
      <c r="P74" s="8"/>
      <c r="Q74" s="8"/>
      <c r="R74" s="8"/>
      <c r="S74" s="8"/>
      <c r="T74" s="8"/>
      <c r="U74" s="8"/>
      <c r="V74" s="8"/>
      <c r="W74" s="8"/>
      <c r="X74" s="8"/>
      <c r="Y74" s="8"/>
      <c r="Z74" s="8"/>
      <c r="AA74" s="8"/>
      <c r="AB74" s="8"/>
      <c r="AC74" s="8"/>
      <c r="AD74" s="8"/>
      <c r="AE74" s="8"/>
    </row>
    <row r="75" spans="1:31" ht="13.15">
      <c r="A75" s="53"/>
      <c r="B75" s="53"/>
      <c r="C75" s="124"/>
      <c r="D75" s="96"/>
      <c r="E75" s="8"/>
      <c r="F75" s="8"/>
      <c r="G75" s="8"/>
      <c r="H75" s="8" t="s">
        <v>198</v>
      </c>
      <c r="I75" s="8" t="s">
        <v>199</v>
      </c>
      <c r="J75" s="8"/>
      <c r="K75" s="8"/>
      <c r="L75" s="8"/>
      <c r="M75" s="8"/>
      <c r="N75" s="8"/>
      <c r="O75" s="8"/>
      <c r="P75" s="8"/>
      <c r="Q75" s="8"/>
      <c r="R75" s="8"/>
      <c r="S75" s="8"/>
      <c r="T75" s="8"/>
      <c r="U75" s="8"/>
      <c r="V75" s="8"/>
      <c r="W75" s="8"/>
      <c r="X75" s="8"/>
      <c r="Y75" s="8"/>
      <c r="Z75" s="8"/>
      <c r="AA75" s="8"/>
      <c r="AB75" s="8"/>
      <c r="AC75" s="8"/>
      <c r="AD75" s="8"/>
      <c r="AE75" s="8"/>
    </row>
    <row r="76" spans="1:31" ht="13.15">
      <c r="A76" s="53"/>
      <c r="B76" s="53"/>
      <c r="C76" s="124"/>
      <c r="D76" s="96"/>
      <c r="E76" s="8"/>
      <c r="F76" s="8"/>
      <c r="G76" s="8"/>
      <c r="H76" s="8" t="s">
        <v>200</v>
      </c>
      <c r="I76" s="8" t="s">
        <v>200</v>
      </c>
      <c r="J76" s="8"/>
      <c r="K76" s="8"/>
      <c r="L76" s="8"/>
      <c r="M76" s="8"/>
      <c r="N76" s="8"/>
      <c r="O76" s="8"/>
      <c r="P76" s="8"/>
      <c r="Q76" s="8"/>
      <c r="R76" s="8"/>
      <c r="S76" s="8"/>
      <c r="T76" s="8"/>
      <c r="U76" s="8"/>
      <c r="V76" s="8"/>
      <c r="W76" s="8"/>
      <c r="X76" s="8"/>
      <c r="Y76" s="8"/>
      <c r="Z76" s="8"/>
      <c r="AA76" s="8"/>
      <c r="AB76" s="8"/>
      <c r="AC76" s="8"/>
      <c r="AD76" s="8"/>
      <c r="AE76" s="8"/>
    </row>
    <row r="77" spans="1:31" ht="13.15">
      <c r="A77" s="53"/>
      <c r="B77" s="53"/>
      <c r="C77" s="124"/>
      <c r="D77" s="96"/>
      <c r="E77" s="8"/>
      <c r="F77" s="8"/>
      <c r="G77" s="8"/>
      <c r="H77" s="8" t="s">
        <v>201</v>
      </c>
      <c r="I77" s="8" t="s">
        <v>202</v>
      </c>
      <c r="J77" s="8"/>
      <c r="K77" s="8"/>
      <c r="L77" s="8"/>
      <c r="M77" s="8"/>
      <c r="N77" s="8"/>
      <c r="O77" s="8"/>
      <c r="P77" s="8"/>
      <c r="Q77" s="8"/>
      <c r="R77" s="8"/>
      <c r="S77" s="8"/>
      <c r="T77" s="8"/>
      <c r="U77" s="8"/>
      <c r="V77" s="8"/>
      <c r="W77" s="8"/>
      <c r="X77" s="8"/>
      <c r="Y77" s="8"/>
      <c r="Z77" s="8"/>
      <c r="AA77" s="8"/>
      <c r="AB77" s="8"/>
      <c r="AC77" s="8"/>
      <c r="AD77" s="8"/>
      <c r="AE77" s="8"/>
    </row>
    <row r="78" spans="1:31" ht="13.15">
      <c r="A78" s="53"/>
      <c r="B78" s="53"/>
      <c r="C78" s="124"/>
      <c r="D78" s="96"/>
      <c r="E78" s="8"/>
      <c r="F78" s="8"/>
      <c r="G78" s="8"/>
      <c r="H78" s="8" t="s">
        <v>203</v>
      </c>
      <c r="I78" s="8" t="s">
        <v>204</v>
      </c>
      <c r="J78" s="8"/>
      <c r="K78" s="8"/>
      <c r="L78" s="8"/>
      <c r="M78" s="8"/>
      <c r="N78" s="8"/>
      <c r="O78" s="8"/>
      <c r="P78" s="8"/>
      <c r="Q78" s="8"/>
      <c r="R78" s="8"/>
      <c r="S78" s="8"/>
      <c r="T78" s="8"/>
      <c r="U78" s="8"/>
      <c r="V78" s="8"/>
      <c r="W78" s="8"/>
      <c r="X78" s="8"/>
      <c r="Y78" s="8"/>
      <c r="Z78" s="8"/>
      <c r="AA78" s="8"/>
      <c r="AB78" s="8"/>
      <c r="AC78" s="8"/>
      <c r="AD78" s="8"/>
      <c r="AE78" s="8"/>
    </row>
    <row r="79" spans="1:31" ht="13.15">
      <c r="A79" s="53"/>
      <c r="B79" s="53"/>
      <c r="C79" s="124"/>
      <c r="D79" s="96"/>
      <c r="E79" s="8"/>
      <c r="F79" s="8"/>
      <c r="G79" s="8"/>
      <c r="H79" s="8" t="s">
        <v>205</v>
      </c>
      <c r="I79" s="8" t="s">
        <v>27</v>
      </c>
      <c r="J79" s="8"/>
      <c r="K79" s="8"/>
      <c r="L79" s="8"/>
      <c r="M79" s="8"/>
      <c r="N79" s="8"/>
      <c r="O79" s="8"/>
      <c r="P79" s="8"/>
      <c r="Q79" s="8"/>
      <c r="R79" s="8"/>
      <c r="S79" s="8"/>
      <c r="T79" s="8"/>
      <c r="U79" s="8"/>
      <c r="V79" s="8"/>
      <c r="W79" s="8"/>
      <c r="X79" s="8"/>
      <c r="Y79" s="8"/>
      <c r="Z79" s="8"/>
      <c r="AA79" s="8"/>
      <c r="AB79" s="8"/>
      <c r="AC79" s="8"/>
      <c r="AD79" s="8"/>
      <c r="AE79" s="8"/>
    </row>
    <row r="80" spans="1:31" ht="13.15">
      <c r="A80" s="53"/>
      <c r="B80" s="53"/>
      <c r="C80" s="124"/>
      <c r="D80" s="96"/>
      <c r="E80" s="8"/>
      <c r="F80" s="8"/>
      <c r="G80" s="8"/>
      <c r="H80" s="8" t="s">
        <v>206</v>
      </c>
      <c r="I80" s="8" t="s">
        <v>207</v>
      </c>
      <c r="J80" s="8"/>
      <c r="K80" s="8"/>
      <c r="L80" s="8"/>
      <c r="M80" s="8"/>
      <c r="N80" s="8"/>
      <c r="O80" s="8"/>
      <c r="P80" s="8"/>
      <c r="Q80" s="8"/>
      <c r="R80" s="8"/>
      <c r="S80" s="8"/>
      <c r="T80" s="8"/>
      <c r="U80" s="8"/>
      <c r="V80" s="8"/>
      <c r="W80" s="8"/>
      <c r="X80" s="8"/>
      <c r="Y80" s="8"/>
      <c r="Z80" s="8"/>
      <c r="AA80" s="8"/>
      <c r="AB80" s="8"/>
      <c r="AC80" s="8"/>
      <c r="AD80" s="8"/>
      <c r="AE80" s="8"/>
    </row>
    <row r="81" spans="1:31" ht="13.15">
      <c r="A81" s="53"/>
      <c r="B81" s="53"/>
      <c r="C81" s="124"/>
      <c r="D81" s="96"/>
      <c r="E81" s="8"/>
      <c r="F81" s="8"/>
      <c r="G81" s="8"/>
      <c r="H81" s="8" t="s">
        <v>208</v>
      </c>
      <c r="I81" s="8" t="s">
        <v>209</v>
      </c>
      <c r="J81" s="8"/>
      <c r="K81" s="8"/>
      <c r="L81" s="8"/>
      <c r="M81" s="8"/>
      <c r="N81" s="8"/>
      <c r="O81" s="8"/>
      <c r="P81" s="8"/>
      <c r="Q81" s="8"/>
      <c r="R81" s="8"/>
      <c r="S81" s="8"/>
      <c r="T81" s="8"/>
      <c r="U81" s="8"/>
      <c r="V81" s="8"/>
      <c r="W81" s="8"/>
      <c r="X81" s="8"/>
      <c r="Y81" s="8"/>
      <c r="Z81" s="8"/>
      <c r="AA81" s="8"/>
      <c r="AB81" s="8"/>
      <c r="AC81" s="8"/>
      <c r="AD81" s="8"/>
      <c r="AE81" s="8"/>
    </row>
    <row r="82" spans="1:31" ht="13.15">
      <c r="A82" s="53"/>
      <c r="B82" s="53"/>
      <c r="C82" s="124"/>
      <c r="D82" s="96"/>
      <c r="E82" s="8"/>
      <c r="F82" s="8"/>
      <c r="G82" s="8"/>
      <c r="H82" s="8" t="s">
        <v>210</v>
      </c>
      <c r="I82" s="8" t="s">
        <v>211</v>
      </c>
      <c r="J82" s="8"/>
      <c r="K82" s="8"/>
      <c r="L82" s="8"/>
      <c r="M82" s="8"/>
      <c r="N82" s="8"/>
      <c r="O82" s="8"/>
      <c r="P82" s="8"/>
      <c r="Q82" s="8"/>
      <c r="R82" s="8"/>
      <c r="S82" s="8"/>
      <c r="T82" s="8"/>
      <c r="U82" s="8"/>
      <c r="V82" s="8"/>
      <c r="W82" s="8"/>
      <c r="X82" s="8"/>
      <c r="Y82" s="8"/>
      <c r="Z82" s="8"/>
      <c r="AA82" s="8"/>
      <c r="AB82" s="8"/>
      <c r="AC82" s="8"/>
      <c r="AD82" s="8"/>
      <c r="AE82" s="8"/>
    </row>
    <row r="83" spans="1:31" ht="13.15">
      <c r="A83" s="53"/>
      <c r="B83" s="53"/>
      <c r="C83" s="124"/>
      <c r="D83" s="96"/>
      <c r="E83" s="8"/>
      <c r="F83" s="8"/>
      <c r="G83" s="8"/>
      <c r="H83" s="8" t="s">
        <v>212</v>
      </c>
      <c r="I83" s="8" t="s">
        <v>213</v>
      </c>
      <c r="J83" s="8"/>
      <c r="K83" s="8"/>
      <c r="L83" s="8"/>
      <c r="M83" s="8"/>
      <c r="N83" s="8"/>
      <c r="O83" s="8"/>
      <c r="P83" s="8"/>
      <c r="Q83" s="8"/>
      <c r="R83" s="8"/>
      <c r="S83" s="8"/>
      <c r="T83" s="8"/>
      <c r="U83" s="8"/>
      <c r="V83" s="8"/>
      <c r="W83" s="8"/>
      <c r="X83" s="8"/>
      <c r="Y83" s="8"/>
      <c r="Z83" s="8"/>
      <c r="AA83" s="8"/>
      <c r="AB83" s="8"/>
      <c r="AC83" s="8"/>
      <c r="AD83" s="8"/>
      <c r="AE83" s="8"/>
    </row>
    <row r="84" spans="1:31" ht="13.15">
      <c r="A84" s="53"/>
      <c r="B84" s="53"/>
      <c r="C84" s="124"/>
      <c r="D84" s="96"/>
      <c r="E84" s="8"/>
      <c r="F84" s="8"/>
      <c r="G84" s="8"/>
      <c r="H84" s="8" t="s">
        <v>214</v>
      </c>
      <c r="I84" s="8" t="s">
        <v>215</v>
      </c>
      <c r="J84" s="8"/>
      <c r="K84" s="8"/>
      <c r="L84" s="8"/>
      <c r="M84" s="8"/>
      <c r="N84" s="8"/>
      <c r="O84" s="8"/>
      <c r="P84" s="8"/>
      <c r="Q84" s="8"/>
      <c r="R84" s="8"/>
      <c r="S84" s="8"/>
      <c r="T84" s="8"/>
      <c r="U84" s="8"/>
      <c r="V84" s="8"/>
      <c r="W84" s="8"/>
      <c r="X84" s="8"/>
      <c r="Y84" s="8"/>
      <c r="Z84" s="8"/>
      <c r="AA84" s="8"/>
      <c r="AB84" s="8"/>
      <c r="AC84" s="8"/>
      <c r="AD84" s="8"/>
      <c r="AE84" s="8"/>
    </row>
    <row r="85" spans="1:31" ht="13.15">
      <c r="A85" s="53"/>
      <c r="B85" s="53"/>
      <c r="C85" s="124"/>
      <c r="D85" s="96"/>
      <c r="E85" s="8"/>
      <c r="F85" s="8"/>
      <c r="G85" s="8"/>
      <c r="H85" s="8" t="s">
        <v>216</v>
      </c>
      <c r="I85" s="8" t="s">
        <v>217</v>
      </c>
      <c r="J85" s="8"/>
      <c r="K85" s="8"/>
      <c r="L85" s="8"/>
      <c r="M85" s="8"/>
      <c r="N85" s="8"/>
      <c r="O85" s="8"/>
      <c r="P85" s="8"/>
      <c r="Q85" s="8"/>
      <c r="R85" s="8"/>
      <c r="S85" s="8"/>
      <c r="T85" s="8"/>
      <c r="U85" s="8"/>
      <c r="V85" s="8"/>
      <c r="W85" s="8"/>
      <c r="X85" s="8"/>
      <c r="Y85" s="8"/>
      <c r="Z85" s="8"/>
      <c r="AA85" s="8"/>
      <c r="AB85" s="8"/>
      <c r="AC85" s="8"/>
      <c r="AD85" s="8"/>
      <c r="AE85" s="8"/>
    </row>
    <row r="86" spans="1:31" ht="13.15">
      <c r="A86" s="53"/>
      <c r="B86" s="53"/>
      <c r="C86" s="124"/>
      <c r="D86" s="96"/>
      <c r="E86" s="8"/>
      <c r="F86" s="8"/>
      <c r="G86" s="8"/>
      <c r="H86" s="8" t="s">
        <v>218</v>
      </c>
      <c r="I86" s="8" t="s">
        <v>219</v>
      </c>
      <c r="J86" s="8"/>
      <c r="K86" s="8"/>
      <c r="L86" s="8"/>
      <c r="M86" s="8"/>
      <c r="N86" s="8"/>
      <c r="O86" s="8"/>
      <c r="P86" s="8"/>
      <c r="Q86" s="8"/>
      <c r="R86" s="8"/>
      <c r="S86" s="8"/>
      <c r="T86" s="8"/>
      <c r="V86" s="8"/>
      <c r="W86" s="8"/>
      <c r="X86" s="8"/>
      <c r="Y86" s="8"/>
      <c r="Z86" s="8"/>
      <c r="AA86" s="8"/>
      <c r="AB86" s="8"/>
      <c r="AC86" s="8"/>
      <c r="AD86" s="8"/>
      <c r="AE86" s="8"/>
    </row>
    <row r="87" spans="1:31" ht="13.15">
      <c r="A87" s="53"/>
      <c r="B87" s="53"/>
      <c r="C87" s="124"/>
      <c r="D87" s="96"/>
      <c r="E87" s="8"/>
      <c r="F87" s="8"/>
      <c r="G87" s="8"/>
      <c r="H87" s="8" t="s">
        <v>220</v>
      </c>
      <c r="I87" s="8" t="s">
        <v>221</v>
      </c>
      <c r="J87" s="8"/>
      <c r="K87" s="8"/>
      <c r="L87" s="8"/>
      <c r="M87" s="8"/>
      <c r="N87" s="8"/>
      <c r="O87" s="8"/>
      <c r="P87" s="8"/>
      <c r="Q87" s="8"/>
      <c r="R87" s="8"/>
      <c r="S87" s="8"/>
      <c r="T87" s="8"/>
      <c r="V87" s="8"/>
      <c r="W87" s="8"/>
      <c r="X87" s="8"/>
      <c r="Y87" s="8"/>
      <c r="Z87" s="8"/>
      <c r="AA87" s="8"/>
      <c r="AB87" s="8"/>
      <c r="AC87" s="8"/>
      <c r="AD87" s="8"/>
      <c r="AE87" s="8"/>
    </row>
    <row r="88" spans="1:31" ht="13.15">
      <c r="A88" s="53"/>
      <c r="B88" s="53"/>
      <c r="C88" s="124"/>
      <c r="D88" s="96"/>
      <c r="E88" s="8"/>
      <c r="F88" s="8"/>
      <c r="G88" s="8"/>
      <c r="H88" s="8" t="s">
        <v>222</v>
      </c>
      <c r="I88" s="8" t="s">
        <v>223</v>
      </c>
      <c r="J88" s="8"/>
      <c r="K88" s="8"/>
      <c r="L88" s="8"/>
      <c r="M88" s="8"/>
      <c r="N88" s="8"/>
      <c r="O88" s="8"/>
      <c r="P88" s="8"/>
      <c r="Q88" s="8"/>
      <c r="R88" s="8"/>
      <c r="S88" s="8"/>
      <c r="T88" s="8"/>
      <c r="V88" s="8"/>
      <c r="W88" s="8"/>
      <c r="X88" s="8"/>
      <c r="Y88" s="8"/>
      <c r="Z88" s="8"/>
      <c r="AA88" s="8"/>
      <c r="AB88" s="8"/>
      <c r="AC88" s="8"/>
      <c r="AD88" s="8"/>
      <c r="AE88" s="8"/>
    </row>
    <row r="89" spans="1:31" ht="13.15">
      <c r="A89" s="53"/>
      <c r="B89" s="53"/>
      <c r="C89" s="124"/>
      <c r="D89" s="96"/>
      <c r="E89" s="8"/>
      <c r="F89" s="8"/>
      <c r="G89" s="8"/>
      <c r="H89" s="8" t="s">
        <v>224</v>
      </c>
      <c r="I89" s="8" t="s">
        <v>225</v>
      </c>
      <c r="J89" s="8"/>
      <c r="K89" s="8"/>
      <c r="L89" s="8"/>
      <c r="M89" s="8"/>
      <c r="N89" s="8"/>
      <c r="O89" s="8"/>
      <c r="P89" s="8"/>
      <c r="Q89" s="8"/>
      <c r="R89" s="8"/>
      <c r="S89" s="8"/>
      <c r="T89" s="8"/>
      <c r="V89" s="8"/>
      <c r="W89" s="8"/>
      <c r="X89" s="8"/>
      <c r="Y89" s="8"/>
      <c r="Z89" s="8"/>
      <c r="AA89" s="8"/>
      <c r="AB89" s="8"/>
      <c r="AC89" s="8"/>
      <c r="AD89" s="8"/>
      <c r="AE89" s="8"/>
    </row>
    <row r="90" spans="1:31" ht="13.15">
      <c r="A90" s="53"/>
      <c r="B90" s="53"/>
      <c r="C90" s="124"/>
      <c r="D90" s="96"/>
      <c r="E90" s="8"/>
      <c r="F90" s="8"/>
      <c r="G90" s="8"/>
      <c r="H90" s="8" t="s">
        <v>226</v>
      </c>
      <c r="I90" s="8" t="s">
        <v>227</v>
      </c>
      <c r="J90" s="8"/>
      <c r="K90" s="8"/>
      <c r="L90" s="8"/>
      <c r="M90" s="8"/>
      <c r="N90" s="8"/>
      <c r="O90" s="8"/>
      <c r="P90" s="8"/>
      <c r="Q90" s="8"/>
      <c r="R90" s="8"/>
      <c r="S90" s="8"/>
      <c r="T90" s="8"/>
      <c r="V90" s="8"/>
      <c r="W90" s="8"/>
      <c r="X90" s="8"/>
      <c r="Y90" s="8"/>
      <c r="Z90" s="8"/>
      <c r="AA90" s="8"/>
      <c r="AB90" s="8"/>
      <c r="AC90" s="8"/>
      <c r="AD90" s="8"/>
      <c r="AE90" s="8"/>
    </row>
    <row r="91" spans="1:31" ht="13.15">
      <c r="A91" s="53"/>
      <c r="B91" s="53"/>
      <c r="C91" s="124"/>
      <c r="D91" s="96"/>
      <c r="E91" s="8"/>
      <c r="F91" s="8"/>
      <c r="G91" s="8"/>
      <c r="H91" s="8" t="s">
        <v>228</v>
      </c>
      <c r="I91" s="8" t="s">
        <v>229</v>
      </c>
      <c r="J91" s="8"/>
      <c r="K91" s="8"/>
      <c r="L91" s="8"/>
      <c r="M91" s="8"/>
      <c r="N91" s="8"/>
      <c r="O91" s="8"/>
      <c r="P91" s="8"/>
      <c r="Q91" s="8"/>
      <c r="R91" s="8"/>
      <c r="S91" s="8"/>
      <c r="T91" s="8"/>
      <c r="U91" s="8"/>
      <c r="V91" s="8"/>
      <c r="W91" s="8"/>
      <c r="X91" s="8"/>
      <c r="Y91" s="8"/>
      <c r="Z91" s="8"/>
      <c r="AA91" s="8"/>
      <c r="AB91" s="8"/>
      <c r="AC91" s="8"/>
      <c r="AD91" s="8"/>
      <c r="AE91" s="8"/>
    </row>
    <row r="92" spans="1:31" ht="13.15">
      <c r="A92" s="53"/>
      <c r="B92" s="53"/>
      <c r="C92" s="124"/>
      <c r="D92" s="96"/>
      <c r="E92" s="8"/>
      <c r="F92" s="8"/>
      <c r="G92" s="8"/>
      <c r="H92" s="8" t="s">
        <v>230</v>
      </c>
      <c r="I92" s="8" t="s">
        <v>231</v>
      </c>
      <c r="J92" s="8"/>
      <c r="K92" s="8"/>
      <c r="L92" s="8"/>
      <c r="M92" s="8"/>
      <c r="N92" s="8"/>
      <c r="O92" s="8"/>
      <c r="P92" s="8"/>
      <c r="Q92" s="8"/>
      <c r="R92" s="8"/>
      <c r="S92" s="8"/>
      <c r="T92" s="8"/>
      <c r="U92" s="8"/>
      <c r="V92" s="8"/>
      <c r="W92" s="8"/>
      <c r="X92" s="8"/>
      <c r="Y92" s="8"/>
      <c r="Z92" s="8"/>
      <c r="AA92" s="8"/>
      <c r="AB92" s="8"/>
      <c r="AC92" s="8"/>
      <c r="AD92" s="8"/>
      <c r="AE92" s="8"/>
    </row>
    <row r="93" spans="1:31" ht="13.15">
      <c r="A93" s="53"/>
      <c r="B93" s="53"/>
      <c r="C93" s="124"/>
      <c r="D93" s="96"/>
      <c r="E93" s="8"/>
      <c r="F93" s="8"/>
      <c r="G93" s="8"/>
      <c r="H93" s="8" t="s">
        <v>232</v>
      </c>
      <c r="I93" s="8" t="s">
        <v>233</v>
      </c>
      <c r="J93" s="8"/>
      <c r="K93" s="8"/>
      <c r="L93" s="8"/>
      <c r="M93" s="8"/>
      <c r="N93" s="8"/>
      <c r="O93" s="8"/>
      <c r="P93" s="8"/>
      <c r="Q93" s="8"/>
      <c r="R93" s="8"/>
      <c r="S93" s="8"/>
      <c r="T93" s="8"/>
      <c r="U93" s="8"/>
      <c r="V93" s="8"/>
      <c r="W93" s="8"/>
      <c r="X93" s="8"/>
      <c r="Y93" s="8"/>
      <c r="Z93" s="8"/>
      <c r="AA93" s="8"/>
      <c r="AB93" s="8"/>
      <c r="AC93" s="8"/>
      <c r="AD93" s="8"/>
      <c r="AE93" s="8"/>
    </row>
    <row r="94" spans="1:31" ht="13.15">
      <c r="A94" s="53"/>
      <c r="B94" s="53"/>
      <c r="C94" s="124"/>
      <c r="D94" s="96"/>
      <c r="E94" s="8"/>
      <c r="F94" s="8"/>
      <c r="G94" s="8"/>
      <c r="H94" s="8" t="s">
        <v>234</v>
      </c>
      <c r="I94" s="8" t="s">
        <v>235</v>
      </c>
      <c r="J94" s="8"/>
      <c r="K94" s="8"/>
      <c r="L94" s="8"/>
      <c r="M94" s="8"/>
      <c r="N94" s="8"/>
      <c r="O94" s="8"/>
      <c r="P94" s="8"/>
      <c r="Q94" s="8"/>
      <c r="R94" s="8"/>
      <c r="S94" s="8"/>
      <c r="T94" s="8"/>
      <c r="U94" s="8"/>
      <c r="V94" s="8"/>
      <c r="W94" s="8"/>
      <c r="X94" s="8"/>
      <c r="Y94" s="8"/>
      <c r="Z94" s="8"/>
      <c r="AA94" s="8"/>
      <c r="AB94" s="8"/>
      <c r="AC94" s="8"/>
      <c r="AD94" s="8"/>
      <c r="AE94" s="8"/>
    </row>
    <row r="95" spans="1:31" ht="13.15">
      <c r="A95" s="53"/>
      <c r="B95" s="53"/>
      <c r="C95" s="124"/>
      <c r="D95" s="96"/>
      <c r="E95" s="8"/>
      <c r="F95" s="8"/>
      <c r="G95" s="8"/>
      <c r="H95" s="8" t="s">
        <v>236</v>
      </c>
      <c r="I95" s="8" t="s">
        <v>237</v>
      </c>
      <c r="J95" s="8"/>
      <c r="K95" s="8"/>
      <c r="L95" s="8"/>
      <c r="M95" s="8"/>
      <c r="N95" s="8"/>
      <c r="O95" s="8"/>
      <c r="P95" s="8"/>
      <c r="Q95" s="8"/>
      <c r="R95" s="8"/>
      <c r="S95" s="8"/>
      <c r="T95" s="8"/>
      <c r="U95" s="8"/>
      <c r="V95" s="8"/>
      <c r="W95" s="8"/>
      <c r="X95" s="8"/>
      <c r="Y95" s="8"/>
      <c r="Z95" s="8"/>
      <c r="AA95" s="8"/>
      <c r="AB95" s="8"/>
      <c r="AC95" s="8"/>
      <c r="AD95" s="8"/>
      <c r="AE95" s="8"/>
    </row>
    <row r="96" spans="1:31" ht="13.15">
      <c r="A96" s="53"/>
      <c r="B96" s="53"/>
      <c r="C96" s="124"/>
      <c r="D96" s="96"/>
      <c r="E96" s="8"/>
      <c r="F96" s="8"/>
      <c r="G96" s="8"/>
      <c r="H96" s="8" t="s">
        <v>238</v>
      </c>
      <c r="I96" s="8" t="s">
        <v>239</v>
      </c>
      <c r="J96" s="8"/>
      <c r="K96" s="8"/>
      <c r="L96" s="8"/>
      <c r="M96" s="8"/>
      <c r="N96" s="8"/>
      <c r="O96" s="8"/>
      <c r="P96" s="8"/>
      <c r="Q96" s="8"/>
      <c r="R96" s="8"/>
      <c r="S96" s="8"/>
      <c r="T96" s="8"/>
      <c r="U96" s="8"/>
      <c r="V96" s="8"/>
      <c r="W96" s="8"/>
      <c r="X96" s="8"/>
      <c r="Y96" s="8"/>
      <c r="Z96" s="8"/>
      <c r="AA96" s="8"/>
      <c r="AB96" s="8"/>
      <c r="AC96" s="8"/>
      <c r="AD96" s="8"/>
      <c r="AE96" s="8"/>
    </row>
    <row r="97" spans="1:31" ht="13.15">
      <c r="A97" s="53"/>
      <c r="B97" s="53"/>
      <c r="C97" s="124"/>
      <c r="D97" s="96"/>
      <c r="E97" s="8"/>
      <c r="F97" s="8"/>
      <c r="G97" s="8"/>
      <c r="H97" s="8" t="s">
        <v>240</v>
      </c>
      <c r="I97" s="8" t="s">
        <v>241</v>
      </c>
      <c r="J97" s="8"/>
      <c r="K97" s="8"/>
      <c r="L97" s="8"/>
      <c r="M97" s="8"/>
      <c r="N97" s="8"/>
      <c r="O97" s="8"/>
      <c r="P97" s="8"/>
      <c r="Q97" s="8"/>
      <c r="R97" s="8"/>
      <c r="S97" s="8"/>
      <c r="T97" s="8"/>
      <c r="U97" s="8"/>
      <c r="V97" s="8"/>
      <c r="W97" s="8"/>
      <c r="X97" s="8"/>
      <c r="Y97" s="8"/>
      <c r="Z97" s="8"/>
      <c r="AA97" s="8"/>
      <c r="AB97" s="8"/>
      <c r="AC97" s="8"/>
      <c r="AD97" s="8"/>
      <c r="AE97" s="8"/>
    </row>
    <row r="98" spans="1:31" ht="13.15">
      <c r="A98" s="53"/>
      <c r="B98" s="53"/>
      <c r="C98" s="124"/>
      <c r="D98" s="96"/>
      <c r="E98" s="8"/>
      <c r="F98" s="8"/>
      <c r="G98" s="8"/>
      <c r="H98" s="8" t="s">
        <v>242</v>
      </c>
      <c r="I98" s="8" t="s">
        <v>243</v>
      </c>
      <c r="J98" s="8"/>
      <c r="K98" s="8"/>
      <c r="L98" s="8"/>
      <c r="M98" s="8"/>
      <c r="N98" s="8"/>
      <c r="O98" s="8"/>
      <c r="P98" s="8"/>
      <c r="Q98" s="8"/>
      <c r="R98" s="8"/>
      <c r="S98" s="8"/>
      <c r="T98" s="8"/>
      <c r="U98" s="8"/>
      <c r="V98" s="8"/>
      <c r="W98" s="8"/>
      <c r="X98" s="8"/>
      <c r="Y98" s="8"/>
      <c r="Z98" s="8"/>
      <c r="AA98" s="8"/>
      <c r="AB98" s="8"/>
      <c r="AC98" s="8"/>
      <c r="AD98" s="8"/>
      <c r="AE98" s="8"/>
    </row>
    <row r="99" spans="1:31" ht="13.15">
      <c r="A99" s="53"/>
      <c r="B99" s="53"/>
      <c r="C99" s="124"/>
      <c r="D99" s="96"/>
      <c r="E99" s="8"/>
      <c r="F99" s="8"/>
      <c r="G99" s="8"/>
      <c r="H99" s="8" t="s">
        <v>244</v>
      </c>
      <c r="I99" s="8" t="s">
        <v>245</v>
      </c>
      <c r="J99" s="8"/>
      <c r="K99" s="8"/>
      <c r="L99" s="8"/>
      <c r="M99" s="8"/>
      <c r="N99" s="8"/>
      <c r="O99" s="8"/>
      <c r="P99" s="8"/>
      <c r="Q99" s="8"/>
      <c r="R99" s="8"/>
      <c r="S99" s="8"/>
      <c r="T99" s="8"/>
      <c r="U99" s="8"/>
      <c r="V99" s="8"/>
      <c r="W99" s="8"/>
      <c r="X99" s="8"/>
      <c r="Y99" s="8"/>
      <c r="Z99" s="8"/>
      <c r="AA99" s="8"/>
      <c r="AB99" s="8"/>
      <c r="AC99" s="8"/>
      <c r="AD99" s="8"/>
      <c r="AE99" s="8"/>
    </row>
    <row r="100" spans="1:31" ht="13.15">
      <c r="A100" s="53"/>
      <c r="B100" s="53"/>
      <c r="C100" s="124"/>
      <c r="D100" s="96"/>
      <c r="E100" s="8"/>
      <c r="F100" s="8"/>
      <c r="G100" s="8"/>
      <c r="H100" s="8" t="s">
        <v>246</v>
      </c>
      <c r="I100" s="8" t="s">
        <v>247</v>
      </c>
      <c r="J100" s="8"/>
      <c r="K100" s="8"/>
      <c r="L100" s="8"/>
      <c r="M100" s="8"/>
      <c r="N100" s="8"/>
      <c r="O100" s="8"/>
      <c r="P100" s="8"/>
      <c r="Q100" s="8"/>
      <c r="R100" s="8"/>
      <c r="S100" s="8"/>
      <c r="T100" s="8"/>
      <c r="U100" s="8"/>
      <c r="V100" s="8"/>
      <c r="W100" s="8"/>
      <c r="X100" s="8"/>
      <c r="Y100" s="8"/>
      <c r="Z100" s="8"/>
      <c r="AA100" s="8"/>
      <c r="AB100" s="8"/>
      <c r="AC100" s="8"/>
      <c r="AD100" s="8"/>
      <c r="AE100" s="8"/>
    </row>
    <row r="101" spans="1:31" ht="13.15">
      <c r="A101" s="53"/>
      <c r="B101" s="53"/>
      <c r="C101" s="124"/>
      <c r="D101" s="96"/>
      <c r="E101" s="8"/>
      <c r="F101" s="8"/>
      <c r="G101" s="8"/>
      <c r="H101" s="8" t="s">
        <v>248</v>
      </c>
      <c r="I101" s="8" t="s">
        <v>249</v>
      </c>
      <c r="J101" s="8"/>
      <c r="K101" s="8"/>
      <c r="L101" s="8"/>
      <c r="M101" s="8"/>
      <c r="N101" s="8"/>
      <c r="O101" s="8"/>
      <c r="P101" s="8"/>
      <c r="Q101" s="8"/>
      <c r="R101" s="8"/>
      <c r="S101" s="8"/>
      <c r="T101" s="8"/>
      <c r="U101" s="8"/>
      <c r="V101" s="8"/>
      <c r="W101" s="8"/>
      <c r="X101" s="8"/>
      <c r="Y101" s="8"/>
      <c r="Z101" s="8"/>
      <c r="AA101" s="8"/>
      <c r="AB101" s="8"/>
      <c r="AC101" s="8"/>
      <c r="AD101" s="8"/>
      <c r="AE101" s="8"/>
    </row>
    <row r="102" spans="1:31" ht="13.15">
      <c r="A102" s="53"/>
      <c r="B102" s="53"/>
      <c r="C102" s="124"/>
      <c r="D102" s="96"/>
      <c r="E102" s="8"/>
      <c r="F102" s="8"/>
      <c r="G102" s="8"/>
      <c r="H102" s="8" t="s">
        <v>250</v>
      </c>
      <c r="I102" s="8" t="s">
        <v>251</v>
      </c>
      <c r="J102" s="8"/>
      <c r="K102" s="8"/>
      <c r="L102" s="8"/>
      <c r="M102" s="8"/>
      <c r="N102" s="8"/>
      <c r="O102" s="8"/>
      <c r="P102" s="8"/>
      <c r="Q102" s="8"/>
      <c r="R102" s="8"/>
      <c r="S102" s="8"/>
      <c r="T102" s="8"/>
      <c r="U102" s="8"/>
      <c r="V102" s="8"/>
      <c r="W102" s="8"/>
      <c r="X102" s="8"/>
      <c r="Y102" s="8"/>
      <c r="Z102" s="8"/>
      <c r="AA102" s="8"/>
      <c r="AB102" s="8"/>
      <c r="AC102" s="8"/>
      <c r="AD102" s="8"/>
      <c r="AE102" s="8"/>
    </row>
    <row r="103" spans="1:31" ht="13.15">
      <c r="A103" s="53"/>
      <c r="B103" s="53"/>
      <c r="C103" s="124"/>
      <c r="D103" s="96"/>
      <c r="E103" s="8"/>
      <c r="F103" s="8"/>
      <c r="G103" s="8"/>
      <c r="H103" s="8" t="s">
        <v>252</v>
      </c>
      <c r="I103" s="8" t="s">
        <v>253</v>
      </c>
      <c r="J103" s="8"/>
      <c r="K103" s="8"/>
      <c r="L103" s="8"/>
      <c r="M103" s="8"/>
      <c r="N103" s="8"/>
      <c r="O103" s="8"/>
      <c r="P103" s="8"/>
      <c r="Q103" s="8"/>
      <c r="R103" s="8"/>
      <c r="S103" s="8"/>
      <c r="T103" s="8"/>
      <c r="U103" s="8"/>
      <c r="V103" s="8"/>
      <c r="W103" s="8"/>
      <c r="X103" s="8"/>
      <c r="Y103" s="8"/>
      <c r="Z103" s="8"/>
      <c r="AA103" s="8"/>
      <c r="AB103" s="8"/>
      <c r="AC103" s="8"/>
      <c r="AD103" s="8"/>
      <c r="AE103" s="8"/>
    </row>
    <row r="104" spans="1:31" ht="13.15">
      <c r="A104" s="53"/>
      <c r="B104" s="53"/>
      <c r="C104" s="124"/>
      <c r="D104" s="96"/>
      <c r="E104" s="8"/>
      <c r="F104" s="8"/>
      <c r="G104" s="8"/>
      <c r="H104" s="8" t="s">
        <v>254</v>
      </c>
      <c r="I104" s="8" t="s">
        <v>255</v>
      </c>
      <c r="J104" s="8"/>
      <c r="K104" s="8"/>
      <c r="L104" s="8"/>
      <c r="M104" s="8"/>
      <c r="N104" s="8"/>
      <c r="O104" s="8"/>
      <c r="P104" s="8"/>
      <c r="Q104" s="8"/>
      <c r="R104" s="8"/>
      <c r="S104" s="8"/>
      <c r="T104" s="8"/>
      <c r="U104" s="8"/>
      <c r="V104" s="8"/>
      <c r="W104" s="8"/>
      <c r="X104" s="8"/>
      <c r="Y104" s="8"/>
      <c r="Z104" s="8"/>
      <c r="AA104" s="8"/>
      <c r="AB104" s="8"/>
      <c r="AC104" s="8"/>
      <c r="AD104" s="8"/>
      <c r="AE104" s="8"/>
    </row>
    <row r="105" spans="1:31" ht="13.15">
      <c r="A105" s="53"/>
      <c r="B105" s="53"/>
      <c r="C105" s="124"/>
      <c r="D105" s="96"/>
      <c r="E105" s="8"/>
      <c r="F105" s="8"/>
      <c r="G105" s="8"/>
      <c r="H105" s="8" t="s">
        <v>256</v>
      </c>
      <c r="I105" s="8" t="s">
        <v>257</v>
      </c>
      <c r="J105" s="8"/>
      <c r="K105" s="8"/>
      <c r="L105" s="8"/>
      <c r="M105" s="8"/>
      <c r="N105" s="8"/>
      <c r="O105" s="8"/>
      <c r="P105" s="8"/>
      <c r="Q105" s="8"/>
      <c r="R105" s="8"/>
      <c r="S105" s="8"/>
      <c r="T105" s="8"/>
      <c r="U105" s="8"/>
      <c r="V105" s="8"/>
      <c r="W105" s="8"/>
      <c r="X105" s="8"/>
      <c r="Y105" s="8"/>
      <c r="Z105" s="8"/>
      <c r="AA105" s="8"/>
      <c r="AB105" s="8"/>
      <c r="AC105" s="8"/>
      <c r="AD105" s="8"/>
      <c r="AE105" s="8"/>
    </row>
    <row r="106" spans="1:31" ht="13.15">
      <c r="A106" s="53"/>
      <c r="B106" s="8"/>
      <c r="C106" s="8"/>
      <c r="D106" s="8"/>
      <c r="E106" s="8"/>
      <c r="F106" s="8"/>
      <c r="G106" s="8"/>
      <c r="H106" s="40"/>
      <c r="I106" s="8"/>
      <c r="J106" s="8"/>
      <c r="K106" s="8"/>
      <c r="L106" s="142"/>
      <c r="M106" s="8"/>
      <c r="N106" s="8"/>
      <c r="O106" s="8"/>
      <c r="P106" s="8"/>
      <c r="Q106" s="8"/>
      <c r="R106" s="8"/>
      <c r="S106" s="8"/>
      <c r="T106" s="8"/>
      <c r="U106" s="8"/>
      <c r="V106" s="8"/>
      <c r="W106" s="8"/>
      <c r="X106" s="8"/>
      <c r="Y106" s="8"/>
      <c r="Z106" s="8"/>
      <c r="AA106" s="8"/>
      <c r="AB106" s="8"/>
      <c r="AC106" s="8"/>
      <c r="AD106" s="8"/>
      <c r="AE106" s="8"/>
    </row>
    <row r="107" spans="1:31" ht="13.15">
      <c r="A107" s="27" t="s">
        <v>258</v>
      </c>
      <c r="B107" s="27"/>
      <c r="C107" s="114"/>
      <c r="D107" s="192"/>
      <c r="E107" s="114"/>
      <c r="F107" s="143"/>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row>
    <row r="108" spans="1:31" ht="13.15"/>
    <row r="109" spans="1:31" ht="13.15"/>
    <row r="110" spans="1:31" ht="13.15"/>
    <row r="111" spans="1:31" ht="13.15" hidden="1"/>
    <row r="112" spans="1:31" ht="13.15" hidden="1"/>
    <row r="113" ht="13.15" hidden="1"/>
    <row r="114" ht="13.15" hidden="1"/>
    <row r="115" ht="13.15" hidden="1"/>
    <row r="116" ht="13.15" hidden="1"/>
    <row r="117" ht="13.15" hidden="1"/>
    <row r="118" ht="13.15" hidden="1"/>
    <row r="119" ht="13.15" hidden="1"/>
    <row r="120" ht="13.15" hidden="1"/>
    <row r="121" ht="13.15" hidden="1"/>
    <row r="122" ht="13.15" hidden="1"/>
    <row r="123" ht="13.15" hidden="1"/>
    <row r="124" ht="13.15" hidden="1"/>
    <row r="125" ht="13.15" hidden="1"/>
    <row r="126" ht="13.15" hidden="1"/>
    <row r="127" ht="13.15" hidden="1"/>
    <row r="128" ht="13.15" hidden="1"/>
    <row r="129" ht="13.15" hidden="1"/>
    <row r="130" ht="13.15" hidden="1"/>
    <row r="131" ht="13.15" hidden="1"/>
    <row r="132" ht="13.15" hidden="1"/>
    <row r="133" ht="13.15" hidden="1"/>
    <row r="134" ht="13.15" hidden="1"/>
    <row r="135" ht="13.15" hidden="1"/>
    <row r="136" ht="13.15" hidden="1"/>
    <row r="137" ht="13.15" hidden="1"/>
    <row r="138" ht="13.15" hidden="1"/>
    <row r="139" ht="13.15" hidden="1"/>
    <row r="140" ht="13.15" hidden="1"/>
    <row r="141" ht="13.15" hidden="1"/>
    <row r="142" ht="13.15" hidden="1"/>
    <row r="143" ht="13.15" hidden="1"/>
    <row r="144" ht="13.15" hidden="1"/>
    <row r="145" ht="13.15" hidden="1"/>
    <row r="146" ht="13.15" hidden="1"/>
    <row r="147" ht="13.15" hidden="1"/>
    <row r="148" ht="13.15" hidden="1"/>
    <row r="149" ht="13.15" hidden="1"/>
    <row r="150" ht="13.15" hidden="1"/>
    <row r="151" ht="13.15" hidden="1"/>
    <row r="152" ht="13.15" hidden="1"/>
    <row r="153" ht="13.15" hidden="1"/>
    <row r="154" ht="13.15" hidden="1"/>
    <row r="155" ht="13.15" hidden="1"/>
    <row r="156" ht="13.15" hidden="1"/>
    <row r="157" ht="13.15" hidden="1"/>
    <row r="158" ht="13.15" hidden="1"/>
    <row r="159" ht="13.15" hidden="1"/>
    <row r="160" ht="13.15" hidden="1"/>
    <row r="161" ht="13.15" hidden="1"/>
    <row r="162" ht="13.15" hidden="1"/>
    <row r="163" ht="13.15" hidden="1"/>
    <row r="164" ht="13.15" hidden="1"/>
    <row r="165" ht="13.15" hidden="1"/>
    <row r="166" ht="13.15" hidden="1"/>
    <row r="167" ht="13.15" hidden="1"/>
    <row r="168" ht="13.15" hidden="1"/>
    <row r="169" ht="13.15" hidden="1"/>
    <row r="170" ht="13.15" hidden="1"/>
    <row r="171" ht="13.15" hidden="1"/>
    <row r="172" ht="13.15" hidden="1"/>
    <row r="173" ht="13.15" hidden="1"/>
    <row r="174" ht="13.15" hidden="1"/>
    <row r="175" ht="13.15" hidden="1"/>
    <row r="176" ht="13.15" hidden="1"/>
    <row r="177" ht="13.15" hidden="1"/>
    <row r="178" ht="13.15" hidden="1"/>
    <row r="179" ht="13.15" hidden="1"/>
    <row r="180" ht="13.15" hidden="1"/>
    <row r="181" ht="13.15" hidden="1"/>
    <row r="182" ht="13.15" hidden="1"/>
    <row r="183" ht="13.15" hidden="1"/>
    <row r="184" ht="13.15" hidden="1"/>
    <row r="185" ht="13.15" hidden="1"/>
    <row r="186" ht="13.15" hidden="1"/>
    <row r="187" ht="13.15" hidden="1"/>
    <row r="188" ht="13.15" hidden="1"/>
    <row r="189" ht="13.15" hidden="1"/>
    <row r="190" ht="13.15" hidden="1"/>
    <row r="191" ht="13.15" hidden="1"/>
    <row r="192" ht="13.15" hidden="1"/>
    <row r="193" ht="13.15" hidden="1"/>
    <row r="194" ht="13.15" hidden="1"/>
    <row r="195" ht="13.15" hidden="1"/>
    <row r="196" ht="13.15" hidden="1"/>
    <row r="197" ht="13.15" hidden="1"/>
    <row r="198" ht="13.15" hidden="1"/>
    <row r="199" ht="13.15" hidden="1"/>
  </sheetData>
  <conditionalFormatting sqref="Y32">
    <cfRule type="cellIs" dxfId="61" priority="4" stopIfTrue="1" operator="equal">
      <formula>"FEED"</formula>
    </cfRule>
    <cfRule type="cellIs" dxfId="60" priority="5" stopIfTrue="1" operator="equal">
      <formula>"EPC"</formula>
    </cfRule>
    <cfRule type="cellIs" dxfId="59" priority="6" stopIfTrue="1" operator="equal">
      <formula>"Operations"</formula>
    </cfRule>
  </conditionalFormatting>
  <conditionalFormatting sqref="AC32">
    <cfRule type="cellIs" dxfId="58" priority="1" stopIfTrue="1" operator="equal">
      <formula>"FEED"</formula>
    </cfRule>
    <cfRule type="cellIs" dxfId="57" priority="2" stopIfTrue="1" operator="equal">
      <formula>"EPC"</formula>
    </cfRule>
    <cfRule type="cellIs" dxfId="56" priority="3" stopIfTrue="1" operator="equal">
      <formula>"Operations"</formula>
    </cfRule>
  </conditionalFormatting>
  <pageMargins left="0.70866141732283472" right="0.70866141732283472" top="0.74803149606299213" bottom="0.74803149606299213" header="0.31496062992125984" footer="0.31496062992125984"/>
  <pageSetup paperSize="8" scale="80" fitToHeight="0" orientation="landscape" r:id="rId1"/>
  <headerFooter>
    <oddHeader>&amp;L&amp;F&amp;CSheet: &amp;A&amp;ROFFICIAL</oddHeader>
    <oddFooter>&amp;LPrinted on &amp;D at &amp;T&amp;CPage &amp;P of &amp;N&amp;ROfwat</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CE"/>
    <pageSetUpPr fitToPage="1"/>
  </sheetPr>
  <dimension ref="A1:XFD59"/>
  <sheetViews>
    <sheetView showGridLines="0" zoomScaleNormal="100" workbookViewId="0"/>
  </sheetViews>
  <sheetFormatPr defaultColWidth="0" defaultRowHeight="13.15" zeroHeight="1"/>
  <cols>
    <col min="1" max="4" width="3.6640625" style="108" customWidth="1"/>
    <col min="5" max="5" width="70" style="108" customWidth="1"/>
    <col min="6" max="6" width="4.33203125" style="108" customWidth="1"/>
    <col min="7" max="7" width="48.6640625" style="108" bestFit="1" customWidth="1"/>
    <col min="8" max="8" width="3.6640625" style="108" customWidth="1"/>
    <col min="9" max="9" width="55" style="108" bestFit="1" customWidth="1"/>
    <col min="10" max="10" width="3.6640625" style="108" customWidth="1"/>
    <col min="11" max="11" width="35.6640625" style="108" customWidth="1"/>
    <col min="12" max="13" width="9.1640625" style="108" hidden="1" customWidth="1"/>
    <col min="14" max="16384" width="12.5" style="108" hidden="1"/>
  </cols>
  <sheetData>
    <row r="1" spans="1:11" s="182" customFormat="1" ht="30.75">
      <c r="A1" s="18" t="e">
        <f ca="1" xml:space="preserve"> RIGHT(CELL("filename", A1), LEN(CELL("filename", A1)) - SEARCH("]", CELL("filename", A1)))</f>
        <v>#VALUE!</v>
      </c>
    </row>
    <row r="2" spans="1:11"/>
    <row r="3" spans="1:11" s="159" customFormat="1" ht="21">
      <c r="A3" s="91" t="s">
        <v>259</v>
      </c>
      <c r="I3" s="91" t="s">
        <v>260</v>
      </c>
      <c r="K3" s="91" t="s">
        <v>261</v>
      </c>
    </row>
    <row r="4" spans="1:11"/>
    <row r="5" spans="1:11" s="76" customFormat="1" ht="15.75">
      <c r="B5" s="75" t="s">
        <v>262</v>
      </c>
      <c r="D5" s="73"/>
      <c r="E5" s="41"/>
    </row>
    <row r="6" spans="1:11">
      <c r="B6" s="49"/>
      <c r="C6" s="49"/>
      <c r="D6" s="77"/>
      <c r="E6" s="187" t="s">
        <v>263</v>
      </c>
      <c r="G6" s="32" t="s">
        <v>264</v>
      </c>
      <c r="H6" s="50"/>
      <c r="I6" s="32" t="s">
        <v>265</v>
      </c>
      <c r="J6" s="50"/>
      <c r="K6" s="50" t="s">
        <v>23</v>
      </c>
    </row>
    <row r="7" spans="1:11">
      <c r="B7" s="49"/>
      <c r="C7" s="49"/>
      <c r="D7" s="77"/>
      <c r="E7" s="172"/>
      <c r="G7" s="32"/>
      <c r="H7" s="50"/>
      <c r="I7" s="50" t="s">
        <v>266</v>
      </c>
      <c r="J7" s="50"/>
      <c r="K7" s="50"/>
    </row>
    <row r="8" spans="1:11">
      <c r="B8" s="49"/>
      <c r="C8" s="49"/>
      <c r="D8" s="77"/>
      <c r="E8" s="174" t="s">
        <v>267</v>
      </c>
      <c r="G8" s="32" t="s">
        <v>268</v>
      </c>
      <c r="H8" s="50"/>
      <c r="I8" s="50" t="s">
        <v>269</v>
      </c>
      <c r="J8" s="50"/>
      <c r="K8" s="50" t="s">
        <v>23</v>
      </c>
    </row>
    <row r="9" spans="1:11">
      <c r="B9" s="49"/>
      <c r="C9" s="49"/>
      <c r="D9" s="77"/>
      <c r="E9" s="32"/>
      <c r="G9" s="32"/>
      <c r="H9" s="50"/>
      <c r="I9" s="50" t="s">
        <v>270</v>
      </c>
      <c r="J9" s="50"/>
      <c r="K9" s="50"/>
    </row>
    <row r="10" spans="1:11">
      <c r="B10" s="49"/>
      <c r="C10" s="49"/>
      <c r="D10" s="77"/>
      <c r="E10" s="32" t="s">
        <v>271</v>
      </c>
      <c r="F10" s="50"/>
      <c r="G10" s="32" t="s">
        <v>272</v>
      </c>
      <c r="H10" s="50"/>
      <c r="I10" s="50" t="s">
        <v>273</v>
      </c>
      <c r="J10" s="50"/>
      <c r="K10" s="50" t="s">
        <v>23</v>
      </c>
    </row>
    <row r="11" spans="1:11">
      <c r="B11" s="49"/>
      <c r="C11" s="49"/>
      <c r="D11" s="77"/>
      <c r="E11" s="32"/>
      <c r="F11" s="50"/>
      <c r="G11" s="32"/>
      <c r="H11" s="50"/>
      <c r="I11" s="50"/>
      <c r="J11" s="50"/>
      <c r="K11" s="50"/>
    </row>
    <row r="12" spans="1:11">
      <c r="B12" s="49"/>
      <c r="C12" s="49"/>
      <c r="D12" s="77"/>
      <c r="E12" s="32" t="s">
        <v>274</v>
      </c>
      <c r="F12" s="50"/>
      <c r="G12" s="32"/>
      <c r="H12" s="50"/>
      <c r="I12" s="50"/>
      <c r="J12" s="50"/>
      <c r="K12" s="50"/>
    </row>
    <row r="13" spans="1:11">
      <c r="B13" s="49"/>
      <c r="C13" s="49"/>
      <c r="D13" s="77"/>
      <c r="E13" s="32" t="s">
        <v>275</v>
      </c>
      <c r="F13" s="50"/>
      <c r="G13" s="32"/>
      <c r="H13" s="50"/>
      <c r="I13" s="50"/>
      <c r="J13" s="50"/>
      <c r="K13" s="50"/>
    </row>
    <row r="14" spans="1:11">
      <c r="B14" s="49"/>
      <c r="C14" s="49"/>
      <c r="D14" s="77"/>
      <c r="E14" s="32"/>
      <c r="F14" s="50"/>
      <c r="G14" s="32"/>
      <c r="H14" s="50"/>
      <c r="I14" s="50"/>
      <c r="J14" s="50"/>
      <c r="K14" s="50"/>
    </row>
    <row r="15" spans="1:11">
      <c r="B15" s="49"/>
      <c r="C15" s="49"/>
      <c r="D15" s="77"/>
      <c r="E15" s="175" t="s">
        <v>276</v>
      </c>
      <c r="G15" s="32" t="s">
        <v>277</v>
      </c>
      <c r="I15" s="108" t="s">
        <v>278</v>
      </c>
      <c r="K15" s="108" t="s">
        <v>23</v>
      </c>
    </row>
    <row r="16" spans="1:11">
      <c r="B16" s="49"/>
      <c r="C16" s="49"/>
      <c r="D16" s="77"/>
      <c r="E16" s="32"/>
      <c r="G16" s="32"/>
      <c r="I16" s="108" t="s">
        <v>279</v>
      </c>
    </row>
    <row r="17" spans="2:11" s="76" customFormat="1" ht="15.75">
      <c r="B17" s="75" t="s">
        <v>280</v>
      </c>
      <c r="C17" s="87"/>
      <c r="D17" s="73"/>
      <c r="E17" s="41"/>
      <c r="G17" s="41"/>
    </row>
    <row r="18" spans="2:11">
      <c r="B18" s="49"/>
      <c r="C18" s="49"/>
      <c r="D18" s="77"/>
      <c r="E18" s="188" t="s">
        <v>281</v>
      </c>
      <c r="G18" s="32" t="s">
        <v>31</v>
      </c>
      <c r="I18" s="108" t="s">
        <v>273</v>
      </c>
      <c r="K18" s="108" t="s">
        <v>282</v>
      </c>
    </row>
    <row r="19" spans="2:11">
      <c r="B19" s="49"/>
      <c r="C19" s="49"/>
      <c r="D19" s="77"/>
      <c r="E19" s="32"/>
      <c r="G19" s="32"/>
      <c r="K19" s="108" t="s">
        <v>283</v>
      </c>
    </row>
    <row r="20" spans="2:11">
      <c r="B20" s="49"/>
      <c r="C20" s="49"/>
      <c r="D20" s="77"/>
      <c r="E20" s="107" t="s">
        <v>284</v>
      </c>
      <c r="G20" s="32" t="s">
        <v>285</v>
      </c>
      <c r="I20" s="108" t="s">
        <v>273</v>
      </c>
      <c r="K20" s="108" t="s">
        <v>286</v>
      </c>
    </row>
    <row r="21" spans="2:11">
      <c r="B21" s="49"/>
      <c r="C21" s="49"/>
      <c r="D21" s="77"/>
      <c r="E21" s="32"/>
      <c r="G21" s="32"/>
      <c r="K21" s="108" t="s">
        <v>287</v>
      </c>
    </row>
    <row r="22" spans="2:11">
      <c r="B22" s="49"/>
      <c r="C22" s="49"/>
      <c r="D22" s="77"/>
      <c r="E22" s="151" t="s">
        <v>288</v>
      </c>
      <c r="G22" s="32" t="s">
        <v>289</v>
      </c>
      <c r="I22" s="108" t="s">
        <v>265</v>
      </c>
      <c r="K22" s="108" t="s">
        <v>286</v>
      </c>
    </row>
    <row r="23" spans="2:11">
      <c r="B23" s="49"/>
      <c r="C23" s="49"/>
      <c r="D23" s="77"/>
      <c r="E23" s="32"/>
      <c r="G23" s="32"/>
      <c r="I23" s="108" t="s">
        <v>266</v>
      </c>
      <c r="K23" s="108" t="s">
        <v>287</v>
      </c>
    </row>
    <row r="24" spans="2:11">
      <c r="B24" s="49"/>
      <c r="C24" s="49"/>
      <c r="D24" s="77"/>
      <c r="E24" s="144" t="s">
        <v>290</v>
      </c>
      <c r="G24" s="32" t="s">
        <v>291</v>
      </c>
      <c r="I24" s="108" t="s">
        <v>273</v>
      </c>
      <c r="K24" s="108" t="s">
        <v>292</v>
      </c>
    </row>
    <row r="25" spans="2:11">
      <c r="K25" s="108" t="s">
        <v>293</v>
      </c>
    </row>
    <row r="26" spans="2:11">
      <c r="E26" s="152" t="s">
        <v>294</v>
      </c>
      <c r="G26" s="108" t="s">
        <v>295</v>
      </c>
      <c r="I26" s="108" t="s">
        <v>296</v>
      </c>
      <c r="K26" s="108" t="s">
        <v>297</v>
      </c>
    </row>
    <row r="27" spans="2:11">
      <c r="K27" s="108" t="s">
        <v>298</v>
      </c>
    </row>
    <row r="28" spans="2:11" ht="24.75" customHeight="1">
      <c r="E28" s="197">
        <v>0</v>
      </c>
      <c r="G28" s="108" t="s">
        <v>299</v>
      </c>
      <c r="I28" s="108" t="s">
        <v>296</v>
      </c>
      <c r="K28" s="108" t="s">
        <v>300</v>
      </c>
    </row>
    <row r="29" spans="2:11">
      <c r="K29" s="108" t="s">
        <v>301</v>
      </c>
    </row>
    <row r="30" spans="2:11">
      <c r="E30" s="108" t="s">
        <v>302</v>
      </c>
    </row>
    <row r="31" spans="2:11"/>
    <row r="32" spans="2:11" s="76" customFormat="1" ht="15.75">
      <c r="B32" s="75" t="s">
        <v>303</v>
      </c>
      <c r="C32" s="87"/>
      <c r="D32" s="73"/>
      <c r="E32" s="41"/>
      <c r="F32" s="41"/>
      <c r="G32" s="41"/>
    </row>
    <row r="33" spans="1:11">
      <c r="B33" s="49"/>
      <c r="C33" s="49"/>
      <c r="D33" s="77"/>
      <c r="E33" s="107" t="s">
        <v>304</v>
      </c>
      <c r="F33" s="32"/>
      <c r="G33" s="32" t="s">
        <v>305</v>
      </c>
      <c r="I33" s="108" t="s">
        <v>23</v>
      </c>
      <c r="K33" s="108" t="s">
        <v>286</v>
      </c>
    </row>
    <row r="34" spans="1:11">
      <c r="B34" s="49"/>
      <c r="C34" s="49"/>
      <c r="D34" s="77"/>
      <c r="E34" s="32"/>
      <c r="F34" s="32"/>
      <c r="G34" s="32"/>
      <c r="K34" s="108" t="s">
        <v>287</v>
      </c>
    </row>
    <row r="35" spans="1:11">
      <c r="B35" s="49"/>
      <c r="C35" s="49"/>
      <c r="D35" s="77"/>
      <c r="E35" s="146" t="s">
        <v>306</v>
      </c>
      <c r="F35" s="32"/>
      <c r="G35" s="32" t="s">
        <v>307</v>
      </c>
      <c r="I35" s="108" t="s">
        <v>308</v>
      </c>
      <c r="K35" s="108" t="s">
        <v>309</v>
      </c>
    </row>
    <row r="36" spans="1:11">
      <c r="B36" s="49"/>
      <c r="C36" s="49"/>
      <c r="D36" s="77"/>
      <c r="E36" s="32"/>
      <c r="F36" s="32"/>
      <c r="G36" s="32"/>
      <c r="I36" s="108" t="s">
        <v>310</v>
      </c>
      <c r="K36" s="108" t="s">
        <v>311</v>
      </c>
    </row>
    <row r="37" spans="1:11" s="76" customFormat="1" ht="15.75">
      <c r="B37" s="75" t="s">
        <v>312</v>
      </c>
      <c r="C37" s="87"/>
      <c r="D37" s="73"/>
      <c r="E37" s="41"/>
      <c r="F37" s="41"/>
      <c r="G37" s="41"/>
    </row>
    <row r="38" spans="1:11">
      <c r="B38" s="49"/>
      <c r="C38" s="49"/>
      <c r="D38" s="77"/>
      <c r="E38" s="32"/>
      <c r="F38" s="32"/>
      <c r="G38" s="32"/>
    </row>
    <row r="39" spans="1:11">
      <c r="B39" s="49"/>
      <c r="C39" s="49"/>
      <c r="D39" s="77"/>
      <c r="E39" s="138" t="s">
        <v>313</v>
      </c>
      <c r="F39" s="32"/>
      <c r="G39" s="32" t="s">
        <v>314</v>
      </c>
      <c r="I39" s="108" t="s">
        <v>273</v>
      </c>
      <c r="K39" s="108" t="s">
        <v>315</v>
      </c>
    </row>
    <row r="40" spans="1:11">
      <c r="B40" s="49"/>
      <c r="C40" s="49"/>
      <c r="D40" s="77"/>
      <c r="E40" s="32"/>
      <c r="F40" s="32"/>
      <c r="G40" s="32"/>
      <c r="K40" s="108" t="s">
        <v>316</v>
      </c>
    </row>
    <row r="41" spans="1:11" s="76" customFormat="1" ht="15.75">
      <c r="A41" s="41"/>
      <c r="B41" s="75" t="s">
        <v>317</v>
      </c>
      <c r="C41" s="87"/>
      <c r="D41" s="73"/>
      <c r="E41" s="41"/>
      <c r="F41" s="41"/>
      <c r="G41" s="41"/>
    </row>
    <row r="42" spans="1:11">
      <c r="B42" s="49"/>
      <c r="C42" s="49"/>
      <c r="D42" s="77"/>
      <c r="E42" s="32"/>
      <c r="F42" s="32"/>
      <c r="G42" s="32"/>
    </row>
    <row r="43" spans="1:11">
      <c r="B43" s="49"/>
      <c r="C43" s="49"/>
      <c r="D43" s="77"/>
      <c r="E43" s="194" t="s">
        <v>318</v>
      </c>
      <c r="F43" s="32"/>
      <c r="G43" s="32" t="s">
        <v>319</v>
      </c>
      <c r="K43" s="108" t="s">
        <v>282</v>
      </c>
    </row>
    <row r="44" spans="1:11">
      <c r="B44" s="49"/>
      <c r="C44" s="49"/>
      <c r="D44" s="77"/>
      <c r="E44" s="80"/>
      <c r="F44" s="32"/>
      <c r="G44" s="32"/>
      <c r="K44" s="108" t="s">
        <v>320</v>
      </c>
    </row>
    <row r="45" spans="1:11">
      <c r="B45" s="49"/>
      <c r="C45" s="49"/>
      <c r="D45" s="77"/>
      <c r="E45" s="167" t="s">
        <v>321</v>
      </c>
      <c r="F45" s="32"/>
      <c r="G45" s="32" t="s">
        <v>322</v>
      </c>
      <c r="K45" s="108" t="s">
        <v>286</v>
      </c>
    </row>
    <row r="46" spans="1:11">
      <c r="B46" s="49"/>
      <c r="C46" s="49"/>
      <c r="D46" s="77"/>
      <c r="E46" s="80"/>
      <c r="F46" s="32"/>
      <c r="G46" s="32"/>
      <c r="K46" s="108" t="s">
        <v>323</v>
      </c>
    </row>
    <row r="47" spans="1:11">
      <c r="B47" s="49"/>
      <c r="C47" s="49"/>
      <c r="D47" s="77"/>
      <c r="E47" s="149" t="s">
        <v>324</v>
      </c>
      <c r="F47" s="32"/>
      <c r="G47" s="32" t="s">
        <v>325</v>
      </c>
      <c r="K47" s="108" t="s">
        <v>326</v>
      </c>
    </row>
    <row r="48" spans="1:11">
      <c r="B48" s="49"/>
      <c r="C48" s="49"/>
      <c r="D48" s="77"/>
      <c r="E48" s="80"/>
      <c r="F48" s="32"/>
      <c r="G48" s="32"/>
      <c r="K48" s="108" t="s">
        <v>327</v>
      </c>
    </row>
    <row r="49" spans="1:16384">
      <c r="B49" s="49"/>
      <c r="C49" s="49"/>
      <c r="D49" s="77"/>
      <c r="E49" s="198" t="s">
        <v>328</v>
      </c>
      <c r="F49" s="32"/>
      <c r="G49" s="32" t="s">
        <v>329</v>
      </c>
      <c r="K49" s="108" t="s">
        <v>330</v>
      </c>
    </row>
    <row r="50" spans="1:16384">
      <c r="B50" s="49"/>
      <c r="C50" s="49"/>
      <c r="D50" s="77"/>
      <c r="E50" s="80"/>
      <c r="F50" s="32"/>
      <c r="G50" s="32"/>
      <c r="K50" s="97" t="s">
        <v>331</v>
      </c>
    </row>
    <row r="51" spans="1:16384">
      <c r="B51" s="50"/>
      <c r="C51" s="50"/>
      <c r="D51" s="50"/>
      <c r="E51" s="148" t="s">
        <v>332</v>
      </c>
      <c r="F51" s="50"/>
      <c r="G51" s="50" t="s">
        <v>333</v>
      </c>
      <c r="K51" s="108" t="s">
        <v>334</v>
      </c>
    </row>
    <row r="52" spans="1:16384">
      <c r="B52" s="50"/>
      <c r="C52" s="50"/>
      <c r="D52" s="50"/>
      <c r="E52" s="80"/>
      <c r="F52" s="50"/>
      <c r="G52" s="50"/>
      <c r="K52" s="97" t="s">
        <v>335</v>
      </c>
    </row>
    <row r="53" spans="1:16384">
      <c r="B53" s="50"/>
      <c r="C53" s="50"/>
      <c r="D53" s="50"/>
      <c r="E53" s="186" t="s">
        <v>336</v>
      </c>
      <c r="F53" s="50"/>
      <c r="G53" s="50" t="s">
        <v>95</v>
      </c>
      <c r="K53" s="108" t="s">
        <v>337</v>
      </c>
    </row>
    <row r="54" spans="1:16384">
      <c r="K54" s="97" t="s">
        <v>338</v>
      </c>
    </row>
    <row r="55" spans="1:16384">
      <c r="K55" s="97"/>
    </row>
    <row r="56" spans="1:16384" s="178" customFormat="1" ht="15.75">
      <c r="A56" s="178" t="s">
        <v>339</v>
      </c>
      <c r="L56" s="178" t="s">
        <v>339</v>
      </c>
      <c r="M56" s="178" t="s">
        <v>339</v>
      </c>
      <c r="N56" s="178" t="s">
        <v>339</v>
      </c>
      <c r="O56" s="178" t="s">
        <v>339</v>
      </c>
      <c r="P56" s="178" t="s">
        <v>339</v>
      </c>
      <c r="Q56" s="178" t="s">
        <v>339</v>
      </c>
      <c r="R56" s="178" t="s">
        <v>339</v>
      </c>
      <c r="S56" s="178" t="s">
        <v>339</v>
      </c>
      <c r="T56" s="178" t="s">
        <v>339</v>
      </c>
      <c r="U56" s="178" t="s">
        <v>339</v>
      </c>
      <c r="V56" s="178" t="s">
        <v>339</v>
      </c>
      <c r="W56" s="178" t="s">
        <v>339</v>
      </c>
      <c r="X56" s="178" t="s">
        <v>339</v>
      </c>
      <c r="Y56" s="178" t="s">
        <v>339</v>
      </c>
      <c r="Z56" s="178" t="s">
        <v>339</v>
      </c>
      <c r="AA56" s="178" t="s">
        <v>339</v>
      </c>
      <c r="AB56" s="178" t="s">
        <v>339</v>
      </c>
      <c r="AC56" s="178" t="s">
        <v>339</v>
      </c>
      <c r="AD56" s="178" t="s">
        <v>339</v>
      </c>
      <c r="AE56" s="178" t="s">
        <v>339</v>
      </c>
      <c r="AF56" s="178" t="s">
        <v>339</v>
      </c>
      <c r="AG56" s="178" t="s">
        <v>339</v>
      </c>
      <c r="AH56" s="178" t="s">
        <v>339</v>
      </c>
      <c r="AI56" s="178" t="s">
        <v>339</v>
      </c>
      <c r="AJ56" s="178" t="s">
        <v>339</v>
      </c>
      <c r="AK56" s="178" t="s">
        <v>339</v>
      </c>
      <c r="AL56" s="178" t="s">
        <v>339</v>
      </c>
      <c r="AM56" s="178" t="s">
        <v>339</v>
      </c>
      <c r="AN56" s="178" t="s">
        <v>339</v>
      </c>
      <c r="AO56" s="178" t="s">
        <v>339</v>
      </c>
      <c r="AP56" s="178" t="s">
        <v>339</v>
      </c>
      <c r="AQ56" s="178" t="s">
        <v>339</v>
      </c>
      <c r="AR56" s="178" t="s">
        <v>339</v>
      </c>
      <c r="AS56" s="178" t="s">
        <v>339</v>
      </c>
      <c r="AT56" s="178" t="s">
        <v>339</v>
      </c>
      <c r="AU56" s="178" t="s">
        <v>339</v>
      </c>
      <c r="AV56" s="178" t="s">
        <v>339</v>
      </c>
      <c r="AW56" s="178" t="s">
        <v>339</v>
      </c>
      <c r="AX56" s="178" t="s">
        <v>339</v>
      </c>
      <c r="AY56" s="178" t="s">
        <v>339</v>
      </c>
      <c r="AZ56" s="178" t="s">
        <v>339</v>
      </c>
      <c r="BA56" s="178" t="s">
        <v>339</v>
      </c>
      <c r="BB56" s="178" t="s">
        <v>339</v>
      </c>
      <c r="BC56" s="178" t="s">
        <v>339</v>
      </c>
      <c r="BD56" s="178" t="s">
        <v>339</v>
      </c>
      <c r="BE56" s="178" t="s">
        <v>339</v>
      </c>
      <c r="BF56" s="178" t="s">
        <v>339</v>
      </c>
      <c r="BG56" s="178" t="s">
        <v>339</v>
      </c>
      <c r="BH56" s="178" t="s">
        <v>339</v>
      </c>
      <c r="BI56" s="178" t="s">
        <v>339</v>
      </c>
      <c r="BJ56" s="178" t="s">
        <v>339</v>
      </c>
      <c r="BK56" s="178" t="s">
        <v>339</v>
      </c>
      <c r="BL56" s="178" t="s">
        <v>339</v>
      </c>
      <c r="BM56" s="178" t="s">
        <v>339</v>
      </c>
      <c r="BN56" s="178" t="s">
        <v>339</v>
      </c>
      <c r="BO56" s="178" t="s">
        <v>339</v>
      </c>
      <c r="BP56" s="178" t="s">
        <v>339</v>
      </c>
      <c r="BQ56" s="178" t="s">
        <v>339</v>
      </c>
      <c r="BR56" s="178" t="s">
        <v>339</v>
      </c>
      <c r="BS56" s="178" t="s">
        <v>339</v>
      </c>
      <c r="BT56" s="178" t="s">
        <v>339</v>
      </c>
      <c r="BU56" s="178" t="s">
        <v>339</v>
      </c>
      <c r="BV56" s="178" t="s">
        <v>339</v>
      </c>
      <c r="BW56" s="178" t="s">
        <v>339</v>
      </c>
      <c r="BX56" s="178" t="s">
        <v>339</v>
      </c>
      <c r="BY56" s="178" t="s">
        <v>339</v>
      </c>
      <c r="BZ56" s="178" t="s">
        <v>339</v>
      </c>
      <c r="CA56" s="178" t="s">
        <v>339</v>
      </c>
      <c r="CB56" s="178" t="s">
        <v>339</v>
      </c>
      <c r="CC56" s="178" t="s">
        <v>339</v>
      </c>
      <c r="CD56" s="178" t="s">
        <v>339</v>
      </c>
      <c r="CE56" s="178" t="s">
        <v>339</v>
      </c>
      <c r="CF56" s="178" t="s">
        <v>339</v>
      </c>
      <c r="CG56" s="178" t="s">
        <v>339</v>
      </c>
      <c r="CH56" s="178" t="s">
        <v>339</v>
      </c>
      <c r="CI56" s="178" t="s">
        <v>339</v>
      </c>
      <c r="CJ56" s="178" t="s">
        <v>339</v>
      </c>
      <c r="CK56" s="178" t="s">
        <v>339</v>
      </c>
      <c r="CL56" s="178" t="s">
        <v>339</v>
      </c>
      <c r="CM56" s="178" t="s">
        <v>339</v>
      </c>
      <c r="CN56" s="178" t="s">
        <v>339</v>
      </c>
      <c r="CO56" s="178" t="s">
        <v>339</v>
      </c>
      <c r="CP56" s="178" t="s">
        <v>339</v>
      </c>
      <c r="CQ56" s="178" t="s">
        <v>339</v>
      </c>
      <c r="CR56" s="178" t="s">
        <v>339</v>
      </c>
      <c r="CS56" s="178" t="s">
        <v>339</v>
      </c>
      <c r="CT56" s="178" t="s">
        <v>339</v>
      </c>
      <c r="CU56" s="178" t="s">
        <v>339</v>
      </c>
      <c r="CV56" s="178" t="s">
        <v>339</v>
      </c>
      <c r="CW56" s="178" t="s">
        <v>339</v>
      </c>
      <c r="CX56" s="178" t="s">
        <v>339</v>
      </c>
      <c r="CY56" s="178" t="s">
        <v>339</v>
      </c>
      <c r="CZ56" s="178" t="s">
        <v>339</v>
      </c>
      <c r="DA56" s="178" t="s">
        <v>339</v>
      </c>
      <c r="DB56" s="178" t="s">
        <v>339</v>
      </c>
      <c r="DC56" s="178" t="s">
        <v>339</v>
      </c>
      <c r="DD56" s="178" t="s">
        <v>339</v>
      </c>
      <c r="DE56" s="178" t="s">
        <v>339</v>
      </c>
      <c r="DF56" s="178" t="s">
        <v>339</v>
      </c>
      <c r="DG56" s="178" t="s">
        <v>339</v>
      </c>
      <c r="DH56" s="178" t="s">
        <v>339</v>
      </c>
      <c r="DI56" s="178" t="s">
        <v>339</v>
      </c>
      <c r="DJ56" s="178" t="s">
        <v>339</v>
      </c>
      <c r="DK56" s="178" t="s">
        <v>339</v>
      </c>
      <c r="DL56" s="178" t="s">
        <v>339</v>
      </c>
      <c r="DM56" s="178" t="s">
        <v>339</v>
      </c>
      <c r="DN56" s="178" t="s">
        <v>339</v>
      </c>
      <c r="DO56" s="178" t="s">
        <v>339</v>
      </c>
      <c r="DP56" s="178" t="s">
        <v>339</v>
      </c>
      <c r="DQ56" s="178" t="s">
        <v>339</v>
      </c>
      <c r="DR56" s="178" t="s">
        <v>339</v>
      </c>
      <c r="DS56" s="178" t="s">
        <v>339</v>
      </c>
      <c r="DT56" s="178" t="s">
        <v>339</v>
      </c>
      <c r="DU56" s="178" t="s">
        <v>339</v>
      </c>
      <c r="DV56" s="178" t="s">
        <v>339</v>
      </c>
      <c r="DW56" s="178" t="s">
        <v>339</v>
      </c>
      <c r="DX56" s="178" t="s">
        <v>339</v>
      </c>
      <c r="DY56" s="178" t="s">
        <v>339</v>
      </c>
      <c r="DZ56" s="178" t="s">
        <v>339</v>
      </c>
      <c r="EA56" s="178" t="s">
        <v>339</v>
      </c>
      <c r="EB56" s="178" t="s">
        <v>339</v>
      </c>
      <c r="EC56" s="178" t="s">
        <v>339</v>
      </c>
      <c r="ED56" s="178" t="s">
        <v>339</v>
      </c>
      <c r="EE56" s="178" t="s">
        <v>339</v>
      </c>
      <c r="EF56" s="178" t="s">
        <v>339</v>
      </c>
      <c r="EG56" s="178" t="s">
        <v>339</v>
      </c>
      <c r="EH56" s="178" t="s">
        <v>339</v>
      </c>
      <c r="EI56" s="178" t="s">
        <v>339</v>
      </c>
      <c r="EJ56" s="178" t="s">
        <v>339</v>
      </c>
      <c r="EK56" s="178" t="s">
        <v>339</v>
      </c>
      <c r="EL56" s="178" t="s">
        <v>339</v>
      </c>
      <c r="EM56" s="178" t="s">
        <v>339</v>
      </c>
      <c r="EN56" s="178" t="s">
        <v>339</v>
      </c>
      <c r="EO56" s="178" t="s">
        <v>339</v>
      </c>
      <c r="EP56" s="178" t="s">
        <v>339</v>
      </c>
      <c r="EQ56" s="178" t="s">
        <v>339</v>
      </c>
      <c r="ER56" s="178" t="s">
        <v>339</v>
      </c>
      <c r="ES56" s="178" t="s">
        <v>339</v>
      </c>
      <c r="ET56" s="178" t="s">
        <v>339</v>
      </c>
      <c r="EU56" s="178" t="s">
        <v>339</v>
      </c>
      <c r="EV56" s="178" t="s">
        <v>339</v>
      </c>
      <c r="EW56" s="178" t="s">
        <v>339</v>
      </c>
      <c r="EX56" s="178" t="s">
        <v>339</v>
      </c>
      <c r="EY56" s="178" t="s">
        <v>339</v>
      </c>
      <c r="EZ56" s="178" t="s">
        <v>339</v>
      </c>
      <c r="FA56" s="178" t="s">
        <v>339</v>
      </c>
      <c r="FB56" s="178" t="s">
        <v>339</v>
      </c>
      <c r="FC56" s="178" t="s">
        <v>339</v>
      </c>
      <c r="FD56" s="178" t="s">
        <v>339</v>
      </c>
      <c r="FE56" s="178" t="s">
        <v>339</v>
      </c>
      <c r="FF56" s="178" t="s">
        <v>339</v>
      </c>
      <c r="FG56" s="178" t="s">
        <v>339</v>
      </c>
      <c r="FH56" s="178" t="s">
        <v>339</v>
      </c>
      <c r="FI56" s="178" t="s">
        <v>339</v>
      </c>
      <c r="FJ56" s="178" t="s">
        <v>339</v>
      </c>
      <c r="FK56" s="178" t="s">
        <v>339</v>
      </c>
      <c r="FL56" s="178" t="s">
        <v>339</v>
      </c>
      <c r="FM56" s="178" t="s">
        <v>339</v>
      </c>
      <c r="FN56" s="178" t="s">
        <v>339</v>
      </c>
      <c r="FO56" s="178" t="s">
        <v>339</v>
      </c>
      <c r="FP56" s="178" t="s">
        <v>339</v>
      </c>
      <c r="FQ56" s="178" t="s">
        <v>339</v>
      </c>
      <c r="FR56" s="178" t="s">
        <v>339</v>
      </c>
      <c r="FS56" s="178" t="s">
        <v>339</v>
      </c>
      <c r="FT56" s="178" t="s">
        <v>339</v>
      </c>
      <c r="FU56" s="178" t="s">
        <v>339</v>
      </c>
      <c r="FV56" s="178" t="s">
        <v>339</v>
      </c>
      <c r="FW56" s="178" t="s">
        <v>339</v>
      </c>
      <c r="FX56" s="178" t="s">
        <v>339</v>
      </c>
      <c r="FY56" s="178" t="s">
        <v>339</v>
      </c>
      <c r="FZ56" s="178" t="s">
        <v>339</v>
      </c>
      <c r="GA56" s="178" t="s">
        <v>339</v>
      </c>
      <c r="GB56" s="178" t="s">
        <v>339</v>
      </c>
      <c r="GC56" s="178" t="s">
        <v>339</v>
      </c>
      <c r="GD56" s="178" t="s">
        <v>339</v>
      </c>
      <c r="GE56" s="178" t="s">
        <v>339</v>
      </c>
      <c r="GF56" s="178" t="s">
        <v>339</v>
      </c>
      <c r="GG56" s="178" t="s">
        <v>339</v>
      </c>
      <c r="GH56" s="178" t="s">
        <v>339</v>
      </c>
      <c r="GI56" s="178" t="s">
        <v>339</v>
      </c>
      <c r="GJ56" s="178" t="s">
        <v>339</v>
      </c>
      <c r="GK56" s="178" t="s">
        <v>339</v>
      </c>
      <c r="GL56" s="178" t="s">
        <v>339</v>
      </c>
      <c r="GM56" s="178" t="s">
        <v>339</v>
      </c>
      <c r="GN56" s="178" t="s">
        <v>339</v>
      </c>
      <c r="GO56" s="178" t="s">
        <v>339</v>
      </c>
      <c r="GP56" s="178" t="s">
        <v>339</v>
      </c>
      <c r="GQ56" s="178" t="s">
        <v>339</v>
      </c>
      <c r="GR56" s="178" t="s">
        <v>339</v>
      </c>
      <c r="GS56" s="178" t="s">
        <v>339</v>
      </c>
      <c r="GT56" s="178" t="s">
        <v>339</v>
      </c>
      <c r="GU56" s="178" t="s">
        <v>339</v>
      </c>
      <c r="GV56" s="178" t="s">
        <v>339</v>
      </c>
      <c r="GW56" s="178" t="s">
        <v>339</v>
      </c>
      <c r="GX56" s="178" t="s">
        <v>339</v>
      </c>
      <c r="GY56" s="178" t="s">
        <v>339</v>
      </c>
      <c r="GZ56" s="178" t="s">
        <v>339</v>
      </c>
      <c r="HA56" s="178" t="s">
        <v>339</v>
      </c>
      <c r="HB56" s="178" t="s">
        <v>339</v>
      </c>
      <c r="HC56" s="178" t="s">
        <v>339</v>
      </c>
      <c r="HD56" s="178" t="s">
        <v>339</v>
      </c>
      <c r="HE56" s="178" t="s">
        <v>339</v>
      </c>
      <c r="HF56" s="178" t="s">
        <v>339</v>
      </c>
      <c r="HG56" s="178" t="s">
        <v>339</v>
      </c>
      <c r="HH56" s="178" t="s">
        <v>339</v>
      </c>
      <c r="HI56" s="178" t="s">
        <v>339</v>
      </c>
      <c r="HJ56" s="178" t="s">
        <v>339</v>
      </c>
      <c r="HK56" s="178" t="s">
        <v>339</v>
      </c>
      <c r="HL56" s="178" t="s">
        <v>339</v>
      </c>
      <c r="HM56" s="178" t="s">
        <v>339</v>
      </c>
      <c r="HN56" s="178" t="s">
        <v>339</v>
      </c>
      <c r="HO56" s="178" t="s">
        <v>339</v>
      </c>
      <c r="HP56" s="178" t="s">
        <v>339</v>
      </c>
      <c r="HQ56" s="178" t="s">
        <v>339</v>
      </c>
      <c r="HR56" s="178" t="s">
        <v>339</v>
      </c>
      <c r="HS56" s="178" t="s">
        <v>339</v>
      </c>
      <c r="HT56" s="178" t="s">
        <v>339</v>
      </c>
      <c r="HU56" s="178" t="s">
        <v>339</v>
      </c>
      <c r="HV56" s="178" t="s">
        <v>339</v>
      </c>
      <c r="HW56" s="178" t="s">
        <v>339</v>
      </c>
      <c r="HX56" s="178" t="s">
        <v>339</v>
      </c>
      <c r="HY56" s="178" t="s">
        <v>339</v>
      </c>
      <c r="HZ56" s="178" t="s">
        <v>339</v>
      </c>
      <c r="IA56" s="178" t="s">
        <v>339</v>
      </c>
      <c r="IB56" s="178" t="s">
        <v>339</v>
      </c>
      <c r="IC56" s="178" t="s">
        <v>339</v>
      </c>
      <c r="ID56" s="178" t="s">
        <v>339</v>
      </c>
      <c r="IE56" s="178" t="s">
        <v>339</v>
      </c>
      <c r="IF56" s="178" t="s">
        <v>339</v>
      </c>
      <c r="IG56" s="178" t="s">
        <v>339</v>
      </c>
      <c r="IH56" s="178" t="s">
        <v>339</v>
      </c>
      <c r="II56" s="178" t="s">
        <v>339</v>
      </c>
      <c r="IJ56" s="178" t="s">
        <v>339</v>
      </c>
      <c r="IK56" s="178" t="s">
        <v>339</v>
      </c>
      <c r="IL56" s="178" t="s">
        <v>339</v>
      </c>
      <c r="IM56" s="178" t="s">
        <v>339</v>
      </c>
      <c r="IN56" s="178" t="s">
        <v>339</v>
      </c>
      <c r="IO56" s="178" t="s">
        <v>339</v>
      </c>
      <c r="IP56" s="178" t="s">
        <v>339</v>
      </c>
      <c r="IQ56" s="178" t="s">
        <v>339</v>
      </c>
      <c r="IR56" s="178" t="s">
        <v>339</v>
      </c>
      <c r="IS56" s="178" t="s">
        <v>339</v>
      </c>
      <c r="IT56" s="178" t="s">
        <v>339</v>
      </c>
      <c r="IU56" s="178" t="s">
        <v>339</v>
      </c>
      <c r="IV56" s="178" t="s">
        <v>339</v>
      </c>
      <c r="IW56" s="178" t="s">
        <v>339</v>
      </c>
      <c r="IX56" s="178" t="s">
        <v>339</v>
      </c>
      <c r="IY56" s="178" t="s">
        <v>339</v>
      </c>
      <c r="IZ56" s="178" t="s">
        <v>339</v>
      </c>
      <c r="JA56" s="178" t="s">
        <v>339</v>
      </c>
      <c r="JB56" s="178" t="s">
        <v>339</v>
      </c>
      <c r="JC56" s="178" t="s">
        <v>339</v>
      </c>
      <c r="JD56" s="178" t="s">
        <v>339</v>
      </c>
      <c r="JE56" s="178" t="s">
        <v>339</v>
      </c>
      <c r="JF56" s="178" t="s">
        <v>339</v>
      </c>
      <c r="JG56" s="178" t="s">
        <v>339</v>
      </c>
      <c r="JH56" s="178" t="s">
        <v>339</v>
      </c>
      <c r="JI56" s="178" t="s">
        <v>339</v>
      </c>
      <c r="JJ56" s="178" t="s">
        <v>339</v>
      </c>
      <c r="JK56" s="178" t="s">
        <v>339</v>
      </c>
      <c r="JL56" s="178" t="s">
        <v>339</v>
      </c>
      <c r="JM56" s="178" t="s">
        <v>339</v>
      </c>
      <c r="JN56" s="178" t="s">
        <v>339</v>
      </c>
      <c r="JO56" s="178" t="s">
        <v>339</v>
      </c>
      <c r="JP56" s="178" t="s">
        <v>339</v>
      </c>
      <c r="JQ56" s="178" t="s">
        <v>339</v>
      </c>
      <c r="JR56" s="178" t="s">
        <v>339</v>
      </c>
      <c r="JS56" s="178" t="s">
        <v>339</v>
      </c>
      <c r="JT56" s="178" t="s">
        <v>339</v>
      </c>
      <c r="JU56" s="178" t="s">
        <v>339</v>
      </c>
      <c r="JV56" s="178" t="s">
        <v>339</v>
      </c>
      <c r="JW56" s="178" t="s">
        <v>339</v>
      </c>
      <c r="JX56" s="178" t="s">
        <v>339</v>
      </c>
      <c r="JY56" s="178" t="s">
        <v>339</v>
      </c>
      <c r="JZ56" s="178" t="s">
        <v>339</v>
      </c>
      <c r="KA56" s="178" t="s">
        <v>339</v>
      </c>
      <c r="KB56" s="178" t="s">
        <v>339</v>
      </c>
      <c r="KC56" s="178" t="s">
        <v>339</v>
      </c>
      <c r="KD56" s="178" t="s">
        <v>339</v>
      </c>
      <c r="KE56" s="178" t="s">
        <v>339</v>
      </c>
      <c r="KF56" s="178" t="s">
        <v>339</v>
      </c>
      <c r="KG56" s="178" t="s">
        <v>339</v>
      </c>
      <c r="KH56" s="178" t="s">
        <v>339</v>
      </c>
      <c r="KI56" s="178" t="s">
        <v>339</v>
      </c>
      <c r="KJ56" s="178" t="s">
        <v>339</v>
      </c>
      <c r="KK56" s="178" t="s">
        <v>339</v>
      </c>
      <c r="KL56" s="178" t="s">
        <v>339</v>
      </c>
      <c r="KM56" s="178" t="s">
        <v>339</v>
      </c>
      <c r="KN56" s="178" t="s">
        <v>339</v>
      </c>
      <c r="KO56" s="178" t="s">
        <v>339</v>
      </c>
      <c r="KP56" s="178" t="s">
        <v>339</v>
      </c>
      <c r="KQ56" s="178" t="s">
        <v>339</v>
      </c>
      <c r="KR56" s="178" t="s">
        <v>339</v>
      </c>
      <c r="KS56" s="178" t="s">
        <v>339</v>
      </c>
      <c r="KT56" s="178" t="s">
        <v>339</v>
      </c>
      <c r="KU56" s="178" t="s">
        <v>339</v>
      </c>
      <c r="KV56" s="178" t="s">
        <v>339</v>
      </c>
      <c r="KW56" s="178" t="s">
        <v>339</v>
      </c>
      <c r="KX56" s="178" t="s">
        <v>339</v>
      </c>
      <c r="KY56" s="178" t="s">
        <v>339</v>
      </c>
      <c r="KZ56" s="178" t="s">
        <v>339</v>
      </c>
      <c r="LA56" s="178" t="s">
        <v>339</v>
      </c>
      <c r="LB56" s="178" t="s">
        <v>339</v>
      </c>
      <c r="LC56" s="178" t="s">
        <v>339</v>
      </c>
      <c r="LD56" s="178" t="s">
        <v>339</v>
      </c>
      <c r="LE56" s="178" t="s">
        <v>339</v>
      </c>
      <c r="LF56" s="178" t="s">
        <v>339</v>
      </c>
      <c r="LG56" s="178" t="s">
        <v>339</v>
      </c>
      <c r="LH56" s="178" t="s">
        <v>339</v>
      </c>
      <c r="LI56" s="178" t="s">
        <v>339</v>
      </c>
      <c r="LJ56" s="178" t="s">
        <v>339</v>
      </c>
      <c r="LK56" s="178" t="s">
        <v>339</v>
      </c>
      <c r="LL56" s="178" t="s">
        <v>339</v>
      </c>
      <c r="LM56" s="178" t="s">
        <v>339</v>
      </c>
      <c r="LN56" s="178" t="s">
        <v>339</v>
      </c>
      <c r="LO56" s="178" t="s">
        <v>339</v>
      </c>
      <c r="LP56" s="178" t="s">
        <v>339</v>
      </c>
      <c r="LQ56" s="178" t="s">
        <v>339</v>
      </c>
      <c r="LR56" s="178" t="s">
        <v>339</v>
      </c>
      <c r="LS56" s="178" t="s">
        <v>339</v>
      </c>
      <c r="LT56" s="178" t="s">
        <v>339</v>
      </c>
      <c r="LU56" s="178" t="s">
        <v>339</v>
      </c>
      <c r="LV56" s="178" t="s">
        <v>339</v>
      </c>
      <c r="LW56" s="178" t="s">
        <v>339</v>
      </c>
      <c r="LX56" s="178" t="s">
        <v>339</v>
      </c>
      <c r="LY56" s="178" t="s">
        <v>339</v>
      </c>
      <c r="LZ56" s="178" t="s">
        <v>339</v>
      </c>
      <c r="MA56" s="178" t="s">
        <v>339</v>
      </c>
      <c r="MB56" s="178" t="s">
        <v>339</v>
      </c>
      <c r="MC56" s="178" t="s">
        <v>339</v>
      </c>
      <c r="MD56" s="178" t="s">
        <v>339</v>
      </c>
      <c r="ME56" s="178" t="s">
        <v>339</v>
      </c>
      <c r="MF56" s="178" t="s">
        <v>339</v>
      </c>
      <c r="MG56" s="178" t="s">
        <v>339</v>
      </c>
      <c r="MH56" s="178" t="s">
        <v>339</v>
      </c>
      <c r="MI56" s="178" t="s">
        <v>339</v>
      </c>
      <c r="MJ56" s="178" t="s">
        <v>339</v>
      </c>
      <c r="MK56" s="178" t="s">
        <v>339</v>
      </c>
      <c r="ML56" s="178" t="s">
        <v>339</v>
      </c>
      <c r="MM56" s="178" t="s">
        <v>339</v>
      </c>
      <c r="MN56" s="178" t="s">
        <v>339</v>
      </c>
      <c r="MO56" s="178" t="s">
        <v>339</v>
      </c>
      <c r="MP56" s="178" t="s">
        <v>339</v>
      </c>
      <c r="MQ56" s="178" t="s">
        <v>339</v>
      </c>
      <c r="MR56" s="178" t="s">
        <v>339</v>
      </c>
      <c r="MS56" s="178" t="s">
        <v>339</v>
      </c>
      <c r="MT56" s="178" t="s">
        <v>339</v>
      </c>
      <c r="MU56" s="178" t="s">
        <v>339</v>
      </c>
      <c r="MV56" s="178" t="s">
        <v>339</v>
      </c>
      <c r="MW56" s="178" t="s">
        <v>339</v>
      </c>
      <c r="MX56" s="178" t="s">
        <v>339</v>
      </c>
      <c r="MY56" s="178" t="s">
        <v>339</v>
      </c>
      <c r="MZ56" s="178" t="s">
        <v>339</v>
      </c>
      <c r="NA56" s="178" t="s">
        <v>339</v>
      </c>
      <c r="NB56" s="178" t="s">
        <v>339</v>
      </c>
      <c r="NC56" s="178" t="s">
        <v>339</v>
      </c>
      <c r="ND56" s="178" t="s">
        <v>339</v>
      </c>
      <c r="NE56" s="178" t="s">
        <v>339</v>
      </c>
      <c r="NF56" s="178" t="s">
        <v>339</v>
      </c>
      <c r="NG56" s="178" t="s">
        <v>339</v>
      </c>
      <c r="NH56" s="178" t="s">
        <v>339</v>
      </c>
      <c r="NI56" s="178" t="s">
        <v>339</v>
      </c>
      <c r="NJ56" s="178" t="s">
        <v>339</v>
      </c>
      <c r="NK56" s="178" t="s">
        <v>339</v>
      </c>
      <c r="NL56" s="178" t="s">
        <v>339</v>
      </c>
      <c r="NM56" s="178" t="s">
        <v>339</v>
      </c>
      <c r="NN56" s="178" t="s">
        <v>339</v>
      </c>
      <c r="NO56" s="178" t="s">
        <v>339</v>
      </c>
      <c r="NP56" s="178" t="s">
        <v>339</v>
      </c>
      <c r="NQ56" s="178" t="s">
        <v>339</v>
      </c>
      <c r="NR56" s="178" t="s">
        <v>339</v>
      </c>
      <c r="NS56" s="178" t="s">
        <v>339</v>
      </c>
      <c r="NT56" s="178" t="s">
        <v>339</v>
      </c>
      <c r="NU56" s="178" t="s">
        <v>339</v>
      </c>
      <c r="NV56" s="178" t="s">
        <v>339</v>
      </c>
      <c r="NW56" s="178" t="s">
        <v>339</v>
      </c>
      <c r="NX56" s="178" t="s">
        <v>339</v>
      </c>
      <c r="NY56" s="178" t="s">
        <v>339</v>
      </c>
      <c r="NZ56" s="178" t="s">
        <v>339</v>
      </c>
      <c r="OA56" s="178" t="s">
        <v>339</v>
      </c>
      <c r="OB56" s="178" t="s">
        <v>339</v>
      </c>
      <c r="OC56" s="178" t="s">
        <v>339</v>
      </c>
      <c r="OD56" s="178" t="s">
        <v>339</v>
      </c>
      <c r="OE56" s="178" t="s">
        <v>339</v>
      </c>
      <c r="OF56" s="178" t="s">
        <v>339</v>
      </c>
      <c r="OG56" s="178" t="s">
        <v>339</v>
      </c>
      <c r="OH56" s="178" t="s">
        <v>339</v>
      </c>
      <c r="OI56" s="178" t="s">
        <v>339</v>
      </c>
      <c r="OJ56" s="178" t="s">
        <v>339</v>
      </c>
      <c r="OK56" s="178" t="s">
        <v>339</v>
      </c>
      <c r="OL56" s="178" t="s">
        <v>339</v>
      </c>
      <c r="OM56" s="178" t="s">
        <v>339</v>
      </c>
      <c r="ON56" s="178" t="s">
        <v>339</v>
      </c>
      <c r="OO56" s="178" t="s">
        <v>339</v>
      </c>
      <c r="OP56" s="178" t="s">
        <v>339</v>
      </c>
      <c r="OQ56" s="178" t="s">
        <v>339</v>
      </c>
      <c r="OR56" s="178" t="s">
        <v>339</v>
      </c>
      <c r="OS56" s="178" t="s">
        <v>339</v>
      </c>
      <c r="OT56" s="178" t="s">
        <v>339</v>
      </c>
      <c r="OU56" s="178" t="s">
        <v>339</v>
      </c>
      <c r="OV56" s="178" t="s">
        <v>339</v>
      </c>
      <c r="OW56" s="178" t="s">
        <v>339</v>
      </c>
      <c r="OX56" s="178" t="s">
        <v>339</v>
      </c>
      <c r="OY56" s="178" t="s">
        <v>339</v>
      </c>
      <c r="OZ56" s="178" t="s">
        <v>339</v>
      </c>
      <c r="PA56" s="178" t="s">
        <v>339</v>
      </c>
      <c r="PB56" s="178" t="s">
        <v>339</v>
      </c>
      <c r="PC56" s="178" t="s">
        <v>339</v>
      </c>
      <c r="PD56" s="178" t="s">
        <v>339</v>
      </c>
      <c r="PE56" s="178" t="s">
        <v>339</v>
      </c>
      <c r="PF56" s="178" t="s">
        <v>339</v>
      </c>
      <c r="PG56" s="178" t="s">
        <v>339</v>
      </c>
      <c r="PH56" s="178" t="s">
        <v>339</v>
      </c>
      <c r="PI56" s="178" t="s">
        <v>339</v>
      </c>
      <c r="PJ56" s="178" t="s">
        <v>339</v>
      </c>
      <c r="PK56" s="178" t="s">
        <v>339</v>
      </c>
      <c r="PL56" s="178" t="s">
        <v>339</v>
      </c>
      <c r="PM56" s="178" t="s">
        <v>339</v>
      </c>
      <c r="PN56" s="178" t="s">
        <v>339</v>
      </c>
      <c r="PO56" s="178" t="s">
        <v>339</v>
      </c>
      <c r="PP56" s="178" t="s">
        <v>339</v>
      </c>
      <c r="PQ56" s="178" t="s">
        <v>339</v>
      </c>
      <c r="PR56" s="178" t="s">
        <v>339</v>
      </c>
      <c r="PS56" s="178" t="s">
        <v>339</v>
      </c>
      <c r="PT56" s="178" t="s">
        <v>339</v>
      </c>
      <c r="PU56" s="178" t="s">
        <v>339</v>
      </c>
      <c r="PV56" s="178" t="s">
        <v>339</v>
      </c>
      <c r="PW56" s="178" t="s">
        <v>339</v>
      </c>
      <c r="PX56" s="178" t="s">
        <v>339</v>
      </c>
      <c r="PY56" s="178" t="s">
        <v>339</v>
      </c>
      <c r="PZ56" s="178" t="s">
        <v>339</v>
      </c>
      <c r="QA56" s="178" t="s">
        <v>339</v>
      </c>
      <c r="QB56" s="178" t="s">
        <v>339</v>
      </c>
      <c r="QC56" s="178" t="s">
        <v>339</v>
      </c>
      <c r="QD56" s="178" t="s">
        <v>339</v>
      </c>
      <c r="QE56" s="178" t="s">
        <v>339</v>
      </c>
      <c r="QF56" s="178" t="s">
        <v>339</v>
      </c>
      <c r="QG56" s="178" t="s">
        <v>339</v>
      </c>
      <c r="QH56" s="178" t="s">
        <v>339</v>
      </c>
      <c r="QI56" s="178" t="s">
        <v>339</v>
      </c>
      <c r="QJ56" s="178" t="s">
        <v>339</v>
      </c>
      <c r="QK56" s="178" t="s">
        <v>339</v>
      </c>
      <c r="QL56" s="178" t="s">
        <v>339</v>
      </c>
      <c r="QM56" s="178" t="s">
        <v>339</v>
      </c>
      <c r="QN56" s="178" t="s">
        <v>339</v>
      </c>
      <c r="QO56" s="178" t="s">
        <v>339</v>
      </c>
      <c r="QP56" s="178" t="s">
        <v>339</v>
      </c>
      <c r="QQ56" s="178" t="s">
        <v>339</v>
      </c>
      <c r="QR56" s="178" t="s">
        <v>339</v>
      </c>
      <c r="QS56" s="178" t="s">
        <v>339</v>
      </c>
      <c r="QT56" s="178" t="s">
        <v>339</v>
      </c>
      <c r="QU56" s="178" t="s">
        <v>339</v>
      </c>
      <c r="QV56" s="178" t="s">
        <v>339</v>
      </c>
      <c r="QW56" s="178" t="s">
        <v>339</v>
      </c>
      <c r="QX56" s="178" t="s">
        <v>339</v>
      </c>
      <c r="QY56" s="178" t="s">
        <v>339</v>
      </c>
      <c r="QZ56" s="178" t="s">
        <v>339</v>
      </c>
      <c r="RA56" s="178" t="s">
        <v>339</v>
      </c>
      <c r="RB56" s="178" t="s">
        <v>339</v>
      </c>
      <c r="RC56" s="178" t="s">
        <v>339</v>
      </c>
      <c r="RD56" s="178" t="s">
        <v>339</v>
      </c>
      <c r="RE56" s="178" t="s">
        <v>339</v>
      </c>
      <c r="RF56" s="178" t="s">
        <v>339</v>
      </c>
      <c r="RG56" s="178" t="s">
        <v>339</v>
      </c>
      <c r="RH56" s="178" t="s">
        <v>339</v>
      </c>
      <c r="RI56" s="178" t="s">
        <v>339</v>
      </c>
      <c r="RJ56" s="178" t="s">
        <v>339</v>
      </c>
      <c r="RK56" s="178" t="s">
        <v>339</v>
      </c>
      <c r="RL56" s="178" t="s">
        <v>339</v>
      </c>
      <c r="RM56" s="178" t="s">
        <v>339</v>
      </c>
      <c r="RN56" s="178" t="s">
        <v>339</v>
      </c>
      <c r="RO56" s="178" t="s">
        <v>339</v>
      </c>
      <c r="RP56" s="178" t="s">
        <v>339</v>
      </c>
      <c r="RQ56" s="178" t="s">
        <v>339</v>
      </c>
      <c r="RR56" s="178" t="s">
        <v>339</v>
      </c>
      <c r="RS56" s="178" t="s">
        <v>339</v>
      </c>
      <c r="RT56" s="178" t="s">
        <v>339</v>
      </c>
      <c r="RU56" s="178" t="s">
        <v>339</v>
      </c>
      <c r="RV56" s="178" t="s">
        <v>339</v>
      </c>
      <c r="RW56" s="178" t="s">
        <v>339</v>
      </c>
      <c r="RX56" s="178" t="s">
        <v>339</v>
      </c>
      <c r="RY56" s="178" t="s">
        <v>339</v>
      </c>
      <c r="RZ56" s="178" t="s">
        <v>339</v>
      </c>
      <c r="SA56" s="178" t="s">
        <v>339</v>
      </c>
      <c r="SB56" s="178" t="s">
        <v>339</v>
      </c>
      <c r="SC56" s="178" t="s">
        <v>339</v>
      </c>
      <c r="SD56" s="178" t="s">
        <v>339</v>
      </c>
      <c r="SE56" s="178" t="s">
        <v>339</v>
      </c>
      <c r="SF56" s="178" t="s">
        <v>339</v>
      </c>
      <c r="SG56" s="178" t="s">
        <v>339</v>
      </c>
      <c r="SH56" s="178" t="s">
        <v>339</v>
      </c>
      <c r="SI56" s="178" t="s">
        <v>339</v>
      </c>
      <c r="SJ56" s="178" t="s">
        <v>339</v>
      </c>
      <c r="SK56" s="178" t="s">
        <v>339</v>
      </c>
      <c r="SL56" s="178" t="s">
        <v>339</v>
      </c>
      <c r="SM56" s="178" t="s">
        <v>339</v>
      </c>
      <c r="SN56" s="178" t="s">
        <v>339</v>
      </c>
      <c r="SO56" s="178" t="s">
        <v>339</v>
      </c>
      <c r="SP56" s="178" t="s">
        <v>339</v>
      </c>
      <c r="SQ56" s="178" t="s">
        <v>339</v>
      </c>
      <c r="SR56" s="178" t="s">
        <v>339</v>
      </c>
      <c r="SS56" s="178" t="s">
        <v>339</v>
      </c>
      <c r="ST56" s="178" t="s">
        <v>339</v>
      </c>
      <c r="SU56" s="178" t="s">
        <v>339</v>
      </c>
      <c r="SV56" s="178" t="s">
        <v>339</v>
      </c>
      <c r="SW56" s="178" t="s">
        <v>339</v>
      </c>
      <c r="SX56" s="178" t="s">
        <v>339</v>
      </c>
      <c r="SY56" s="178" t="s">
        <v>339</v>
      </c>
      <c r="SZ56" s="178" t="s">
        <v>339</v>
      </c>
      <c r="TA56" s="178" t="s">
        <v>339</v>
      </c>
      <c r="TB56" s="178" t="s">
        <v>339</v>
      </c>
      <c r="TC56" s="178" t="s">
        <v>339</v>
      </c>
      <c r="TD56" s="178" t="s">
        <v>339</v>
      </c>
      <c r="TE56" s="178" t="s">
        <v>339</v>
      </c>
      <c r="TF56" s="178" t="s">
        <v>339</v>
      </c>
      <c r="TG56" s="178" t="s">
        <v>339</v>
      </c>
      <c r="TH56" s="178" t="s">
        <v>339</v>
      </c>
      <c r="TI56" s="178" t="s">
        <v>339</v>
      </c>
      <c r="TJ56" s="178" t="s">
        <v>339</v>
      </c>
      <c r="TK56" s="178" t="s">
        <v>339</v>
      </c>
      <c r="TL56" s="178" t="s">
        <v>339</v>
      </c>
      <c r="TM56" s="178" t="s">
        <v>339</v>
      </c>
      <c r="TN56" s="178" t="s">
        <v>339</v>
      </c>
      <c r="TO56" s="178" t="s">
        <v>339</v>
      </c>
      <c r="TP56" s="178" t="s">
        <v>339</v>
      </c>
      <c r="TQ56" s="178" t="s">
        <v>339</v>
      </c>
      <c r="TR56" s="178" t="s">
        <v>339</v>
      </c>
      <c r="TS56" s="178" t="s">
        <v>339</v>
      </c>
      <c r="TT56" s="178" t="s">
        <v>339</v>
      </c>
      <c r="TU56" s="178" t="s">
        <v>339</v>
      </c>
      <c r="TV56" s="178" t="s">
        <v>339</v>
      </c>
      <c r="TW56" s="178" t="s">
        <v>339</v>
      </c>
      <c r="TX56" s="178" t="s">
        <v>339</v>
      </c>
      <c r="TY56" s="178" t="s">
        <v>339</v>
      </c>
      <c r="TZ56" s="178" t="s">
        <v>339</v>
      </c>
      <c r="UA56" s="178" t="s">
        <v>339</v>
      </c>
      <c r="UB56" s="178" t="s">
        <v>339</v>
      </c>
      <c r="UC56" s="178" t="s">
        <v>339</v>
      </c>
      <c r="UD56" s="178" t="s">
        <v>339</v>
      </c>
      <c r="UE56" s="178" t="s">
        <v>339</v>
      </c>
      <c r="UF56" s="178" t="s">
        <v>339</v>
      </c>
      <c r="UG56" s="178" t="s">
        <v>339</v>
      </c>
      <c r="UH56" s="178" t="s">
        <v>339</v>
      </c>
      <c r="UI56" s="178" t="s">
        <v>339</v>
      </c>
      <c r="UJ56" s="178" t="s">
        <v>339</v>
      </c>
      <c r="UK56" s="178" t="s">
        <v>339</v>
      </c>
      <c r="UL56" s="178" t="s">
        <v>339</v>
      </c>
      <c r="UM56" s="178" t="s">
        <v>339</v>
      </c>
      <c r="UN56" s="178" t="s">
        <v>339</v>
      </c>
      <c r="UO56" s="178" t="s">
        <v>339</v>
      </c>
      <c r="UP56" s="178" t="s">
        <v>339</v>
      </c>
      <c r="UQ56" s="178" t="s">
        <v>339</v>
      </c>
      <c r="UR56" s="178" t="s">
        <v>339</v>
      </c>
      <c r="US56" s="178" t="s">
        <v>339</v>
      </c>
      <c r="UT56" s="178" t="s">
        <v>339</v>
      </c>
      <c r="UU56" s="178" t="s">
        <v>339</v>
      </c>
      <c r="UV56" s="178" t="s">
        <v>339</v>
      </c>
      <c r="UW56" s="178" t="s">
        <v>339</v>
      </c>
      <c r="UX56" s="178" t="s">
        <v>339</v>
      </c>
      <c r="UY56" s="178" t="s">
        <v>339</v>
      </c>
      <c r="UZ56" s="178" t="s">
        <v>339</v>
      </c>
      <c r="VA56" s="178" t="s">
        <v>339</v>
      </c>
      <c r="VB56" s="178" t="s">
        <v>339</v>
      </c>
      <c r="VC56" s="178" t="s">
        <v>339</v>
      </c>
      <c r="VD56" s="178" t="s">
        <v>339</v>
      </c>
      <c r="VE56" s="178" t="s">
        <v>339</v>
      </c>
      <c r="VF56" s="178" t="s">
        <v>339</v>
      </c>
      <c r="VG56" s="178" t="s">
        <v>339</v>
      </c>
      <c r="VH56" s="178" t="s">
        <v>339</v>
      </c>
      <c r="VI56" s="178" t="s">
        <v>339</v>
      </c>
      <c r="VJ56" s="178" t="s">
        <v>339</v>
      </c>
      <c r="VK56" s="178" t="s">
        <v>339</v>
      </c>
      <c r="VL56" s="178" t="s">
        <v>339</v>
      </c>
      <c r="VM56" s="178" t="s">
        <v>339</v>
      </c>
      <c r="VN56" s="178" t="s">
        <v>339</v>
      </c>
      <c r="VO56" s="178" t="s">
        <v>339</v>
      </c>
      <c r="VP56" s="178" t="s">
        <v>339</v>
      </c>
      <c r="VQ56" s="178" t="s">
        <v>339</v>
      </c>
      <c r="VR56" s="178" t="s">
        <v>339</v>
      </c>
      <c r="VS56" s="178" t="s">
        <v>339</v>
      </c>
      <c r="VT56" s="178" t="s">
        <v>339</v>
      </c>
      <c r="VU56" s="178" t="s">
        <v>339</v>
      </c>
      <c r="VV56" s="178" t="s">
        <v>339</v>
      </c>
      <c r="VW56" s="178" t="s">
        <v>339</v>
      </c>
      <c r="VX56" s="178" t="s">
        <v>339</v>
      </c>
      <c r="VY56" s="178" t="s">
        <v>339</v>
      </c>
      <c r="VZ56" s="178" t="s">
        <v>339</v>
      </c>
      <c r="WA56" s="178" t="s">
        <v>339</v>
      </c>
      <c r="WB56" s="178" t="s">
        <v>339</v>
      </c>
      <c r="WC56" s="178" t="s">
        <v>339</v>
      </c>
      <c r="WD56" s="178" t="s">
        <v>339</v>
      </c>
      <c r="WE56" s="178" t="s">
        <v>339</v>
      </c>
      <c r="WF56" s="178" t="s">
        <v>339</v>
      </c>
      <c r="WG56" s="178" t="s">
        <v>339</v>
      </c>
      <c r="WH56" s="178" t="s">
        <v>339</v>
      </c>
      <c r="WI56" s="178" t="s">
        <v>339</v>
      </c>
      <c r="WJ56" s="178" t="s">
        <v>339</v>
      </c>
      <c r="WK56" s="178" t="s">
        <v>339</v>
      </c>
      <c r="WL56" s="178" t="s">
        <v>339</v>
      </c>
      <c r="WM56" s="178" t="s">
        <v>339</v>
      </c>
      <c r="WN56" s="178" t="s">
        <v>339</v>
      </c>
      <c r="WO56" s="178" t="s">
        <v>339</v>
      </c>
      <c r="WP56" s="178" t="s">
        <v>339</v>
      </c>
      <c r="WQ56" s="178" t="s">
        <v>339</v>
      </c>
      <c r="WR56" s="178" t="s">
        <v>339</v>
      </c>
      <c r="WS56" s="178" t="s">
        <v>339</v>
      </c>
      <c r="WT56" s="178" t="s">
        <v>339</v>
      </c>
      <c r="WU56" s="178" t="s">
        <v>339</v>
      </c>
      <c r="WV56" s="178" t="s">
        <v>339</v>
      </c>
      <c r="WW56" s="178" t="s">
        <v>339</v>
      </c>
      <c r="WX56" s="178" t="s">
        <v>339</v>
      </c>
      <c r="WY56" s="178" t="s">
        <v>339</v>
      </c>
      <c r="WZ56" s="178" t="s">
        <v>339</v>
      </c>
      <c r="XA56" s="178" t="s">
        <v>339</v>
      </c>
      <c r="XB56" s="178" t="s">
        <v>339</v>
      </c>
      <c r="XC56" s="178" t="s">
        <v>339</v>
      </c>
      <c r="XD56" s="178" t="s">
        <v>339</v>
      </c>
      <c r="XE56" s="178" t="s">
        <v>339</v>
      </c>
      <c r="XF56" s="178" t="s">
        <v>339</v>
      </c>
      <c r="XG56" s="178" t="s">
        <v>339</v>
      </c>
      <c r="XH56" s="178" t="s">
        <v>339</v>
      </c>
      <c r="XI56" s="178" t="s">
        <v>339</v>
      </c>
      <c r="XJ56" s="178" t="s">
        <v>339</v>
      </c>
      <c r="XK56" s="178" t="s">
        <v>339</v>
      </c>
      <c r="XL56" s="178" t="s">
        <v>339</v>
      </c>
      <c r="XM56" s="178" t="s">
        <v>339</v>
      </c>
      <c r="XN56" s="178" t="s">
        <v>339</v>
      </c>
      <c r="XO56" s="178" t="s">
        <v>339</v>
      </c>
      <c r="XP56" s="178" t="s">
        <v>339</v>
      </c>
      <c r="XQ56" s="178" t="s">
        <v>339</v>
      </c>
      <c r="XR56" s="178" t="s">
        <v>339</v>
      </c>
      <c r="XS56" s="178" t="s">
        <v>339</v>
      </c>
      <c r="XT56" s="178" t="s">
        <v>339</v>
      </c>
      <c r="XU56" s="178" t="s">
        <v>339</v>
      </c>
      <c r="XV56" s="178" t="s">
        <v>339</v>
      </c>
      <c r="XW56" s="178" t="s">
        <v>339</v>
      </c>
      <c r="XX56" s="178" t="s">
        <v>339</v>
      </c>
      <c r="XY56" s="178" t="s">
        <v>339</v>
      </c>
      <c r="XZ56" s="178" t="s">
        <v>339</v>
      </c>
      <c r="YA56" s="178" t="s">
        <v>339</v>
      </c>
      <c r="YB56" s="178" t="s">
        <v>339</v>
      </c>
      <c r="YC56" s="178" t="s">
        <v>339</v>
      </c>
      <c r="YD56" s="178" t="s">
        <v>339</v>
      </c>
      <c r="YE56" s="178" t="s">
        <v>339</v>
      </c>
      <c r="YF56" s="178" t="s">
        <v>339</v>
      </c>
      <c r="YG56" s="178" t="s">
        <v>339</v>
      </c>
      <c r="YH56" s="178" t="s">
        <v>339</v>
      </c>
      <c r="YI56" s="178" t="s">
        <v>339</v>
      </c>
      <c r="YJ56" s="178" t="s">
        <v>339</v>
      </c>
      <c r="YK56" s="178" t="s">
        <v>339</v>
      </c>
      <c r="YL56" s="178" t="s">
        <v>339</v>
      </c>
      <c r="YM56" s="178" t="s">
        <v>339</v>
      </c>
      <c r="YN56" s="178" t="s">
        <v>339</v>
      </c>
      <c r="YO56" s="178" t="s">
        <v>339</v>
      </c>
      <c r="YP56" s="178" t="s">
        <v>339</v>
      </c>
      <c r="YQ56" s="178" t="s">
        <v>339</v>
      </c>
      <c r="YR56" s="178" t="s">
        <v>339</v>
      </c>
      <c r="YS56" s="178" t="s">
        <v>339</v>
      </c>
      <c r="YT56" s="178" t="s">
        <v>339</v>
      </c>
      <c r="YU56" s="178" t="s">
        <v>339</v>
      </c>
      <c r="YV56" s="178" t="s">
        <v>339</v>
      </c>
      <c r="YW56" s="178" t="s">
        <v>339</v>
      </c>
      <c r="YX56" s="178" t="s">
        <v>339</v>
      </c>
      <c r="YY56" s="178" t="s">
        <v>339</v>
      </c>
      <c r="YZ56" s="178" t="s">
        <v>339</v>
      </c>
      <c r="ZA56" s="178" t="s">
        <v>339</v>
      </c>
      <c r="ZB56" s="178" t="s">
        <v>339</v>
      </c>
      <c r="ZC56" s="178" t="s">
        <v>339</v>
      </c>
      <c r="ZD56" s="178" t="s">
        <v>339</v>
      </c>
      <c r="ZE56" s="178" t="s">
        <v>339</v>
      </c>
      <c r="ZF56" s="178" t="s">
        <v>339</v>
      </c>
      <c r="ZG56" s="178" t="s">
        <v>339</v>
      </c>
      <c r="ZH56" s="178" t="s">
        <v>339</v>
      </c>
      <c r="ZI56" s="178" t="s">
        <v>339</v>
      </c>
      <c r="ZJ56" s="178" t="s">
        <v>339</v>
      </c>
      <c r="ZK56" s="178" t="s">
        <v>339</v>
      </c>
      <c r="ZL56" s="178" t="s">
        <v>339</v>
      </c>
      <c r="ZM56" s="178" t="s">
        <v>339</v>
      </c>
      <c r="ZN56" s="178" t="s">
        <v>339</v>
      </c>
      <c r="ZO56" s="178" t="s">
        <v>339</v>
      </c>
      <c r="ZP56" s="178" t="s">
        <v>339</v>
      </c>
      <c r="ZQ56" s="178" t="s">
        <v>339</v>
      </c>
      <c r="ZR56" s="178" t="s">
        <v>339</v>
      </c>
      <c r="ZS56" s="178" t="s">
        <v>339</v>
      </c>
      <c r="ZT56" s="178" t="s">
        <v>339</v>
      </c>
      <c r="ZU56" s="178" t="s">
        <v>339</v>
      </c>
      <c r="ZV56" s="178" t="s">
        <v>339</v>
      </c>
      <c r="ZW56" s="178" t="s">
        <v>339</v>
      </c>
      <c r="ZX56" s="178" t="s">
        <v>339</v>
      </c>
      <c r="ZY56" s="178" t="s">
        <v>339</v>
      </c>
      <c r="ZZ56" s="178" t="s">
        <v>339</v>
      </c>
      <c r="AAA56" s="178" t="s">
        <v>339</v>
      </c>
      <c r="AAB56" s="178" t="s">
        <v>339</v>
      </c>
      <c r="AAC56" s="178" t="s">
        <v>339</v>
      </c>
      <c r="AAD56" s="178" t="s">
        <v>339</v>
      </c>
      <c r="AAE56" s="178" t="s">
        <v>339</v>
      </c>
      <c r="AAF56" s="178" t="s">
        <v>339</v>
      </c>
      <c r="AAG56" s="178" t="s">
        <v>339</v>
      </c>
      <c r="AAH56" s="178" t="s">
        <v>339</v>
      </c>
      <c r="AAI56" s="178" t="s">
        <v>339</v>
      </c>
      <c r="AAJ56" s="178" t="s">
        <v>339</v>
      </c>
      <c r="AAK56" s="178" t="s">
        <v>339</v>
      </c>
      <c r="AAL56" s="178" t="s">
        <v>339</v>
      </c>
      <c r="AAM56" s="178" t="s">
        <v>339</v>
      </c>
      <c r="AAN56" s="178" t="s">
        <v>339</v>
      </c>
      <c r="AAO56" s="178" t="s">
        <v>339</v>
      </c>
      <c r="AAP56" s="178" t="s">
        <v>339</v>
      </c>
      <c r="AAQ56" s="178" t="s">
        <v>339</v>
      </c>
      <c r="AAR56" s="178" t="s">
        <v>339</v>
      </c>
      <c r="AAS56" s="178" t="s">
        <v>339</v>
      </c>
      <c r="AAT56" s="178" t="s">
        <v>339</v>
      </c>
      <c r="AAU56" s="178" t="s">
        <v>339</v>
      </c>
      <c r="AAV56" s="178" t="s">
        <v>339</v>
      </c>
      <c r="AAW56" s="178" t="s">
        <v>339</v>
      </c>
      <c r="AAX56" s="178" t="s">
        <v>339</v>
      </c>
      <c r="AAY56" s="178" t="s">
        <v>339</v>
      </c>
      <c r="AAZ56" s="178" t="s">
        <v>339</v>
      </c>
      <c r="ABA56" s="178" t="s">
        <v>339</v>
      </c>
      <c r="ABB56" s="178" t="s">
        <v>339</v>
      </c>
      <c r="ABC56" s="178" t="s">
        <v>339</v>
      </c>
      <c r="ABD56" s="178" t="s">
        <v>339</v>
      </c>
      <c r="ABE56" s="178" t="s">
        <v>339</v>
      </c>
      <c r="ABF56" s="178" t="s">
        <v>339</v>
      </c>
      <c r="ABG56" s="178" t="s">
        <v>339</v>
      </c>
      <c r="ABH56" s="178" t="s">
        <v>339</v>
      </c>
      <c r="ABI56" s="178" t="s">
        <v>339</v>
      </c>
      <c r="ABJ56" s="178" t="s">
        <v>339</v>
      </c>
      <c r="ABK56" s="178" t="s">
        <v>339</v>
      </c>
      <c r="ABL56" s="178" t="s">
        <v>339</v>
      </c>
      <c r="ABM56" s="178" t="s">
        <v>339</v>
      </c>
      <c r="ABN56" s="178" t="s">
        <v>339</v>
      </c>
      <c r="ABO56" s="178" t="s">
        <v>339</v>
      </c>
      <c r="ABP56" s="178" t="s">
        <v>339</v>
      </c>
      <c r="ABQ56" s="178" t="s">
        <v>339</v>
      </c>
      <c r="ABR56" s="178" t="s">
        <v>339</v>
      </c>
      <c r="ABS56" s="178" t="s">
        <v>339</v>
      </c>
      <c r="ABT56" s="178" t="s">
        <v>339</v>
      </c>
      <c r="ABU56" s="178" t="s">
        <v>339</v>
      </c>
      <c r="ABV56" s="178" t="s">
        <v>339</v>
      </c>
      <c r="ABW56" s="178" t="s">
        <v>339</v>
      </c>
      <c r="ABX56" s="178" t="s">
        <v>339</v>
      </c>
      <c r="ABY56" s="178" t="s">
        <v>339</v>
      </c>
      <c r="ABZ56" s="178" t="s">
        <v>339</v>
      </c>
      <c r="ACA56" s="178" t="s">
        <v>339</v>
      </c>
      <c r="ACB56" s="178" t="s">
        <v>339</v>
      </c>
      <c r="ACC56" s="178" t="s">
        <v>339</v>
      </c>
      <c r="ACD56" s="178" t="s">
        <v>339</v>
      </c>
      <c r="ACE56" s="178" t="s">
        <v>339</v>
      </c>
      <c r="ACF56" s="178" t="s">
        <v>339</v>
      </c>
      <c r="ACG56" s="178" t="s">
        <v>339</v>
      </c>
      <c r="ACH56" s="178" t="s">
        <v>339</v>
      </c>
      <c r="ACI56" s="178" t="s">
        <v>339</v>
      </c>
      <c r="ACJ56" s="178" t="s">
        <v>339</v>
      </c>
      <c r="ACK56" s="178" t="s">
        <v>339</v>
      </c>
      <c r="ACL56" s="178" t="s">
        <v>339</v>
      </c>
      <c r="ACM56" s="178" t="s">
        <v>339</v>
      </c>
      <c r="ACN56" s="178" t="s">
        <v>339</v>
      </c>
      <c r="ACO56" s="178" t="s">
        <v>339</v>
      </c>
      <c r="ACP56" s="178" t="s">
        <v>339</v>
      </c>
      <c r="ACQ56" s="178" t="s">
        <v>339</v>
      </c>
      <c r="ACR56" s="178" t="s">
        <v>339</v>
      </c>
      <c r="ACS56" s="178" t="s">
        <v>339</v>
      </c>
      <c r="ACT56" s="178" t="s">
        <v>339</v>
      </c>
      <c r="ACU56" s="178" t="s">
        <v>339</v>
      </c>
      <c r="ACV56" s="178" t="s">
        <v>339</v>
      </c>
      <c r="ACW56" s="178" t="s">
        <v>339</v>
      </c>
      <c r="ACX56" s="178" t="s">
        <v>339</v>
      </c>
      <c r="ACY56" s="178" t="s">
        <v>339</v>
      </c>
      <c r="ACZ56" s="178" t="s">
        <v>339</v>
      </c>
      <c r="ADA56" s="178" t="s">
        <v>339</v>
      </c>
      <c r="ADB56" s="178" t="s">
        <v>339</v>
      </c>
      <c r="ADC56" s="178" t="s">
        <v>339</v>
      </c>
      <c r="ADD56" s="178" t="s">
        <v>339</v>
      </c>
      <c r="ADE56" s="178" t="s">
        <v>339</v>
      </c>
      <c r="ADF56" s="178" t="s">
        <v>339</v>
      </c>
      <c r="ADG56" s="178" t="s">
        <v>339</v>
      </c>
      <c r="ADH56" s="178" t="s">
        <v>339</v>
      </c>
      <c r="ADI56" s="178" t="s">
        <v>339</v>
      </c>
      <c r="ADJ56" s="178" t="s">
        <v>339</v>
      </c>
      <c r="ADK56" s="178" t="s">
        <v>339</v>
      </c>
      <c r="ADL56" s="178" t="s">
        <v>339</v>
      </c>
      <c r="ADM56" s="178" t="s">
        <v>339</v>
      </c>
      <c r="ADN56" s="178" t="s">
        <v>339</v>
      </c>
      <c r="ADO56" s="178" t="s">
        <v>339</v>
      </c>
      <c r="ADP56" s="178" t="s">
        <v>339</v>
      </c>
      <c r="ADQ56" s="178" t="s">
        <v>339</v>
      </c>
      <c r="ADR56" s="178" t="s">
        <v>339</v>
      </c>
      <c r="ADS56" s="178" t="s">
        <v>339</v>
      </c>
      <c r="ADT56" s="178" t="s">
        <v>339</v>
      </c>
      <c r="ADU56" s="178" t="s">
        <v>339</v>
      </c>
      <c r="ADV56" s="178" t="s">
        <v>339</v>
      </c>
      <c r="ADW56" s="178" t="s">
        <v>339</v>
      </c>
      <c r="ADX56" s="178" t="s">
        <v>339</v>
      </c>
      <c r="ADY56" s="178" t="s">
        <v>339</v>
      </c>
      <c r="ADZ56" s="178" t="s">
        <v>339</v>
      </c>
      <c r="AEA56" s="178" t="s">
        <v>339</v>
      </c>
      <c r="AEB56" s="178" t="s">
        <v>339</v>
      </c>
      <c r="AEC56" s="178" t="s">
        <v>339</v>
      </c>
      <c r="AED56" s="178" t="s">
        <v>339</v>
      </c>
      <c r="AEE56" s="178" t="s">
        <v>339</v>
      </c>
      <c r="AEF56" s="178" t="s">
        <v>339</v>
      </c>
      <c r="AEG56" s="178" t="s">
        <v>339</v>
      </c>
      <c r="AEH56" s="178" t="s">
        <v>339</v>
      </c>
      <c r="AEI56" s="178" t="s">
        <v>339</v>
      </c>
      <c r="AEJ56" s="178" t="s">
        <v>339</v>
      </c>
      <c r="AEK56" s="178" t="s">
        <v>339</v>
      </c>
      <c r="AEL56" s="178" t="s">
        <v>339</v>
      </c>
      <c r="AEM56" s="178" t="s">
        <v>339</v>
      </c>
      <c r="AEN56" s="178" t="s">
        <v>339</v>
      </c>
      <c r="AEO56" s="178" t="s">
        <v>339</v>
      </c>
      <c r="AEP56" s="178" t="s">
        <v>339</v>
      </c>
      <c r="AEQ56" s="178" t="s">
        <v>339</v>
      </c>
      <c r="AER56" s="178" t="s">
        <v>339</v>
      </c>
      <c r="AES56" s="178" t="s">
        <v>339</v>
      </c>
      <c r="AET56" s="178" t="s">
        <v>339</v>
      </c>
      <c r="AEU56" s="178" t="s">
        <v>339</v>
      </c>
      <c r="AEV56" s="178" t="s">
        <v>339</v>
      </c>
      <c r="AEW56" s="178" t="s">
        <v>339</v>
      </c>
      <c r="AEX56" s="178" t="s">
        <v>339</v>
      </c>
      <c r="AEY56" s="178" t="s">
        <v>339</v>
      </c>
      <c r="AEZ56" s="178" t="s">
        <v>339</v>
      </c>
      <c r="AFA56" s="178" t="s">
        <v>339</v>
      </c>
      <c r="AFB56" s="178" t="s">
        <v>339</v>
      </c>
      <c r="AFC56" s="178" t="s">
        <v>339</v>
      </c>
      <c r="AFD56" s="178" t="s">
        <v>339</v>
      </c>
      <c r="AFE56" s="178" t="s">
        <v>339</v>
      </c>
      <c r="AFF56" s="178" t="s">
        <v>339</v>
      </c>
      <c r="AFG56" s="178" t="s">
        <v>339</v>
      </c>
      <c r="AFH56" s="178" t="s">
        <v>339</v>
      </c>
      <c r="AFI56" s="178" t="s">
        <v>339</v>
      </c>
      <c r="AFJ56" s="178" t="s">
        <v>339</v>
      </c>
      <c r="AFK56" s="178" t="s">
        <v>339</v>
      </c>
      <c r="AFL56" s="178" t="s">
        <v>339</v>
      </c>
      <c r="AFM56" s="178" t="s">
        <v>339</v>
      </c>
      <c r="AFN56" s="178" t="s">
        <v>339</v>
      </c>
      <c r="AFO56" s="178" t="s">
        <v>339</v>
      </c>
      <c r="AFP56" s="178" t="s">
        <v>339</v>
      </c>
      <c r="AFQ56" s="178" t="s">
        <v>339</v>
      </c>
      <c r="AFR56" s="178" t="s">
        <v>339</v>
      </c>
      <c r="AFS56" s="178" t="s">
        <v>339</v>
      </c>
      <c r="AFT56" s="178" t="s">
        <v>339</v>
      </c>
      <c r="AFU56" s="178" t="s">
        <v>339</v>
      </c>
      <c r="AFV56" s="178" t="s">
        <v>339</v>
      </c>
      <c r="AFW56" s="178" t="s">
        <v>339</v>
      </c>
      <c r="AFX56" s="178" t="s">
        <v>339</v>
      </c>
      <c r="AFY56" s="178" t="s">
        <v>339</v>
      </c>
      <c r="AFZ56" s="178" t="s">
        <v>339</v>
      </c>
      <c r="AGA56" s="178" t="s">
        <v>339</v>
      </c>
      <c r="AGB56" s="178" t="s">
        <v>339</v>
      </c>
      <c r="AGC56" s="178" t="s">
        <v>339</v>
      </c>
      <c r="AGD56" s="178" t="s">
        <v>339</v>
      </c>
      <c r="AGE56" s="178" t="s">
        <v>339</v>
      </c>
      <c r="AGF56" s="178" t="s">
        <v>339</v>
      </c>
      <c r="AGG56" s="178" t="s">
        <v>339</v>
      </c>
      <c r="AGH56" s="178" t="s">
        <v>339</v>
      </c>
      <c r="AGI56" s="178" t="s">
        <v>339</v>
      </c>
      <c r="AGJ56" s="178" t="s">
        <v>339</v>
      </c>
      <c r="AGK56" s="178" t="s">
        <v>339</v>
      </c>
      <c r="AGL56" s="178" t="s">
        <v>339</v>
      </c>
      <c r="AGM56" s="178" t="s">
        <v>339</v>
      </c>
      <c r="AGN56" s="178" t="s">
        <v>339</v>
      </c>
      <c r="AGO56" s="178" t="s">
        <v>339</v>
      </c>
      <c r="AGP56" s="178" t="s">
        <v>339</v>
      </c>
      <c r="AGQ56" s="178" t="s">
        <v>339</v>
      </c>
      <c r="AGR56" s="178" t="s">
        <v>339</v>
      </c>
      <c r="AGS56" s="178" t="s">
        <v>339</v>
      </c>
      <c r="AGT56" s="178" t="s">
        <v>339</v>
      </c>
      <c r="AGU56" s="178" t="s">
        <v>339</v>
      </c>
      <c r="AGV56" s="178" t="s">
        <v>339</v>
      </c>
      <c r="AGW56" s="178" t="s">
        <v>339</v>
      </c>
      <c r="AGX56" s="178" t="s">
        <v>339</v>
      </c>
      <c r="AGY56" s="178" t="s">
        <v>339</v>
      </c>
      <c r="AGZ56" s="178" t="s">
        <v>339</v>
      </c>
      <c r="AHA56" s="178" t="s">
        <v>339</v>
      </c>
      <c r="AHB56" s="178" t="s">
        <v>339</v>
      </c>
      <c r="AHC56" s="178" t="s">
        <v>339</v>
      </c>
      <c r="AHD56" s="178" t="s">
        <v>339</v>
      </c>
      <c r="AHE56" s="178" t="s">
        <v>339</v>
      </c>
      <c r="AHF56" s="178" t="s">
        <v>339</v>
      </c>
      <c r="AHG56" s="178" t="s">
        <v>339</v>
      </c>
      <c r="AHH56" s="178" t="s">
        <v>339</v>
      </c>
      <c r="AHI56" s="178" t="s">
        <v>339</v>
      </c>
      <c r="AHJ56" s="178" t="s">
        <v>339</v>
      </c>
      <c r="AHK56" s="178" t="s">
        <v>339</v>
      </c>
      <c r="AHL56" s="178" t="s">
        <v>339</v>
      </c>
      <c r="AHM56" s="178" t="s">
        <v>339</v>
      </c>
      <c r="AHN56" s="178" t="s">
        <v>339</v>
      </c>
      <c r="AHO56" s="178" t="s">
        <v>339</v>
      </c>
      <c r="AHP56" s="178" t="s">
        <v>339</v>
      </c>
      <c r="AHQ56" s="178" t="s">
        <v>339</v>
      </c>
      <c r="AHR56" s="178" t="s">
        <v>339</v>
      </c>
      <c r="AHS56" s="178" t="s">
        <v>339</v>
      </c>
      <c r="AHT56" s="178" t="s">
        <v>339</v>
      </c>
      <c r="AHU56" s="178" t="s">
        <v>339</v>
      </c>
      <c r="AHV56" s="178" t="s">
        <v>339</v>
      </c>
      <c r="AHW56" s="178" t="s">
        <v>339</v>
      </c>
      <c r="AHX56" s="178" t="s">
        <v>339</v>
      </c>
      <c r="AHY56" s="178" t="s">
        <v>339</v>
      </c>
      <c r="AHZ56" s="178" t="s">
        <v>339</v>
      </c>
      <c r="AIA56" s="178" t="s">
        <v>339</v>
      </c>
      <c r="AIB56" s="178" t="s">
        <v>339</v>
      </c>
      <c r="AIC56" s="178" t="s">
        <v>339</v>
      </c>
      <c r="AID56" s="178" t="s">
        <v>339</v>
      </c>
      <c r="AIE56" s="178" t="s">
        <v>339</v>
      </c>
      <c r="AIF56" s="178" t="s">
        <v>339</v>
      </c>
      <c r="AIG56" s="178" t="s">
        <v>339</v>
      </c>
      <c r="AIH56" s="178" t="s">
        <v>339</v>
      </c>
      <c r="AII56" s="178" t="s">
        <v>339</v>
      </c>
      <c r="AIJ56" s="178" t="s">
        <v>339</v>
      </c>
      <c r="AIK56" s="178" t="s">
        <v>339</v>
      </c>
      <c r="AIL56" s="178" t="s">
        <v>339</v>
      </c>
      <c r="AIM56" s="178" t="s">
        <v>339</v>
      </c>
      <c r="AIN56" s="178" t="s">
        <v>339</v>
      </c>
      <c r="AIO56" s="178" t="s">
        <v>339</v>
      </c>
      <c r="AIP56" s="178" t="s">
        <v>339</v>
      </c>
      <c r="AIQ56" s="178" t="s">
        <v>339</v>
      </c>
      <c r="AIR56" s="178" t="s">
        <v>339</v>
      </c>
      <c r="AIS56" s="178" t="s">
        <v>339</v>
      </c>
      <c r="AIT56" s="178" t="s">
        <v>339</v>
      </c>
      <c r="AIU56" s="178" t="s">
        <v>339</v>
      </c>
      <c r="AIV56" s="178" t="s">
        <v>339</v>
      </c>
      <c r="AIW56" s="178" t="s">
        <v>339</v>
      </c>
      <c r="AIX56" s="178" t="s">
        <v>339</v>
      </c>
      <c r="AIY56" s="178" t="s">
        <v>339</v>
      </c>
      <c r="AIZ56" s="178" t="s">
        <v>339</v>
      </c>
      <c r="AJA56" s="178" t="s">
        <v>339</v>
      </c>
      <c r="AJB56" s="178" t="s">
        <v>339</v>
      </c>
      <c r="AJC56" s="178" t="s">
        <v>339</v>
      </c>
      <c r="AJD56" s="178" t="s">
        <v>339</v>
      </c>
      <c r="AJE56" s="178" t="s">
        <v>339</v>
      </c>
      <c r="AJF56" s="178" t="s">
        <v>339</v>
      </c>
      <c r="AJG56" s="178" t="s">
        <v>339</v>
      </c>
      <c r="AJH56" s="178" t="s">
        <v>339</v>
      </c>
      <c r="AJI56" s="178" t="s">
        <v>339</v>
      </c>
      <c r="AJJ56" s="178" t="s">
        <v>339</v>
      </c>
      <c r="AJK56" s="178" t="s">
        <v>339</v>
      </c>
      <c r="AJL56" s="178" t="s">
        <v>339</v>
      </c>
      <c r="AJM56" s="178" t="s">
        <v>339</v>
      </c>
      <c r="AJN56" s="178" t="s">
        <v>339</v>
      </c>
      <c r="AJO56" s="178" t="s">
        <v>339</v>
      </c>
      <c r="AJP56" s="178" t="s">
        <v>339</v>
      </c>
      <c r="AJQ56" s="178" t="s">
        <v>339</v>
      </c>
      <c r="AJR56" s="178" t="s">
        <v>339</v>
      </c>
      <c r="AJS56" s="178" t="s">
        <v>339</v>
      </c>
      <c r="AJT56" s="178" t="s">
        <v>339</v>
      </c>
      <c r="AJU56" s="178" t="s">
        <v>339</v>
      </c>
      <c r="AJV56" s="178" t="s">
        <v>339</v>
      </c>
      <c r="AJW56" s="178" t="s">
        <v>339</v>
      </c>
      <c r="AJX56" s="178" t="s">
        <v>339</v>
      </c>
      <c r="AJY56" s="178" t="s">
        <v>339</v>
      </c>
      <c r="AJZ56" s="178" t="s">
        <v>339</v>
      </c>
      <c r="AKA56" s="178" t="s">
        <v>339</v>
      </c>
      <c r="AKB56" s="178" t="s">
        <v>339</v>
      </c>
      <c r="AKC56" s="178" t="s">
        <v>339</v>
      </c>
      <c r="AKD56" s="178" t="s">
        <v>339</v>
      </c>
      <c r="AKE56" s="178" t="s">
        <v>339</v>
      </c>
      <c r="AKF56" s="178" t="s">
        <v>339</v>
      </c>
      <c r="AKG56" s="178" t="s">
        <v>339</v>
      </c>
      <c r="AKH56" s="178" t="s">
        <v>339</v>
      </c>
      <c r="AKI56" s="178" t="s">
        <v>339</v>
      </c>
      <c r="AKJ56" s="178" t="s">
        <v>339</v>
      </c>
      <c r="AKK56" s="178" t="s">
        <v>339</v>
      </c>
      <c r="AKL56" s="178" t="s">
        <v>339</v>
      </c>
      <c r="AKM56" s="178" t="s">
        <v>339</v>
      </c>
      <c r="AKN56" s="178" t="s">
        <v>339</v>
      </c>
      <c r="AKO56" s="178" t="s">
        <v>339</v>
      </c>
      <c r="AKP56" s="178" t="s">
        <v>339</v>
      </c>
      <c r="AKQ56" s="178" t="s">
        <v>339</v>
      </c>
      <c r="AKR56" s="178" t="s">
        <v>339</v>
      </c>
      <c r="AKS56" s="178" t="s">
        <v>339</v>
      </c>
      <c r="AKT56" s="178" t="s">
        <v>339</v>
      </c>
      <c r="AKU56" s="178" t="s">
        <v>339</v>
      </c>
      <c r="AKV56" s="178" t="s">
        <v>339</v>
      </c>
      <c r="AKW56" s="178" t="s">
        <v>339</v>
      </c>
      <c r="AKX56" s="178" t="s">
        <v>339</v>
      </c>
      <c r="AKY56" s="178" t="s">
        <v>339</v>
      </c>
      <c r="AKZ56" s="178" t="s">
        <v>339</v>
      </c>
      <c r="ALA56" s="178" t="s">
        <v>339</v>
      </c>
      <c r="ALB56" s="178" t="s">
        <v>339</v>
      </c>
      <c r="ALC56" s="178" t="s">
        <v>339</v>
      </c>
      <c r="ALD56" s="178" t="s">
        <v>339</v>
      </c>
      <c r="ALE56" s="178" t="s">
        <v>339</v>
      </c>
      <c r="ALF56" s="178" t="s">
        <v>339</v>
      </c>
      <c r="ALG56" s="178" t="s">
        <v>339</v>
      </c>
      <c r="ALH56" s="178" t="s">
        <v>339</v>
      </c>
      <c r="ALI56" s="178" t="s">
        <v>339</v>
      </c>
      <c r="ALJ56" s="178" t="s">
        <v>339</v>
      </c>
      <c r="ALK56" s="178" t="s">
        <v>339</v>
      </c>
      <c r="ALL56" s="178" t="s">
        <v>339</v>
      </c>
      <c r="ALM56" s="178" t="s">
        <v>339</v>
      </c>
      <c r="ALN56" s="178" t="s">
        <v>339</v>
      </c>
      <c r="ALO56" s="178" t="s">
        <v>339</v>
      </c>
      <c r="ALP56" s="178" t="s">
        <v>339</v>
      </c>
      <c r="ALQ56" s="178" t="s">
        <v>339</v>
      </c>
      <c r="ALR56" s="178" t="s">
        <v>339</v>
      </c>
      <c r="ALS56" s="178" t="s">
        <v>339</v>
      </c>
      <c r="ALT56" s="178" t="s">
        <v>339</v>
      </c>
      <c r="ALU56" s="178" t="s">
        <v>339</v>
      </c>
      <c r="ALV56" s="178" t="s">
        <v>339</v>
      </c>
      <c r="ALW56" s="178" t="s">
        <v>339</v>
      </c>
      <c r="ALX56" s="178" t="s">
        <v>339</v>
      </c>
      <c r="ALY56" s="178" t="s">
        <v>339</v>
      </c>
      <c r="ALZ56" s="178" t="s">
        <v>339</v>
      </c>
      <c r="AMA56" s="178" t="s">
        <v>339</v>
      </c>
      <c r="AMB56" s="178" t="s">
        <v>339</v>
      </c>
      <c r="AMC56" s="178" t="s">
        <v>339</v>
      </c>
      <c r="AMD56" s="178" t="s">
        <v>339</v>
      </c>
      <c r="AME56" s="178" t="s">
        <v>339</v>
      </c>
      <c r="AMF56" s="178" t="s">
        <v>339</v>
      </c>
      <c r="AMG56" s="178" t="s">
        <v>339</v>
      </c>
      <c r="AMH56" s="178" t="s">
        <v>339</v>
      </c>
      <c r="AMI56" s="178" t="s">
        <v>339</v>
      </c>
      <c r="AMJ56" s="178" t="s">
        <v>339</v>
      </c>
      <c r="AMK56" s="178" t="s">
        <v>339</v>
      </c>
      <c r="AML56" s="178" t="s">
        <v>339</v>
      </c>
      <c r="AMM56" s="178" t="s">
        <v>339</v>
      </c>
      <c r="AMN56" s="178" t="s">
        <v>339</v>
      </c>
      <c r="AMO56" s="178" t="s">
        <v>339</v>
      </c>
      <c r="AMP56" s="178" t="s">
        <v>339</v>
      </c>
      <c r="AMQ56" s="178" t="s">
        <v>339</v>
      </c>
      <c r="AMR56" s="178" t="s">
        <v>339</v>
      </c>
      <c r="AMS56" s="178" t="s">
        <v>339</v>
      </c>
      <c r="AMT56" s="178" t="s">
        <v>339</v>
      </c>
      <c r="AMU56" s="178" t="s">
        <v>339</v>
      </c>
      <c r="AMV56" s="178" t="s">
        <v>339</v>
      </c>
      <c r="AMW56" s="178" t="s">
        <v>339</v>
      </c>
      <c r="AMX56" s="178" t="s">
        <v>339</v>
      </c>
      <c r="AMY56" s="178" t="s">
        <v>339</v>
      </c>
      <c r="AMZ56" s="178" t="s">
        <v>339</v>
      </c>
      <c r="ANA56" s="178" t="s">
        <v>339</v>
      </c>
      <c r="ANB56" s="178" t="s">
        <v>339</v>
      </c>
      <c r="ANC56" s="178" t="s">
        <v>339</v>
      </c>
      <c r="AND56" s="178" t="s">
        <v>339</v>
      </c>
      <c r="ANE56" s="178" t="s">
        <v>339</v>
      </c>
      <c r="ANF56" s="178" t="s">
        <v>339</v>
      </c>
      <c r="ANG56" s="178" t="s">
        <v>339</v>
      </c>
      <c r="ANH56" s="178" t="s">
        <v>339</v>
      </c>
      <c r="ANI56" s="178" t="s">
        <v>339</v>
      </c>
      <c r="ANJ56" s="178" t="s">
        <v>339</v>
      </c>
      <c r="ANK56" s="178" t="s">
        <v>339</v>
      </c>
      <c r="ANL56" s="178" t="s">
        <v>339</v>
      </c>
      <c r="ANM56" s="178" t="s">
        <v>339</v>
      </c>
      <c r="ANN56" s="178" t="s">
        <v>339</v>
      </c>
      <c r="ANO56" s="178" t="s">
        <v>339</v>
      </c>
      <c r="ANP56" s="178" t="s">
        <v>339</v>
      </c>
      <c r="ANQ56" s="178" t="s">
        <v>339</v>
      </c>
      <c r="ANR56" s="178" t="s">
        <v>339</v>
      </c>
      <c r="ANS56" s="178" t="s">
        <v>339</v>
      </c>
      <c r="ANT56" s="178" t="s">
        <v>339</v>
      </c>
      <c r="ANU56" s="178" t="s">
        <v>339</v>
      </c>
      <c r="ANV56" s="178" t="s">
        <v>339</v>
      </c>
      <c r="ANW56" s="178" t="s">
        <v>339</v>
      </c>
      <c r="ANX56" s="178" t="s">
        <v>339</v>
      </c>
      <c r="ANY56" s="178" t="s">
        <v>339</v>
      </c>
      <c r="ANZ56" s="178" t="s">
        <v>339</v>
      </c>
      <c r="AOA56" s="178" t="s">
        <v>339</v>
      </c>
      <c r="AOB56" s="178" t="s">
        <v>339</v>
      </c>
      <c r="AOC56" s="178" t="s">
        <v>339</v>
      </c>
      <c r="AOD56" s="178" t="s">
        <v>339</v>
      </c>
      <c r="AOE56" s="178" t="s">
        <v>339</v>
      </c>
      <c r="AOF56" s="178" t="s">
        <v>339</v>
      </c>
      <c r="AOG56" s="178" t="s">
        <v>339</v>
      </c>
      <c r="AOH56" s="178" t="s">
        <v>339</v>
      </c>
      <c r="AOI56" s="178" t="s">
        <v>339</v>
      </c>
      <c r="AOJ56" s="178" t="s">
        <v>339</v>
      </c>
      <c r="AOK56" s="178" t="s">
        <v>339</v>
      </c>
      <c r="AOL56" s="178" t="s">
        <v>339</v>
      </c>
      <c r="AOM56" s="178" t="s">
        <v>339</v>
      </c>
      <c r="AON56" s="178" t="s">
        <v>339</v>
      </c>
      <c r="AOO56" s="178" t="s">
        <v>339</v>
      </c>
      <c r="AOP56" s="178" t="s">
        <v>339</v>
      </c>
      <c r="AOQ56" s="178" t="s">
        <v>339</v>
      </c>
      <c r="AOR56" s="178" t="s">
        <v>339</v>
      </c>
      <c r="AOS56" s="178" t="s">
        <v>339</v>
      </c>
      <c r="AOT56" s="178" t="s">
        <v>339</v>
      </c>
      <c r="AOU56" s="178" t="s">
        <v>339</v>
      </c>
      <c r="AOV56" s="178" t="s">
        <v>339</v>
      </c>
      <c r="AOW56" s="178" t="s">
        <v>339</v>
      </c>
      <c r="AOX56" s="178" t="s">
        <v>339</v>
      </c>
      <c r="AOY56" s="178" t="s">
        <v>339</v>
      </c>
      <c r="AOZ56" s="178" t="s">
        <v>339</v>
      </c>
      <c r="APA56" s="178" t="s">
        <v>339</v>
      </c>
      <c r="APB56" s="178" t="s">
        <v>339</v>
      </c>
      <c r="APC56" s="178" t="s">
        <v>339</v>
      </c>
      <c r="APD56" s="178" t="s">
        <v>339</v>
      </c>
      <c r="APE56" s="178" t="s">
        <v>339</v>
      </c>
      <c r="APF56" s="178" t="s">
        <v>339</v>
      </c>
      <c r="APG56" s="178" t="s">
        <v>339</v>
      </c>
      <c r="APH56" s="178" t="s">
        <v>339</v>
      </c>
      <c r="API56" s="178" t="s">
        <v>339</v>
      </c>
      <c r="APJ56" s="178" t="s">
        <v>339</v>
      </c>
      <c r="APK56" s="178" t="s">
        <v>339</v>
      </c>
      <c r="APL56" s="178" t="s">
        <v>339</v>
      </c>
      <c r="APM56" s="178" t="s">
        <v>339</v>
      </c>
      <c r="APN56" s="178" t="s">
        <v>339</v>
      </c>
      <c r="APO56" s="178" t="s">
        <v>339</v>
      </c>
      <c r="APP56" s="178" t="s">
        <v>339</v>
      </c>
      <c r="APQ56" s="178" t="s">
        <v>339</v>
      </c>
      <c r="APR56" s="178" t="s">
        <v>339</v>
      </c>
      <c r="APS56" s="178" t="s">
        <v>339</v>
      </c>
      <c r="APT56" s="178" t="s">
        <v>339</v>
      </c>
      <c r="APU56" s="178" t="s">
        <v>339</v>
      </c>
      <c r="APV56" s="178" t="s">
        <v>339</v>
      </c>
      <c r="APW56" s="178" t="s">
        <v>339</v>
      </c>
      <c r="APX56" s="178" t="s">
        <v>339</v>
      </c>
      <c r="APY56" s="178" t="s">
        <v>339</v>
      </c>
      <c r="APZ56" s="178" t="s">
        <v>339</v>
      </c>
      <c r="AQA56" s="178" t="s">
        <v>339</v>
      </c>
      <c r="AQB56" s="178" t="s">
        <v>339</v>
      </c>
      <c r="AQC56" s="178" t="s">
        <v>339</v>
      </c>
      <c r="AQD56" s="178" t="s">
        <v>339</v>
      </c>
      <c r="AQE56" s="178" t="s">
        <v>339</v>
      </c>
      <c r="AQF56" s="178" t="s">
        <v>339</v>
      </c>
      <c r="AQG56" s="178" t="s">
        <v>339</v>
      </c>
      <c r="AQH56" s="178" t="s">
        <v>339</v>
      </c>
      <c r="AQI56" s="178" t="s">
        <v>339</v>
      </c>
      <c r="AQJ56" s="178" t="s">
        <v>339</v>
      </c>
      <c r="AQK56" s="178" t="s">
        <v>339</v>
      </c>
      <c r="AQL56" s="178" t="s">
        <v>339</v>
      </c>
      <c r="AQM56" s="178" t="s">
        <v>339</v>
      </c>
      <c r="AQN56" s="178" t="s">
        <v>339</v>
      </c>
      <c r="AQO56" s="178" t="s">
        <v>339</v>
      </c>
      <c r="AQP56" s="178" t="s">
        <v>339</v>
      </c>
      <c r="AQQ56" s="178" t="s">
        <v>339</v>
      </c>
      <c r="AQR56" s="178" t="s">
        <v>339</v>
      </c>
      <c r="AQS56" s="178" t="s">
        <v>339</v>
      </c>
      <c r="AQT56" s="178" t="s">
        <v>339</v>
      </c>
      <c r="AQU56" s="178" t="s">
        <v>339</v>
      </c>
      <c r="AQV56" s="178" t="s">
        <v>339</v>
      </c>
      <c r="AQW56" s="178" t="s">
        <v>339</v>
      </c>
      <c r="AQX56" s="178" t="s">
        <v>339</v>
      </c>
      <c r="AQY56" s="178" t="s">
        <v>339</v>
      </c>
      <c r="AQZ56" s="178" t="s">
        <v>339</v>
      </c>
      <c r="ARA56" s="178" t="s">
        <v>339</v>
      </c>
      <c r="ARB56" s="178" t="s">
        <v>339</v>
      </c>
      <c r="ARC56" s="178" t="s">
        <v>339</v>
      </c>
      <c r="ARD56" s="178" t="s">
        <v>339</v>
      </c>
      <c r="ARE56" s="178" t="s">
        <v>339</v>
      </c>
      <c r="ARF56" s="178" t="s">
        <v>339</v>
      </c>
      <c r="ARG56" s="178" t="s">
        <v>339</v>
      </c>
      <c r="ARH56" s="178" t="s">
        <v>339</v>
      </c>
      <c r="ARI56" s="178" t="s">
        <v>339</v>
      </c>
      <c r="ARJ56" s="178" t="s">
        <v>339</v>
      </c>
      <c r="ARK56" s="178" t="s">
        <v>339</v>
      </c>
      <c r="ARL56" s="178" t="s">
        <v>339</v>
      </c>
      <c r="ARM56" s="178" t="s">
        <v>339</v>
      </c>
      <c r="ARN56" s="178" t="s">
        <v>339</v>
      </c>
      <c r="ARO56" s="178" t="s">
        <v>339</v>
      </c>
      <c r="ARP56" s="178" t="s">
        <v>339</v>
      </c>
      <c r="ARQ56" s="178" t="s">
        <v>339</v>
      </c>
      <c r="ARR56" s="178" t="s">
        <v>339</v>
      </c>
      <c r="ARS56" s="178" t="s">
        <v>339</v>
      </c>
      <c r="ART56" s="178" t="s">
        <v>339</v>
      </c>
      <c r="ARU56" s="178" t="s">
        <v>339</v>
      </c>
      <c r="ARV56" s="178" t="s">
        <v>339</v>
      </c>
      <c r="ARW56" s="178" t="s">
        <v>339</v>
      </c>
      <c r="ARX56" s="178" t="s">
        <v>339</v>
      </c>
      <c r="ARY56" s="178" t="s">
        <v>339</v>
      </c>
      <c r="ARZ56" s="178" t="s">
        <v>339</v>
      </c>
      <c r="ASA56" s="178" t="s">
        <v>339</v>
      </c>
      <c r="ASB56" s="178" t="s">
        <v>339</v>
      </c>
      <c r="ASC56" s="178" t="s">
        <v>339</v>
      </c>
      <c r="ASD56" s="178" t="s">
        <v>339</v>
      </c>
      <c r="ASE56" s="178" t="s">
        <v>339</v>
      </c>
      <c r="ASF56" s="178" t="s">
        <v>339</v>
      </c>
      <c r="ASG56" s="178" t="s">
        <v>339</v>
      </c>
      <c r="ASH56" s="178" t="s">
        <v>339</v>
      </c>
      <c r="ASI56" s="178" t="s">
        <v>339</v>
      </c>
      <c r="ASJ56" s="178" t="s">
        <v>339</v>
      </c>
      <c r="ASK56" s="178" t="s">
        <v>339</v>
      </c>
      <c r="ASL56" s="178" t="s">
        <v>339</v>
      </c>
      <c r="ASM56" s="178" t="s">
        <v>339</v>
      </c>
      <c r="ASN56" s="178" t="s">
        <v>339</v>
      </c>
      <c r="ASO56" s="178" t="s">
        <v>339</v>
      </c>
      <c r="ASP56" s="178" t="s">
        <v>339</v>
      </c>
      <c r="ASQ56" s="178" t="s">
        <v>339</v>
      </c>
      <c r="ASR56" s="178" t="s">
        <v>339</v>
      </c>
      <c r="ASS56" s="178" t="s">
        <v>339</v>
      </c>
      <c r="AST56" s="178" t="s">
        <v>339</v>
      </c>
      <c r="ASU56" s="178" t="s">
        <v>339</v>
      </c>
      <c r="ASV56" s="178" t="s">
        <v>339</v>
      </c>
      <c r="ASW56" s="178" t="s">
        <v>339</v>
      </c>
      <c r="ASX56" s="178" t="s">
        <v>339</v>
      </c>
      <c r="ASY56" s="178" t="s">
        <v>339</v>
      </c>
      <c r="ASZ56" s="178" t="s">
        <v>339</v>
      </c>
      <c r="ATA56" s="178" t="s">
        <v>339</v>
      </c>
      <c r="ATB56" s="178" t="s">
        <v>339</v>
      </c>
      <c r="ATC56" s="178" t="s">
        <v>339</v>
      </c>
      <c r="ATD56" s="178" t="s">
        <v>339</v>
      </c>
      <c r="ATE56" s="178" t="s">
        <v>339</v>
      </c>
      <c r="ATF56" s="178" t="s">
        <v>339</v>
      </c>
      <c r="ATG56" s="178" t="s">
        <v>339</v>
      </c>
      <c r="ATH56" s="178" t="s">
        <v>339</v>
      </c>
      <c r="ATI56" s="178" t="s">
        <v>339</v>
      </c>
      <c r="ATJ56" s="178" t="s">
        <v>339</v>
      </c>
      <c r="ATK56" s="178" t="s">
        <v>339</v>
      </c>
      <c r="ATL56" s="178" t="s">
        <v>339</v>
      </c>
      <c r="ATM56" s="178" t="s">
        <v>339</v>
      </c>
      <c r="ATN56" s="178" t="s">
        <v>339</v>
      </c>
      <c r="ATO56" s="178" t="s">
        <v>339</v>
      </c>
      <c r="ATP56" s="178" t="s">
        <v>339</v>
      </c>
      <c r="ATQ56" s="178" t="s">
        <v>339</v>
      </c>
      <c r="ATR56" s="178" t="s">
        <v>339</v>
      </c>
      <c r="ATS56" s="178" t="s">
        <v>339</v>
      </c>
      <c r="ATT56" s="178" t="s">
        <v>339</v>
      </c>
      <c r="ATU56" s="178" t="s">
        <v>339</v>
      </c>
      <c r="ATV56" s="178" t="s">
        <v>339</v>
      </c>
      <c r="ATW56" s="178" t="s">
        <v>339</v>
      </c>
      <c r="ATX56" s="178" t="s">
        <v>339</v>
      </c>
      <c r="ATY56" s="178" t="s">
        <v>339</v>
      </c>
      <c r="ATZ56" s="178" t="s">
        <v>339</v>
      </c>
      <c r="AUA56" s="178" t="s">
        <v>339</v>
      </c>
      <c r="AUB56" s="178" t="s">
        <v>339</v>
      </c>
      <c r="AUC56" s="178" t="s">
        <v>339</v>
      </c>
      <c r="AUD56" s="178" t="s">
        <v>339</v>
      </c>
      <c r="AUE56" s="178" t="s">
        <v>339</v>
      </c>
      <c r="AUF56" s="178" t="s">
        <v>339</v>
      </c>
      <c r="AUG56" s="178" t="s">
        <v>339</v>
      </c>
      <c r="AUH56" s="178" t="s">
        <v>339</v>
      </c>
      <c r="AUI56" s="178" t="s">
        <v>339</v>
      </c>
      <c r="AUJ56" s="178" t="s">
        <v>339</v>
      </c>
      <c r="AUK56" s="178" t="s">
        <v>339</v>
      </c>
      <c r="AUL56" s="178" t="s">
        <v>339</v>
      </c>
      <c r="AUM56" s="178" t="s">
        <v>339</v>
      </c>
      <c r="AUN56" s="178" t="s">
        <v>339</v>
      </c>
      <c r="AUO56" s="178" t="s">
        <v>339</v>
      </c>
      <c r="AUP56" s="178" t="s">
        <v>339</v>
      </c>
      <c r="AUQ56" s="178" t="s">
        <v>339</v>
      </c>
      <c r="AUR56" s="178" t="s">
        <v>339</v>
      </c>
      <c r="AUS56" s="178" t="s">
        <v>339</v>
      </c>
      <c r="AUT56" s="178" t="s">
        <v>339</v>
      </c>
      <c r="AUU56" s="178" t="s">
        <v>339</v>
      </c>
      <c r="AUV56" s="178" t="s">
        <v>339</v>
      </c>
      <c r="AUW56" s="178" t="s">
        <v>339</v>
      </c>
      <c r="AUX56" s="178" t="s">
        <v>339</v>
      </c>
      <c r="AUY56" s="178" t="s">
        <v>339</v>
      </c>
      <c r="AUZ56" s="178" t="s">
        <v>339</v>
      </c>
      <c r="AVA56" s="178" t="s">
        <v>339</v>
      </c>
      <c r="AVB56" s="178" t="s">
        <v>339</v>
      </c>
      <c r="AVC56" s="178" t="s">
        <v>339</v>
      </c>
      <c r="AVD56" s="178" t="s">
        <v>339</v>
      </c>
      <c r="AVE56" s="178" t="s">
        <v>339</v>
      </c>
      <c r="AVF56" s="178" t="s">
        <v>339</v>
      </c>
      <c r="AVG56" s="178" t="s">
        <v>339</v>
      </c>
      <c r="AVH56" s="178" t="s">
        <v>339</v>
      </c>
      <c r="AVI56" s="178" t="s">
        <v>339</v>
      </c>
      <c r="AVJ56" s="178" t="s">
        <v>339</v>
      </c>
      <c r="AVK56" s="178" t="s">
        <v>339</v>
      </c>
      <c r="AVL56" s="178" t="s">
        <v>339</v>
      </c>
      <c r="AVM56" s="178" t="s">
        <v>339</v>
      </c>
      <c r="AVN56" s="178" t="s">
        <v>339</v>
      </c>
      <c r="AVO56" s="178" t="s">
        <v>339</v>
      </c>
      <c r="AVP56" s="178" t="s">
        <v>339</v>
      </c>
      <c r="AVQ56" s="178" t="s">
        <v>339</v>
      </c>
      <c r="AVR56" s="178" t="s">
        <v>339</v>
      </c>
      <c r="AVS56" s="178" t="s">
        <v>339</v>
      </c>
      <c r="AVT56" s="178" t="s">
        <v>339</v>
      </c>
      <c r="AVU56" s="178" t="s">
        <v>339</v>
      </c>
      <c r="AVV56" s="178" t="s">
        <v>339</v>
      </c>
      <c r="AVW56" s="178" t="s">
        <v>339</v>
      </c>
      <c r="AVX56" s="178" t="s">
        <v>339</v>
      </c>
      <c r="AVY56" s="178" t="s">
        <v>339</v>
      </c>
      <c r="AVZ56" s="178" t="s">
        <v>339</v>
      </c>
      <c r="AWA56" s="178" t="s">
        <v>339</v>
      </c>
      <c r="AWB56" s="178" t="s">
        <v>339</v>
      </c>
      <c r="AWC56" s="178" t="s">
        <v>339</v>
      </c>
      <c r="AWD56" s="178" t="s">
        <v>339</v>
      </c>
      <c r="AWE56" s="178" t="s">
        <v>339</v>
      </c>
      <c r="AWF56" s="178" t="s">
        <v>339</v>
      </c>
      <c r="AWG56" s="178" t="s">
        <v>339</v>
      </c>
      <c r="AWH56" s="178" t="s">
        <v>339</v>
      </c>
      <c r="AWI56" s="178" t="s">
        <v>339</v>
      </c>
      <c r="AWJ56" s="178" t="s">
        <v>339</v>
      </c>
      <c r="AWK56" s="178" t="s">
        <v>339</v>
      </c>
      <c r="AWL56" s="178" t="s">
        <v>339</v>
      </c>
      <c r="AWM56" s="178" t="s">
        <v>339</v>
      </c>
      <c r="AWN56" s="178" t="s">
        <v>339</v>
      </c>
      <c r="AWO56" s="178" t="s">
        <v>339</v>
      </c>
      <c r="AWP56" s="178" t="s">
        <v>339</v>
      </c>
      <c r="AWQ56" s="178" t="s">
        <v>339</v>
      </c>
      <c r="AWR56" s="178" t="s">
        <v>339</v>
      </c>
      <c r="AWS56" s="178" t="s">
        <v>339</v>
      </c>
      <c r="AWT56" s="178" t="s">
        <v>339</v>
      </c>
      <c r="AWU56" s="178" t="s">
        <v>339</v>
      </c>
      <c r="AWV56" s="178" t="s">
        <v>339</v>
      </c>
      <c r="AWW56" s="178" t="s">
        <v>339</v>
      </c>
      <c r="AWX56" s="178" t="s">
        <v>339</v>
      </c>
      <c r="AWY56" s="178" t="s">
        <v>339</v>
      </c>
      <c r="AWZ56" s="178" t="s">
        <v>339</v>
      </c>
      <c r="AXA56" s="178" t="s">
        <v>339</v>
      </c>
      <c r="AXB56" s="178" t="s">
        <v>339</v>
      </c>
      <c r="AXC56" s="178" t="s">
        <v>339</v>
      </c>
      <c r="AXD56" s="178" t="s">
        <v>339</v>
      </c>
      <c r="AXE56" s="178" t="s">
        <v>339</v>
      </c>
      <c r="AXF56" s="178" t="s">
        <v>339</v>
      </c>
      <c r="AXG56" s="178" t="s">
        <v>339</v>
      </c>
      <c r="AXH56" s="178" t="s">
        <v>339</v>
      </c>
      <c r="AXI56" s="178" t="s">
        <v>339</v>
      </c>
      <c r="AXJ56" s="178" t="s">
        <v>339</v>
      </c>
      <c r="AXK56" s="178" t="s">
        <v>339</v>
      </c>
      <c r="AXL56" s="178" t="s">
        <v>339</v>
      </c>
      <c r="AXM56" s="178" t="s">
        <v>339</v>
      </c>
      <c r="AXN56" s="178" t="s">
        <v>339</v>
      </c>
      <c r="AXO56" s="178" t="s">
        <v>339</v>
      </c>
      <c r="AXP56" s="178" t="s">
        <v>339</v>
      </c>
      <c r="AXQ56" s="178" t="s">
        <v>339</v>
      </c>
      <c r="AXR56" s="178" t="s">
        <v>339</v>
      </c>
      <c r="AXS56" s="178" t="s">
        <v>339</v>
      </c>
      <c r="AXT56" s="178" t="s">
        <v>339</v>
      </c>
      <c r="AXU56" s="178" t="s">
        <v>339</v>
      </c>
      <c r="AXV56" s="178" t="s">
        <v>339</v>
      </c>
      <c r="AXW56" s="178" t="s">
        <v>339</v>
      </c>
      <c r="AXX56" s="178" t="s">
        <v>339</v>
      </c>
      <c r="AXY56" s="178" t="s">
        <v>339</v>
      </c>
      <c r="AXZ56" s="178" t="s">
        <v>339</v>
      </c>
      <c r="AYA56" s="178" t="s">
        <v>339</v>
      </c>
      <c r="AYB56" s="178" t="s">
        <v>339</v>
      </c>
      <c r="AYC56" s="178" t="s">
        <v>339</v>
      </c>
      <c r="AYD56" s="178" t="s">
        <v>339</v>
      </c>
      <c r="AYE56" s="178" t="s">
        <v>339</v>
      </c>
      <c r="AYF56" s="178" t="s">
        <v>339</v>
      </c>
      <c r="AYG56" s="178" t="s">
        <v>339</v>
      </c>
      <c r="AYH56" s="178" t="s">
        <v>339</v>
      </c>
      <c r="AYI56" s="178" t="s">
        <v>339</v>
      </c>
      <c r="AYJ56" s="178" t="s">
        <v>339</v>
      </c>
      <c r="AYK56" s="178" t="s">
        <v>339</v>
      </c>
      <c r="AYL56" s="178" t="s">
        <v>339</v>
      </c>
      <c r="AYM56" s="178" t="s">
        <v>339</v>
      </c>
      <c r="AYN56" s="178" t="s">
        <v>339</v>
      </c>
      <c r="AYO56" s="178" t="s">
        <v>339</v>
      </c>
      <c r="AYP56" s="178" t="s">
        <v>339</v>
      </c>
      <c r="AYQ56" s="178" t="s">
        <v>339</v>
      </c>
      <c r="AYR56" s="178" t="s">
        <v>339</v>
      </c>
      <c r="AYS56" s="178" t="s">
        <v>339</v>
      </c>
      <c r="AYT56" s="178" t="s">
        <v>339</v>
      </c>
      <c r="AYU56" s="178" t="s">
        <v>339</v>
      </c>
      <c r="AYV56" s="178" t="s">
        <v>339</v>
      </c>
      <c r="AYW56" s="178" t="s">
        <v>339</v>
      </c>
      <c r="AYX56" s="178" t="s">
        <v>339</v>
      </c>
      <c r="AYY56" s="178" t="s">
        <v>339</v>
      </c>
      <c r="AYZ56" s="178" t="s">
        <v>339</v>
      </c>
      <c r="AZA56" s="178" t="s">
        <v>339</v>
      </c>
      <c r="AZB56" s="178" t="s">
        <v>339</v>
      </c>
      <c r="AZC56" s="178" t="s">
        <v>339</v>
      </c>
      <c r="AZD56" s="178" t="s">
        <v>339</v>
      </c>
      <c r="AZE56" s="178" t="s">
        <v>339</v>
      </c>
      <c r="AZF56" s="178" t="s">
        <v>339</v>
      </c>
      <c r="AZG56" s="178" t="s">
        <v>339</v>
      </c>
      <c r="AZH56" s="178" t="s">
        <v>339</v>
      </c>
      <c r="AZI56" s="178" t="s">
        <v>339</v>
      </c>
      <c r="AZJ56" s="178" t="s">
        <v>339</v>
      </c>
      <c r="AZK56" s="178" t="s">
        <v>339</v>
      </c>
      <c r="AZL56" s="178" t="s">
        <v>339</v>
      </c>
      <c r="AZM56" s="178" t="s">
        <v>339</v>
      </c>
      <c r="AZN56" s="178" t="s">
        <v>339</v>
      </c>
      <c r="AZO56" s="178" t="s">
        <v>339</v>
      </c>
      <c r="AZP56" s="178" t="s">
        <v>339</v>
      </c>
      <c r="AZQ56" s="178" t="s">
        <v>339</v>
      </c>
      <c r="AZR56" s="178" t="s">
        <v>339</v>
      </c>
      <c r="AZS56" s="178" t="s">
        <v>339</v>
      </c>
      <c r="AZT56" s="178" t="s">
        <v>339</v>
      </c>
      <c r="AZU56" s="178" t="s">
        <v>339</v>
      </c>
      <c r="AZV56" s="178" t="s">
        <v>339</v>
      </c>
      <c r="AZW56" s="178" t="s">
        <v>339</v>
      </c>
      <c r="AZX56" s="178" t="s">
        <v>339</v>
      </c>
      <c r="AZY56" s="178" t="s">
        <v>339</v>
      </c>
      <c r="AZZ56" s="178" t="s">
        <v>339</v>
      </c>
      <c r="BAA56" s="178" t="s">
        <v>339</v>
      </c>
      <c r="BAB56" s="178" t="s">
        <v>339</v>
      </c>
      <c r="BAC56" s="178" t="s">
        <v>339</v>
      </c>
      <c r="BAD56" s="178" t="s">
        <v>339</v>
      </c>
      <c r="BAE56" s="178" t="s">
        <v>339</v>
      </c>
      <c r="BAF56" s="178" t="s">
        <v>339</v>
      </c>
      <c r="BAG56" s="178" t="s">
        <v>339</v>
      </c>
      <c r="BAH56" s="178" t="s">
        <v>339</v>
      </c>
      <c r="BAI56" s="178" t="s">
        <v>339</v>
      </c>
      <c r="BAJ56" s="178" t="s">
        <v>339</v>
      </c>
      <c r="BAK56" s="178" t="s">
        <v>339</v>
      </c>
      <c r="BAL56" s="178" t="s">
        <v>339</v>
      </c>
      <c r="BAM56" s="178" t="s">
        <v>339</v>
      </c>
      <c r="BAN56" s="178" t="s">
        <v>339</v>
      </c>
      <c r="BAO56" s="178" t="s">
        <v>339</v>
      </c>
      <c r="BAP56" s="178" t="s">
        <v>339</v>
      </c>
      <c r="BAQ56" s="178" t="s">
        <v>339</v>
      </c>
      <c r="BAR56" s="178" t="s">
        <v>339</v>
      </c>
      <c r="BAS56" s="178" t="s">
        <v>339</v>
      </c>
      <c r="BAT56" s="178" t="s">
        <v>339</v>
      </c>
      <c r="BAU56" s="178" t="s">
        <v>339</v>
      </c>
      <c r="BAV56" s="178" t="s">
        <v>339</v>
      </c>
      <c r="BAW56" s="178" t="s">
        <v>339</v>
      </c>
      <c r="BAX56" s="178" t="s">
        <v>339</v>
      </c>
      <c r="BAY56" s="178" t="s">
        <v>339</v>
      </c>
      <c r="BAZ56" s="178" t="s">
        <v>339</v>
      </c>
      <c r="BBA56" s="178" t="s">
        <v>339</v>
      </c>
      <c r="BBB56" s="178" t="s">
        <v>339</v>
      </c>
      <c r="BBC56" s="178" t="s">
        <v>339</v>
      </c>
      <c r="BBD56" s="178" t="s">
        <v>339</v>
      </c>
      <c r="BBE56" s="178" t="s">
        <v>339</v>
      </c>
      <c r="BBF56" s="178" t="s">
        <v>339</v>
      </c>
      <c r="BBG56" s="178" t="s">
        <v>339</v>
      </c>
      <c r="BBH56" s="178" t="s">
        <v>339</v>
      </c>
      <c r="BBI56" s="178" t="s">
        <v>339</v>
      </c>
      <c r="BBJ56" s="178" t="s">
        <v>339</v>
      </c>
      <c r="BBK56" s="178" t="s">
        <v>339</v>
      </c>
      <c r="BBL56" s="178" t="s">
        <v>339</v>
      </c>
      <c r="BBM56" s="178" t="s">
        <v>339</v>
      </c>
      <c r="BBN56" s="178" t="s">
        <v>339</v>
      </c>
      <c r="BBO56" s="178" t="s">
        <v>339</v>
      </c>
      <c r="BBP56" s="178" t="s">
        <v>339</v>
      </c>
      <c r="BBQ56" s="178" t="s">
        <v>339</v>
      </c>
      <c r="BBR56" s="178" t="s">
        <v>339</v>
      </c>
      <c r="BBS56" s="178" t="s">
        <v>339</v>
      </c>
      <c r="BBT56" s="178" t="s">
        <v>339</v>
      </c>
      <c r="BBU56" s="178" t="s">
        <v>339</v>
      </c>
      <c r="BBV56" s="178" t="s">
        <v>339</v>
      </c>
      <c r="BBW56" s="178" t="s">
        <v>339</v>
      </c>
      <c r="BBX56" s="178" t="s">
        <v>339</v>
      </c>
      <c r="BBY56" s="178" t="s">
        <v>339</v>
      </c>
      <c r="BBZ56" s="178" t="s">
        <v>339</v>
      </c>
      <c r="BCA56" s="178" t="s">
        <v>339</v>
      </c>
      <c r="BCB56" s="178" t="s">
        <v>339</v>
      </c>
      <c r="BCC56" s="178" t="s">
        <v>339</v>
      </c>
      <c r="BCD56" s="178" t="s">
        <v>339</v>
      </c>
      <c r="BCE56" s="178" t="s">
        <v>339</v>
      </c>
      <c r="BCF56" s="178" t="s">
        <v>339</v>
      </c>
      <c r="BCG56" s="178" t="s">
        <v>339</v>
      </c>
      <c r="BCH56" s="178" t="s">
        <v>339</v>
      </c>
      <c r="BCI56" s="178" t="s">
        <v>339</v>
      </c>
      <c r="BCJ56" s="178" t="s">
        <v>339</v>
      </c>
      <c r="BCK56" s="178" t="s">
        <v>339</v>
      </c>
      <c r="BCL56" s="178" t="s">
        <v>339</v>
      </c>
      <c r="BCM56" s="178" t="s">
        <v>339</v>
      </c>
      <c r="BCN56" s="178" t="s">
        <v>339</v>
      </c>
      <c r="BCO56" s="178" t="s">
        <v>339</v>
      </c>
      <c r="BCP56" s="178" t="s">
        <v>339</v>
      </c>
      <c r="BCQ56" s="178" t="s">
        <v>339</v>
      </c>
      <c r="BCR56" s="178" t="s">
        <v>339</v>
      </c>
      <c r="BCS56" s="178" t="s">
        <v>339</v>
      </c>
      <c r="BCT56" s="178" t="s">
        <v>339</v>
      </c>
      <c r="BCU56" s="178" t="s">
        <v>339</v>
      </c>
      <c r="BCV56" s="178" t="s">
        <v>339</v>
      </c>
      <c r="BCW56" s="178" t="s">
        <v>339</v>
      </c>
      <c r="BCX56" s="178" t="s">
        <v>339</v>
      </c>
      <c r="BCY56" s="178" t="s">
        <v>339</v>
      </c>
      <c r="BCZ56" s="178" t="s">
        <v>339</v>
      </c>
      <c r="BDA56" s="178" t="s">
        <v>339</v>
      </c>
      <c r="BDB56" s="178" t="s">
        <v>339</v>
      </c>
      <c r="BDC56" s="178" t="s">
        <v>339</v>
      </c>
      <c r="BDD56" s="178" t="s">
        <v>339</v>
      </c>
      <c r="BDE56" s="178" t="s">
        <v>339</v>
      </c>
      <c r="BDF56" s="178" t="s">
        <v>339</v>
      </c>
      <c r="BDG56" s="178" t="s">
        <v>339</v>
      </c>
      <c r="BDH56" s="178" t="s">
        <v>339</v>
      </c>
      <c r="BDI56" s="178" t="s">
        <v>339</v>
      </c>
      <c r="BDJ56" s="178" t="s">
        <v>339</v>
      </c>
      <c r="BDK56" s="178" t="s">
        <v>339</v>
      </c>
      <c r="BDL56" s="178" t="s">
        <v>339</v>
      </c>
      <c r="BDM56" s="178" t="s">
        <v>339</v>
      </c>
      <c r="BDN56" s="178" t="s">
        <v>339</v>
      </c>
      <c r="BDO56" s="178" t="s">
        <v>339</v>
      </c>
      <c r="BDP56" s="178" t="s">
        <v>339</v>
      </c>
      <c r="BDQ56" s="178" t="s">
        <v>339</v>
      </c>
      <c r="BDR56" s="178" t="s">
        <v>339</v>
      </c>
      <c r="BDS56" s="178" t="s">
        <v>339</v>
      </c>
      <c r="BDT56" s="178" t="s">
        <v>339</v>
      </c>
      <c r="BDU56" s="178" t="s">
        <v>339</v>
      </c>
      <c r="BDV56" s="178" t="s">
        <v>339</v>
      </c>
      <c r="BDW56" s="178" t="s">
        <v>339</v>
      </c>
      <c r="BDX56" s="178" t="s">
        <v>339</v>
      </c>
      <c r="BDY56" s="178" t="s">
        <v>339</v>
      </c>
      <c r="BDZ56" s="178" t="s">
        <v>339</v>
      </c>
      <c r="BEA56" s="178" t="s">
        <v>339</v>
      </c>
      <c r="BEB56" s="178" t="s">
        <v>339</v>
      </c>
      <c r="BEC56" s="178" t="s">
        <v>339</v>
      </c>
      <c r="BED56" s="178" t="s">
        <v>339</v>
      </c>
      <c r="BEE56" s="178" t="s">
        <v>339</v>
      </c>
      <c r="BEF56" s="178" t="s">
        <v>339</v>
      </c>
      <c r="BEG56" s="178" t="s">
        <v>339</v>
      </c>
      <c r="BEH56" s="178" t="s">
        <v>339</v>
      </c>
      <c r="BEI56" s="178" t="s">
        <v>339</v>
      </c>
      <c r="BEJ56" s="178" t="s">
        <v>339</v>
      </c>
      <c r="BEK56" s="178" t="s">
        <v>339</v>
      </c>
      <c r="BEL56" s="178" t="s">
        <v>339</v>
      </c>
      <c r="BEM56" s="178" t="s">
        <v>339</v>
      </c>
      <c r="BEN56" s="178" t="s">
        <v>339</v>
      </c>
      <c r="BEO56" s="178" t="s">
        <v>339</v>
      </c>
      <c r="BEP56" s="178" t="s">
        <v>339</v>
      </c>
      <c r="BEQ56" s="178" t="s">
        <v>339</v>
      </c>
      <c r="BER56" s="178" t="s">
        <v>339</v>
      </c>
      <c r="BES56" s="178" t="s">
        <v>339</v>
      </c>
      <c r="BET56" s="178" t="s">
        <v>339</v>
      </c>
      <c r="BEU56" s="178" t="s">
        <v>339</v>
      </c>
      <c r="BEV56" s="178" t="s">
        <v>339</v>
      </c>
      <c r="BEW56" s="178" t="s">
        <v>339</v>
      </c>
      <c r="BEX56" s="178" t="s">
        <v>339</v>
      </c>
      <c r="BEY56" s="178" t="s">
        <v>339</v>
      </c>
      <c r="BEZ56" s="178" t="s">
        <v>339</v>
      </c>
      <c r="BFA56" s="178" t="s">
        <v>339</v>
      </c>
      <c r="BFB56" s="178" t="s">
        <v>339</v>
      </c>
      <c r="BFC56" s="178" t="s">
        <v>339</v>
      </c>
      <c r="BFD56" s="178" t="s">
        <v>339</v>
      </c>
      <c r="BFE56" s="178" t="s">
        <v>339</v>
      </c>
      <c r="BFF56" s="178" t="s">
        <v>339</v>
      </c>
      <c r="BFG56" s="178" t="s">
        <v>339</v>
      </c>
      <c r="BFH56" s="178" t="s">
        <v>339</v>
      </c>
      <c r="BFI56" s="178" t="s">
        <v>339</v>
      </c>
      <c r="BFJ56" s="178" t="s">
        <v>339</v>
      </c>
      <c r="BFK56" s="178" t="s">
        <v>339</v>
      </c>
      <c r="BFL56" s="178" t="s">
        <v>339</v>
      </c>
      <c r="BFM56" s="178" t="s">
        <v>339</v>
      </c>
      <c r="BFN56" s="178" t="s">
        <v>339</v>
      </c>
      <c r="BFO56" s="178" t="s">
        <v>339</v>
      </c>
      <c r="BFP56" s="178" t="s">
        <v>339</v>
      </c>
      <c r="BFQ56" s="178" t="s">
        <v>339</v>
      </c>
      <c r="BFR56" s="178" t="s">
        <v>339</v>
      </c>
      <c r="BFS56" s="178" t="s">
        <v>339</v>
      </c>
      <c r="BFT56" s="178" t="s">
        <v>339</v>
      </c>
      <c r="BFU56" s="178" t="s">
        <v>339</v>
      </c>
      <c r="BFV56" s="178" t="s">
        <v>339</v>
      </c>
      <c r="BFW56" s="178" t="s">
        <v>339</v>
      </c>
      <c r="BFX56" s="178" t="s">
        <v>339</v>
      </c>
      <c r="BFY56" s="178" t="s">
        <v>339</v>
      </c>
      <c r="BFZ56" s="178" t="s">
        <v>339</v>
      </c>
      <c r="BGA56" s="178" t="s">
        <v>339</v>
      </c>
      <c r="BGB56" s="178" t="s">
        <v>339</v>
      </c>
      <c r="BGC56" s="178" t="s">
        <v>339</v>
      </c>
      <c r="BGD56" s="178" t="s">
        <v>339</v>
      </c>
      <c r="BGE56" s="178" t="s">
        <v>339</v>
      </c>
      <c r="BGF56" s="178" t="s">
        <v>339</v>
      </c>
      <c r="BGG56" s="178" t="s">
        <v>339</v>
      </c>
      <c r="BGH56" s="178" t="s">
        <v>339</v>
      </c>
      <c r="BGI56" s="178" t="s">
        <v>339</v>
      </c>
      <c r="BGJ56" s="178" t="s">
        <v>339</v>
      </c>
      <c r="BGK56" s="178" t="s">
        <v>339</v>
      </c>
      <c r="BGL56" s="178" t="s">
        <v>339</v>
      </c>
      <c r="BGM56" s="178" t="s">
        <v>339</v>
      </c>
      <c r="BGN56" s="178" t="s">
        <v>339</v>
      </c>
      <c r="BGO56" s="178" t="s">
        <v>339</v>
      </c>
      <c r="BGP56" s="178" t="s">
        <v>339</v>
      </c>
      <c r="BGQ56" s="178" t="s">
        <v>339</v>
      </c>
      <c r="BGR56" s="178" t="s">
        <v>339</v>
      </c>
      <c r="BGS56" s="178" t="s">
        <v>339</v>
      </c>
      <c r="BGT56" s="178" t="s">
        <v>339</v>
      </c>
      <c r="BGU56" s="178" t="s">
        <v>339</v>
      </c>
      <c r="BGV56" s="178" t="s">
        <v>339</v>
      </c>
      <c r="BGW56" s="178" t="s">
        <v>339</v>
      </c>
      <c r="BGX56" s="178" t="s">
        <v>339</v>
      </c>
      <c r="BGY56" s="178" t="s">
        <v>339</v>
      </c>
      <c r="BGZ56" s="178" t="s">
        <v>339</v>
      </c>
      <c r="BHA56" s="178" t="s">
        <v>339</v>
      </c>
      <c r="BHB56" s="178" t="s">
        <v>339</v>
      </c>
      <c r="BHC56" s="178" t="s">
        <v>339</v>
      </c>
      <c r="BHD56" s="178" t="s">
        <v>339</v>
      </c>
      <c r="BHE56" s="178" t="s">
        <v>339</v>
      </c>
      <c r="BHF56" s="178" t="s">
        <v>339</v>
      </c>
      <c r="BHG56" s="178" t="s">
        <v>339</v>
      </c>
      <c r="BHH56" s="178" t="s">
        <v>339</v>
      </c>
      <c r="BHI56" s="178" t="s">
        <v>339</v>
      </c>
      <c r="BHJ56" s="178" t="s">
        <v>339</v>
      </c>
      <c r="BHK56" s="178" t="s">
        <v>339</v>
      </c>
      <c r="BHL56" s="178" t="s">
        <v>339</v>
      </c>
      <c r="BHM56" s="178" t="s">
        <v>339</v>
      </c>
      <c r="BHN56" s="178" t="s">
        <v>339</v>
      </c>
      <c r="BHO56" s="178" t="s">
        <v>339</v>
      </c>
      <c r="BHP56" s="178" t="s">
        <v>339</v>
      </c>
      <c r="BHQ56" s="178" t="s">
        <v>339</v>
      </c>
      <c r="BHR56" s="178" t="s">
        <v>339</v>
      </c>
      <c r="BHS56" s="178" t="s">
        <v>339</v>
      </c>
      <c r="BHT56" s="178" t="s">
        <v>339</v>
      </c>
      <c r="BHU56" s="178" t="s">
        <v>339</v>
      </c>
      <c r="BHV56" s="178" t="s">
        <v>339</v>
      </c>
      <c r="BHW56" s="178" t="s">
        <v>339</v>
      </c>
      <c r="BHX56" s="178" t="s">
        <v>339</v>
      </c>
      <c r="BHY56" s="178" t="s">
        <v>339</v>
      </c>
      <c r="BHZ56" s="178" t="s">
        <v>339</v>
      </c>
      <c r="BIA56" s="178" t="s">
        <v>339</v>
      </c>
      <c r="BIB56" s="178" t="s">
        <v>339</v>
      </c>
      <c r="BIC56" s="178" t="s">
        <v>339</v>
      </c>
      <c r="BID56" s="178" t="s">
        <v>339</v>
      </c>
      <c r="BIE56" s="178" t="s">
        <v>339</v>
      </c>
      <c r="BIF56" s="178" t="s">
        <v>339</v>
      </c>
      <c r="BIG56" s="178" t="s">
        <v>339</v>
      </c>
      <c r="BIH56" s="178" t="s">
        <v>339</v>
      </c>
      <c r="BII56" s="178" t="s">
        <v>339</v>
      </c>
      <c r="BIJ56" s="178" t="s">
        <v>339</v>
      </c>
      <c r="BIK56" s="178" t="s">
        <v>339</v>
      </c>
      <c r="BIL56" s="178" t="s">
        <v>339</v>
      </c>
      <c r="BIM56" s="178" t="s">
        <v>339</v>
      </c>
      <c r="BIN56" s="178" t="s">
        <v>339</v>
      </c>
      <c r="BIO56" s="178" t="s">
        <v>339</v>
      </c>
      <c r="BIP56" s="178" t="s">
        <v>339</v>
      </c>
      <c r="BIQ56" s="178" t="s">
        <v>339</v>
      </c>
      <c r="BIR56" s="178" t="s">
        <v>339</v>
      </c>
      <c r="BIS56" s="178" t="s">
        <v>339</v>
      </c>
      <c r="BIT56" s="178" t="s">
        <v>339</v>
      </c>
      <c r="BIU56" s="178" t="s">
        <v>339</v>
      </c>
      <c r="BIV56" s="178" t="s">
        <v>339</v>
      </c>
      <c r="BIW56" s="178" t="s">
        <v>339</v>
      </c>
      <c r="BIX56" s="178" t="s">
        <v>339</v>
      </c>
      <c r="BIY56" s="178" t="s">
        <v>339</v>
      </c>
      <c r="BIZ56" s="178" t="s">
        <v>339</v>
      </c>
      <c r="BJA56" s="178" t="s">
        <v>339</v>
      </c>
      <c r="BJB56" s="178" t="s">
        <v>339</v>
      </c>
      <c r="BJC56" s="178" t="s">
        <v>339</v>
      </c>
      <c r="BJD56" s="178" t="s">
        <v>339</v>
      </c>
      <c r="BJE56" s="178" t="s">
        <v>339</v>
      </c>
      <c r="BJF56" s="178" t="s">
        <v>339</v>
      </c>
      <c r="BJG56" s="178" t="s">
        <v>339</v>
      </c>
      <c r="BJH56" s="178" t="s">
        <v>339</v>
      </c>
      <c r="BJI56" s="178" t="s">
        <v>339</v>
      </c>
      <c r="BJJ56" s="178" t="s">
        <v>339</v>
      </c>
      <c r="BJK56" s="178" t="s">
        <v>339</v>
      </c>
      <c r="BJL56" s="178" t="s">
        <v>339</v>
      </c>
      <c r="BJM56" s="178" t="s">
        <v>339</v>
      </c>
      <c r="BJN56" s="178" t="s">
        <v>339</v>
      </c>
      <c r="BJO56" s="178" t="s">
        <v>339</v>
      </c>
      <c r="BJP56" s="178" t="s">
        <v>339</v>
      </c>
      <c r="BJQ56" s="178" t="s">
        <v>339</v>
      </c>
      <c r="BJR56" s="178" t="s">
        <v>339</v>
      </c>
      <c r="BJS56" s="178" t="s">
        <v>339</v>
      </c>
      <c r="BJT56" s="178" t="s">
        <v>339</v>
      </c>
      <c r="BJU56" s="178" t="s">
        <v>339</v>
      </c>
      <c r="BJV56" s="178" t="s">
        <v>339</v>
      </c>
      <c r="BJW56" s="178" t="s">
        <v>339</v>
      </c>
      <c r="BJX56" s="178" t="s">
        <v>339</v>
      </c>
      <c r="BJY56" s="178" t="s">
        <v>339</v>
      </c>
      <c r="BJZ56" s="178" t="s">
        <v>339</v>
      </c>
      <c r="BKA56" s="178" t="s">
        <v>339</v>
      </c>
      <c r="BKB56" s="178" t="s">
        <v>339</v>
      </c>
      <c r="BKC56" s="178" t="s">
        <v>339</v>
      </c>
      <c r="BKD56" s="178" t="s">
        <v>339</v>
      </c>
      <c r="BKE56" s="178" t="s">
        <v>339</v>
      </c>
      <c r="BKF56" s="178" t="s">
        <v>339</v>
      </c>
      <c r="BKG56" s="178" t="s">
        <v>339</v>
      </c>
      <c r="BKH56" s="178" t="s">
        <v>339</v>
      </c>
      <c r="BKI56" s="178" t="s">
        <v>339</v>
      </c>
      <c r="BKJ56" s="178" t="s">
        <v>339</v>
      </c>
      <c r="BKK56" s="178" t="s">
        <v>339</v>
      </c>
      <c r="BKL56" s="178" t="s">
        <v>339</v>
      </c>
      <c r="BKM56" s="178" t="s">
        <v>339</v>
      </c>
      <c r="BKN56" s="178" t="s">
        <v>339</v>
      </c>
      <c r="BKO56" s="178" t="s">
        <v>339</v>
      </c>
      <c r="BKP56" s="178" t="s">
        <v>339</v>
      </c>
      <c r="BKQ56" s="178" t="s">
        <v>339</v>
      </c>
      <c r="BKR56" s="178" t="s">
        <v>339</v>
      </c>
      <c r="BKS56" s="178" t="s">
        <v>339</v>
      </c>
      <c r="BKT56" s="178" t="s">
        <v>339</v>
      </c>
      <c r="BKU56" s="178" t="s">
        <v>339</v>
      </c>
      <c r="BKV56" s="178" t="s">
        <v>339</v>
      </c>
      <c r="BKW56" s="178" t="s">
        <v>339</v>
      </c>
      <c r="BKX56" s="178" t="s">
        <v>339</v>
      </c>
      <c r="BKY56" s="178" t="s">
        <v>339</v>
      </c>
      <c r="BKZ56" s="178" t="s">
        <v>339</v>
      </c>
      <c r="BLA56" s="178" t="s">
        <v>339</v>
      </c>
      <c r="BLB56" s="178" t="s">
        <v>339</v>
      </c>
      <c r="BLC56" s="178" t="s">
        <v>339</v>
      </c>
      <c r="BLD56" s="178" t="s">
        <v>339</v>
      </c>
      <c r="BLE56" s="178" t="s">
        <v>339</v>
      </c>
      <c r="BLF56" s="178" t="s">
        <v>339</v>
      </c>
      <c r="BLG56" s="178" t="s">
        <v>339</v>
      </c>
      <c r="BLH56" s="178" t="s">
        <v>339</v>
      </c>
      <c r="BLI56" s="178" t="s">
        <v>339</v>
      </c>
      <c r="BLJ56" s="178" t="s">
        <v>339</v>
      </c>
      <c r="BLK56" s="178" t="s">
        <v>339</v>
      </c>
      <c r="BLL56" s="178" t="s">
        <v>339</v>
      </c>
      <c r="BLM56" s="178" t="s">
        <v>339</v>
      </c>
      <c r="BLN56" s="178" t="s">
        <v>339</v>
      </c>
      <c r="BLO56" s="178" t="s">
        <v>339</v>
      </c>
      <c r="BLP56" s="178" t="s">
        <v>339</v>
      </c>
      <c r="BLQ56" s="178" t="s">
        <v>339</v>
      </c>
      <c r="BLR56" s="178" t="s">
        <v>339</v>
      </c>
      <c r="BLS56" s="178" t="s">
        <v>339</v>
      </c>
      <c r="BLT56" s="178" t="s">
        <v>339</v>
      </c>
      <c r="BLU56" s="178" t="s">
        <v>339</v>
      </c>
      <c r="BLV56" s="178" t="s">
        <v>339</v>
      </c>
      <c r="BLW56" s="178" t="s">
        <v>339</v>
      </c>
      <c r="BLX56" s="178" t="s">
        <v>339</v>
      </c>
      <c r="BLY56" s="178" t="s">
        <v>339</v>
      </c>
      <c r="BLZ56" s="178" t="s">
        <v>339</v>
      </c>
      <c r="BMA56" s="178" t="s">
        <v>339</v>
      </c>
      <c r="BMB56" s="178" t="s">
        <v>339</v>
      </c>
      <c r="BMC56" s="178" t="s">
        <v>339</v>
      </c>
      <c r="BMD56" s="178" t="s">
        <v>339</v>
      </c>
      <c r="BME56" s="178" t="s">
        <v>339</v>
      </c>
      <c r="BMF56" s="178" t="s">
        <v>339</v>
      </c>
      <c r="BMG56" s="178" t="s">
        <v>339</v>
      </c>
      <c r="BMH56" s="178" t="s">
        <v>339</v>
      </c>
      <c r="BMI56" s="178" t="s">
        <v>339</v>
      </c>
      <c r="BMJ56" s="178" t="s">
        <v>339</v>
      </c>
      <c r="BMK56" s="178" t="s">
        <v>339</v>
      </c>
      <c r="BML56" s="178" t="s">
        <v>339</v>
      </c>
      <c r="BMM56" s="178" t="s">
        <v>339</v>
      </c>
      <c r="BMN56" s="178" t="s">
        <v>339</v>
      </c>
      <c r="BMO56" s="178" t="s">
        <v>339</v>
      </c>
      <c r="BMP56" s="178" t="s">
        <v>339</v>
      </c>
      <c r="BMQ56" s="178" t="s">
        <v>339</v>
      </c>
      <c r="BMR56" s="178" t="s">
        <v>339</v>
      </c>
      <c r="BMS56" s="178" t="s">
        <v>339</v>
      </c>
      <c r="BMT56" s="178" t="s">
        <v>339</v>
      </c>
      <c r="BMU56" s="178" t="s">
        <v>339</v>
      </c>
      <c r="BMV56" s="178" t="s">
        <v>339</v>
      </c>
      <c r="BMW56" s="178" t="s">
        <v>339</v>
      </c>
      <c r="BMX56" s="178" t="s">
        <v>339</v>
      </c>
      <c r="BMY56" s="178" t="s">
        <v>339</v>
      </c>
      <c r="BMZ56" s="178" t="s">
        <v>339</v>
      </c>
      <c r="BNA56" s="178" t="s">
        <v>339</v>
      </c>
      <c r="BNB56" s="178" t="s">
        <v>339</v>
      </c>
      <c r="BNC56" s="178" t="s">
        <v>339</v>
      </c>
      <c r="BND56" s="178" t="s">
        <v>339</v>
      </c>
      <c r="BNE56" s="178" t="s">
        <v>339</v>
      </c>
      <c r="BNF56" s="178" t="s">
        <v>339</v>
      </c>
      <c r="BNG56" s="178" t="s">
        <v>339</v>
      </c>
      <c r="BNH56" s="178" t="s">
        <v>339</v>
      </c>
      <c r="BNI56" s="178" t="s">
        <v>339</v>
      </c>
      <c r="BNJ56" s="178" t="s">
        <v>339</v>
      </c>
      <c r="BNK56" s="178" t="s">
        <v>339</v>
      </c>
      <c r="BNL56" s="178" t="s">
        <v>339</v>
      </c>
      <c r="BNM56" s="178" t="s">
        <v>339</v>
      </c>
      <c r="BNN56" s="178" t="s">
        <v>339</v>
      </c>
      <c r="BNO56" s="178" t="s">
        <v>339</v>
      </c>
      <c r="BNP56" s="178" t="s">
        <v>339</v>
      </c>
      <c r="BNQ56" s="178" t="s">
        <v>339</v>
      </c>
      <c r="BNR56" s="178" t="s">
        <v>339</v>
      </c>
      <c r="BNS56" s="178" t="s">
        <v>339</v>
      </c>
      <c r="BNT56" s="178" t="s">
        <v>339</v>
      </c>
      <c r="BNU56" s="178" t="s">
        <v>339</v>
      </c>
      <c r="BNV56" s="178" t="s">
        <v>339</v>
      </c>
      <c r="BNW56" s="178" t="s">
        <v>339</v>
      </c>
      <c r="BNX56" s="178" t="s">
        <v>339</v>
      </c>
      <c r="BNY56" s="178" t="s">
        <v>339</v>
      </c>
      <c r="BNZ56" s="178" t="s">
        <v>339</v>
      </c>
      <c r="BOA56" s="178" t="s">
        <v>339</v>
      </c>
      <c r="BOB56" s="178" t="s">
        <v>339</v>
      </c>
      <c r="BOC56" s="178" t="s">
        <v>339</v>
      </c>
      <c r="BOD56" s="178" t="s">
        <v>339</v>
      </c>
      <c r="BOE56" s="178" t="s">
        <v>339</v>
      </c>
      <c r="BOF56" s="178" t="s">
        <v>339</v>
      </c>
      <c r="BOG56" s="178" t="s">
        <v>339</v>
      </c>
      <c r="BOH56" s="178" t="s">
        <v>339</v>
      </c>
      <c r="BOI56" s="178" t="s">
        <v>339</v>
      </c>
      <c r="BOJ56" s="178" t="s">
        <v>339</v>
      </c>
      <c r="BOK56" s="178" t="s">
        <v>339</v>
      </c>
      <c r="BOL56" s="178" t="s">
        <v>339</v>
      </c>
      <c r="BOM56" s="178" t="s">
        <v>339</v>
      </c>
      <c r="BON56" s="178" t="s">
        <v>339</v>
      </c>
      <c r="BOO56" s="178" t="s">
        <v>339</v>
      </c>
      <c r="BOP56" s="178" t="s">
        <v>339</v>
      </c>
      <c r="BOQ56" s="178" t="s">
        <v>339</v>
      </c>
      <c r="BOR56" s="178" t="s">
        <v>339</v>
      </c>
      <c r="BOS56" s="178" t="s">
        <v>339</v>
      </c>
      <c r="BOT56" s="178" t="s">
        <v>339</v>
      </c>
      <c r="BOU56" s="178" t="s">
        <v>339</v>
      </c>
      <c r="BOV56" s="178" t="s">
        <v>339</v>
      </c>
      <c r="BOW56" s="178" t="s">
        <v>339</v>
      </c>
      <c r="BOX56" s="178" t="s">
        <v>339</v>
      </c>
      <c r="BOY56" s="178" t="s">
        <v>339</v>
      </c>
      <c r="BOZ56" s="178" t="s">
        <v>339</v>
      </c>
      <c r="BPA56" s="178" t="s">
        <v>339</v>
      </c>
      <c r="BPB56" s="178" t="s">
        <v>339</v>
      </c>
      <c r="BPC56" s="178" t="s">
        <v>339</v>
      </c>
      <c r="BPD56" s="178" t="s">
        <v>339</v>
      </c>
      <c r="BPE56" s="178" t="s">
        <v>339</v>
      </c>
      <c r="BPF56" s="178" t="s">
        <v>339</v>
      </c>
      <c r="BPG56" s="178" t="s">
        <v>339</v>
      </c>
      <c r="BPH56" s="178" t="s">
        <v>339</v>
      </c>
      <c r="BPI56" s="178" t="s">
        <v>339</v>
      </c>
      <c r="BPJ56" s="178" t="s">
        <v>339</v>
      </c>
      <c r="BPK56" s="178" t="s">
        <v>339</v>
      </c>
      <c r="BPL56" s="178" t="s">
        <v>339</v>
      </c>
      <c r="BPM56" s="178" t="s">
        <v>339</v>
      </c>
      <c r="BPN56" s="178" t="s">
        <v>339</v>
      </c>
      <c r="BPO56" s="178" t="s">
        <v>339</v>
      </c>
      <c r="BPP56" s="178" t="s">
        <v>339</v>
      </c>
      <c r="BPQ56" s="178" t="s">
        <v>339</v>
      </c>
      <c r="BPR56" s="178" t="s">
        <v>339</v>
      </c>
      <c r="BPS56" s="178" t="s">
        <v>339</v>
      </c>
      <c r="BPT56" s="178" t="s">
        <v>339</v>
      </c>
      <c r="BPU56" s="178" t="s">
        <v>339</v>
      </c>
      <c r="BPV56" s="178" t="s">
        <v>339</v>
      </c>
      <c r="BPW56" s="178" t="s">
        <v>339</v>
      </c>
      <c r="BPX56" s="178" t="s">
        <v>339</v>
      </c>
      <c r="BPY56" s="178" t="s">
        <v>339</v>
      </c>
      <c r="BPZ56" s="178" t="s">
        <v>339</v>
      </c>
      <c r="BQA56" s="178" t="s">
        <v>339</v>
      </c>
      <c r="BQB56" s="178" t="s">
        <v>339</v>
      </c>
      <c r="BQC56" s="178" t="s">
        <v>339</v>
      </c>
      <c r="BQD56" s="178" t="s">
        <v>339</v>
      </c>
      <c r="BQE56" s="178" t="s">
        <v>339</v>
      </c>
      <c r="BQF56" s="178" t="s">
        <v>339</v>
      </c>
      <c r="BQG56" s="178" t="s">
        <v>339</v>
      </c>
      <c r="BQH56" s="178" t="s">
        <v>339</v>
      </c>
      <c r="BQI56" s="178" t="s">
        <v>339</v>
      </c>
      <c r="BQJ56" s="178" t="s">
        <v>339</v>
      </c>
      <c r="BQK56" s="178" t="s">
        <v>339</v>
      </c>
      <c r="BQL56" s="178" t="s">
        <v>339</v>
      </c>
      <c r="BQM56" s="178" t="s">
        <v>339</v>
      </c>
      <c r="BQN56" s="178" t="s">
        <v>339</v>
      </c>
      <c r="BQO56" s="178" t="s">
        <v>339</v>
      </c>
      <c r="BQP56" s="178" t="s">
        <v>339</v>
      </c>
      <c r="BQQ56" s="178" t="s">
        <v>339</v>
      </c>
      <c r="BQR56" s="178" t="s">
        <v>339</v>
      </c>
      <c r="BQS56" s="178" t="s">
        <v>339</v>
      </c>
      <c r="BQT56" s="178" t="s">
        <v>339</v>
      </c>
      <c r="BQU56" s="178" t="s">
        <v>339</v>
      </c>
      <c r="BQV56" s="178" t="s">
        <v>339</v>
      </c>
      <c r="BQW56" s="178" t="s">
        <v>339</v>
      </c>
      <c r="BQX56" s="178" t="s">
        <v>339</v>
      </c>
      <c r="BQY56" s="178" t="s">
        <v>339</v>
      </c>
      <c r="BQZ56" s="178" t="s">
        <v>339</v>
      </c>
      <c r="BRA56" s="178" t="s">
        <v>339</v>
      </c>
      <c r="BRB56" s="178" t="s">
        <v>339</v>
      </c>
      <c r="BRC56" s="178" t="s">
        <v>339</v>
      </c>
      <c r="BRD56" s="178" t="s">
        <v>339</v>
      </c>
      <c r="BRE56" s="178" t="s">
        <v>339</v>
      </c>
      <c r="BRF56" s="178" t="s">
        <v>339</v>
      </c>
      <c r="BRG56" s="178" t="s">
        <v>339</v>
      </c>
      <c r="BRH56" s="178" t="s">
        <v>339</v>
      </c>
      <c r="BRI56" s="178" t="s">
        <v>339</v>
      </c>
      <c r="BRJ56" s="178" t="s">
        <v>339</v>
      </c>
      <c r="BRK56" s="178" t="s">
        <v>339</v>
      </c>
      <c r="BRL56" s="178" t="s">
        <v>339</v>
      </c>
      <c r="BRM56" s="178" t="s">
        <v>339</v>
      </c>
      <c r="BRN56" s="178" t="s">
        <v>339</v>
      </c>
      <c r="BRO56" s="178" t="s">
        <v>339</v>
      </c>
      <c r="BRP56" s="178" t="s">
        <v>339</v>
      </c>
      <c r="BRQ56" s="178" t="s">
        <v>339</v>
      </c>
      <c r="BRR56" s="178" t="s">
        <v>339</v>
      </c>
      <c r="BRS56" s="178" t="s">
        <v>339</v>
      </c>
      <c r="BRT56" s="178" t="s">
        <v>339</v>
      </c>
      <c r="BRU56" s="178" t="s">
        <v>339</v>
      </c>
      <c r="BRV56" s="178" t="s">
        <v>339</v>
      </c>
      <c r="BRW56" s="178" t="s">
        <v>339</v>
      </c>
      <c r="BRX56" s="178" t="s">
        <v>339</v>
      </c>
      <c r="BRY56" s="178" t="s">
        <v>339</v>
      </c>
      <c r="BRZ56" s="178" t="s">
        <v>339</v>
      </c>
      <c r="BSA56" s="178" t="s">
        <v>339</v>
      </c>
      <c r="BSB56" s="178" t="s">
        <v>339</v>
      </c>
      <c r="BSC56" s="178" t="s">
        <v>339</v>
      </c>
      <c r="BSD56" s="178" t="s">
        <v>339</v>
      </c>
      <c r="BSE56" s="178" t="s">
        <v>339</v>
      </c>
      <c r="BSF56" s="178" t="s">
        <v>339</v>
      </c>
      <c r="BSG56" s="178" t="s">
        <v>339</v>
      </c>
      <c r="BSH56" s="178" t="s">
        <v>339</v>
      </c>
      <c r="BSI56" s="178" t="s">
        <v>339</v>
      </c>
      <c r="BSJ56" s="178" t="s">
        <v>339</v>
      </c>
      <c r="BSK56" s="178" t="s">
        <v>339</v>
      </c>
      <c r="BSL56" s="178" t="s">
        <v>339</v>
      </c>
      <c r="BSM56" s="178" t="s">
        <v>339</v>
      </c>
      <c r="BSN56" s="178" t="s">
        <v>339</v>
      </c>
      <c r="BSO56" s="178" t="s">
        <v>339</v>
      </c>
      <c r="BSP56" s="178" t="s">
        <v>339</v>
      </c>
      <c r="BSQ56" s="178" t="s">
        <v>339</v>
      </c>
      <c r="BSR56" s="178" t="s">
        <v>339</v>
      </c>
      <c r="BSS56" s="178" t="s">
        <v>339</v>
      </c>
      <c r="BST56" s="178" t="s">
        <v>339</v>
      </c>
      <c r="BSU56" s="178" t="s">
        <v>339</v>
      </c>
      <c r="BSV56" s="178" t="s">
        <v>339</v>
      </c>
      <c r="BSW56" s="178" t="s">
        <v>339</v>
      </c>
      <c r="BSX56" s="178" t="s">
        <v>339</v>
      </c>
      <c r="BSY56" s="178" t="s">
        <v>339</v>
      </c>
      <c r="BSZ56" s="178" t="s">
        <v>339</v>
      </c>
      <c r="BTA56" s="178" t="s">
        <v>339</v>
      </c>
      <c r="BTB56" s="178" t="s">
        <v>339</v>
      </c>
      <c r="BTC56" s="178" t="s">
        <v>339</v>
      </c>
      <c r="BTD56" s="178" t="s">
        <v>339</v>
      </c>
      <c r="BTE56" s="178" t="s">
        <v>339</v>
      </c>
      <c r="BTF56" s="178" t="s">
        <v>339</v>
      </c>
      <c r="BTG56" s="178" t="s">
        <v>339</v>
      </c>
      <c r="BTH56" s="178" t="s">
        <v>339</v>
      </c>
      <c r="BTI56" s="178" t="s">
        <v>339</v>
      </c>
      <c r="BTJ56" s="178" t="s">
        <v>339</v>
      </c>
      <c r="BTK56" s="178" t="s">
        <v>339</v>
      </c>
      <c r="BTL56" s="178" t="s">
        <v>339</v>
      </c>
      <c r="BTM56" s="178" t="s">
        <v>339</v>
      </c>
      <c r="BTN56" s="178" t="s">
        <v>339</v>
      </c>
      <c r="BTO56" s="178" t="s">
        <v>339</v>
      </c>
      <c r="BTP56" s="178" t="s">
        <v>339</v>
      </c>
      <c r="BTQ56" s="178" t="s">
        <v>339</v>
      </c>
      <c r="BTR56" s="178" t="s">
        <v>339</v>
      </c>
      <c r="BTS56" s="178" t="s">
        <v>339</v>
      </c>
      <c r="BTT56" s="178" t="s">
        <v>339</v>
      </c>
      <c r="BTU56" s="178" t="s">
        <v>339</v>
      </c>
      <c r="BTV56" s="178" t="s">
        <v>339</v>
      </c>
      <c r="BTW56" s="178" t="s">
        <v>339</v>
      </c>
      <c r="BTX56" s="178" t="s">
        <v>339</v>
      </c>
      <c r="BTY56" s="178" t="s">
        <v>339</v>
      </c>
      <c r="BTZ56" s="178" t="s">
        <v>339</v>
      </c>
      <c r="BUA56" s="178" t="s">
        <v>339</v>
      </c>
      <c r="BUB56" s="178" t="s">
        <v>339</v>
      </c>
      <c r="BUC56" s="178" t="s">
        <v>339</v>
      </c>
      <c r="BUD56" s="178" t="s">
        <v>339</v>
      </c>
      <c r="BUE56" s="178" t="s">
        <v>339</v>
      </c>
      <c r="BUF56" s="178" t="s">
        <v>339</v>
      </c>
      <c r="BUG56" s="178" t="s">
        <v>339</v>
      </c>
      <c r="BUH56" s="178" t="s">
        <v>339</v>
      </c>
      <c r="BUI56" s="178" t="s">
        <v>339</v>
      </c>
      <c r="BUJ56" s="178" t="s">
        <v>339</v>
      </c>
      <c r="BUK56" s="178" t="s">
        <v>339</v>
      </c>
      <c r="BUL56" s="178" t="s">
        <v>339</v>
      </c>
      <c r="BUM56" s="178" t="s">
        <v>339</v>
      </c>
      <c r="BUN56" s="178" t="s">
        <v>339</v>
      </c>
      <c r="BUO56" s="178" t="s">
        <v>339</v>
      </c>
      <c r="BUP56" s="178" t="s">
        <v>339</v>
      </c>
      <c r="BUQ56" s="178" t="s">
        <v>339</v>
      </c>
      <c r="BUR56" s="178" t="s">
        <v>339</v>
      </c>
      <c r="BUS56" s="178" t="s">
        <v>339</v>
      </c>
      <c r="BUT56" s="178" t="s">
        <v>339</v>
      </c>
      <c r="BUU56" s="178" t="s">
        <v>339</v>
      </c>
      <c r="BUV56" s="178" t="s">
        <v>339</v>
      </c>
      <c r="BUW56" s="178" t="s">
        <v>339</v>
      </c>
      <c r="BUX56" s="178" t="s">
        <v>339</v>
      </c>
      <c r="BUY56" s="178" t="s">
        <v>339</v>
      </c>
      <c r="BUZ56" s="178" t="s">
        <v>339</v>
      </c>
      <c r="BVA56" s="178" t="s">
        <v>339</v>
      </c>
      <c r="BVB56" s="178" t="s">
        <v>339</v>
      </c>
      <c r="BVC56" s="178" t="s">
        <v>339</v>
      </c>
      <c r="BVD56" s="178" t="s">
        <v>339</v>
      </c>
      <c r="BVE56" s="178" t="s">
        <v>339</v>
      </c>
      <c r="BVF56" s="178" t="s">
        <v>339</v>
      </c>
      <c r="BVG56" s="178" t="s">
        <v>339</v>
      </c>
      <c r="BVH56" s="178" t="s">
        <v>339</v>
      </c>
      <c r="BVI56" s="178" t="s">
        <v>339</v>
      </c>
      <c r="BVJ56" s="178" t="s">
        <v>339</v>
      </c>
      <c r="BVK56" s="178" t="s">
        <v>339</v>
      </c>
      <c r="BVL56" s="178" t="s">
        <v>339</v>
      </c>
      <c r="BVM56" s="178" t="s">
        <v>339</v>
      </c>
      <c r="BVN56" s="178" t="s">
        <v>339</v>
      </c>
      <c r="BVO56" s="178" t="s">
        <v>339</v>
      </c>
      <c r="BVP56" s="178" t="s">
        <v>339</v>
      </c>
      <c r="BVQ56" s="178" t="s">
        <v>339</v>
      </c>
      <c r="BVR56" s="178" t="s">
        <v>339</v>
      </c>
      <c r="BVS56" s="178" t="s">
        <v>339</v>
      </c>
      <c r="BVT56" s="178" t="s">
        <v>339</v>
      </c>
      <c r="BVU56" s="178" t="s">
        <v>339</v>
      </c>
      <c r="BVV56" s="178" t="s">
        <v>339</v>
      </c>
      <c r="BVW56" s="178" t="s">
        <v>339</v>
      </c>
      <c r="BVX56" s="178" t="s">
        <v>339</v>
      </c>
      <c r="BVY56" s="178" t="s">
        <v>339</v>
      </c>
      <c r="BVZ56" s="178" t="s">
        <v>339</v>
      </c>
      <c r="BWA56" s="178" t="s">
        <v>339</v>
      </c>
      <c r="BWB56" s="178" t="s">
        <v>339</v>
      </c>
      <c r="BWC56" s="178" t="s">
        <v>339</v>
      </c>
      <c r="BWD56" s="178" t="s">
        <v>339</v>
      </c>
      <c r="BWE56" s="178" t="s">
        <v>339</v>
      </c>
      <c r="BWF56" s="178" t="s">
        <v>339</v>
      </c>
      <c r="BWG56" s="178" t="s">
        <v>339</v>
      </c>
      <c r="BWH56" s="178" t="s">
        <v>339</v>
      </c>
      <c r="BWI56" s="178" t="s">
        <v>339</v>
      </c>
      <c r="BWJ56" s="178" t="s">
        <v>339</v>
      </c>
      <c r="BWK56" s="178" t="s">
        <v>339</v>
      </c>
      <c r="BWL56" s="178" t="s">
        <v>339</v>
      </c>
      <c r="BWM56" s="178" t="s">
        <v>339</v>
      </c>
      <c r="BWN56" s="178" t="s">
        <v>339</v>
      </c>
      <c r="BWO56" s="178" t="s">
        <v>339</v>
      </c>
      <c r="BWP56" s="178" t="s">
        <v>339</v>
      </c>
      <c r="BWQ56" s="178" t="s">
        <v>339</v>
      </c>
      <c r="BWR56" s="178" t="s">
        <v>339</v>
      </c>
      <c r="BWS56" s="178" t="s">
        <v>339</v>
      </c>
      <c r="BWT56" s="178" t="s">
        <v>339</v>
      </c>
      <c r="BWU56" s="178" t="s">
        <v>339</v>
      </c>
      <c r="BWV56" s="178" t="s">
        <v>339</v>
      </c>
      <c r="BWW56" s="178" t="s">
        <v>339</v>
      </c>
      <c r="BWX56" s="178" t="s">
        <v>339</v>
      </c>
      <c r="BWY56" s="178" t="s">
        <v>339</v>
      </c>
      <c r="BWZ56" s="178" t="s">
        <v>339</v>
      </c>
      <c r="BXA56" s="178" t="s">
        <v>339</v>
      </c>
      <c r="BXB56" s="178" t="s">
        <v>339</v>
      </c>
      <c r="BXC56" s="178" t="s">
        <v>339</v>
      </c>
      <c r="BXD56" s="178" t="s">
        <v>339</v>
      </c>
      <c r="BXE56" s="178" t="s">
        <v>339</v>
      </c>
      <c r="BXF56" s="178" t="s">
        <v>339</v>
      </c>
      <c r="BXG56" s="178" t="s">
        <v>339</v>
      </c>
      <c r="BXH56" s="178" t="s">
        <v>339</v>
      </c>
      <c r="BXI56" s="178" t="s">
        <v>339</v>
      </c>
      <c r="BXJ56" s="178" t="s">
        <v>339</v>
      </c>
      <c r="BXK56" s="178" t="s">
        <v>339</v>
      </c>
      <c r="BXL56" s="178" t="s">
        <v>339</v>
      </c>
      <c r="BXM56" s="178" t="s">
        <v>339</v>
      </c>
      <c r="BXN56" s="178" t="s">
        <v>339</v>
      </c>
      <c r="BXO56" s="178" t="s">
        <v>339</v>
      </c>
      <c r="BXP56" s="178" t="s">
        <v>339</v>
      </c>
      <c r="BXQ56" s="178" t="s">
        <v>339</v>
      </c>
      <c r="BXR56" s="178" t="s">
        <v>339</v>
      </c>
      <c r="BXS56" s="178" t="s">
        <v>339</v>
      </c>
      <c r="BXT56" s="178" t="s">
        <v>339</v>
      </c>
      <c r="BXU56" s="178" t="s">
        <v>339</v>
      </c>
      <c r="BXV56" s="178" t="s">
        <v>339</v>
      </c>
      <c r="BXW56" s="178" t="s">
        <v>339</v>
      </c>
      <c r="BXX56" s="178" t="s">
        <v>339</v>
      </c>
      <c r="BXY56" s="178" t="s">
        <v>339</v>
      </c>
      <c r="BXZ56" s="178" t="s">
        <v>339</v>
      </c>
      <c r="BYA56" s="178" t="s">
        <v>339</v>
      </c>
      <c r="BYB56" s="178" t="s">
        <v>339</v>
      </c>
      <c r="BYC56" s="178" t="s">
        <v>339</v>
      </c>
      <c r="BYD56" s="178" t="s">
        <v>339</v>
      </c>
      <c r="BYE56" s="178" t="s">
        <v>339</v>
      </c>
      <c r="BYF56" s="178" t="s">
        <v>339</v>
      </c>
      <c r="BYG56" s="178" t="s">
        <v>339</v>
      </c>
      <c r="BYH56" s="178" t="s">
        <v>339</v>
      </c>
      <c r="BYI56" s="178" t="s">
        <v>339</v>
      </c>
      <c r="BYJ56" s="178" t="s">
        <v>339</v>
      </c>
      <c r="BYK56" s="178" t="s">
        <v>339</v>
      </c>
      <c r="BYL56" s="178" t="s">
        <v>339</v>
      </c>
      <c r="BYM56" s="178" t="s">
        <v>339</v>
      </c>
      <c r="BYN56" s="178" t="s">
        <v>339</v>
      </c>
      <c r="BYO56" s="178" t="s">
        <v>339</v>
      </c>
      <c r="BYP56" s="178" t="s">
        <v>339</v>
      </c>
      <c r="BYQ56" s="178" t="s">
        <v>339</v>
      </c>
      <c r="BYR56" s="178" t="s">
        <v>339</v>
      </c>
      <c r="BYS56" s="178" t="s">
        <v>339</v>
      </c>
      <c r="BYT56" s="178" t="s">
        <v>339</v>
      </c>
      <c r="BYU56" s="178" t="s">
        <v>339</v>
      </c>
      <c r="BYV56" s="178" t="s">
        <v>339</v>
      </c>
      <c r="BYW56" s="178" t="s">
        <v>339</v>
      </c>
      <c r="BYX56" s="178" t="s">
        <v>339</v>
      </c>
      <c r="BYY56" s="178" t="s">
        <v>339</v>
      </c>
      <c r="BYZ56" s="178" t="s">
        <v>339</v>
      </c>
      <c r="BZA56" s="178" t="s">
        <v>339</v>
      </c>
      <c r="BZB56" s="178" t="s">
        <v>339</v>
      </c>
      <c r="BZC56" s="178" t="s">
        <v>339</v>
      </c>
      <c r="BZD56" s="178" t="s">
        <v>339</v>
      </c>
      <c r="BZE56" s="178" t="s">
        <v>339</v>
      </c>
      <c r="BZF56" s="178" t="s">
        <v>339</v>
      </c>
      <c r="BZG56" s="178" t="s">
        <v>339</v>
      </c>
      <c r="BZH56" s="178" t="s">
        <v>339</v>
      </c>
      <c r="BZI56" s="178" t="s">
        <v>339</v>
      </c>
      <c r="BZJ56" s="178" t="s">
        <v>339</v>
      </c>
      <c r="BZK56" s="178" t="s">
        <v>339</v>
      </c>
      <c r="BZL56" s="178" t="s">
        <v>339</v>
      </c>
      <c r="BZM56" s="178" t="s">
        <v>339</v>
      </c>
      <c r="BZN56" s="178" t="s">
        <v>339</v>
      </c>
      <c r="BZO56" s="178" t="s">
        <v>339</v>
      </c>
      <c r="BZP56" s="178" t="s">
        <v>339</v>
      </c>
      <c r="BZQ56" s="178" t="s">
        <v>339</v>
      </c>
      <c r="BZR56" s="178" t="s">
        <v>339</v>
      </c>
      <c r="BZS56" s="178" t="s">
        <v>339</v>
      </c>
      <c r="BZT56" s="178" t="s">
        <v>339</v>
      </c>
      <c r="BZU56" s="178" t="s">
        <v>339</v>
      </c>
      <c r="BZV56" s="178" t="s">
        <v>339</v>
      </c>
      <c r="BZW56" s="178" t="s">
        <v>339</v>
      </c>
      <c r="BZX56" s="178" t="s">
        <v>339</v>
      </c>
      <c r="BZY56" s="178" t="s">
        <v>339</v>
      </c>
      <c r="BZZ56" s="178" t="s">
        <v>339</v>
      </c>
      <c r="CAA56" s="178" t="s">
        <v>339</v>
      </c>
      <c r="CAB56" s="178" t="s">
        <v>339</v>
      </c>
      <c r="CAC56" s="178" t="s">
        <v>339</v>
      </c>
      <c r="CAD56" s="178" t="s">
        <v>339</v>
      </c>
      <c r="CAE56" s="178" t="s">
        <v>339</v>
      </c>
      <c r="CAF56" s="178" t="s">
        <v>339</v>
      </c>
      <c r="CAG56" s="178" t="s">
        <v>339</v>
      </c>
      <c r="CAH56" s="178" t="s">
        <v>339</v>
      </c>
      <c r="CAI56" s="178" t="s">
        <v>339</v>
      </c>
      <c r="CAJ56" s="178" t="s">
        <v>339</v>
      </c>
      <c r="CAK56" s="178" t="s">
        <v>339</v>
      </c>
      <c r="CAL56" s="178" t="s">
        <v>339</v>
      </c>
      <c r="CAM56" s="178" t="s">
        <v>339</v>
      </c>
      <c r="CAN56" s="178" t="s">
        <v>339</v>
      </c>
      <c r="CAO56" s="178" t="s">
        <v>339</v>
      </c>
      <c r="CAP56" s="178" t="s">
        <v>339</v>
      </c>
      <c r="CAQ56" s="178" t="s">
        <v>339</v>
      </c>
      <c r="CAR56" s="178" t="s">
        <v>339</v>
      </c>
      <c r="CAS56" s="178" t="s">
        <v>339</v>
      </c>
      <c r="CAT56" s="178" t="s">
        <v>339</v>
      </c>
      <c r="CAU56" s="178" t="s">
        <v>339</v>
      </c>
      <c r="CAV56" s="178" t="s">
        <v>339</v>
      </c>
      <c r="CAW56" s="178" t="s">
        <v>339</v>
      </c>
      <c r="CAX56" s="178" t="s">
        <v>339</v>
      </c>
      <c r="CAY56" s="178" t="s">
        <v>339</v>
      </c>
      <c r="CAZ56" s="178" t="s">
        <v>339</v>
      </c>
      <c r="CBA56" s="178" t="s">
        <v>339</v>
      </c>
      <c r="CBB56" s="178" t="s">
        <v>339</v>
      </c>
      <c r="CBC56" s="178" t="s">
        <v>339</v>
      </c>
      <c r="CBD56" s="178" t="s">
        <v>339</v>
      </c>
      <c r="CBE56" s="178" t="s">
        <v>339</v>
      </c>
      <c r="CBF56" s="178" t="s">
        <v>339</v>
      </c>
      <c r="CBG56" s="178" t="s">
        <v>339</v>
      </c>
      <c r="CBH56" s="178" t="s">
        <v>339</v>
      </c>
      <c r="CBI56" s="178" t="s">
        <v>339</v>
      </c>
      <c r="CBJ56" s="178" t="s">
        <v>339</v>
      </c>
      <c r="CBK56" s="178" t="s">
        <v>339</v>
      </c>
      <c r="CBL56" s="178" t="s">
        <v>339</v>
      </c>
      <c r="CBM56" s="178" t="s">
        <v>339</v>
      </c>
      <c r="CBN56" s="178" t="s">
        <v>339</v>
      </c>
      <c r="CBO56" s="178" t="s">
        <v>339</v>
      </c>
      <c r="CBP56" s="178" t="s">
        <v>339</v>
      </c>
      <c r="CBQ56" s="178" t="s">
        <v>339</v>
      </c>
      <c r="CBR56" s="178" t="s">
        <v>339</v>
      </c>
      <c r="CBS56" s="178" t="s">
        <v>339</v>
      </c>
      <c r="CBT56" s="178" t="s">
        <v>339</v>
      </c>
      <c r="CBU56" s="178" t="s">
        <v>339</v>
      </c>
      <c r="CBV56" s="178" t="s">
        <v>339</v>
      </c>
      <c r="CBW56" s="178" t="s">
        <v>339</v>
      </c>
      <c r="CBX56" s="178" t="s">
        <v>339</v>
      </c>
      <c r="CBY56" s="178" t="s">
        <v>339</v>
      </c>
      <c r="CBZ56" s="178" t="s">
        <v>339</v>
      </c>
      <c r="CCA56" s="178" t="s">
        <v>339</v>
      </c>
      <c r="CCB56" s="178" t="s">
        <v>339</v>
      </c>
      <c r="CCC56" s="178" t="s">
        <v>339</v>
      </c>
      <c r="CCD56" s="178" t="s">
        <v>339</v>
      </c>
      <c r="CCE56" s="178" t="s">
        <v>339</v>
      </c>
      <c r="CCF56" s="178" t="s">
        <v>339</v>
      </c>
      <c r="CCG56" s="178" t="s">
        <v>339</v>
      </c>
      <c r="CCH56" s="178" t="s">
        <v>339</v>
      </c>
      <c r="CCI56" s="178" t="s">
        <v>339</v>
      </c>
      <c r="CCJ56" s="178" t="s">
        <v>339</v>
      </c>
      <c r="CCK56" s="178" t="s">
        <v>339</v>
      </c>
      <c r="CCL56" s="178" t="s">
        <v>339</v>
      </c>
      <c r="CCM56" s="178" t="s">
        <v>339</v>
      </c>
      <c r="CCN56" s="178" t="s">
        <v>339</v>
      </c>
      <c r="CCO56" s="178" t="s">
        <v>339</v>
      </c>
      <c r="CCP56" s="178" t="s">
        <v>339</v>
      </c>
      <c r="CCQ56" s="178" t="s">
        <v>339</v>
      </c>
      <c r="CCR56" s="178" t="s">
        <v>339</v>
      </c>
      <c r="CCS56" s="178" t="s">
        <v>339</v>
      </c>
      <c r="CCT56" s="178" t="s">
        <v>339</v>
      </c>
      <c r="CCU56" s="178" t="s">
        <v>339</v>
      </c>
      <c r="CCV56" s="178" t="s">
        <v>339</v>
      </c>
      <c r="CCW56" s="178" t="s">
        <v>339</v>
      </c>
      <c r="CCX56" s="178" t="s">
        <v>339</v>
      </c>
      <c r="CCY56" s="178" t="s">
        <v>339</v>
      </c>
      <c r="CCZ56" s="178" t="s">
        <v>339</v>
      </c>
      <c r="CDA56" s="178" t="s">
        <v>339</v>
      </c>
      <c r="CDB56" s="178" t="s">
        <v>339</v>
      </c>
      <c r="CDC56" s="178" t="s">
        <v>339</v>
      </c>
      <c r="CDD56" s="178" t="s">
        <v>339</v>
      </c>
      <c r="CDE56" s="178" t="s">
        <v>339</v>
      </c>
      <c r="CDF56" s="178" t="s">
        <v>339</v>
      </c>
      <c r="CDG56" s="178" t="s">
        <v>339</v>
      </c>
      <c r="CDH56" s="178" t="s">
        <v>339</v>
      </c>
      <c r="CDI56" s="178" t="s">
        <v>339</v>
      </c>
      <c r="CDJ56" s="178" t="s">
        <v>339</v>
      </c>
      <c r="CDK56" s="178" t="s">
        <v>339</v>
      </c>
      <c r="CDL56" s="178" t="s">
        <v>339</v>
      </c>
      <c r="CDM56" s="178" t="s">
        <v>339</v>
      </c>
      <c r="CDN56" s="178" t="s">
        <v>339</v>
      </c>
      <c r="CDO56" s="178" t="s">
        <v>339</v>
      </c>
      <c r="CDP56" s="178" t="s">
        <v>339</v>
      </c>
      <c r="CDQ56" s="178" t="s">
        <v>339</v>
      </c>
      <c r="CDR56" s="178" t="s">
        <v>339</v>
      </c>
      <c r="CDS56" s="178" t="s">
        <v>339</v>
      </c>
      <c r="CDT56" s="178" t="s">
        <v>339</v>
      </c>
      <c r="CDU56" s="178" t="s">
        <v>339</v>
      </c>
      <c r="CDV56" s="178" t="s">
        <v>339</v>
      </c>
      <c r="CDW56" s="178" t="s">
        <v>339</v>
      </c>
      <c r="CDX56" s="178" t="s">
        <v>339</v>
      </c>
      <c r="CDY56" s="178" t="s">
        <v>339</v>
      </c>
      <c r="CDZ56" s="178" t="s">
        <v>339</v>
      </c>
      <c r="CEA56" s="178" t="s">
        <v>339</v>
      </c>
      <c r="CEB56" s="178" t="s">
        <v>339</v>
      </c>
      <c r="CEC56" s="178" t="s">
        <v>339</v>
      </c>
      <c r="CED56" s="178" t="s">
        <v>339</v>
      </c>
      <c r="CEE56" s="178" t="s">
        <v>339</v>
      </c>
      <c r="CEF56" s="178" t="s">
        <v>339</v>
      </c>
      <c r="CEG56" s="178" t="s">
        <v>339</v>
      </c>
      <c r="CEH56" s="178" t="s">
        <v>339</v>
      </c>
      <c r="CEI56" s="178" t="s">
        <v>339</v>
      </c>
      <c r="CEJ56" s="178" t="s">
        <v>339</v>
      </c>
      <c r="CEK56" s="178" t="s">
        <v>339</v>
      </c>
      <c r="CEL56" s="178" t="s">
        <v>339</v>
      </c>
      <c r="CEM56" s="178" t="s">
        <v>339</v>
      </c>
      <c r="CEN56" s="178" t="s">
        <v>339</v>
      </c>
      <c r="CEO56" s="178" t="s">
        <v>339</v>
      </c>
      <c r="CEP56" s="178" t="s">
        <v>339</v>
      </c>
      <c r="CEQ56" s="178" t="s">
        <v>339</v>
      </c>
      <c r="CER56" s="178" t="s">
        <v>339</v>
      </c>
      <c r="CES56" s="178" t="s">
        <v>339</v>
      </c>
      <c r="CET56" s="178" t="s">
        <v>339</v>
      </c>
      <c r="CEU56" s="178" t="s">
        <v>339</v>
      </c>
      <c r="CEV56" s="178" t="s">
        <v>339</v>
      </c>
      <c r="CEW56" s="178" t="s">
        <v>339</v>
      </c>
      <c r="CEX56" s="178" t="s">
        <v>339</v>
      </c>
      <c r="CEY56" s="178" t="s">
        <v>339</v>
      </c>
      <c r="CEZ56" s="178" t="s">
        <v>339</v>
      </c>
      <c r="CFA56" s="178" t="s">
        <v>339</v>
      </c>
      <c r="CFB56" s="178" t="s">
        <v>339</v>
      </c>
      <c r="CFC56" s="178" t="s">
        <v>339</v>
      </c>
      <c r="CFD56" s="178" t="s">
        <v>339</v>
      </c>
      <c r="CFE56" s="178" t="s">
        <v>339</v>
      </c>
      <c r="CFF56" s="178" t="s">
        <v>339</v>
      </c>
      <c r="CFG56" s="178" t="s">
        <v>339</v>
      </c>
      <c r="CFH56" s="178" t="s">
        <v>339</v>
      </c>
      <c r="CFI56" s="178" t="s">
        <v>339</v>
      </c>
      <c r="CFJ56" s="178" t="s">
        <v>339</v>
      </c>
      <c r="CFK56" s="178" t="s">
        <v>339</v>
      </c>
      <c r="CFL56" s="178" t="s">
        <v>339</v>
      </c>
      <c r="CFM56" s="178" t="s">
        <v>339</v>
      </c>
      <c r="CFN56" s="178" t="s">
        <v>339</v>
      </c>
      <c r="CFO56" s="178" t="s">
        <v>339</v>
      </c>
      <c r="CFP56" s="178" t="s">
        <v>339</v>
      </c>
      <c r="CFQ56" s="178" t="s">
        <v>339</v>
      </c>
      <c r="CFR56" s="178" t="s">
        <v>339</v>
      </c>
      <c r="CFS56" s="178" t="s">
        <v>339</v>
      </c>
      <c r="CFT56" s="178" t="s">
        <v>339</v>
      </c>
      <c r="CFU56" s="178" t="s">
        <v>339</v>
      </c>
      <c r="CFV56" s="178" t="s">
        <v>339</v>
      </c>
      <c r="CFW56" s="178" t="s">
        <v>339</v>
      </c>
      <c r="CFX56" s="178" t="s">
        <v>339</v>
      </c>
      <c r="CFY56" s="178" t="s">
        <v>339</v>
      </c>
      <c r="CFZ56" s="178" t="s">
        <v>339</v>
      </c>
      <c r="CGA56" s="178" t="s">
        <v>339</v>
      </c>
      <c r="CGB56" s="178" t="s">
        <v>339</v>
      </c>
      <c r="CGC56" s="178" t="s">
        <v>339</v>
      </c>
      <c r="CGD56" s="178" t="s">
        <v>339</v>
      </c>
      <c r="CGE56" s="178" t="s">
        <v>339</v>
      </c>
      <c r="CGF56" s="178" t="s">
        <v>339</v>
      </c>
      <c r="CGG56" s="178" t="s">
        <v>339</v>
      </c>
      <c r="CGH56" s="178" t="s">
        <v>339</v>
      </c>
      <c r="CGI56" s="178" t="s">
        <v>339</v>
      </c>
      <c r="CGJ56" s="178" t="s">
        <v>339</v>
      </c>
      <c r="CGK56" s="178" t="s">
        <v>339</v>
      </c>
      <c r="CGL56" s="178" t="s">
        <v>339</v>
      </c>
      <c r="CGM56" s="178" t="s">
        <v>339</v>
      </c>
      <c r="CGN56" s="178" t="s">
        <v>339</v>
      </c>
      <c r="CGO56" s="178" t="s">
        <v>339</v>
      </c>
      <c r="CGP56" s="178" t="s">
        <v>339</v>
      </c>
      <c r="CGQ56" s="178" t="s">
        <v>339</v>
      </c>
      <c r="CGR56" s="178" t="s">
        <v>339</v>
      </c>
      <c r="CGS56" s="178" t="s">
        <v>339</v>
      </c>
      <c r="CGT56" s="178" t="s">
        <v>339</v>
      </c>
      <c r="CGU56" s="178" t="s">
        <v>339</v>
      </c>
      <c r="CGV56" s="178" t="s">
        <v>339</v>
      </c>
      <c r="CGW56" s="178" t="s">
        <v>339</v>
      </c>
      <c r="CGX56" s="178" t="s">
        <v>339</v>
      </c>
      <c r="CGY56" s="178" t="s">
        <v>339</v>
      </c>
      <c r="CGZ56" s="178" t="s">
        <v>339</v>
      </c>
      <c r="CHA56" s="178" t="s">
        <v>339</v>
      </c>
      <c r="CHB56" s="178" t="s">
        <v>339</v>
      </c>
      <c r="CHC56" s="178" t="s">
        <v>339</v>
      </c>
      <c r="CHD56" s="178" t="s">
        <v>339</v>
      </c>
      <c r="CHE56" s="178" t="s">
        <v>339</v>
      </c>
      <c r="CHF56" s="178" t="s">
        <v>339</v>
      </c>
      <c r="CHG56" s="178" t="s">
        <v>339</v>
      </c>
      <c r="CHH56" s="178" t="s">
        <v>339</v>
      </c>
      <c r="CHI56" s="178" t="s">
        <v>339</v>
      </c>
      <c r="CHJ56" s="178" t="s">
        <v>339</v>
      </c>
      <c r="CHK56" s="178" t="s">
        <v>339</v>
      </c>
      <c r="CHL56" s="178" t="s">
        <v>339</v>
      </c>
      <c r="CHM56" s="178" t="s">
        <v>339</v>
      </c>
      <c r="CHN56" s="178" t="s">
        <v>339</v>
      </c>
      <c r="CHO56" s="178" t="s">
        <v>339</v>
      </c>
      <c r="CHP56" s="178" t="s">
        <v>339</v>
      </c>
      <c r="CHQ56" s="178" t="s">
        <v>339</v>
      </c>
      <c r="CHR56" s="178" t="s">
        <v>339</v>
      </c>
      <c r="CHS56" s="178" t="s">
        <v>339</v>
      </c>
      <c r="CHT56" s="178" t="s">
        <v>339</v>
      </c>
      <c r="CHU56" s="178" t="s">
        <v>339</v>
      </c>
      <c r="CHV56" s="178" t="s">
        <v>339</v>
      </c>
      <c r="CHW56" s="178" t="s">
        <v>339</v>
      </c>
      <c r="CHX56" s="178" t="s">
        <v>339</v>
      </c>
      <c r="CHY56" s="178" t="s">
        <v>339</v>
      </c>
      <c r="CHZ56" s="178" t="s">
        <v>339</v>
      </c>
      <c r="CIA56" s="178" t="s">
        <v>339</v>
      </c>
      <c r="CIB56" s="178" t="s">
        <v>339</v>
      </c>
      <c r="CIC56" s="178" t="s">
        <v>339</v>
      </c>
      <c r="CID56" s="178" t="s">
        <v>339</v>
      </c>
      <c r="CIE56" s="178" t="s">
        <v>339</v>
      </c>
      <c r="CIF56" s="178" t="s">
        <v>339</v>
      </c>
      <c r="CIG56" s="178" t="s">
        <v>339</v>
      </c>
      <c r="CIH56" s="178" t="s">
        <v>339</v>
      </c>
      <c r="CII56" s="178" t="s">
        <v>339</v>
      </c>
      <c r="CIJ56" s="178" t="s">
        <v>339</v>
      </c>
      <c r="CIK56" s="178" t="s">
        <v>339</v>
      </c>
      <c r="CIL56" s="178" t="s">
        <v>339</v>
      </c>
      <c r="CIM56" s="178" t="s">
        <v>339</v>
      </c>
      <c r="CIN56" s="178" t="s">
        <v>339</v>
      </c>
      <c r="CIO56" s="178" t="s">
        <v>339</v>
      </c>
      <c r="CIP56" s="178" t="s">
        <v>339</v>
      </c>
      <c r="CIQ56" s="178" t="s">
        <v>339</v>
      </c>
      <c r="CIR56" s="178" t="s">
        <v>339</v>
      </c>
      <c r="CIS56" s="178" t="s">
        <v>339</v>
      </c>
      <c r="CIT56" s="178" t="s">
        <v>339</v>
      </c>
      <c r="CIU56" s="178" t="s">
        <v>339</v>
      </c>
      <c r="CIV56" s="178" t="s">
        <v>339</v>
      </c>
      <c r="CIW56" s="178" t="s">
        <v>339</v>
      </c>
      <c r="CIX56" s="178" t="s">
        <v>339</v>
      </c>
      <c r="CIY56" s="178" t="s">
        <v>339</v>
      </c>
      <c r="CIZ56" s="178" t="s">
        <v>339</v>
      </c>
      <c r="CJA56" s="178" t="s">
        <v>339</v>
      </c>
      <c r="CJB56" s="178" t="s">
        <v>339</v>
      </c>
      <c r="CJC56" s="178" t="s">
        <v>339</v>
      </c>
      <c r="CJD56" s="178" t="s">
        <v>339</v>
      </c>
      <c r="CJE56" s="178" t="s">
        <v>339</v>
      </c>
      <c r="CJF56" s="178" t="s">
        <v>339</v>
      </c>
      <c r="CJG56" s="178" t="s">
        <v>339</v>
      </c>
      <c r="CJH56" s="178" t="s">
        <v>339</v>
      </c>
      <c r="CJI56" s="178" t="s">
        <v>339</v>
      </c>
      <c r="CJJ56" s="178" t="s">
        <v>339</v>
      </c>
      <c r="CJK56" s="178" t="s">
        <v>339</v>
      </c>
      <c r="CJL56" s="178" t="s">
        <v>339</v>
      </c>
      <c r="CJM56" s="178" t="s">
        <v>339</v>
      </c>
      <c r="CJN56" s="178" t="s">
        <v>339</v>
      </c>
      <c r="CJO56" s="178" t="s">
        <v>339</v>
      </c>
      <c r="CJP56" s="178" t="s">
        <v>339</v>
      </c>
      <c r="CJQ56" s="178" t="s">
        <v>339</v>
      </c>
      <c r="CJR56" s="178" t="s">
        <v>339</v>
      </c>
      <c r="CJS56" s="178" t="s">
        <v>339</v>
      </c>
      <c r="CJT56" s="178" t="s">
        <v>339</v>
      </c>
      <c r="CJU56" s="178" t="s">
        <v>339</v>
      </c>
      <c r="CJV56" s="178" t="s">
        <v>339</v>
      </c>
      <c r="CJW56" s="178" t="s">
        <v>339</v>
      </c>
      <c r="CJX56" s="178" t="s">
        <v>339</v>
      </c>
      <c r="CJY56" s="178" t="s">
        <v>339</v>
      </c>
      <c r="CJZ56" s="178" t="s">
        <v>339</v>
      </c>
      <c r="CKA56" s="178" t="s">
        <v>339</v>
      </c>
      <c r="CKB56" s="178" t="s">
        <v>339</v>
      </c>
      <c r="CKC56" s="178" t="s">
        <v>339</v>
      </c>
      <c r="CKD56" s="178" t="s">
        <v>339</v>
      </c>
      <c r="CKE56" s="178" t="s">
        <v>339</v>
      </c>
      <c r="CKF56" s="178" t="s">
        <v>339</v>
      </c>
      <c r="CKG56" s="178" t="s">
        <v>339</v>
      </c>
      <c r="CKH56" s="178" t="s">
        <v>339</v>
      </c>
      <c r="CKI56" s="178" t="s">
        <v>339</v>
      </c>
      <c r="CKJ56" s="178" t="s">
        <v>339</v>
      </c>
      <c r="CKK56" s="178" t="s">
        <v>339</v>
      </c>
      <c r="CKL56" s="178" t="s">
        <v>339</v>
      </c>
      <c r="CKM56" s="178" t="s">
        <v>339</v>
      </c>
      <c r="CKN56" s="178" t="s">
        <v>339</v>
      </c>
      <c r="CKO56" s="178" t="s">
        <v>339</v>
      </c>
      <c r="CKP56" s="178" t="s">
        <v>339</v>
      </c>
      <c r="CKQ56" s="178" t="s">
        <v>339</v>
      </c>
      <c r="CKR56" s="178" t="s">
        <v>339</v>
      </c>
      <c r="CKS56" s="178" t="s">
        <v>339</v>
      </c>
      <c r="CKT56" s="178" t="s">
        <v>339</v>
      </c>
      <c r="CKU56" s="178" t="s">
        <v>339</v>
      </c>
      <c r="CKV56" s="178" t="s">
        <v>339</v>
      </c>
      <c r="CKW56" s="178" t="s">
        <v>339</v>
      </c>
      <c r="CKX56" s="178" t="s">
        <v>339</v>
      </c>
      <c r="CKY56" s="178" t="s">
        <v>339</v>
      </c>
      <c r="CKZ56" s="178" t="s">
        <v>339</v>
      </c>
      <c r="CLA56" s="178" t="s">
        <v>339</v>
      </c>
      <c r="CLB56" s="178" t="s">
        <v>339</v>
      </c>
      <c r="CLC56" s="178" t="s">
        <v>339</v>
      </c>
      <c r="CLD56" s="178" t="s">
        <v>339</v>
      </c>
      <c r="CLE56" s="178" t="s">
        <v>339</v>
      </c>
      <c r="CLF56" s="178" t="s">
        <v>339</v>
      </c>
      <c r="CLG56" s="178" t="s">
        <v>339</v>
      </c>
      <c r="CLH56" s="178" t="s">
        <v>339</v>
      </c>
      <c r="CLI56" s="178" t="s">
        <v>339</v>
      </c>
      <c r="CLJ56" s="178" t="s">
        <v>339</v>
      </c>
      <c r="CLK56" s="178" t="s">
        <v>339</v>
      </c>
      <c r="CLL56" s="178" t="s">
        <v>339</v>
      </c>
      <c r="CLM56" s="178" t="s">
        <v>339</v>
      </c>
      <c r="CLN56" s="178" t="s">
        <v>339</v>
      </c>
      <c r="CLO56" s="178" t="s">
        <v>339</v>
      </c>
      <c r="CLP56" s="178" t="s">
        <v>339</v>
      </c>
      <c r="CLQ56" s="178" t="s">
        <v>339</v>
      </c>
      <c r="CLR56" s="178" t="s">
        <v>339</v>
      </c>
      <c r="CLS56" s="178" t="s">
        <v>339</v>
      </c>
      <c r="CLT56" s="178" t="s">
        <v>339</v>
      </c>
      <c r="CLU56" s="178" t="s">
        <v>339</v>
      </c>
      <c r="CLV56" s="178" t="s">
        <v>339</v>
      </c>
      <c r="CLW56" s="178" t="s">
        <v>339</v>
      </c>
      <c r="CLX56" s="178" t="s">
        <v>339</v>
      </c>
      <c r="CLY56" s="178" t="s">
        <v>339</v>
      </c>
      <c r="CLZ56" s="178" t="s">
        <v>339</v>
      </c>
      <c r="CMA56" s="178" t="s">
        <v>339</v>
      </c>
      <c r="CMB56" s="178" t="s">
        <v>339</v>
      </c>
      <c r="CMC56" s="178" t="s">
        <v>339</v>
      </c>
      <c r="CMD56" s="178" t="s">
        <v>339</v>
      </c>
      <c r="CME56" s="178" t="s">
        <v>339</v>
      </c>
      <c r="CMF56" s="178" t="s">
        <v>339</v>
      </c>
      <c r="CMG56" s="178" t="s">
        <v>339</v>
      </c>
      <c r="CMH56" s="178" t="s">
        <v>339</v>
      </c>
      <c r="CMI56" s="178" t="s">
        <v>339</v>
      </c>
      <c r="CMJ56" s="178" t="s">
        <v>339</v>
      </c>
      <c r="CMK56" s="178" t="s">
        <v>339</v>
      </c>
      <c r="CML56" s="178" t="s">
        <v>339</v>
      </c>
      <c r="CMM56" s="178" t="s">
        <v>339</v>
      </c>
      <c r="CMN56" s="178" t="s">
        <v>339</v>
      </c>
      <c r="CMO56" s="178" t="s">
        <v>339</v>
      </c>
      <c r="CMP56" s="178" t="s">
        <v>339</v>
      </c>
      <c r="CMQ56" s="178" t="s">
        <v>339</v>
      </c>
      <c r="CMR56" s="178" t="s">
        <v>339</v>
      </c>
      <c r="CMS56" s="178" t="s">
        <v>339</v>
      </c>
      <c r="CMT56" s="178" t="s">
        <v>339</v>
      </c>
      <c r="CMU56" s="178" t="s">
        <v>339</v>
      </c>
      <c r="CMV56" s="178" t="s">
        <v>339</v>
      </c>
      <c r="CMW56" s="178" t="s">
        <v>339</v>
      </c>
      <c r="CMX56" s="178" t="s">
        <v>339</v>
      </c>
      <c r="CMY56" s="178" t="s">
        <v>339</v>
      </c>
      <c r="CMZ56" s="178" t="s">
        <v>339</v>
      </c>
      <c r="CNA56" s="178" t="s">
        <v>339</v>
      </c>
      <c r="CNB56" s="178" t="s">
        <v>339</v>
      </c>
      <c r="CNC56" s="178" t="s">
        <v>339</v>
      </c>
      <c r="CND56" s="178" t="s">
        <v>339</v>
      </c>
      <c r="CNE56" s="178" t="s">
        <v>339</v>
      </c>
      <c r="CNF56" s="178" t="s">
        <v>339</v>
      </c>
      <c r="CNG56" s="178" t="s">
        <v>339</v>
      </c>
      <c r="CNH56" s="178" t="s">
        <v>339</v>
      </c>
      <c r="CNI56" s="178" t="s">
        <v>339</v>
      </c>
      <c r="CNJ56" s="178" t="s">
        <v>339</v>
      </c>
      <c r="CNK56" s="178" t="s">
        <v>339</v>
      </c>
      <c r="CNL56" s="178" t="s">
        <v>339</v>
      </c>
      <c r="CNM56" s="178" t="s">
        <v>339</v>
      </c>
      <c r="CNN56" s="178" t="s">
        <v>339</v>
      </c>
      <c r="CNO56" s="178" t="s">
        <v>339</v>
      </c>
      <c r="CNP56" s="178" t="s">
        <v>339</v>
      </c>
      <c r="CNQ56" s="178" t="s">
        <v>339</v>
      </c>
      <c r="CNR56" s="178" t="s">
        <v>339</v>
      </c>
      <c r="CNS56" s="178" t="s">
        <v>339</v>
      </c>
      <c r="CNT56" s="178" t="s">
        <v>339</v>
      </c>
      <c r="CNU56" s="178" t="s">
        <v>339</v>
      </c>
      <c r="CNV56" s="178" t="s">
        <v>339</v>
      </c>
      <c r="CNW56" s="178" t="s">
        <v>339</v>
      </c>
      <c r="CNX56" s="178" t="s">
        <v>339</v>
      </c>
      <c r="CNY56" s="178" t="s">
        <v>339</v>
      </c>
      <c r="CNZ56" s="178" t="s">
        <v>339</v>
      </c>
      <c r="COA56" s="178" t="s">
        <v>339</v>
      </c>
      <c r="COB56" s="178" t="s">
        <v>339</v>
      </c>
      <c r="COC56" s="178" t="s">
        <v>339</v>
      </c>
      <c r="COD56" s="178" t="s">
        <v>339</v>
      </c>
      <c r="COE56" s="178" t="s">
        <v>339</v>
      </c>
      <c r="COF56" s="178" t="s">
        <v>339</v>
      </c>
      <c r="COG56" s="178" t="s">
        <v>339</v>
      </c>
      <c r="COH56" s="178" t="s">
        <v>339</v>
      </c>
      <c r="COI56" s="178" t="s">
        <v>339</v>
      </c>
      <c r="COJ56" s="178" t="s">
        <v>339</v>
      </c>
      <c r="COK56" s="178" t="s">
        <v>339</v>
      </c>
      <c r="COL56" s="178" t="s">
        <v>339</v>
      </c>
      <c r="COM56" s="178" t="s">
        <v>339</v>
      </c>
      <c r="CON56" s="178" t="s">
        <v>339</v>
      </c>
      <c r="COO56" s="178" t="s">
        <v>339</v>
      </c>
      <c r="COP56" s="178" t="s">
        <v>339</v>
      </c>
      <c r="COQ56" s="178" t="s">
        <v>339</v>
      </c>
      <c r="COR56" s="178" t="s">
        <v>339</v>
      </c>
      <c r="COS56" s="178" t="s">
        <v>339</v>
      </c>
      <c r="COT56" s="178" t="s">
        <v>339</v>
      </c>
      <c r="COU56" s="178" t="s">
        <v>339</v>
      </c>
      <c r="COV56" s="178" t="s">
        <v>339</v>
      </c>
      <c r="COW56" s="178" t="s">
        <v>339</v>
      </c>
      <c r="COX56" s="178" t="s">
        <v>339</v>
      </c>
      <c r="COY56" s="178" t="s">
        <v>339</v>
      </c>
      <c r="COZ56" s="178" t="s">
        <v>339</v>
      </c>
      <c r="CPA56" s="178" t="s">
        <v>339</v>
      </c>
      <c r="CPB56" s="178" t="s">
        <v>339</v>
      </c>
      <c r="CPC56" s="178" t="s">
        <v>339</v>
      </c>
      <c r="CPD56" s="178" t="s">
        <v>339</v>
      </c>
      <c r="CPE56" s="178" t="s">
        <v>339</v>
      </c>
      <c r="CPF56" s="178" t="s">
        <v>339</v>
      </c>
      <c r="CPG56" s="178" t="s">
        <v>339</v>
      </c>
      <c r="CPH56" s="178" t="s">
        <v>339</v>
      </c>
      <c r="CPI56" s="178" t="s">
        <v>339</v>
      </c>
      <c r="CPJ56" s="178" t="s">
        <v>339</v>
      </c>
      <c r="CPK56" s="178" t="s">
        <v>339</v>
      </c>
      <c r="CPL56" s="178" t="s">
        <v>339</v>
      </c>
      <c r="CPM56" s="178" t="s">
        <v>339</v>
      </c>
      <c r="CPN56" s="178" t="s">
        <v>339</v>
      </c>
      <c r="CPO56" s="178" t="s">
        <v>339</v>
      </c>
      <c r="CPP56" s="178" t="s">
        <v>339</v>
      </c>
      <c r="CPQ56" s="178" t="s">
        <v>339</v>
      </c>
      <c r="CPR56" s="178" t="s">
        <v>339</v>
      </c>
      <c r="CPS56" s="178" t="s">
        <v>339</v>
      </c>
      <c r="CPT56" s="178" t="s">
        <v>339</v>
      </c>
      <c r="CPU56" s="178" t="s">
        <v>339</v>
      </c>
      <c r="CPV56" s="178" t="s">
        <v>339</v>
      </c>
      <c r="CPW56" s="178" t="s">
        <v>339</v>
      </c>
      <c r="CPX56" s="178" t="s">
        <v>339</v>
      </c>
      <c r="CPY56" s="178" t="s">
        <v>339</v>
      </c>
      <c r="CPZ56" s="178" t="s">
        <v>339</v>
      </c>
      <c r="CQA56" s="178" t="s">
        <v>339</v>
      </c>
      <c r="CQB56" s="178" t="s">
        <v>339</v>
      </c>
      <c r="CQC56" s="178" t="s">
        <v>339</v>
      </c>
      <c r="CQD56" s="178" t="s">
        <v>339</v>
      </c>
      <c r="CQE56" s="178" t="s">
        <v>339</v>
      </c>
      <c r="CQF56" s="178" t="s">
        <v>339</v>
      </c>
      <c r="CQG56" s="178" t="s">
        <v>339</v>
      </c>
      <c r="CQH56" s="178" t="s">
        <v>339</v>
      </c>
      <c r="CQI56" s="178" t="s">
        <v>339</v>
      </c>
      <c r="CQJ56" s="178" t="s">
        <v>339</v>
      </c>
      <c r="CQK56" s="178" t="s">
        <v>339</v>
      </c>
      <c r="CQL56" s="178" t="s">
        <v>339</v>
      </c>
      <c r="CQM56" s="178" t="s">
        <v>339</v>
      </c>
      <c r="CQN56" s="178" t="s">
        <v>339</v>
      </c>
      <c r="CQO56" s="178" t="s">
        <v>339</v>
      </c>
      <c r="CQP56" s="178" t="s">
        <v>339</v>
      </c>
      <c r="CQQ56" s="178" t="s">
        <v>339</v>
      </c>
      <c r="CQR56" s="178" t="s">
        <v>339</v>
      </c>
      <c r="CQS56" s="178" t="s">
        <v>339</v>
      </c>
      <c r="CQT56" s="178" t="s">
        <v>339</v>
      </c>
      <c r="CQU56" s="178" t="s">
        <v>339</v>
      </c>
      <c r="CQV56" s="178" t="s">
        <v>339</v>
      </c>
      <c r="CQW56" s="178" t="s">
        <v>339</v>
      </c>
      <c r="CQX56" s="178" t="s">
        <v>339</v>
      </c>
      <c r="CQY56" s="178" t="s">
        <v>339</v>
      </c>
      <c r="CQZ56" s="178" t="s">
        <v>339</v>
      </c>
      <c r="CRA56" s="178" t="s">
        <v>339</v>
      </c>
      <c r="CRB56" s="178" t="s">
        <v>339</v>
      </c>
      <c r="CRC56" s="178" t="s">
        <v>339</v>
      </c>
      <c r="CRD56" s="178" t="s">
        <v>339</v>
      </c>
      <c r="CRE56" s="178" t="s">
        <v>339</v>
      </c>
      <c r="CRF56" s="178" t="s">
        <v>339</v>
      </c>
      <c r="CRG56" s="178" t="s">
        <v>339</v>
      </c>
      <c r="CRH56" s="178" t="s">
        <v>339</v>
      </c>
      <c r="CRI56" s="178" t="s">
        <v>339</v>
      </c>
      <c r="CRJ56" s="178" t="s">
        <v>339</v>
      </c>
      <c r="CRK56" s="178" t="s">
        <v>339</v>
      </c>
      <c r="CRL56" s="178" t="s">
        <v>339</v>
      </c>
      <c r="CRM56" s="178" t="s">
        <v>339</v>
      </c>
      <c r="CRN56" s="178" t="s">
        <v>339</v>
      </c>
      <c r="CRO56" s="178" t="s">
        <v>339</v>
      </c>
      <c r="CRP56" s="178" t="s">
        <v>339</v>
      </c>
      <c r="CRQ56" s="178" t="s">
        <v>339</v>
      </c>
      <c r="CRR56" s="178" t="s">
        <v>339</v>
      </c>
      <c r="CRS56" s="178" t="s">
        <v>339</v>
      </c>
      <c r="CRT56" s="178" t="s">
        <v>339</v>
      </c>
      <c r="CRU56" s="178" t="s">
        <v>339</v>
      </c>
      <c r="CRV56" s="178" t="s">
        <v>339</v>
      </c>
      <c r="CRW56" s="178" t="s">
        <v>339</v>
      </c>
      <c r="CRX56" s="178" t="s">
        <v>339</v>
      </c>
      <c r="CRY56" s="178" t="s">
        <v>339</v>
      </c>
      <c r="CRZ56" s="178" t="s">
        <v>339</v>
      </c>
      <c r="CSA56" s="178" t="s">
        <v>339</v>
      </c>
      <c r="CSB56" s="178" t="s">
        <v>339</v>
      </c>
      <c r="CSC56" s="178" t="s">
        <v>339</v>
      </c>
      <c r="CSD56" s="178" t="s">
        <v>339</v>
      </c>
      <c r="CSE56" s="178" t="s">
        <v>339</v>
      </c>
      <c r="CSF56" s="178" t="s">
        <v>339</v>
      </c>
      <c r="CSG56" s="178" t="s">
        <v>339</v>
      </c>
      <c r="CSH56" s="178" t="s">
        <v>339</v>
      </c>
      <c r="CSI56" s="178" t="s">
        <v>339</v>
      </c>
      <c r="CSJ56" s="178" t="s">
        <v>339</v>
      </c>
      <c r="CSK56" s="178" t="s">
        <v>339</v>
      </c>
      <c r="CSL56" s="178" t="s">
        <v>339</v>
      </c>
      <c r="CSM56" s="178" t="s">
        <v>339</v>
      </c>
      <c r="CSN56" s="178" t="s">
        <v>339</v>
      </c>
      <c r="CSO56" s="178" t="s">
        <v>339</v>
      </c>
      <c r="CSP56" s="178" t="s">
        <v>339</v>
      </c>
      <c r="CSQ56" s="178" t="s">
        <v>339</v>
      </c>
      <c r="CSR56" s="178" t="s">
        <v>339</v>
      </c>
      <c r="CSS56" s="178" t="s">
        <v>339</v>
      </c>
      <c r="CST56" s="178" t="s">
        <v>339</v>
      </c>
      <c r="CSU56" s="178" t="s">
        <v>339</v>
      </c>
      <c r="CSV56" s="178" t="s">
        <v>339</v>
      </c>
      <c r="CSW56" s="178" t="s">
        <v>339</v>
      </c>
      <c r="CSX56" s="178" t="s">
        <v>339</v>
      </c>
      <c r="CSY56" s="178" t="s">
        <v>339</v>
      </c>
      <c r="CSZ56" s="178" t="s">
        <v>339</v>
      </c>
      <c r="CTA56" s="178" t="s">
        <v>339</v>
      </c>
      <c r="CTB56" s="178" t="s">
        <v>339</v>
      </c>
      <c r="CTC56" s="178" t="s">
        <v>339</v>
      </c>
      <c r="CTD56" s="178" t="s">
        <v>339</v>
      </c>
      <c r="CTE56" s="178" t="s">
        <v>339</v>
      </c>
      <c r="CTF56" s="178" t="s">
        <v>339</v>
      </c>
      <c r="CTG56" s="178" t="s">
        <v>339</v>
      </c>
      <c r="CTH56" s="178" t="s">
        <v>339</v>
      </c>
      <c r="CTI56" s="178" t="s">
        <v>339</v>
      </c>
      <c r="CTJ56" s="178" t="s">
        <v>339</v>
      </c>
      <c r="CTK56" s="178" t="s">
        <v>339</v>
      </c>
      <c r="CTL56" s="178" t="s">
        <v>339</v>
      </c>
      <c r="CTM56" s="178" t="s">
        <v>339</v>
      </c>
      <c r="CTN56" s="178" t="s">
        <v>339</v>
      </c>
      <c r="CTO56" s="178" t="s">
        <v>339</v>
      </c>
      <c r="CTP56" s="178" t="s">
        <v>339</v>
      </c>
      <c r="CTQ56" s="178" t="s">
        <v>339</v>
      </c>
      <c r="CTR56" s="178" t="s">
        <v>339</v>
      </c>
      <c r="CTS56" s="178" t="s">
        <v>339</v>
      </c>
      <c r="CTT56" s="178" t="s">
        <v>339</v>
      </c>
      <c r="CTU56" s="178" t="s">
        <v>339</v>
      </c>
      <c r="CTV56" s="178" t="s">
        <v>339</v>
      </c>
      <c r="CTW56" s="178" t="s">
        <v>339</v>
      </c>
      <c r="CTX56" s="178" t="s">
        <v>339</v>
      </c>
      <c r="CTY56" s="178" t="s">
        <v>339</v>
      </c>
      <c r="CTZ56" s="178" t="s">
        <v>339</v>
      </c>
      <c r="CUA56" s="178" t="s">
        <v>339</v>
      </c>
      <c r="CUB56" s="178" t="s">
        <v>339</v>
      </c>
      <c r="CUC56" s="178" t="s">
        <v>339</v>
      </c>
      <c r="CUD56" s="178" t="s">
        <v>339</v>
      </c>
      <c r="CUE56" s="178" t="s">
        <v>339</v>
      </c>
      <c r="CUF56" s="178" t="s">
        <v>339</v>
      </c>
      <c r="CUG56" s="178" t="s">
        <v>339</v>
      </c>
      <c r="CUH56" s="178" t="s">
        <v>339</v>
      </c>
      <c r="CUI56" s="178" t="s">
        <v>339</v>
      </c>
      <c r="CUJ56" s="178" t="s">
        <v>339</v>
      </c>
      <c r="CUK56" s="178" t="s">
        <v>339</v>
      </c>
      <c r="CUL56" s="178" t="s">
        <v>339</v>
      </c>
      <c r="CUM56" s="178" t="s">
        <v>339</v>
      </c>
      <c r="CUN56" s="178" t="s">
        <v>339</v>
      </c>
      <c r="CUO56" s="178" t="s">
        <v>339</v>
      </c>
      <c r="CUP56" s="178" t="s">
        <v>339</v>
      </c>
      <c r="CUQ56" s="178" t="s">
        <v>339</v>
      </c>
      <c r="CUR56" s="178" t="s">
        <v>339</v>
      </c>
      <c r="CUS56" s="178" t="s">
        <v>339</v>
      </c>
      <c r="CUT56" s="178" t="s">
        <v>339</v>
      </c>
      <c r="CUU56" s="178" t="s">
        <v>339</v>
      </c>
      <c r="CUV56" s="178" t="s">
        <v>339</v>
      </c>
      <c r="CUW56" s="178" t="s">
        <v>339</v>
      </c>
      <c r="CUX56" s="178" t="s">
        <v>339</v>
      </c>
      <c r="CUY56" s="178" t="s">
        <v>339</v>
      </c>
      <c r="CUZ56" s="178" t="s">
        <v>339</v>
      </c>
      <c r="CVA56" s="178" t="s">
        <v>339</v>
      </c>
      <c r="CVB56" s="178" t="s">
        <v>339</v>
      </c>
      <c r="CVC56" s="178" t="s">
        <v>339</v>
      </c>
      <c r="CVD56" s="178" t="s">
        <v>339</v>
      </c>
      <c r="CVE56" s="178" t="s">
        <v>339</v>
      </c>
      <c r="CVF56" s="178" t="s">
        <v>339</v>
      </c>
      <c r="CVG56" s="178" t="s">
        <v>339</v>
      </c>
      <c r="CVH56" s="178" t="s">
        <v>339</v>
      </c>
      <c r="CVI56" s="178" t="s">
        <v>339</v>
      </c>
      <c r="CVJ56" s="178" t="s">
        <v>339</v>
      </c>
      <c r="CVK56" s="178" t="s">
        <v>339</v>
      </c>
      <c r="CVL56" s="178" t="s">
        <v>339</v>
      </c>
      <c r="CVM56" s="178" t="s">
        <v>339</v>
      </c>
      <c r="CVN56" s="178" t="s">
        <v>339</v>
      </c>
      <c r="CVO56" s="178" t="s">
        <v>339</v>
      </c>
      <c r="CVP56" s="178" t="s">
        <v>339</v>
      </c>
      <c r="CVQ56" s="178" t="s">
        <v>339</v>
      </c>
      <c r="CVR56" s="178" t="s">
        <v>339</v>
      </c>
      <c r="CVS56" s="178" t="s">
        <v>339</v>
      </c>
      <c r="CVT56" s="178" t="s">
        <v>339</v>
      </c>
      <c r="CVU56" s="178" t="s">
        <v>339</v>
      </c>
      <c r="CVV56" s="178" t="s">
        <v>339</v>
      </c>
      <c r="CVW56" s="178" t="s">
        <v>339</v>
      </c>
      <c r="CVX56" s="178" t="s">
        <v>339</v>
      </c>
      <c r="CVY56" s="178" t="s">
        <v>339</v>
      </c>
      <c r="CVZ56" s="178" t="s">
        <v>339</v>
      </c>
      <c r="CWA56" s="178" t="s">
        <v>339</v>
      </c>
      <c r="CWB56" s="178" t="s">
        <v>339</v>
      </c>
      <c r="CWC56" s="178" t="s">
        <v>339</v>
      </c>
      <c r="CWD56" s="178" t="s">
        <v>339</v>
      </c>
      <c r="CWE56" s="178" t="s">
        <v>339</v>
      </c>
      <c r="CWF56" s="178" t="s">
        <v>339</v>
      </c>
      <c r="CWG56" s="178" t="s">
        <v>339</v>
      </c>
      <c r="CWH56" s="178" t="s">
        <v>339</v>
      </c>
      <c r="CWI56" s="178" t="s">
        <v>339</v>
      </c>
      <c r="CWJ56" s="178" t="s">
        <v>339</v>
      </c>
      <c r="CWK56" s="178" t="s">
        <v>339</v>
      </c>
      <c r="CWL56" s="178" t="s">
        <v>339</v>
      </c>
      <c r="CWM56" s="178" t="s">
        <v>339</v>
      </c>
      <c r="CWN56" s="178" t="s">
        <v>339</v>
      </c>
      <c r="CWO56" s="178" t="s">
        <v>339</v>
      </c>
      <c r="CWP56" s="178" t="s">
        <v>339</v>
      </c>
      <c r="CWQ56" s="178" t="s">
        <v>339</v>
      </c>
      <c r="CWR56" s="178" t="s">
        <v>339</v>
      </c>
      <c r="CWS56" s="178" t="s">
        <v>339</v>
      </c>
      <c r="CWT56" s="178" t="s">
        <v>339</v>
      </c>
      <c r="CWU56" s="178" t="s">
        <v>339</v>
      </c>
      <c r="CWV56" s="178" t="s">
        <v>339</v>
      </c>
      <c r="CWW56" s="178" t="s">
        <v>339</v>
      </c>
      <c r="CWX56" s="178" t="s">
        <v>339</v>
      </c>
      <c r="CWY56" s="178" t="s">
        <v>339</v>
      </c>
      <c r="CWZ56" s="178" t="s">
        <v>339</v>
      </c>
      <c r="CXA56" s="178" t="s">
        <v>339</v>
      </c>
      <c r="CXB56" s="178" t="s">
        <v>339</v>
      </c>
      <c r="CXC56" s="178" t="s">
        <v>339</v>
      </c>
      <c r="CXD56" s="178" t="s">
        <v>339</v>
      </c>
      <c r="CXE56" s="178" t="s">
        <v>339</v>
      </c>
      <c r="CXF56" s="178" t="s">
        <v>339</v>
      </c>
      <c r="CXG56" s="178" t="s">
        <v>339</v>
      </c>
      <c r="CXH56" s="178" t="s">
        <v>339</v>
      </c>
      <c r="CXI56" s="178" t="s">
        <v>339</v>
      </c>
      <c r="CXJ56" s="178" t="s">
        <v>339</v>
      </c>
      <c r="CXK56" s="178" t="s">
        <v>339</v>
      </c>
      <c r="CXL56" s="178" t="s">
        <v>339</v>
      </c>
      <c r="CXM56" s="178" t="s">
        <v>339</v>
      </c>
      <c r="CXN56" s="178" t="s">
        <v>339</v>
      </c>
      <c r="CXO56" s="178" t="s">
        <v>339</v>
      </c>
      <c r="CXP56" s="178" t="s">
        <v>339</v>
      </c>
      <c r="CXQ56" s="178" t="s">
        <v>339</v>
      </c>
      <c r="CXR56" s="178" t="s">
        <v>339</v>
      </c>
      <c r="CXS56" s="178" t="s">
        <v>339</v>
      </c>
      <c r="CXT56" s="178" t="s">
        <v>339</v>
      </c>
      <c r="CXU56" s="178" t="s">
        <v>339</v>
      </c>
      <c r="CXV56" s="178" t="s">
        <v>339</v>
      </c>
      <c r="CXW56" s="178" t="s">
        <v>339</v>
      </c>
      <c r="CXX56" s="178" t="s">
        <v>339</v>
      </c>
      <c r="CXY56" s="178" t="s">
        <v>339</v>
      </c>
      <c r="CXZ56" s="178" t="s">
        <v>339</v>
      </c>
      <c r="CYA56" s="178" t="s">
        <v>339</v>
      </c>
      <c r="CYB56" s="178" t="s">
        <v>339</v>
      </c>
      <c r="CYC56" s="178" t="s">
        <v>339</v>
      </c>
      <c r="CYD56" s="178" t="s">
        <v>339</v>
      </c>
      <c r="CYE56" s="178" t="s">
        <v>339</v>
      </c>
      <c r="CYF56" s="178" t="s">
        <v>339</v>
      </c>
      <c r="CYG56" s="178" t="s">
        <v>339</v>
      </c>
      <c r="CYH56" s="178" t="s">
        <v>339</v>
      </c>
      <c r="CYI56" s="178" t="s">
        <v>339</v>
      </c>
      <c r="CYJ56" s="178" t="s">
        <v>339</v>
      </c>
      <c r="CYK56" s="178" t="s">
        <v>339</v>
      </c>
      <c r="CYL56" s="178" t="s">
        <v>339</v>
      </c>
      <c r="CYM56" s="178" t="s">
        <v>339</v>
      </c>
      <c r="CYN56" s="178" t="s">
        <v>339</v>
      </c>
      <c r="CYO56" s="178" t="s">
        <v>339</v>
      </c>
      <c r="CYP56" s="178" t="s">
        <v>339</v>
      </c>
      <c r="CYQ56" s="178" t="s">
        <v>339</v>
      </c>
      <c r="CYR56" s="178" t="s">
        <v>339</v>
      </c>
      <c r="CYS56" s="178" t="s">
        <v>339</v>
      </c>
      <c r="CYT56" s="178" t="s">
        <v>339</v>
      </c>
      <c r="CYU56" s="178" t="s">
        <v>339</v>
      </c>
      <c r="CYV56" s="178" t="s">
        <v>339</v>
      </c>
      <c r="CYW56" s="178" t="s">
        <v>339</v>
      </c>
      <c r="CYX56" s="178" t="s">
        <v>339</v>
      </c>
      <c r="CYY56" s="178" t="s">
        <v>339</v>
      </c>
      <c r="CYZ56" s="178" t="s">
        <v>339</v>
      </c>
      <c r="CZA56" s="178" t="s">
        <v>339</v>
      </c>
      <c r="CZB56" s="178" t="s">
        <v>339</v>
      </c>
      <c r="CZC56" s="178" t="s">
        <v>339</v>
      </c>
      <c r="CZD56" s="178" t="s">
        <v>339</v>
      </c>
      <c r="CZE56" s="178" t="s">
        <v>339</v>
      </c>
      <c r="CZF56" s="178" t="s">
        <v>339</v>
      </c>
      <c r="CZG56" s="178" t="s">
        <v>339</v>
      </c>
      <c r="CZH56" s="178" t="s">
        <v>339</v>
      </c>
      <c r="CZI56" s="178" t="s">
        <v>339</v>
      </c>
      <c r="CZJ56" s="178" t="s">
        <v>339</v>
      </c>
      <c r="CZK56" s="178" t="s">
        <v>339</v>
      </c>
      <c r="CZL56" s="178" t="s">
        <v>339</v>
      </c>
      <c r="CZM56" s="178" t="s">
        <v>339</v>
      </c>
      <c r="CZN56" s="178" t="s">
        <v>339</v>
      </c>
      <c r="CZO56" s="178" t="s">
        <v>339</v>
      </c>
      <c r="CZP56" s="178" t="s">
        <v>339</v>
      </c>
      <c r="CZQ56" s="178" t="s">
        <v>339</v>
      </c>
      <c r="CZR56" s="178" t="s">
        <v>339</v>
      </c>
      <c r="CZS56" s="178" t="s">
        <v>339</v>
      </c>
      <c r="CZT56" s="178" t="s">
        <v>339</v>
      </c>
      <c r="CZU56" s="178" t="s">
        <v>339</v>
      </c>
      <c r="CZV56" s="178" t="s">
        <v>339</v>
      </c>
      <c r="CZW56" s="178" t="s">
        <v>339</v>
      </c>
      <c r="CZX56" s="178" t="s">
        <v>339</v>
      </c>
      <c r="CZY56" s="178" t="s">
        <v>339</v>
      </c>
      <c r="CZZ56" s="178" t="s">
        <v>339</v>
      </c>
      <c r="DAA56" s="178" t="s">
        <v>339</v>
      </c>
      <c r="DAB56" s="178" t="s">
        <v>339</v>
      </c>
      <c r="DAC56" s="178" t="s">
        <v>339</v>
      </c>
      <c r="DAD56" s="178" t="s">
        <v>339</v>
      </c>
      <c r="DAE56" s="178" t="s">
        <v>339</v>
      </c>
      <c r="DAF56" s="178" t="s">
        <v>339</v>
      </c>
      <c r="DAG56" s="178" t="s">
        <v>339</v>
      </c>
      <c r="DAH56" s="178" t="s">
        <v>339</v>
      </c>
      <c r="DAI56" s="178" t="s">
        <v>339</v>
      </c>
      <c r="DAJ56" s="178" t="s">
        <v>339</v>
      </c>
      <c r="DAK56" s="178" t="s">
        <v>339</v>
      </c>
      <c r="DAL56" s="178" t="s">
        <v>339</v>
      </c>
      <c r="DAM56" s="178" t="s">
        <v>339</v>
      </c>
      <c r="DAN56" s="178" t="s">
        <v>339</v>
      </c>
      <c r="DAO56" s="178" t="s">
        <v>339</v>
      </c>
      <c r="DAP56" s="178" t="s">
        <v>339</v>
      </c>
      <c r="DAQ56" s="178" t="s">
        <v>339</v>
      </c>
      <c r="DAR56" s="178" t="s">
        <v>339</v>
      </c>
      <c r="DAS56" s="178" t="s">
        <v>339</v>
      </c>
      <c r="DAT56" s="178" t="s">
        <v>339</v>
      </c>
      <c r="DAU56" s="178" t="s">
        <v>339</v>
      </c>
      <c r="DAV56" s="178" t="s">
        <v>339</v>
      </c>
      <c r="DAW56" s="178" t="s">
        <v>339</v>
      </c>
      <c r="DAX56" s="178" t="s">
        <v>339</v>
      </c>
      <c r="DAY56" s="178" t="s">
        <v>339</v>
      </c>
      <c r="DAZ56" s="178" t="s">
        <v>339</v>
      </c>
      <c r="DBA56" s="178" t="s">
        <v>339</v>
      </c>
      <c r="DBB56" s="178" t="s">
        <v>339</v>
      </c>
      <c r="DBC56" s="178" t="s">
        <v>339</v>
      </c>
      <c r="DBD56" s="178" t="s">
        <v>339</v>
      </c>
      <c r="DBE56" s="178" t="s">
        <v>339</v>
      </c>
      <c r="DBF56" s="178" t="s">
        <v>339</v>
      </c>
      <c r="DBG56" s="178" t="s">
        <v>339</v>
      </c>
      <c r="DBH56" s="178" t="s">
        <v>339</v>
      </c>
      <c r="DBI56" s="178" t="s">
        <v>339</v>
      </c>
      <c r="DBJ56" s="178" t="s">
        <v>339</v>
      </c>
      <c r="DBK56" s="178" t="s">
        <v>339</v>
      </c>
      <c r="DBL56" s="178" t="s">
        <v>339</v>
      </c>
      <c r="DBM56" s="178" t="s">
        <v>339</v>
      </c>
      <c r="DBN56" s="178" t="s">
        <v>339</v>
      </c>
      <c r="DBO56" s="178" t="s">
        <v>339</v>
      </c>
      <c r="DBP56" s="178" t="s">
        <v>339</v>
      </c>
      <c r="DBQ56" s="178" t="s">
        <v>339</v>
      </c>
      <c r="DBR56" s="178" t="s">
        <v>339</v>
      </c>
      <c r="DBS56" s="178" t="s">
        <v>339</v>
      </c>
      <c r="DBT56" s="178" t="s">
        <v>339</v>
      </c>
      <c r="DBU56" s="178" t="s">
        <v>339</v>
      </c>
      <c r="DBV56" s="178" t="s">
        <v>339</v>
      </c>
      <c r="DBW56" s="178" t="s">
        <v>339</v>
      </c>
      <c r="DBX56" s="178" t="s">
        <v>339</v>
      </c>
      <c r="DBY56" s="178" t="s">
        <v>339</v>
      </c>
      <c r="DBZ56" s="178" t="s">
        <v>339</v>
      </c>
      <c r="DCA56" s="178" t="s">
        <v>339</v>
      </c>
      <c r="DCB56" s="178" t="s">
        <v>339</v>
      </c>
      <c r="DCC56" s="178" t="s">
        <v>339</v>
      </c>
      <c r="DCD56" s="178" t="s">
        <v>339</v>
      </c>
      <c r="DCE56" s="178" t="s">
        <v>339</v>
      </c>
      <c r="DCF56" s="178" t="s">
        <v>339</v>
      </c>
      <c r="DCG56" s="178" t="s">
        <v>339</v>
      </c>
      <c r="DCH56" s="178" t="s">
        <v>339</v>
      </c>
      <c r="DCI56" s="178" t="s">
        <v>339</v>
      </c>
      <c r="DCJ56" s="178" t="s">
        <v>339</v>
      </c>
      <c r="DCK56" s="178" t="s">
        <v>339</v>
      </c>
      <c r="DCL56" s="178" t="s">
        <v>339</v>
      </c>
      <c r="DCM56" s="178" t="s">
        <v>339</v>
      </c>
      <c r="DCN56" s="178" t="s">
        <v>339</v>
      </c>
      <c r="DCO56" s="178" t="s">
        <v>339</v>
      </c>
      <c r="DCP56" s="178" t="s">
        <v>339</v>
      </c>
      <c r="DCQ56" s="178" t="s">
        <v>339</v>
      </c>
      <c r="DCR56" s="178" t="s">
        <v>339</v>
      </c>
      <c r="DCS56" s="178" t="s">
        <v>339</v>
      </c>
      <c r="DCT56" s="178" t="s">
        <v>339</v>
      </c>
      <c r="DCU56" s="178" t="s">
        <v>339</v>
      </c>
      <c r="DCV56" s="178" t="s">
        <v>339</v>
      </c>
      <c r="DCW56" s="178" t="s">
        <v>339</v>
      </c>
      <c r="DCX56" s="178" t="s">
        <v>339</v>
      </c>
      <c r="DCY56" s="178" t="s">
        <v>339</v>
      </c>
      <c r="DCZ56" s="178" t="s">
        <v>339</v>
      </c>
      <c r="DDA56" s="178" t="s">
        <v>339</v>
      </c>
      <c r="DDB56" s="178" t="s">
        <v>339</v>
      </c>
      <c r="DDC56" s="178" t="s">
        <v>339</v>
      </c>
      <c r="DDD56" s="178" t="s">
        <v>339</v>
      </c>
      <c r="DDE56" s="178" t="s">
        <v>339</v>
      </c>
      <c r="DDF56" s="178" t="s">
        <v>339</v>
      </c>
      <c r="DDG56" s="178" t="s">
        <v>339</v>
      </c>
      <c r="DDH56" s="178" t="s">
        <v>339</v>
      </c>
      <c r="DDI56" s="178" t="s">
        <v>339</v>
      </c>
      <c r="DDJ56" s="178" t="s">
        <v>339</v>
      </c>
      <c r="DDK56" s="178" t="s">
        <v>339</v>
      </c>
      <c r="DDL56" s="178" t="s">
        <v>339</v>
      </c>
      <c r="DDM56" s="178" t="s">
        <v>339</v>
      </c>
      <c r="DDN56" s="178" t="s">
        <v>339</v>
      </c>
      <c r="DDO56" s="178" t="s">
        <v>339</v>
      </c>
      <c r="DDP56" s="178" t="s">
        <v>339</v>
      </c>
      <c r="DDQ56" s="178" t="s">
        <v>339</v>
      </c>
      <c r="DDR56" s="178" t="s">
        <v>339</v>
      </c>
      <c r="DDS56" s="178" t="s">
        <v>339</v>
      </c>
      <c r="DDT56" s="178" t="s">
        <v>339</v>
      </c>
      <c r="DDU56" s="178" t="s">
        <v>339</v>
      </c>
      <c r="DDV56" s="178" t="s">
        <v>339</v>
      </c>
      <c r="DDW56" s="178" t="s">
        <v>339</v>
      </c>
      <c r="DDX56" s="178" t="s">
        <v>339</v>
      </c>
      <c r="DDY56" s="178" t="s">
        <v>339</v>
      </c>
      <c r="DDZ56" s="178" t="s">
        <v>339</v>
      </c>
      <c r="DEA56" s="178" t="s">
        <v>339</v>
      </c>
      <c r="DEB56" s="178" t="s">
        <v>339</v>
      </c>
      <c r="DEC56" s="178" t="s">
        <v>339</v>
      </c>
      <c r="DED56" s="178" t="s">
        <v>339</v>
      </c>
      <c r="DEE56" s="178" t="s">
        <v>339</v>
      </c>
      <c r="DEF56" s="178" t="s">
        <v>339</v>
      </c>
      <c r="DEG56" s="178" t="s">
        <v>339</v>
      </c>
      <c r="DEH56" s="178" t="s">
        <v>339</v>
      </c>
      <c r="DEI56" s="178" t="s">
        <v>339</v>
      </c>
      <c r="DEJ56" s="178" t="s">
        <v>339</v>
      </c>
      <c r="DEK56" s="178" t="s">
        <v>339</v>
      </c>
      <c r="DEL56" s="178" t="s">
        <v>339</v>
      </c>
      <c r="DEM56" s="178" t="s">
        <v>339</v>
      </c>
      <c r="DEN56" s="178" t="s">
        <v>339</v>
      </c>
      <c r="DEO56" s="178" t="s">
        <v>339</v>
      </c>
      <c r="DEP56" s="178" t="s">
        <v>339</v>
      </c>
      <c r="DEQ56" s="178" t="s">
        <v>339</v>
      </c>
      <c r="DER56" s="178" t="s">
        <v>339</v>
      </c>
      <c r="DES56" s="178" t="s">
        <v>339</v>
      </c>
      <c r="DET56" s="178" t="s">
        <v>339</v>
      </c>
      <c r="DEU56" s="178" t="s">
        <v>339</v>
      </c>
      <c r="DEV56" s="178" t="s">
        <v>339</v>
      </c>
      <c r="DEW56" s="178" t="s">
        <v>339</v>
      </c>
      <c r="DEX56" s="178" t="s">
        <v>339</v>
      </c>
      <c r="DEY56" s="178" t="s">
        <v>339</v>
      </c>
      <c r="DEZ56" s="178" t="s">
        <v>339</v>
      </c>
      <c r="DFA56" s="178" t="s">
        <v>339</v>
      </c>
      <c r="DFB56" s="178" t="s">
        <v>339</v>
      </c>
      <c r="DFC56" s="178" t="s">
        <v>339</v>
      </c>
      <c r="DFD56" s="178" t="s">
        <v>339</v>
      </c>
      <c r="DFE56" s="178" t="s">
        <v>339</v>
      </c>
      <c r="DFF56" s="178" t="s">
        <v>339</v>
      </c>
      <c r="DFG56" s="178" t="s">
        <v>339</v>
      </c>
      <c r="DFH56" s="178" t="s">
        <v>339</v>
      </c>
      <c r="DFI56" s="178" t="s">
        <v>339</v>
      </c>
      <c r="DFJ56" s="178" t="s">
        <v>339</v>
      </c>
      <c r="DFK56" s="178" t="s">
        <v>339</v>
      </c>
      <c r="DFL56" s="178" t="s">
        <v>339</v>
      </c>
      <c r="DFM56" s="178" t="s">
        <v>339</v>
      </c>
      <c r="DFN56" s="178" t="s">
        <v>339</v>
      </c>
      <c r="DFO56" s="178" t="s">
        <v>339</v>
      </c>
      <c r="DFP56" s="178" t="s">
        <v>339</v>
      </c>
      <c r="DFQ56" s="178" t="s">
        <v>339</v>
      </c>
      <c r="DFR56" s="178" t="s">
        <v>339</v>
      </c>
      <c r="DFS56" s="178" t="s">
        <v>339</v>
      </c>
      <c r="DFT56" s="178" t="s">
        <v>339</v>
      </c>
      <c r="DFU56" s="178" t="s">
        <v>339</v>
      </c>
      <c r="DFV56" s="178" t="s">
        <v>339</v>
      </c>
      <c r="DFW56" s="178" t="s">
        <v>339</v>
      </c>
      <c r="DFX56" s="178" t="s">
        <v>339</v>
      </c>
      <c r="DFY56" s="178" t="s">
        <v>339</v>
      </c>
      <c r="DFZ56" s="178" t="s">
        <v>339</v>
      </c>
      <c r="DGA56" s="178" t="s">
        <v>339</v>
      </c>
      <c r="DGB56" s="178" t="s">
        <v>339</v>
      </c>
      <c r="DGC56" s="178" t="s">
        <v>339</v>
      </c>
      <c r="DGD56" s="178" t="s">
        <v>339</v>
      </c>
      <c r="DGE56" s="178" t="s">
        <v>339</v>
      </c>
      <c r="DGF56" s="178" t="s">
        <v>339</v>
      </c>
      <c r="DGG56" s="178" t="s">
        <v>339</v>
      </c>
      <c r="DGH56" s="178" t="s">
        <v>339</v>
      </c>
      <c r="DGI56" s="178" t="s">
        <v>339</v>
      </c>
      <c r="DGJ56" s="178" t="s">
        <v>339</v>
      </c>
      <c r="DGK56" s="178" t="s">
        <v>339</v>
      </c>
      <c r="DGL56" s="178" t="s">
        <v>339</v>
      </c>
      <c r="DGM56" s="178" t="s">
        <v>339</v>
      </c>
      <c r="DGN56" s="178" t="s">
        <v>339</v>
      </c>
      <c r="DGO56" s="178" t="s">
        <v>339</v>
      </c>
      <c r="DGP56" s="178" t="s">
        <v>339</v>
      </c>
      <c r="DGQ56" s="178" t="s">
        <v>339</v>
      </c>
      <c r="DGR56" s="178" t="s">
        <v>339</v>
      </c>
      <c r="DGS56" s="178" t="s">
        <v>339</v>
      </c>
      <c r="DGT56" s="178" t="s">
        <v>339</v>
      </c>
      <c r="DGU56" s="178" t="s">
        <v>339</v>
      </c>
      <c r="DGV56" s="178" t="s">
        <v>339</v>
      </c>
      <c r="DGW56" s="178" t="s">
        <v>339</v>
      </c>
      <c r="DGX56" s="178" t="s">
        <v>339</v>
      </c>
      <c r="DGY56" s="178" t="s">
        <v>339</v>
      </c>
      <c r="DGZ56" s="178" t="s">
        <v>339</v>
      </c>
      <c r="DHA56" s="178" t="s">
        <v>339</v>
      </c>
      <c r="DHB56" s="178" t="s">
        <v>339</v>
      </c>
      <c r="DHC56" s="178" t="s">
        <v>339</v>
      </c>
      <c r="DHD56" s="178" t="s">
        <v>339</v>
      </c>
      <c r="DHE56" s="178" t="s">
        <v>339</v>
      </c>
      <c r="DHF56" s="178" t="s">
        <v>339</v>
      </c>
      <c r="DHG56" s="178" t="s">
        <v>339</v>
      </c>
      <c r="DHH56" s="178" t="s">
        <v>339</v>
      </c>
      <c r="DHI56" s="178" t="s">
        <v>339</v>
      </c>
      <c r="DHJ56" s="178" t="s">
        <v>339</v>
      </c>
      <c r="DHK56" s="178" t="s">
        <v>339</v>
      </c>
      <c r="DHL56" s="178" t="s">
        <v>339</v>
      </c>
      <c r="DHM56" s="178" t="s">
        <v>339</v>
      </c>
      <c r="DHN56" s="178" t="s">
        <v>339</v>
      </c>
      <c r="DHO56" s="178" t="s">
        <v>339</v>
      </c>
      <c r="DHP56" s="178" t="s">
        <v>339</v>
      </c>
      <c r="DHQ56" s="178" t="s">
        <v>339</v>
      </c>
      <c r="DHR56" s="178" t="s">
        <v>339</v>
      </c>
      <c r="DHS56" s="178" t="s">
        <v>339</v>
      </c>
      <c r="DHT56" s="178" t="s">
        <v>339</v>
      </c>
      <c r="DHU56" s="178" t="s">
        <v>339</v>
      </c>
      <c r="DHV56" s="178" t="s">
        <v>339</v>
      </c>
      <c r="DHW56" s="178" t="s">
        <v>339</v>
      </c>
      <c r="DHX56" s="178" t="s">
        <v>339</v>
      </c>
      <c r="DHY56" s="178" t="s">
        <v>339</v>
      </c>
      <c r="DHZ56" s="178" t="s">
        <v>339</v>
      </c>
      <c r="DIA56" s="178" t="s">
        <v>339</v>
      </c>
      <c r="DIB56" s="178" t="s">
        <v>339</v>
      </c>
      <c r="DIC56" s="178" t="s">
        <v>339</v>
      </c>
      <c r="DID56" s="178" t="s">
        <v>339</v>
      </c>
      <c r="DIE56" s="178" t="s">
        <v>339</v>
      </c>
      <c r="DIF56" s="178" t="s">
        <v>339</v>
      </c>
      <c r="DIG56" s="178" t="s">
        <v>339</v>
      </c>
      <c r="DIH56" s="178" t="s">
        <v>339</v>
      </c>
      <c r="DII56" s="178" t="s">
        <v>339</v>
      </c>
      <c r="DIJ56" s="178" t="s">
        <v>339</v>
      </c>
      <c r="DIK56" s="178" t="s">
        <v>339</v>
      </c>
      <c r="DIL56" s="178" t="s">
        <v>339</v>
      </c>
      <c r="DIM56" s="178" t="s">
        <v>339</v>
      </c>
      <c r="DIN56" s="178" t="s">
        <v>339</v>
      </c>
      <c r="DIO56" s="178" t="s">
        <v>339</v>
      </c>
      <c r="DIP56" s="178" t="s">
        <v>339</v>
      </c>
      <c r="DIQ56" s="178" t="s">
        <v>339</v>
      </c>
      <c r="DIR56" s="178" t="s">
        <v>339</v>
      </c>
      <c r="DIS56" s="178" t="s">
        <v>339</v>
      </c>
      <c r="DIT56" s="178" t="s">
        <v>339</v>
      </c>
      <c r="DIU56" s="178" t="s">
        <v>339</v>
      </c>
      <c r="DIV56" s="178" t="s">
        <v>339</v>
      </c>
      <c r="DIW56" s="178" t="s">
        <v>339</v>
      </c>
      <c r="DIX56" s="178" t="s">
        <v>339</v>
      </c>
      <c r="DIY56" s="178" t="s">
        <v>339</v>
      </c>
      <c r="DIZ56" s="178" t="s">
        <v>339</v>
      </c>
      <c r="DJA56" s="178" t="s">
        <v>339</v>
      </c>
      <c r="DJB56" s="178" t="s">
        <v>339</v>
      </c>
      <c r="DJC56" s="178" t="s">
        <v>339</v>
      </c>
      <c r="DJD56" s="178" t="s">
        <v>339</v>
      </c>
      <c r="DJE56" s="178" t="s">
        <v>339</v>
      </c>
      <c r="DJF56" s="178" t="s">
        <v>339</v>
      </c>
      <c r="DJG56" s="178" t="s">
        <v>339</v>
      </c>
      <c r="DJH56" s="178" t="s">
        <v>339</v>
      </c>
      <c r="DJI56" s="178" t="s">
        <v>339</v>
      </c>
      <c r="DJJ56" s="178" t="s">
        <v>339</v>
      </c>
      <c r="DJK56" s="178" t="s">
        <v>339</v>
      </c>
      <c r="DJL56" s="178" t="s">
        <v>339</v>
      </c>
      <c r="DJM56" s="178" t="s">
        <v>339</v>
      </c>
      <c r="DJN56" s="178" t="s">
        <v>339</v>
      </c>
      <c r="DJO56" s="178" t="s">
        <v>339</v>
      </c>
      <c r="DJP56" s="178" t="s">
        <v>339</v>
      </c>
      <c r="DJQ56" s="178" t="s">
        <v>339</v>
      </c>
      <c r="DJR56" s="178" t="s">
        <v>339</v>
      </c>
      <c r="DJS56" s="178" t="s">
        <v>339</v>
      </c>
      <c r="DJT56" s="178" t="s">
        <v>339</v>
      </c>
      <c r="DJU56" s="178" t="s">
        <v>339</v>
      </c>
      <c r="DJV56" s="178" t="s">
        <v>339</v>
      </c>
      <c r="DJW56" s="178" t="s">
        <v>339</v>
      </c>
      <c r="DJX56" s="178" t="s">
        <v>339</v>
      </c>
      <c r="DJY56" s="178" t="s">
        <v>339</v>
      </c>
      <c r="DJZ56" s="178" t="s">
        <v>339</v>
      </c>
      <c r="DKA56" s="178" t="s">
        <v>339</v>
      </c>
      <c r="DKB56" s="178" t="s">
        <v>339</v>
      </c>
      <c r="DKC56" s="178" t="s">
        <v>339</v>
      </c>
      <c r="DKD56" s="178" t="s">
        <v>339</v>
      </c>
      <c r="DKE56" s="178" t="s">
        <v>339</v>
      </c>
      <c r="DKF56" s="178" t="s">
        <v>339</v>
      </c>
      <c r="DKG56" s="178" t="s">
        <v>339</v>
      </c>
      <c r="DKH56" s="178" t="s">
        <v>339</v>
      </c>
      <c r="DKI56" s="178" t="s">
        <v>339</v>
      </c>
      <c r="DKJ56" s="178" t="s">
        <v>339</v>
      </c>
      <c r="DKK56" s="178" t="s">
        <v>339</v>
      </c>
      <c r="DKL56" s="178" t="s">
        <v>339</v>
      </c>
      <c r="DKM56" s="178" t="s">
        <v>339</v>
      </c>
      <c r="DKN56" s="178" t="s">
        <v>339</v>
      </c>
      <c r="DKO56" s="178" t="s">
        <v>339</v>
      </c>
      <c r="DKP56" s="178" t="s">
        <v>339</v>
      </c>
      <c r="DKQ56" s="178" t="s">
        <v>339</v>
      </c>
      <c r="DKR56" s="178" t="s">
        <v>339</v>
      </c>
      <c r="DKS56" s="178" t="s">
        <v>339</v>
      </c>
      <c r="DKT56" s="178" t="s">
        <v>339</v>
      </c>
      <c r="DKU56" s="178" t="s">
        <v>339</v>
      </c>
      <c r="DKV56" s="178" t="s">
        <v>339</v>
      </c>
      <c r="DKW56" s="178" t="s">
        <v>339</v>
      </c>
      <c r="DKX56" s="178" t="s">
        <v>339</v>
      </c>
      <c r="DKY56" s="178" t="s">
        <v>339</v>
      </c>
      <c r="DKZ56" s="178" t="s">
        <v>339</v>
      </c>
      <c r="DLA56" s="178" t="s">
        <v>339</v>
      </c>
      <c r="DLB56" s="178" t="s">
        <v>339</v>
      </c>
      <c r="DLC56" s="178" t="s">
        <v>339</v>
      </c>
      <c r="DLD56" s="178" t="s">
        <v>339</v>
      </c>
      <c r="DLE56" s="178" t="s">
        <v>339</v>
      </c>
      <c r="DLF56" s="178" t="s">
        <v>339</v>
      </c>
      <c r="DLG56" s="178" t="s">
        <v>339</v>
      </c>
      <c r="DLH56" s="178" t="s">
        <v>339</v>
      </c>
      <c r="DLI56" s="178" t="s">
        <v>339</v>
      </c>
      <c r="DLJ56" s="178" t="s">
        <v>339</v>
      </c>
      <c r="DLK56" s="178" t="s">
        <v>339</v>
      </c>
      <c r="DLL56" s="178" t="s">
        <v>339</v>
      </c>
      <c r="DLM56" s="178" t="s">
        <v>339</v>
      </c>
      <c r="DLN56" s="178" t="s">
        <v>339</v>
      </c>
      <c r="DLO56" s="178" t="s">
        <v>339</v>
      </c>
      <c r="DLP56" s="178" t="s">
        <v>339</v>
      </c>
      <c r="DLQ56" s="178" t="s">
        <v>339</v>
      </c>
      <c r="DLR56" s="178" t="s">
        <v>339</v>
      </c>
      <c r="DLS56" s="178" t="s">
        <v>339</v>
      </c>
      <c r="DLT56" s="178" t="s">
        <v>339</v>
      </c>
      <c r="DLU56" s="178" t="s">
        <v>339</v>
      </c>
      <c r="DLV56" s="178" t="s">
        <v>339</v>
      </c>
      <c r="DLW56" s="178" t="s">
        <v>339</v>
      </c>
      <c r="DLX56" s="178" t="s">
        <v>339</v>
      </c>
      <c r="DLY56" s="178" t="s">
        <v>339</v>
      </c>
      <c r="DLZ56" s="178" t="s">
        <v>339</v>
      </c>
      <c r="DMA56" s="178" t="s">
        <v>339</v>
      </c>
      <c r="DMB56" s="178" t="s">
        <v>339</v>
      </c>
      <c r="DMC56" s="178" t="s">
        <v>339</v>
      </c>
      <c r="DMD56" s="178" t="s">
        <v>339</v>
      </c>
      <c r="DME56" s="178" t="s">
        <v>339</v>
      </c>
      <c r="DMF56" s="178" t="s">
        <v>339</v>
      </c>
      <c r="DMG56" s="178" t="s">
        <v>339</v>
      </c>
      <c r="DMH56" s="178" t="s">
        <v>339</v>
      </c>
      <c r="DMI56" s="178" t="s">
        <v>339</v>
      </c>
      <c r="DMJ56" s="178" t="s">
        <v>339</v>
      </c>
      <c r="DMK56" s="178" t="s">
        <v>339</v>
      </c>
      <c r="DML56" s="178" t="s">
        <v>339</v>
      </c>
      <c r="DMM56" s="178" t="s">
        <v>339</v>
      </c>
      <c r="DMN56" s="178" t="s">
        <v>339</v>
      </c>
      <c r="DMO56" s="178" t="s">
        <v>339</v>
      </c>
      <c r="DMP56" s="178" t="s">
        <v>339</v>
      </c>
      <c r="DMQ56" s="178" t="s">
        <v>339</v>
      </c>
      <c r="DMR56" s="178" t="s">
        <v>339</v>
      </c>
      <c r="DMS56" s="178" t="s">
        <v>339</v>
      </c>
      <c r="DMT56" s="178" t="s">
        <v>339</v>
      </c>
      <c r="DMU56" s="178" t="s">
        <v>339</v>
      </c>
      <c r="DMV56" s="178" t="s">
        <v>339</v>
      </c>
      <c r="DMW56" s="178" t="s">
        <v>339</v>
      </c>
      <c r="DMX56" s="178" t="s">
        <v>339</v>
      </c>
      <c r="DMY56" s="178" t="s">
        <v>339</v>
      </c>
      <c r="DMZ56" s="178" t="s">
        <v>339</v>
      </c>
      <c r="DNA56" s="178" t="s">
        <v>339</v>
      </c>
      <c r="DNB56" s="178" t="s">
        <v>339</v>
      </c>
      <c r="DNC56" s="178" t="s">
        <v>339</v>
      </c>
      <c r="DND56" s="178" t="s">
        <v>339</v>
      </c>
      <c r="DNE56" s="178" t="s">
        <v>339</v>
      </c>
      <c r="DNF56" s="178" t="s">
        <v>339</v>
      </c>
      <c r="DNG56" s="178" t="s">
        <v>339</v>
      </c>
      <c r="DNH56" s="178" t="s">
        <v>339</v>
      </c>
      <c r="DNI56" s="178" t="s">
        <v>339</v>
      </c>
      <c r="DNJ56" s="178" t="s">
        <v>339</v>
      </c>
      <c r="DNK56" s="178" t="s">
        <v>339</v>
      </c>
      <c r="DNL56" s="178" t="s">
        <v>339</v>
      </c>
      <c r="DNM56" s="178" t="s">
        <v>339</v>
      </c>
      <c r="DNN56" s="178" t="s">
        <v>339</v>
      </c>
      <c r="DNO56" s="178" t="s">
        <v>339</v>
      </c>
      <c r="DNP56" s="178" t="s">
        <v>339</v>
      </c>
      <c r="DNQ56" s="178" t="s">
        <v>339</v>
      </c>
      <c r="DNR56" s="178" t="s">
        <v>339</v>
      </c>
      <c r="DNS56" s="178" t="s">
        <v>339</v>
      </c>
      <c r="DNT56" s="178" t="s">
        <v>339</v>
      </c>
      <c r="DNU56" s="178" t="s">
        <v>339</v>
      </c>
      <c r="DNV56" s="178" t="s">
        <v>339</v>
      </c>
      <c r="DNW56" s="178" t="s">
        <v>339</v>
      </c>
      <c r="DNX56" s="178" t="s">
        <v>339</v>
      </c>
      <c r="DNY56" s="178" t="s">
        <v>339</v>
      </c>
      <c r="DNZ56" s="178" t="s">
        <v>339</v>
      </c>
      <c r="DOA56" s="178" t="s">
        <v>339</v>
      </c>
      <c r="DOB56" s="178" t="s">
        <v>339</v>
      </c>
      <c r="DOC56" s="178" t="s">
        <v>339</v>
      </c>
      <c r="DOD56" s="178" t="s">
        <v>339</v>
      </c>
      <c r="DOE56" s="178" t="s">
        <v>339</v>
      </c>
      <c r="DOF56" s="178" t="s">
        <v>339</v>
      </c>
      <c r="DOG56" s="178" t="s">
        <v>339</v>
      </c>
      <c r="DOH56" s="178" t="s">
        <v>339</v>
      </c>
      <c r="DOI56" s="178" t="s">
        <v>339</v>
      </c>
      <c r="DOJ56" s="178" t="s">
        <v>339</v>
      </c>
      <c r="DOK56" s="178" t="s">
        <v>339</v>
      </c>
      <c r="DOL56" s="178" t="s">
        <v>339</v>
      </c>
      <c r="DOM56" s="178" t="s">
        <v>339</v>
      </c>
      <c r="DON56" s="178" t="s">
        <v>339</v>
      </c>
      <c r="DOO56" s="178" t="s">
        <v>339</v>
      </c>
      <c r="DOP56" s="178" t="s">
        <v>339</v>
      </c>
      <c r="DOQ56" s="178" t="s">
        <v>339</v>
      </c>
      <c r="DOR56" s="178" t="s">
        <v>339</v>
      </c>
      <c r="DOS56" s="178" t="s">
        <v>339</v>
      </c>
      <c r="DOT56" s="178" t="s">
        <v>339</v>
      </c>
      <c r="DOU56" s="178" t="s">
        <v>339</v>
      </c>
      <c r="DOV56" s="178" t="s">
        <v>339</v>
      </c>
      <c r="DOW56" s="178" t="s">
        <v>339</v>
      </c>
      <c r="DOX56" s="178" t="s">
        <v>339</v>
      </c>
      <c r="DOY56" s="178" t="s">
        <v>339</v>
      </c>
      <c r="DOZ56" s="178" t="s">
        <v>339</v>
      </c>
      <c r="DPA56" s="178" t="s">
        <v>339</v>
      </c>
      <c r="DPB56" s="178" t="s">
        <v>339</v>
      </c>
      <c r="DPC56" s="178" t="s">
        <v>339</v>
      </c>
      <c r="DPD56" s="178" t="s">
        <v>339</v>
      </c>
      <c r="DPE56" s="178" t="s">
        <v>339</v>
      </c>
      <c r="DPF56" s="178" t="s">
        <v>339</v>
      </c>
      <c r="DPG56" s="178" t="s">
        <v>339</v>
      </c>
      <c r="DPH56" s="178" t="s">
        <v>339</v>
      </c>
      <c r="DPI56" s="178" t="s">
        <v>339</v>
      </c>
      <c r="DPJ56" s="178" t="s">
        <v>339</v>
      </c>
      <c r="DPK56" s="178" t="s">
        <v>339</v>
      </c>
      <c r="DPL56" s="178" t="s">
        <v>339</v>
      </c>
      <c r="DPM56" s="178" t="s">
        <v>339</v>
      </c>
      <c r="DPN56" s="178" t="s">
        <v>339</v>
      </c>
      <c r="DPO56" s="178" t="s">
        <v>339</v>
      </c>
      <c r="DPP56" s="178" t="s">
        <v>339</v>
      </c>
      <c r="DPQ56" s="178" t="s">
        <v>339</v>
      </c>
      <c r="DPR56" s="178" t="s">
        <v>339</v>
      </c>
      <c r="DPS56" s="178" t="s">
        <v>339</v>
      </c>
      <c r="DPT56" s="178" t="s">
        <v>339</v>
      </c>
      <c r="DPU56" s="178" t="s">
        <v>339</v>
      </c>
      <c r="DPV56" s="178" t="s">
        <v>339</v>
      </c>
      <c r="DPW56" s="178" t="s">
        <v>339</v>
      </c>
      <c r="DPX56" s="178" t="s">
        <v>339</v>
      </c>
      <c r="DPY56" s="178" t="s">
        <v>339</v>
      </c>
      <c r="DPZ56" s="178" t="s">
        <v>339</v>
      </c>
      <c r="DQA56" s="178" t="s">
        <v>339</v>
      </c>
      <c r="DQB56" s="178" t="s">
        <v>339</v>
      </c>
      <c r="DQC56" s="178" t="s">
        <v>339</v>
      </c>
      <c r="DQD56" s="178" t="s">
        <v>339</v>
      </c>
      <c r="DQE56" s="178" t="s">
        <v>339</v>
      </c>
      <c r="DQF56" s="178" t="s">
        <v>339</v>
      </c>
      <c r="DQG56" s="178" t="s">
        <v>339</v>
      </c>
      <c r="DQH56" s="178" t="s">
        <v>339</v>
      </c>
      <c r="DQI56" s="178" t="s">
        <v>339</v>
      </c>
      <c r="DQJ56" s="178" t="s">
        <v>339</v>
      </c>
      <c r="DQK56" s="178" t="s">
        <v>339</v>
      </c>
      <c r="DQL56" s="178" t="s">
        <v>339</v>
      </c>
      <c r="DQM56" s="178" t="s">
        <v>339</v>
      </c>
      <c r="DQN56" s="178" t="s">
        <v>339</v>
      </c>
      <c r="DQO56" s="178" t="s">
        <v>339</v>
      </c>
      <c r="DQP56" s="178" t="s">
        <v>339</v>
      </c>
      <c r="DQQ56" s="178" t="s">
        <v>339</v>
      </c>
      <c r="DQR56" s="178" t="s">
        <v>339</v>
      </c>
      <c r="DQS56" s="178" t="s">
        <v>339</v>
      </c>
      <c r="DQT56" s="178" t="s">
        <v>339</v>
      </c>
      <c r="DQU56" s="178" t="s">
        <v>339</v>
      </c>
      <c r="DQV56" s="178" t="s">
        <v>339</v>
      </c>
      <c r="DQW56" s="178" t="s">
        <v>339</v>
      </c>
      <c r="DQX56" s="178" t="s">
        <v>339</v>
      </c>
      <c r="DQY56" s="178" t="s">
        <v>339</v>
      </c>
      <c r="DQZ56" s="178" t="s">
        <v>339</v>
      </c>
      <c r="DRA56" s="178" t="s">
        <v>339</v>
      </c>
      <c r="DRB56" s="178" t="s">
        <v>339</v>
      </c>
      <c r="DRC56" s="178" t="s">
        <v>339</v>
      </c>
      <c r="DRD56" s="178" t="s">
        <v>339</v>
      </c>
      <c r="DRE56" s="178" t="s">
        <v>339</v>
      </c>
      <c r="DRF56" s="178" t="s">
        <v>339</v>
      </c>
      <c r="DRG56" s="178" t="s">
        <v>339</v>
      </c>
      <c r="DRH56" s="178" t="s">
        <v>339</v>
      </c>
      <c r="DRI56" s="178" t="s">
        <v>339</v>
      </c>
      <c r="DRJ56" s="178" t="s">
        <v>339</v>
      </c>
      <c r="DRK56" s="178" t="s">
        <v>339</v>
      </c>
      <c r="DRL56" s="178" t="s">
        <v>339</v>
      </c>
      <c r="DRM56" s="178" t="s">
        <v>339</v>
      </c>
      <c r="DRN56" s="178" t="s">
        <v>339</v>
      </c>
      <c r="DRO56" s="178" t="s">
        <v>339</v>
      </c>
      <c r="DRP56" s="178" t="s">
        <v>339</v>
      </c>
      <c r="DRQ56" s="178" t="s">
        <v>339</v>
      </c>
      <c r="DRR56" s="178" t="s">
        <v>339</v>
      </c>
      <c r="DRS56" s="178" t="s">
        <v>339</v>
      </c>
      <c r="DRT56" s="178" t="s">
        <v>339</v>
      </c>
      <c r="DRU56" s="178" t="s">
        <v>339</v>
      </c>
      <c r="DRV56" s="178" t="s">
        <v>339</v>
      </c>
      <c r="DRW56" s="178" t="s">
        <v>339</v>
      </c>
      <c r="DRX56" s="178" t="s">
        <v>339</v>
      </c>
      <c r="DRY56" s="178" t="s">
        <v>339</v>
      </c>
      <c r="DRZ56" s="178" t="s">
        <v>339</v>
      </c>
      <c r="DSA56" s="178" t="s">
        <v>339</v>
      </c>
      <c r="DSB56" s="178" t="s">
        <v>339</v>
      </c>
      <c r="DSC56" s="178" t="s">
        <v>339</v>
      </c>
      <c r="DSD56" s="178" t="s">
        <v>339</v>
      </c>
      <c r="DSE56" s="178" t="s">
        <v>339</v>
      </c>
      <c r="DSF56" s="178" t="s">
        <v>339</v>
      </c>
      <c r="DSG56" s="178" t="s">
        <v>339</v>
      </c>
      <c r="DSH56" s="178" t="s">
        <v>339</v>
      </c>
      <c r="DSI56" s="178" t="s">
        <v>339</v>
      </c>
      <c r="DSJ56" s="178" t="s">
        <v>339</v>
      </c>
      <c r="DSK56" s="178" t="s">
        <v>339</v>
      </c>
      <c r="DSL56" s="178" t="s">
        <v>339</v>
      </c>
      <c r="DSM56" s="178" t="s">
        <v>339</v>
      </c>
      <c r="DSN56" s="178" t="s">
        <v>339</v>
      </c>
      <c r="DSO56" s="178" t="s">
        <v>339</v>
      </c>
      <c r="DSP56" s="178" t="s">
        <v>339</v>
      </c>
      <c r="DSQ56" s="178" t="s">
        <v>339</v>
      </c>
      <c r="DSR56" s="178" t="s">
        <v>339</v>
      </c>
      <c r="DSS56" s="178" t="s">
        <v>339</v>
      </c>
      <c r="DST56" s="178" t="s">
        <v>339</v>
      </c>
      <c r="DSU56" s="178" t="s">
        <v>339</v>
      </c>
      <c r="DSV56" s="178" t="s">
        <v>339</v>
      </c>
      <c r="DSW56" s="178" t="s">
        <v>339</v>
      </c>
      <c r="DSX56" s="178" t="s">
        <v>339</v>
      </c>
      <c r="DSY56" s="178" t="s">
        <v>339</v>
      </c>
      <c r="DSZ56" s="178" t="s">
        <v>339</v>
      </c>
      <c r="DTA56" s="178" t="s">
        <v>339</v>
      </c>
      <c r="DTB56" s="178" t="s">
        <v>339</v>
      </c>
      <c r="DTC56" s="178" t="s">
        <v>339</v>
      </c>
      <c r="DTD56" s="178" t="s">
        <v>339</v>
      </c>
      <c r="DTE56" s="178" t="s">
        <v>339</v>
      </c>
      <c r="DTF56" s="178" t="s">
        <v>339</v>
      </c>
      <c r="DTG56" s="178" t="s">
        <v>339</v>
      </c>
      <c r="DTH56" s="178" t="s">
        <v>339</v>
      </c>
      <c r="DTI56" s="178" t="s">
        <v>339</v>
      </c>
      <c r="DTJ56" s="178" t="s">
        <v>339</v>
      </c>
      <c r="DTK56" s="178" t="s">
        <v>339</v>
      </c>
      <c r="DTL56" s="178" t="s">
        <v>339</v>
      </c>
      <c r="DTM56" s="178" t="s">
        <v>339</v>
      </c>
      <c r="DTN56" s="178" t="s">
        <v>339</v>
      </c>
      <c r="DTO56" s="178" t="s">
        <v>339</v>
      </c>
      <c r="DTP56" s="178" t="s">
        <v>339</v>
      </c>
      <c r="DTQ56" s="178" t="s">
        <v>339</v>
      </c>
      <c r="DTR56" s="178" t="s">
        <v>339</v>
      </c>
      <c r="DTS56" s="178" t="s">
        <v>339</v>
      </c>
      <c r="DTT56" s="178" t="s">
        <v>339</v>
      </c>
      <c r="DTU56" s="178" t="s">
        <v>339</v>
      </c>
      <c r="DTV56" s="178" t="s">
        <v>339</v>
      </c>
      <c r="DTW56" s="178" t="s">
        <v>339</v>
      </c>
      <c r="DTX56" s="178" t="s">
        <v>339</v>
      </c>
      <c r="DTY56" s="178" t="s">
        <v>339</v>
      </c>
      <c r="DTZ56" s="178" t="s">
        <v>339</v>
      </c>
      <c r="DUA56" s="178" t="s">
        <v>339</v>
      </c>
      <c r="DUB56" s="178" t="s">
        <v>339</v>
      </c>
      <c r="DUC56" s="178" t="s">
        <v>339</v>
      </c>
      <c r="DUD56" s="178" t="s">
        <v>339</v>
      </c>
      <c r="DUE56" s="178" t="s">
        <v>339</v>
      </c>
      <c r="DUF56" s="178" t="s">
        <v>339</v>
      </c>
      <c r="DUG56" s="178" t="s">
        <v>339</v>
      </c>
      <c r="DUH56" s="178" t="s">
        <v>339</v>
      </c>
      <c r="DUI56" s="178" t="s">
        <v>339</v>
      </c>
      <c r="DUJ56" s="178" t="s">
        <v>339</v>
      </c>
      <c r="DUK56" s="178" t="s">
        <v>339</v>
      </c>
      <c r="DUL56" s="178" t="s">
        <v>339</v>
      </c>
      <c r="DUM56" s="178" t="s">
        <v>339</v>
      </c>
      <c r="DUN56" s="178" t="s">
        <v>339</v>
      </c>
      <c r="DUO56" s="178" t="s">
        <v>339</v>
      </c>
      <c r="DUP56" s="178" t="s">
        <v>339</v>
      </c>
      <c r="DUQ56" s="178" t="s">
        <v>339</v>
      </c>
      <c r="DUR56" s="178" t="s">
        <v>339</v>
      </c>
      <c r="DUS56" s="178" t="s">
        <v>339</v>
      </c>
      <c r="DUT56" s="178" t="s">
        <v>339</v>
      </c>
      <c r="DUU56" s="178" t="s">
        <v>339</v>
      </c>
      <c r="DUV56" s="178" t="s">
        <v>339</v>
      </c>
      <c r="DUW56" s="178" t="s">
        <v>339</v>
      </c>
      <c r="DUX56" s="178" t="s">
        <v>339</v>
      </c>
      <c r="DUY56" s="178" t="s">
        <v>339</v>
      </c>
      <c r="DUZ56" s="178" t="s">
        <v>339</v>
      </c>
      <c r="DVA56" s="178" t="s">
        <v>339</v>
      </c>
      <c r="DVB56" s="178" t="s">
        <v>339</v>
      </c>
      <c r="DVC56" s="178" t="s">
        <v>339</v>
      </c>
      <c r="DVD56" s="178" t="s">
        <v>339</v>
      </c>
      <c r="DVE56" s="178" t="s">
        <v>339</v>
      </c>
      <c r="DVF56" s="178" t="s">
        <v>339</v>
      </c>
      <c r="DVG56" s="178" t="s">
        <v>339</v>
      </c>
      <c r="DVH56" s="178" t="s">
        <v>339</v>
      </c>
      <c r="DVI56" s="178" t="s">
        <v>339</v>
      </c>
      <c r="DVJ56" s="178" t="s">
        <v>339</v>
      </c>
      <c r="DVK56" s="178" t="s">
        <v>339</v>
      </c>
      <c r="DVL56" s="178" t="s">
        <v>339</v>
      </c>
      <c r="DVM56" s="178" t="s">
        <v>339</v>
      </c>
      <c r="DVN56" s="178" t="s">
        <v>339</v>
      </c>
      <c r="DVO56" s="178" t="s">
        <v>339</v>
      </c>
      <c r="DVP56" s="178" t="s">
        <v>339</v>
      </c>
      <c r="DVQ56" s="178" t="s">
        <v>339</v>
      </c>
      <c r="DVR56" s="178" t="s">
        <v>339</v>
      </c>
      <c r="DVS56" s="178" t="s">
        <v>339</v>
      </c>
      <c r="DVT56" s="178" t="s">
        <v>339</v>
      </c>
      <c r="DVU56" s="178" t="s">
        <v>339</v>
      </c>
      <c r="DVV56" s="178" t="s">
        <v>339</v>
      </c>
      <c r="DVW56" s="178" t="s">
        <v>339</v>
      </c>
      <c r="DVX56" s="178" t="s">
        <v>339</v>
      </c>
      <c r="DVY56" s="178" t="s">
        <v>339</v>
      </c>
      <c r="DVZ56" s="178" t="s">
        <v>339</v>
      </c>
      <c r="DWA56" s="178" t="s">
        <v>339</v>
      </c>
      <c r="DWB56" s="178" t="s">
        <v>339</v>
      </c>
      <c r="DWC56" s="178" t="s">
        <v>339</v>
      </c>
      <c r="DWD56" s="178" t="s">
        <v>339</v>
      </c>
      <c r="DWE56" s="178" t="s">
        <v>339</v>
      </c>
      <c r="DWF56" s="178" t="s">
        <v>339</v>
      </c>
      <c r="DWG56" s="178" t="s">
        <v>339</v>
      </c>
      <c r="DWH56" s="178" t="s">
        <v>339</v>
      </c>
      <c r="DWI56" s="178" t="s">
        <v>339</v>
      </c>
      <c r="DWJ56" s="178" t="s">
        <v>339</v>
      </c>
      <c r="DWK56" s="178" t="s">
        <v>339</v>
      </c>
      <c r="DWL56" s="178" t="s">
        <v>339</v>
      </c>
      <c r="DWM56" s="178" t="s">
        <v>339</v>
      </c>
      <c r="DWN56" s="178" t="s">
        <v>339</v>
      </c>
      <c r="DWO56" s="178" t="s">
        <v>339</v>
      </c>
      <c r="DWP56" s="178" t="s">
        <v>339</v>
      </c>
      <c r="DWQ56" s="178" t="s">
        <v>339</v>
      </c>
      <c r="DWR56" s="178" t="s">
        <v>339</v>
      </c>
      <c r="DWS56" s="178" t="s">
        <v>339</v>
      </c>
      <c r="DWT56" s="178" t="s">
        <v>339</v>
      </c>
      <c r="DWU56" s="178" t="s">
        <v>339</v>
      </c>
      <c r="DWV56" s="178" t="s">
        <v>339</v>
      </c>
      <c r="DWW56" s="178" t="s">
        <v>339</v>
      </c>
      <c r="DWX56" s="178" t="s">
        <v>339</v>
      </c>
      <c r="DWY56" s="178" t="s">
        <v>339</v>
      </c>
      <c r="DWZ56" s="178" t="s">
        <v>339</v>
      </c>
      <c r="DXA56" s="178" t="s">
        <v>339</v>
      </c>
      <c r="DXB56" s="178" t="s">
        <v>339</v>
      </c>
      <c r="DXC56" s="178" t="s">
        <v>339</v>
      </c>
      <c r="DXD56" s="178" t="s">
        <v>339</v>
      </c>
      <c r="DXE56" s="178" t="s">
        <v>339</v>
      </c>
      <c r="DXF56" s="178" t="s">
        <v>339</v>
      </c>
      <c r="DXG56" s="178" t="s">
        <v>339</v>
      </c>
      <c r="DXH56" s="178" t="s">
        <v>339</v>
      </c>
      <c r="DXI56" s="178" t="s">
        <v>339</v>
      </c>
      <c r="DXJ56" s="178" t="s">
        <v>339</v>
      </c>
      <c r="DXK56" s="178" t="s">
        <v>339</v>
      </c>
      <c r="DXL56" s="178" t="s">
        <v>339</v>
      </c>
      <c r="DXM56" s="178" t="s">
        <v>339</v>
      </c>
      <c r="DXN56" s="178" t="s">
        <v>339</v>
      </c>
      <c r="DXO56" s="178" t="s">
        <v>339</v>
      </c>
      <c r="DXP56" s="178" t="s">
        <v>339</v>
      </c>
      <c r="DXQ56" s="178" t="s">
        <v>339</v>
      </c>
      <c r="DXR56" s="178" t="s">
        <v>339</v>
      </c>
      <c r="DXS56" s="178" t="s">
        <v>339</v>
      </c>
      <c r="DXT56" s="178" t="s">
        <v>339</v>
      </c>
      <c r="DXU56" s="178" t="s">
        <v>339</v>
      </c>
      <c r="DXV56" s="178" t="s">
        <v>339</v>
      </c>
      <c r="DXW56" s="178" t="s">
        <v>339</v>
      </c>
      <c r="DXX56" s="178" t="s">
        <v>339</v>
      </c>
      <c r="DXY56" s="178" t="s">
        <v>339</v>
      </c>
      <c r="DXZ56" s="178" t="s">
        <v>339</v>
      </c>
      <c r="DYA56" s="178" t="s">
        <v>339</v>
      </c>
      <c r="DYB56" s="178" t="s">
        <v>339</v>
      </c>
      <c r="DYC56" s="178" t="s">
        <v>339</v>
      </c>
      <c r="DYD56" s="178" t="s">
        <v>339</v>
      </c>
      <c r="DYE56" s="178" t="s">
        <v>339</v>
      </c>
      <c r="DYF56" s="178" t="s">
        <v>339</v>
      </c>
      <c r="DYG56" s="178" t="s">
        <v>339</v>
      </c>
      <c r="DYH56" s="178" t="s">
        <v>339</v>
      </c>
      <c r="DYI56" s="178" t="s">
        <v>339</v>
      </c>
      <c r="DYJ56" s="178" t="s">
        <v>339</v>
      </c>
      <c r="DYK56" s="178" t="s">
        <v>339</v>
      </c>
      <c r="DYL56" s="178" t="s">
        <v>339</v>
      </c>
      <c r="DYM56" s="178" t="s">
        <v>339</v>
      </c>
      <c r="DYN56" s="178" t="s">
        <v>339</v>
      </c>
      <c r="DYO56" s="178" t="s">
        <v>339</v>
      </c>
      <c r="DYP56" s="178" t="s">
        <v>339</v>
      </c>
      <c r="DYQ56" s="178" t="s">
        <v>339</v>
      </c>
      <c r="DYR56" s="178" t="s">
        <v>339</v>
      </c>
      <c r="DYS56" s="178" t="s">
        <v>339</v>
      </c>
      <c r="DYT56" s="178" t="s">
        <v>339</v>
      </c>
      <c r="DYU56" s="178" t="s">
        <v>339</v>
      </c>
      <c r="DYV56" s="178" t="s">
        <v>339</v>
      </c>
      <c r="DYW56" s="178" t="s">
        <v>339</v>
      </c>
      <c r="DYX56" s="178" t="s">
        <v>339</v>
      </c>
      <c r="DYY56" s="178" t="s">
        <v>339</v>
      </c>
      <c r="DYZ56" s="178" t="s">
        <v>339</v>
      </c>
      <c r="DZA56" s="178" t="s">
        <v>339</v>
      </c>
      <c r="DZB56" s="178" t="s">
        <v>339</v>
      </c>
      <c r="DZC56" s="178" t="s">
        <v>339</v>
      </c>
      <c r="DZD56" s="178" t="s">
        <v>339</v>
      </c>
      <c r="DZE56" s="178" t="s">
        <v>339</v>
      </c>
      <c r="DZF56" s="178" t="s">
        <v>339</v>
      </c>
      <c r="DZG56" s="178" t="s">
        <v>339</v>
      </c>
      <c r="DZH56" s="178" t="s">
        <v>339</v>
      </c>
      <c r="DZI56" s="178" t="s">
        <v>339</v>
      </c>
      <c r="DZJ56" s="178" t="s">
        <v>339</v>
      </c>
      <c r="DZK56" s="178" t="s">
        <v>339</v>
      </c>
      <c r="DZL56" s="178" t="s">
        <v>339</v>
      </c>
      <c r="DZM56" s="178" t="s">
        <v>339</v>
      </c>
      <c r="DZN56" s="178" t="s">
        <v>339</v>
      </c>
      <c r="DZO56" s="178" t="s">
        <v>339</v>
      </c>
      <c r="DZP56" s="178" t="s">
        <v>339</v>
      </c>
      <c r="DZQ56" s="178" t="s">
        <v>339</v>
      </c>
      <c r="DZR56" s="178" t="s">
        <v>339</v>
      </c>
      <c r="DZS56" s="178" t="s">
        <v>339</v>
      </c>
      <c r="DZT56" s="178" t="s">
        <v>339</v>
      </c>
      <c r="DZU56" s="178" t="s">
        <v>339</v>
      </c>
      <c r="DZV56" s="178" t="s">
        <v>339</v>
      </c>
      <c r="DZW56" s="178" t="s">
        <v>339</v>
      </c>
      <c r="DZX56" s="178" t="s">
        <v>339</v>
      </c>
      <c r="DZY56" s="178" t="s">
        <v>339</v>
      </c>
      <c r="DZZ56" s="178" t="s">
        <v>339</v>
      </c>
      <c r="EAA56" s="178" t="s">
        <v>339</v>
      </c>
      <c r="EAB56" s="178" t="s">
        <v>339</v>
      </c>
      <c r="EAC56" s="178" t="s">
        <v>339</v>
      </c>
      <c r="EAD56" s="178" t="s">
        <v>339</v>
      </c>
      <c r="EAE56" s="178" t="s">
        <v>339</v>
      </c>
      <c r="EAF56" s="178" t="s">
        <v>339</v>
      </c>
      <c r="EAG56" s="178" t="s">
        <v>339</v>
      </c>
      <c r="EAH56" s="178" t="s">
        <v>339</v>
      </c>
      <c r="EAI56" s="178" t="s">
        <v>339</v>
      </c>
      <c r="EAJ56" s="178" t="s">
        <v>339</v>
      </c>
      <c r="EAK56" s="178" t="s">
        <v>339</v>
      </c>
      <c r="EAL56" s="178" t="s">
        <v>339</v>
      </c>
      <c r="EAM56" s="178" t="s">
        <v>339</v>
      </c>
      <c r="EAN56" s="178" t="s">
        <v>339</v>
      </c>
      <c r="EAO56" s="178" t="s">
        <v>339</v>
      </c>
      <c r="EAP56" s="178" t="s">
        <v>339</v>
      </c>
      <c r="EAQ56" s="178" t="s">
        <v>339</v>
      </c>
      <c r="EAR56" s="178" t="s">
        <v>339</v>
      </c>
      <c r="EAS56" s="178" t="s">
        <v>339</v>
      </c>
      <c r="EAT56" s="178" t="s">
        <v>339</v>
      </c>
      <c r="EAU56" s="178" t="s">
        <v>339</v>
      </c>
      <c r="EAV56" s="178" t="s">
        <v>339</v>
      </c>
      <c r="EAW56" s="178" t="s">
        <v>339</v>
      </c>
      <c r="EAX56" s="178" t="s">
        <v>339</v>
      </c>
      <c r="EAY56" s="178" t="s">
        <v>339</v>
      </c>
      <c r="EAZ56" s="178" t="s">
        <v>339</v>
      </c>
      <c r="EBA56" s="178" t="s">
        <v>339</v>
      </c>
      <c r="EBB56" s="178" t="s">
        <v>339</v>
      </c>
      <c r="EBC56" s="178" t="s">
        <v>339</v>
      </c>
      <c r="EBD56" s="178" t="s">
        <v>339</v>
      </c>
      <c r="EBE56" s="178" t="s">
        <v>339</v>
      </c>
      <c r="EBF56" s="178" t="s">
        <v>339</v>
      </c>
      <c r="EBG56" s="178" t="s">
        <v>339</v>
      </c>
      <c r="EBH56" s="178" t="s">
        <v>339</v>
      </c>
      <c r="EBI56" s="178" t="s">
        <v>339</v>
      </c>
      <c r="EBJ56" s="178" t="s">
        <v>339</v>
      </c>
      <c r="EBK56" s="178" t="s">
        <v>339</v>
      </c>
      <c r="EBL56" s="178" t="s">
        <v>339</v>
      </c>
      <c r="EBM56" s="178" t="s">
        <v>339</v>
      </c>
      <c r="EBN56" s="178" t="s">
        <v>339</v>
      </c>
      <c r="EBO56" s="178" t="s">
        <v>339</v>
      </c>
      <c r="EBP56" s="178" t="s">
        <v>339</v>
      </c>
      <c r="EBQ56" s="178" t="s">
        <v>339</v>
      </c>
      <c r="EBR56" s="178" t="s">
        <v>339</v>
      </c>
      <c r="EBS56" s="178" t="s">
        <v>339</v>
      </c>
      <c r="EBT56" s="178" t="s">
        <v>339</v>
      </c>
      <c r="EBU56" s="178" t="s">
        <v>339</v>
      </c>
      <c r="EBV56" s="178" t="s">
        <v>339</v>
      </c>
      <c r="EBW56" s="178" t="s">
        <v>339</v>
      </c>
      <c r="EBX56" s="178" t="s">
        <v>339</v>
      </c>
      <c r="EBY56" s="178" t="s">
        <v>339</v>
      </c>
      <c r="EBZ56" s="178" t="s">
        <v>339</v>
      </c>
      <c r="ECA56" s="178" t="s">
        <v>339</v>
      </c>
      <c r="ECB56" s="178" t="s">
        <v>339</v>
      </c>
      <c r="ECC56" s="178" t="s">
        <v>339</v>
      </c>
      <c r="ECD56" s="178" t="s">
        <v>339</v>
      </c>
      <c r="ECE56" s="178" t="s">
        <v>339</v>
      </c>
      <c r="ECF56" s="178" t="s">
        <v>339</v>
      </c>
      <c r="ECG56" s="178" t="s">
        <v>339</v>
      </c>
      <c r="ECH56" s="178" t="s">
        <v>339</v>
      </c>
      <c r="ECI56" s="178" t="s">
        <v>339</v>
      </c>
      <c r="ECJ56" s="178" t="s">
        <v>339</v>
      </c>
      <c r="ECK56" s="178" t="s">
        <v>339</v>
      </c>
      <c r="ECL56" s="178" t="s">
        <v>339</v>
      </c>
      <c r="ECM56" s="178" t="s">
        <v>339</v>
      </c>
      <c r="ECN56" s="178" t="s">
        <v>339</v>
      </c>
      <c r="ECO56" s="178" t="s">
        <v>339</v>
      </c>
      <c r="ECP56" s="178" t="s">
        <v>339</v>
      </c>
      <c r="ECQ56" s="178" t="s">
        <v>339</v>
      </c>
      <c r="ECR56" s="178" t="s">
        <v>339</v>
      </c>
      <c r="ECS56" s="178" t="s">
        <v>339</v>
      </c>
      <c r="ECT56" s="178" t="s">
        <v>339</v>
      </c>
      <c r="ECU56" s="178" t="s">
        <v>339</v>
      </c>
      <c r="ECV56" s="178" t="s">
        <v>339</v>
      </c>
      <c r="ECW56" s="178" t="s">
        <v>339</v>
      </c>
      <c r="ECX56" s="178" t="s">
        <v>339</v>
      </c>
      <c r="ECY56" s="178" t="s">
        <v>339</v>
      </c>
      <c r="ECZ56" s="178" t="s">
        <v>339</v>
      </c>
      <c r="EDA56" s="178" t="s">
        <v>339</v>
      </c>
      <c r="EDB56" s="178" t="s">
        <v>339</v>
      </c>
      <c r="EDC56" s="178" t="s">
        <v>339</v>
      </c>
      <c r="EDD56" s="178" t="s">
        <v>339</v>
      </c>
      <c r="EDE56" s="178" t="s">
        <v>339</v>
      </c>
      <c r="EDF56" s="178" t="s">
        <v>339</v>
      </c>
      <c r="EDG56" s="178" t="s">
        <v>339</v>
      </c>
      <c r="EDH56" s="178" t="s">
        <v>339</v>
      </c>
      <c r="EDI56" s="178" t="s">
        <v>339</v>
      </c>
      <c r="EDJ56" s="178" t="s">
        <v>339</v>
      </c>
      <c r="EDK56" s="178" t="s">
        <v>339</v>
      </c>
      <c r="EDL56" s="178" t="s">
        <v>339</v>
      </c>
      <c r="EDM56" s="178" t="s">
        <v>339</v>
      </c>
      <c r="EDN56" s="178" t="s">
        <v>339</v>
      </c>
      <c r="EDO56" s="178" t="s">
        <v>339</v>
      </c>
      <c r="EDP56" s="178" t="s">
        <v>339</v>
      </c>
      <c r="EDQ56" s="178" t="s">
        <v>339</v>
      </c>
      <c r="EDR56" s="178" t="s">
        <v>339</v>
      </c>
      <c r="EDS56" s="178" t="s">
        <v>339</v>
      </c>
      <c r="EDT56" s="178" t="s">
        <v>339</v>
      </c>
      <c r="EDU56" s="178" t="s">
        <v>339</v>
      </c>
      <c r="EDV56" s="178" t="s">
        <v>339</v>
      </c>
      <c r="EDW56" s="178" t="s">
        <v>339</v>
      </c>
      <c r="EDX56" s="178" t="s">
        <v>339</v>
      </c>
      <c r="EDY56" s="178" t="s">
        <v>339</v>
      </c>
      <c r="EDZ56" s="178" t="s">
        <v>339</v>
      </c>
      <c r="EEA56" s="178" t="s">
        <v>339</v>
      </c>
      <c r="EEB56" s="178" t="s">
        <v>339</v>
      </c>
      <c r="EEC56" s="178" t="s">
        <v>339</v>
      </c>
      <c r="EED56" s="178" t="s">
        <v>339</v>
      </c>
      <c r="EEE56" s="178" t="s">
        <v>339</v>
      </c>
      <c r="EEF56" s="178" t="s">
        <v>339</v>
      </c>
      <c r="EEG56" s="178" t="s">
        <v>339</v>
      </c>
      <c r="EEH56" s="178" t="s">
        <v>339</v>
      </c>
      <c r="EEI56" s="178" t="s">
        <v>339</v>
      </c>
      <c r="EEJ56" s="178" t="s">
        <v>339</v>
      </c>
      <c r="EEK56" s="178" t="s">
        <v>339</v>
      </c>
      <c r="EEL56" s="178" t="s">
        <v>339</v>
      </c>
      <c r="EEM56" s="178" t="s">
        <v>339</v>
      </c>
      <c r="EEN56" s="178" t="s">
        <v>339</v>
      </c>
      <c r="EEO56" s="178" t="s">
        <v>339</v>
      </c>
      <c r="EEP56" s="178" t="s">
        <v>339</v>
      </c>
      <c r="EEQ56" s="178" t="s">
        <v>339</v>
      </c>
      <c r="EER56" s="178" t="s">
        <v>339</v>
      </c>
      <c r="EES56" s="178" t="s">
        <v>339</v>
      </c>
      <c r="EET56" s="178" t="s">
        <v>339</v>
      </c>
      <c r="EEU56" s="178" t="s">
        <v>339</v>
      </c>
      <c r="EEV56" s="178" t="s">
        <v>339</v>
      </c>
      <c r="EEW56" s="178" t="s">
        <v>339</v>
      </c>
      <c r="EEX56" s="178" t="s">
        <v>339</v>
      </c>
      <c r="EEY56" s="178" t="s">
        <v>339</v>
      </c>
      <c r="EEZ56" s="178" t="s">
        <v>339</v>
      </c>
      <c r="EFA56" s="178" t="s">
        <v>339</v>
      </c>
      <c r="EFB56" s="178" t="s">
        <v>339</v>
      </c>
      <c r="EFC56" s="178" t="s">
        <v>339</v>
      </c>
      <c r="EFD56" s="178" t="s">
        <v>339</v>
      </c>
      <c r="EFE56" s="178" t="s">
        <v>339</v>
      </c>
      <c r="EFF56" s="178" t="s">
        <v>339</v>
      </c>
      <c r="EFG56" s="178" t="s">
        <v>339</v>
      </c>
      <c r="EFH56" s="178" t="s">
        <v>339</v>
      </c>
      <c r="EFI56" s="178" t="s">
        <v>339</v>
      </c>
      <c r="EFJ56" s="178" t="s">
        <v>339</v>
      </c>
      <c r="EFK56" s="178" t="s">
        <v>339</v>
      </c>
      <c r="EFL56" s="178" t="s">
        <v>339</v>
      </c>
      <c r="EFM56" s="178" t="s">
        <v>339</v>
      </c>
      <c r="EFN56" s="178" t="s">
        <v>339</v>
      </c>
      <c r="EFO56" s="178" t="s">
        <v>339</v>
      </c>
      <c r="EFP56" s="178" t="s">
        <v>339</v>
      </c>
      <c r="EFQ56" s="178" t="s">
        <v>339</v>
      </c>
      <c r="EFR56" s="178" t="s">
        <v>339</v>
      </c>
      <c r="EFS56" s="178" t="s">
        <v>339</v>
      </c>
      <c r="EFT56" s="178" t="s">
        <v>339</v>
      </c>
      <c r="EFU56" s="178" t="s">
        <v>339</v>
      </c>
      <c r="EFV56" s="178" t="s">
        <v>339</v>
      </c>
      <c r="EFW56" s="178" t="s">
        <v>339</v>
      </c>
      <c r="EFX56" s="178" t="s">
        <v>339</v>
      </c>
      <c r="EFY56" s="178" t="s">
        <v>339</v>
      </c>
      <c r="EFZ56" s="178" t="s">
        <v>339</v>
      </c>
      <c r="EGA56" s="178" t="s">
        <v>339</v>
      </c>
      <c r="EGB56" s="178" t="s">
        <v>339</v>
      </c>
      <c r="EGC56" s="178" t="s">
        <v>339</v>
      </c>
      <c r="EGD56" s="178" t="s">
        <v>339</v>
      </c>
      <c r="EGE56" s="178" t="s">
        <v>339</v>
      </c>
      <c r="EGF56" s="178" t="s">
        <v>339</v>
      </c>
      <c r="EGG56" s="178" t="s">
        <v>339</v>
      </c>
      <c r="EGH56" s="178" t="s">
        <v>339</v>
      </c>
      <c r="EGI56" s="178" t="s">
        <v>339</v>
      </c>
      <c r="EGJ56" s="178" t="s">
        <v>339</v>
      </c>
      <c r="EGK56" s="178" t="s">
        <v>339</v>
      </c>
      <c r="EGL56" s="178" t="s">
        <v>339</v>
      </c>
      <c r="EGM56" s="178" t="s">
        <v>339</v>
      </c>
      <c r="EGN56" s="178" t="s">
        <v>339</v>
      </c>
      <c r="EGO56" s="178" t="s">
        <v>339</v>
      </c>
      <c r="EGP56" s="178" t="s">
        <v>339</v>
      </c>
      <c r="EGQ56" s="178" t="s">
        <v>339</v>
      </c>
      <c r="EGR56" s="178" t="s">
        <v>339</v>
      </c>
      <c r="EGS56" s="178" t="s">
        <v>339</v>
      </c>
      <c r="EGT56" s="178" t="s">
        <v>339</v>
      </c>
      <c r="EGU56" s="178" t="s">
        <v>339</v>
      </c>
      <c r="EGV56" s="178" t="s">
        <v>339</v>
      </c>
      <c r="EGW56" s="178" t="s">
        <v>339</v>
      </c>
      <c r="EGX56" s="178" t="s">
        <v>339</v>
      </c>
      <c r="EGY56" s="178" t="s">
        <v>339</v>
      </c>
      <c r="EGZ56" s="178" t="s">
        <v>339</v>
      </c>
      <c r="EHA56" s="178" t="s">
        <v>339</v>
      </c>
      <c r="EHB56" s="178" t="s">
        <v>339</v>
      </c>
      <c r="EHC56" s="178" t="s">
        <v>339</v>
      </c>
      <c r="EHD56" s="178" t="s">
        <v>339</v>
      </c>
      <c r="EHE56" s="178" t="s">
        <v>339</v>
      </c>
      <c r="EHF56" s="178" t="s">
        <v>339</v>
      </c>
      <c r="EHG56" s="178" t="s">
        <v>339</v>
      </c>
      <c r="EHH56" s="178" t="s">
        <v>339</v>
      </c>
      <c r="EHI56" s="178" t="s">
        <v>339</v>
      </c>
      <c r="EHJ56" s="178" t="s">
        <v>339</v>
      </c>
      <c r="EHK56" s="178" t="s">
        <v>339</v>
      </c>
      <c r="EHL56" s="178" t="s">
        <v>339</v>
      </c>
      <c r="EHM56" s="178" t="s">
        <v>339</v>
      </c>
      <c r="EHN56" s="178" t="s">
        <v>339</v>
      </c>
      <c r="EHO56" s="178" t="s">
        <v>339</v>
      </c>
      <c r="EHP56" s="178" t="s">
        <v>339</v>
      </c>
      <c r="EHQ56" s="178" t="s">
        <v>339</v>
      </c>
      <c r="EHR56" s="178" t="s">
        <v>339</v>
      </c>
      <c r="EHS56" s="178" t="s">
        <v>339</v>
      </c>
      <c r="EHT56" s="178" t="s">
        <v>339</v>
      </c>
      <c r="EHU56" s="178" t="s">
        <v>339</v>
      </c>
      <c r="EHV56" s="178" t="s">
        <v>339</v>
      </c>
      <c r="EHW56" s="178" t="s">
        <v>339</v>
      </c>
      <c r="EHX56" s="178" t="s">
        <v>339</v>
      </c>
      <c r="EHY56" s="178" t="s">
        <v>339</v>
      </c>
      <c r="EHZ56" s="178" t="s">
        <v>339</v>
      </c>
      <c r="EIA56" s="178" t="s">
        <v>339</v>
      </c>
      <c r="EIB56" s="178" t="s">
        <v>339</v>
      </c>
      <c r="EIC56" s="178" t="s">
        <v>339</v>
      </c>
      <c r="EID56" s="178" t="s">
        <v>339</v>
      </c>
      <c r="EIE56" s="178" t="s">
        <v>339</v>
      </c>
      <c r="EIF56" s="178" t="s">
        <v>339</v>
      </c>
      <c r="EIG56" s="178" t="s">
        <v>339</v>
      </c>
      <c r="EIH56" s="178" t="s">
        <v>339</v>
      </c>
      <c r="EII56" s="178" t="s">
        <v>339</v>
      </c>
      <c r="EIJ56" s="178" t="s">
        <v>339</v>
      </c>
      <c r="EIK56" s="178" t="s">
        <v>339</v>
      </c>
      <c r="EIL56" s="178" t="s">
        <v>339</v>
      </c>
      <c r="EIM56" s="178" t="s">
        <v>339</v>
      </c>
      <c r="EIN56" s="178" t="s">
        <v>339</v>
      </c>
      <c r="EIO56" s="178" t="s">
        <v>339</v>
      </c>
      <c r="EIP56" s="178" t="s">
        <v>339</v>
      </c>
      <c r="EIQ56" s="178" t="s">
        <v>339</v>
      </c>
      <c r="EIR56" s="178" t="s">
        <v>339</v>
      </c>
      <c r="EIS56" s="178" t="s">
        <v>339</v>
      </c>
      <c r="EIT56" s="178" t="s">
        <v>339</v>
      </c>
      <c r="EIU56" s="178" t="s">
        <v>339</v>
      </c>
      <c r="EIV56" s="178" t="s">
        <v>339</v>
      </c>
      <c r="EIW56" s="178" t="s">
        <v>339</v>
      </c>
      <c r="EIX56" s="178" t="s">
        <v>339</v>
      </c>
      <c r="EIY56" s="178" t="s">
        <v>339</v>
      </c>
      <c r="EIZ56" s="178" t="s">
        <v>339</v>
      </c>
      <c r="EJA56" s="178" t="s">
        <v>339</v>
      </c>
      <c r="EJB56" s="178" t="s">
        <v>339</v>
      </c>
      <c r="EJC56" s="178" t="s">
        <v>339</v>
      </c>
      <c r="EJD56" s="178" t="s">
        <v>339</v>
      </c>
      <c r="EJE56" s="178" t="s">
        <v>339</v>
      </c>
      <c r="EJF56" s="178" t="s">
        <v>339</v>
      </c>
      <c r="EJG56" s="178" t="s">
        <v>339</v>
      </c>
      <c r="EJH56" s="178" t="s">
        <v>339</v>
      </c>
      <c r="EJI56" s="178" t="s">
        <v>339</v>
      </c>
      <c r="EJJ56" s="178" t="s">
        <v>339</v>
      </c>
      <c r="EJK56" s="178" t="s">
        <v>339</v>
      </c>
      <c r="EJL56" s="178" t="s">
        <v>339</v>
      </c>
      <c r="EJM56" s="178" t="s">
        <v>339</v>
      </c>
      <c r="EJN56" s="178" t="s">
        <v>339</v>
      </c>
      <c r="EJO56" s="178" t="s">
        <v>339</v>
      </c>
      <c r="EJP56" s="178" t="s">
        <v>339</v>
      </c>
      <c r="EJQ56" s="178" t="s">
        <v>339</v>
      </c>
      <c r="EJR56" s="178" t="s">
        <v>339</v>
      </c>
      <c r="EJS56" s="178" t="s">
        <v>339</v>
      </c>
      <c r="EJT56" s="178" t="s">
        <v>339</v>
      </c>
      <c r="EJU56" s="178" t="s">
        <v>339</v>
      </c>
      <c r="EJV56" s="178" t="s">
        <v>339</v>
      </c>
      <c r="EJW56" s="178" t="s">
        <v>339</v>
      </c>
      <c r="EJX56" s="178" t="s">
        <v>339</v>
      </c>
      <c r="EJY56" s="178" t="s">
        <v>339</v>
      </c>
      <c r="EJZ56" s="178" t="s">
        <v>339</v>
      </c>
      <c r="EKA56" s="178" t="s">
        <v>339</v>
      </c>
      <c r="EKB56" s="178" t="s">
        <v>339</v>
      </c>
      <c r="EKC56" s="178" t="s">
        <v>339</v>
      </c>
      <c r="EKD56" s="178" t="s">
        <v>339</v>
      </c>
      <c r="EKE56" s="178" t="s">
        <v>339</v>
      </c>
      <c r="EKF56" s="178" t="s">
        <v>339</v>
      </c>
      <c r="EKG56" s="178" t="s">
        <v>339</v>
      </c>
      <c r="EKH56" s="178" t="s">
        <v>339</v>
      </c>
      <c r="EKI56" s="178" t="s">
        <v>339</v>
      </c>
      <c r="EKJ56" s="178" t="s">
        <v>339</v>
      </c>
      <c r="EKK56" s="178" t="s">
        <v>339</v>
      </c>
      <c r="EKL56" s="178" t="s">
        <v>339</v>
      </c>
      <c r="EKM56" s="178" t="s">
        <v>339</v>
      </c>
      <c r="EKN56" s="178" t="s">
        <v>339</v>
      </c>
      <c r="EKO56" s="178" t="s">
        <v>339</v>
      </c>
      <c r="EKP56" s="178" t="s">
        <v>339</v>
      </c>
      <c r="EKQ56" s="178" t="s">
        <v>339</v>
      </c>
      <c r="EKR56" s="178" t="s">
        <v>339</v>
      </c>
      <c r="EKS56" s="178" t="s">
        <v>339</v>
      </c>
      <c r="EKT56" s="178" t="s">
        <v>339</v>
      </c>
      <c r="EKU56" s="178" t="s">
        <v>339</v>
      </c>
      <c r="EKV56" s="178" t="s">
        <v>339</v>
      </c>
      <c r="EKW56" s="178" t="s">
        <v>339</v>
      </c>
      <c r="EKX56" s="178" t="s">
        <v>339</v>
      </c>
      <c r="EKY56" s="178" t="s">
        <v>339</v>
      </c>
      <c r="EKZ56" s="178" t="s">
        <v>339</v>
      </c>
      <c r="ELA56" s="178" t="s">
        <v>339</v>
      </c>
      <c r="ELB56" s="178" t="s">
        <v>339</v>
      </c>
      <c r="ELC56" s="178" t="s">
        <v>339</v>
      </c>
      <c r="ELD56" s="178" t="s">
        <v>339</v>
      </c>
      <c r="ELE56" s="178" t="s">
        <v>339</v>
      </c>
      <c r="ELF56" s="178" t="s">
        <v>339</v>
      </c>
      <c r="ELG56" s="178" t="s">
        <v>339</v>
      </c>
      <c r="ELH56" s="178" t="s">
        <v>339</v>
      </c>
      <c r="ELI56" s="178" t="s">
        <v>339</v>
      </c>
      <c r="ELJ56" s="178" t="s">
        <v>339</v>
      </c>
      <c r="ELK56" s="178" t="s">
        <v>339</v>
      </c>
      <c r="ELL56" s="178" t="s">
        <v>339</v>
      </c>
      <c r="ELM56" s="178" t="s">
        <v>339</v>
      </c>
      <c r="ELN56" s="178" t="s">
        <v>339</v>
      </c>
      <c r="ELO56" s="178" t="s">
        <v>339</v>
      </c>
      <c r="ELP56" s="178" t="s">
        <v>339</v>
      </c>
      <c r="ELQ56" s="178" t="s">
        <v>339</v>
      </c>
      <c r="ELR56" s="178" t="s">
        <v>339</v>
      </c>
      <c r="ELS56" s="178" t="s">
        <v>339</v>
      </c>
      <c r="ELT56" s="178" t="s">
        <v>339</v>
      </c>
      <c r="ELU56" s="178" t="s">
        <v>339</v>
      </c>
      <c r="ELV56" s="178" t="s">
        <v>339</v>
      </c>
      <c r="ELW56" s="178" t="s">
        <v>339</v>
      </c>
      <c r="ELX56" s="178" t="s">
        <v>339</v>
      </c>
      <c r="ELY56" s="178" t="s">
        <v>339</v>
      </c>
      <c r="ELZ56" s="178" t="s">
        <v>339</v>
      </c>
      <c r="EMA56" s="178" t="s">
        <v>339</v>
      </c>
      <c r="EMB56" s="178" t="s">
        <v>339</v>
      </c>
      <c r="EMC56" s="178" t="s">
        <v>339</v>
      </c>
      <c r="EMD56" s="178" t="s">
        <v>339</v>
      </c>
      <c r="EME56" s="178" t="s">
        <v>339</v>
      </c>
      <c r="EMF56" s="178" t="s">
        <v>339</v>
      </c>
      <c r="EMG56" s="178" t="s">
        <v>339</v>
      </c>
      <c r="EMH56" s="178" t="s">
        <v>339</v>
      </c>
      <c r="EMI56" s="178" t="s">
        <v>339</v>
      </c>
      <c r="EMJ56" s="178" t="s">
        <v>339</v>
      </c>
      <c r="EMK56" s="178" t="s">
        <v>339</v>
      </c>
      <c r="EML56" s="178" t="s">
        <v>339</v>
      </c>
      <c r="EMM56" s="178" t="s">
        <v>339</v>
      </c>
      <c r="EMN56" s="178" t="s">
        <v>339</v>
      </c>
      <c r="EMO56" s="178" t="s">
        <v>339</v>
      </c>
      <c r="EMP56" s="178" t="s">
        <v>339</v>
      </c>
      <c r="EMQ56" s="178" t="s">
        <v>339</v>
      </c>
      <c r="EMR56" s="178" t="s">
        <v>339</v>
      </c>
      <c r="EMS56" s="178" t="s">
        <v>339</v>
      </c>
      <c r="EMT56" s="178" t="s">
        <v>339</v>
      </c>
      <c r="EMU56" s="178" t="s">
        <v>339</v>
      </c>
      <c r="EMV56" s="178" t="s">
        <v>339</v>
      </c>
      <c r="EMW56" s="178" t="s">
        <v>339</v>
      </c>
      <c r="EMX56" s="178" t="s">
        <v>339</v>
      </c>
      <c r="EMY56" s="178" t="s">
        <v>339</v>
      </c>
      <c r="EMZ56" s="178" t="s">
        <v>339</v>
      </c>
      <c r="ENA56" s="178" t="s">
        <v>339</v>
      </c>
      <c r="ENB56" s="178" t="s">
        <v>339</v>
      </c>
      <c r="ENC56" s="178" t="s">
        <v>339</v>
      </c>
      <c r="END56" s="178" t="s">
        <v>339</v>
      </c>
      <c r="ENE56" s="178" t="s">
        <v>339</v>
      </c>
      <c r="ENF56" s="178" t="s">
        <v>339</v>
      </c>
      <c r="ENG56" s="178" t="s">
        <v>339</v>
      </c>
      <c r="ENH56" s="178" t="s">
        <v>339</v>
      </c>
      <c r="ENI56" s="178" t="s">
        <v>339</v>
      </c>
      <c r="ENJ56" s="178" t="s">
        <v>339</v>
      </c>
      <c r="ENK56" s="178" t="s">
        <v>339</v>
      </c>
      <c r="ENL56" s="178" t="s">
        <v>339</v>
      </c>
      <c r="ENM56" s="178" t="s">
        <v>339</v>
      </c>
      <c r="ENN56" s="178" t="s">
        <v>339</v>
      </c>
      <c r="ENO56" s="178" t="s">
        <v>339</v>
      </c>
      <c r="ENP56" s="178" t="s">
        <v>339</v>
      </c>
      <c r="ENQ56" s="178" t="s">
        <v>339</v>
      </c>
      <c r="ENR56" s="178" t="s">
        <v>339</v>
      </c>
      <c r="ENS56" s="178" t="s">
        <v>339</v>
      </c>
      <c r="ENT56" s="178" t="s">
        <v>339</v>
      </c>
      <c r="ENU56" s="178" t="s">
        <v>339</v>
      </c>
      <c r="ENV56" s="178" t="s">
        <v>339</v>
      </c>
      <c r="ENW56" s="178" t="s">
        <v>339</v>
      </c>
      <c r="ENX56" s="178" t="s">
        <v>339</v>
      </c>
      <c r="ENY56" s="178" t="s">
        <v>339</v>
      </c>
      <c r="ENZ56" s="178" t="s">
        <v>339</v>
      </c>
      <c r="EOA56" s="178" t="s">
        <v>339</v>
      </c>
      <c r="EOB56" s="178" t="s">
        <v>339</v>
      </c>
      <c r="EOC56" s="178" t="s">
        <v>339</v>
      </c>
      <c r="EOD56" s="178" t="s">
        <v>339</v>
      </c>
      <c r="EOE56" s="178" t="s">
        <v>339</v>
      </c>
      <c r="EOF56" s="178" t="s">
        <v>339</v>
      </c>
      <c r="EOG56" s="178" t="s">
        <v>339</v>
      </c>
      <c r="EOH56" s="178" t="s">
        <v>339</v>
      </c>
      <c r="EOI56" s="178" t="s">
        <v>339</v>
      </c>
      <c r="EOJ56" s="178" t="s">
        <v>339</v>
      </c>
      <c r="EOK56" s="178" t="s">
        <v>339</v>
      </c>
      <c r="EOL56" s="178" t="s">
        <v>339</v>
      </c>
      <c r="EOM56" s="178" t="s">
        <v>339</v>
      </c>
      <c r="EON56" s="178" t="s">
        <v>339</v>
      </c>
      <c r="EOO56" s="178" t="s">
        <v>339</v>
      </c>
      <c r="EOP56" s="178" t="s">
        <v>339</v>
      </c>
      <c r="EOQ56" s="178" t="s">
        <v>339</v>
      </c>
      <c r="EOR56" s="178" t="s">
        <v>339</v>
      </c>
      <c r="EOS56" s="178" t="s">
        <v>339</v>
      </c>
      <c r="EOT56" s="178" t="s">
        <v>339</v>
      </c>
      <c r="EOU56" s="178" t="s">
        <v>339</v>
      </c>
      <c r="EOV56" s="178" t="s">
        <v>339</v>
      </c>
      <c r="EOW56" s="178" t="s">
        <v>339</v>
      </c>
      <c r="EOX56" s="178" t="s">
        <v>339</v>
      </c>
      <c r="EOY56" s="178" t="s">
        <v>339</v>
      </c>
      <c r="EOZ56" s="178" t="s">
        <v>339</v>
      </c>
      <c r="EPA56" s="178" t="s">
        <v>339</v>
      </c>
      <c r="EPB56" s="178" t="s">
        <v>339</v>
      </c>
      <c r="EPC56" s="178" t="s">
        <v>339</v>
      </c>
      <c r="EPD56" s="178" t="s">
        <v>339</v>
      </c>
      <c r="EPE56" s="178" t="s">
        <v>339</v>
      </c>
      <c r="EPF56" s="178" t="s">
        <v>339</v>
      </c>
      <c r="EPG56" s="178" t="s">
        <v>339</v>
      </c>
      <c r="EPH56" s="178" t="s">
        <v>339</v>
      </c>
      <c r="EPI56" s="178" t="s">
        <v>339</v>
      </c>
      <c r="EPJ56" s="178" t="s">
        <v>339</v>
      </c>
      <c r="EPK56" s="178" t="s">
        <v>339</v>
      </c>
      <c r="EPL56" s="178" t="s">
        <v>339</v>
      </c>
      <c r="EPM56" s="178" t="s">
        <v>339</v>
      </c>
      <c r="EPN56" s="178" t="s">
        <v>339</v>
      </c>
      <c r="EPO56" s="178" t="s">
        <v>339</v>
      </c>
      <c r="EPP56" s="178" t="s">
        <v>339</v>
      </c>
      <c r="EPQ56" s="178" t="s">
        <v>339</v>
      </c>
      <c r="EPR56" s="178" t="s">
        <v>339</v>
      </c>
      <c r="EPS56" s="178" t="s">
        <v>339</v>
      </c>
      <c r="EPT56" s="178" t="s">
        <v>339</v>
      </c>
      <c r="EPU56" s="178" t="s">
        <v>339</v>
      </c>
      <c r="EPV56" s="178" t="s">
        <v>339</v>
      </c>
      <c r="EPW56" s="178" t="s">
        <v>339</v>
      </c>
      <c r="EPX56" s="178" t="s">
        <v>339</v>
      </c>
      <c r="EPY56" s="178" t="s">
        <v>339</v>
      </c>
      <c r="EPZ56" s="178" t="s">
        <v>339</v>
      </c>
      <c r="EQA56" s="178" t="s">
        <v>339</v>
      </c>
      <c r="EQB56" s="178" t="s">
        <v>339</v>
      </c>
      <c r="EQC56" s="178" t="s">
        <v>339</v>
      </c>
      <c r="EQD56" s="178" t="s">
        <v>339</v>
      </c>
      <c r="EQE56" s="178" t="s">
        <v>339</v>
      </c>
      <c r="EQF56" s="178" t="s">
        <v>339</v>
      </c>
      <c r="EQG56" s="178" t="s">
        <v>339</v>
      </c>
      <c r="EQH56" s="178" t="s">
        <v>339</v>
      </c>
      <c r="EQI56" s="178" t="s">
        <v>339</v>
      </c>
      <c r="EQJ56" s="178" t="s">
        <v>339</v>
      </c>
      <c r="EQK56" s="178" t="s">
        <v>339</v>
      </c>
      <c r="EQL56" s="178" t="s">
        <v>339</v>
      </c>
      <c r="EQM56" s="178" t="s">
        <v>339</v>
      </c>
      <c r="EQN56" s="178" t="s">
        <v>339</v>
      </c>
      <c r="EQO56" s="178" t="s">
        <v>339</v>
      </c>
      <c r="EQP56" s="178" t="s">
        <v>339</v>
      </c>
      <c r="EQQ56" s="178" t="s">
        <v>339</v>
      </c>
      <c r="EQR56" s="178" t="s">
        <v>339</v>
      </c>
      <c r="EQS56" s="178" t="s">
        <v>339</v>
      </c>
      <c r="EQT56" s="178" t="s">
        <v>339</v>
      </c>
      <c r="EQU56" s="178" t="s">
        <v>339</v>
      </c>
      <c r="EQV56" s="178" t="s">
        <v>339</v>
      </c>
      <c r="EQW56" s="178" t="s">
        <v>339</v>
      </c>
      <c r="EQX56" s="178" t="s">
        <v>339</v>
      </c>
      <c r="EQY56" s="178" t="s">
        <v>339</v>
      </c>
      <c r="EQZ56" s="178" t="s">
        <v>339</v>
      </c>
      <c r="ERA56" s="178" t="s">
        <v>339</v>
      </c>
      <c r="ERB56" s="178" t="s">
        <v>339</v>
      </c>
      <c r="ERC56" s="178" t="s">
        <v>339</v>
      </c>
      <c r="ERD56" s="178" t="s">
        <v>339</v>
      </c>
      <c r="ERE56" s="178" t="s">
        <v>339</v>
      </c>
      <c r="ERF56" s="178" t="s">
        <v>339</v>
      </c>
      <c r="ERG56" s="178" t="s">
        <v>339</v>
      </c>
      <c r="ERH56" s="178" t="s">
        <v>339</v>
      </c>
      <c r="ERI56" s="178" t="s">
        <v>339</v>
      </c>
      <c r="ERJ56" s="178" t="s">
        <v>339</v>
      </c>
      <c r="ERK56" s="178" t="s">
        <v>339</v>
      </c>
      <c r="ERL56" s="178" t="s">
        <v>339</v>
      </c>
      <c r="ERM56" s="178" t="s">
        <v>339</v>
      </c>
      <c r="ERN56" s="178" t="s">
        <v>339</v>
      </c>
      <c r="ERO56" s="178" t="s">
        <v>339</v>
      </c>
      <c r="ERP56" s="178" t="s">
        <v>339</v>
      </c>
      <c r="ERQ56" s="178" t="s">
        <v>339</v>
      </c>
      <c r="ERR56" s="178" t="s">
        <v>339</v>
      </c>
      <c r="ERS56" s="178" t="s">
        <v>339</v>
      </c>
      <c r="ERT56" s="178" t="s">
        <v>339</v>
      </c>
      <c r="ERU56" s="178" t="s">
        <v>339</v>
      </c>
      <c r="ERV56" s="178" t="s">
        <v>339</v>
      </c>
      <c r="ERW56" s="178" t="s">
        <v>339</v>
      </c>
      <c r="ERX56" s="178" t="s">
        <v>339</v>
      </c>
      <c r="ERY56" s="178" t="s">
        <v>339</v>
      </c>
      <c r="ERZ56" s="178" t="s">
        <v>339</v>
      </c>
      <c r="ESA56" s="178" t="s">
        <v>339</v>
      </c>
      <c r="ESB56" s="178" t="s">
        <v>339</v>
      </c>
      <c r="ESC56" s="178" t="s">
        <v>339</v>
      </c>
      <c r="ESD56" s="178" t="s">
        <v>339</v>
      </c>
      <c r="ESE56" s="178" t="s">
        <v>339</v>
      </c>
      <c r="ESF56" s="178" t="s">
        <v>339</v>
      </c>
      <c r="ESG56" s="178" t="s">
        <v>339</v>
      </c>
      <c r="ESH56" s="178" t="s">
        <v>339</v>
      </c>
      <c r="ESI56" s="178" t="s">
        <v>339</v>
      </c>
      <c r="ESJ56" s="178" t="s">
        <v>339</v>
      </c>
      <c r="ESK56" s="178" t="s">
        <v>339</v>
      </c>
      <c r="ESL56" s="178" t="s">
        <v>339</v>
      </c>
      <c r="ESM56" s="178" t="s">
        <v>339</v>
      </c>
      <c r="ESN56" s="178" t="s">
        <v>339</v>
      </c>
      <c r="ESO56" s="178" t="s">
        <v>339</v>
      </c>
      <c r="ESP56" s="178" t="s">
        <v>339</v>
      </c>
      <c r="ESQ56" s="178" t="s">
        <v>339</v>
      </c>
      <c r="ESR56" s="178" t="s">
        <v>339</v>
      </c>
      <c r="ESS56" s="178" t="s">
        <v>339</v>
      </c>
      <c r="EST56" s="178" t="s">
        <v>339</v>
      </c>
      <c r="ESU56" s="178" t="s">
        <v>339</v>
      </c>
      <c r="ESV56" s="178" t="s">
        <v>339</v>
      </c>
      <c r="ESW56" s="178" t="s">
        <v>339</v>
      </c>
      <c r="ESX56" s="178" t="s">
        <v>339</v>
      </c>
      <c r="ESY56" s="178" t="s">
        <v>339</v>
      </c>
      <c r="ESZ56" s="178" t="s">
        <v>339</v>
      </c>
      <c r="ETA56" s="178" t="s">
        <v>339</v>
      </c>
      <c r="ETB56" s="178" t="s">
        <v>339</v>
      </c>
      <c r="ETC56" s="178" t="s">
        <v>339</v>
      </c>
      <c r="ETD56" s="178" t="s">
        <v>339</v>
      </c>
      <c r="ETE56" s="178" t="s">
        <v>339</v>
      </c>
      <c r="ETF56" s="178" t="s">
        <v>339</v>
      </c>
      <c r="ETG56" s="178" t="s">
        <v>339</v>
      </c>
      <c r="ETH56" s="178" t="s">
        <v>339</v>
      </c>
      <c r="ETI56" s="178" t="s">
        <v>339</v>
      </c>
      <c r="ETJ56" s="178" t="s">
        <v>339</v>
      </c>
      <c r="ETK56" s="178" t="s">
        <v>339</v>
      </c>
      <c r="ETL56" s="178" t="s">
        <v>339</v>
      </c>
      <c r="ETM56" s="178" t="s">
        <v>339</v>
      </c>
      <c r="ETN56" s="178" t="s">
        <v>339</v>
      </c>
      <c r="ETO56" s="178" t="s">
        <v>339</v>
      </c>
      <c r="ETP56" s="178" t="s">
        <v>339</v>
      </c>
      <c r="ETQ56" s="178" t="s">
        <v>339</v>
      </c>
      <c r="ETR56" s="178" t="s">
        <v>339</v>
      </c>
      <c r="ETS56" s="178" t="s">
        <v>339</v>
      </c>
      <c r="ETT56" s="178" t="s">
        <v>339</v>
      </c>
      <c r="ETU56" s="178" t="s">
        <v>339</v>
      </c>
      <c r="ETV56" s="178" t="s">
        <v>339</v>
      </c>
      <c r="ETW56" s="178" t="s">
        <v>339</v>
      </c>
      <c r="ETX56" s="178" t="s">
        <v>339</v>
      </c>
      <c r="ETY56" s="178" t="s">
        <v>339</v>
      </c>
      <c r="ETZ56" s="178" t="s">
        <v>339</v>
      </c>
      <c r="EUA56" s="178" t="s">
        <v>339</v>
      </c>
      <c r="EUB56" s="178" t="s">
        <v>339</v>
      </c>
      <c r="EUC56" s="178" t="s">
        <v>339</v>
      </c>
      <c r="EUD56" s="178" t="s">
        <v>339</v>
      </c>
      <c r="EUE56" s="178" t="s">
        <v>339</v>
      </c>
      <c r="EUF56" s="178" t="s">
        <v>339</v>
      </c>
      <c r="EUG56" s="178" t="s">
        <v>339</v>
      </c>
      <c r="EUH56" s="178" t="s">
        <v>339</v>
      </c>
      <c r="EUI56" s="178" t="s">
        <v>339</v>
      </c>
      <c r="EUJ56" s="178" t="s">
        <v>339</v>
      </c>
      <c r="EUK56" s="178" t="s">
        <v>339</v>
      </c>
      <c r="EUL56" s="178" t="s">
        <v>339</v>
      </c>
      <c r="EUM56" s="178" t="s">
        <v>339</v>
      </c>
      <c r="EUN56" s="178" t="s">
        <v>339</v>
      </c>
      <c r="EUO56" s="178" t="s">
        <v>339</v>
      </c>
      <c r="EUP56" s="178" t="s">
        <v>339</v>
      </c>
      <c r="EUQ56" s="178" t="s">
        <v>339</v>
      </c>
      <c r="EUR56" s="178" t="s">
        <v>339</v>
      </c>
      <c r="EUS56" s="178" t="s">
        <v>339</v>
      </c>
      <c r="EUT56" s="178" t="s">
        <v>339</v>
      </c>
      <c r="EUU56" s="178" t="s">
        <v>339</v>
      </c>
      <c r="EUV56" s="178" t="s">
        <v>339</v>
      </c>
      <c r="EUW56" s="178" t="s">
        <v>339</v>
      </c>
      <c r="EUX56" s="178" t="s">
        <v>339</v>
      </c>
      <c r="EUY56" s="178" t="s">
        <v>339</v>
      </c>
      <c r="EUZ56" s="178" t="s">
        <v>339</v>
      </c>
      <c r="EVA56" s="178" t="s">
        <v>339</v>
      </c>
      <c r="EVB56" s="178" t="s">
        <v>339</v>
      </c>
      <c r="EVC56" s="178" t="s">
        <v>339</v>
      </c>
      <c r="EVD56" s="178" t="s">
        <v>339</v>
      </c>
      <c r="EVE56" s="178" t="s">
        <v>339</v>
      </c>
      <c r="EVF56" s="178" t="s">
        <v>339</v>
      </c>
      <c r="EVG56" s="178" t="s">
        <v>339</v>
      </c>
      <c r="EVH56" s="178" t="s">
        <v>339</v>
      </c>
      <c r="EVI56" s="178" t="s">
        <v>339</v>
      </c>
      <c r="EVJ56" s="178" t="s">
        <v>339</v>
      </c>
      <c r="EVK56" s="178" t="s">
        <v>339</v>
      </c>
      <c r="EVL56" s="178" t="s">
        <v>339</v>
      </c>
      <c r="EVM56" s="178" t="s">
        <v>339</v>
      </c>
      <c r="EVN56" s="178" t="s">
        <v>339</v>
      </c>
      <c r="EVO56" s="178" t="s">
        <v>339</v>
      </c>
      <c r="EVP56" s="178" t="s">
        <v>339</v>
      </c>
      <c r="EVQ56" s="178" t="s">
        <v>339</v>
      </c>
      <c r="EVR56" s="178" t="s">
        <v>339</v>
      </c>
      <c r="EVS56" s="178" t="s">
        <v>339</v>
      </c>
      <c r="EVT56" s="178" t="s">
        <v>339</v>
      </c>
      <c r="EVU56" s="178" t="s">
        <v>339</v>
      </c>
      <c r="EVV56" s="178" t="s">
        <v>339</v>
      </c>
      <c r="EVW56" s="178" t="s">
        <v>339</v>
      </c>
      <c r="EVX56" s="178" t="s">
        <v>339</v>
      </c>
      <c r="EVY56" s="178" t="s">
        <v>339</v>
      </c>
      <c r="EVZ56" s="178" t="s">
        <v>339</v>
      </c>
      <c r="EWA56" s="178" t="s">
        <v>339</v>
      </c>
      <c r="EWB56" s="178" t="s">
        <v>339</v>
      </c>
      <c r="EWC56" s="178" t="s">
        <v>339</v>
      </c>
      <c r="EWD56" s="178" t="s">
        <v>339</v>
      </c>
      <c r="EWE56" s="178" t="s">
        <v>339</v>
      </c>
      <c r="EWF56" s="178" t="s">
        <v>339</v>
      </c>
      <c r="EWG56" s="178" t="s">
        <v>339</v>
      </c>
      <c r="EWH56" s="178" t="s">
        <v>339</v>
      </c>
      <c r="EWI56" s="178" t="s">
        <v>339</v>
      </c>
      <c r="EWJ56" s="178" t="s">
        <v>339</v>
      </c>
      <c r="EWK56" s="178" t="s">
        <v>339</v>
      </c>
      <c r="EWL56" s="178" t="s">
        <v>339</v>
      </c>
      <c r="EWM56" s="178" t="s">
        <v>339</v>
      </c>
      <c r="EWN56" s="178" t="s">
        <v>339</v>
      </c>
      <c r="EWO56" s="178" t="s">
        <v>339</v>
      </c>
      <c r="EWP56" s="178" t="s">
        <v>339</v>
      </c>
      <c r="EWQ56" s="178" t="s">
        <v>339</v>
      </c>
      <c r="EWR56" s="178" t="s">
        <v>339</v>
      </c>
      <c r="EWS56" s="178" t="s">
        <v>339</v>
      </c>
      <c r="EWT56" s="178" t="s">
        <v>339</v>
      </c>
      <c r="EWU56" s="178" t="s">
        <v>339</v>
      </c>
      <c r="EWV56" s="178" t="s">
        <v>339</v>
      </c>
      <c r="EWW56" s="178" t="s">
        <v>339</v>
      </c>
      <c r="EWX56" s="178" t="s">
        <v>339</v>
      </c>
      <c r="EWY56" s="178" t="s">
        <v>339</v>
      </c>
      <c r="EWZ56" s="178" t="s">
        <v>339</v>
      </c>
      <c r="EXA56" s="178" t="s">
        <v>339</v>
      </c>
      <c r="EXB56" s="178" t="s">
        <v>339</v>
      </c>
      <c r="EXC56" s="178" t="s">
        <v>339</v>
      </c>
      <c r="EXD56" s="178" t="s">
        <v>339</v>
      </c>
      <c r="EXE56" s="178" t="s">
        <v>339</v>
      </c>
      <c r="EXF56" s="178" t="s">
        <v>339</v>
      </c>
      <c r="EXG56" s="178" t="s">
        <v>339</v>
      </c>
      <c r="EXH56" s="178" t="s">
        <v>339</v>
      </c>
      <c r="EXI56" s="178" t="s">
        <v>339</v>
      </c>
      <c r="EXJ56" s="178" t="s">
        <v>339</v>
      </c>
      <c r="EXK56" s="178" t="s">
        <v>339</v>
      </c>
      <c r="EXL56" s="178" t="s">
        <v>339</v>
      </c>
      <c r="EXM56" s="178" t="s">
        <v>339</v>
      </c>
      <c r="EXN56" s="178" t="s">
        <v>339</v>
      </c>
      <c r="EXO56" s="178" t="s">
        <v>339</v>
      </c>
      <c r="EXP56" s="178" t="s">
        <v>339</v>
      </c>
      <c r="EXQ56" s="178" t="s">
        <v>339</v>
      </c>
      <c r="EXR56" s="178" t="s">
        <v>339</v>
      </c>
      <c r="EXS56" s="178" t="s">
        <v>339</v>
      </c>
      <c r="EXT56" s="178" t="s">
        <v>339</v>
      </c>
      <c r="EXU56" s="178" t="s">
        <v>339</v>
      </c>
      <c r="EXV56" s="178" t="s">
        <v>339</v>
      </c>
      <c r="EXW56" s="178" t="s">
        <v>339</v>
      </c>
      <c r="EXX56" s="178" t="s">
        <v>339</v>
      </c>
      <c r="EXY56" s="178" t="s">
        <v>339</v>
      </c>
      <c r="EXZ56" s="178" t="s">
        <v>339</v>
      </c>
      <c r="EYA56" s="178" t="s">
        <v>339</v>
      </c>
      <c r="EYB56" s="178" t="s">
        <v>339</v>
      </c>
      <c r="EYC56" s="178" t="s">
        <v>339</v>
      </c>
      <c r="EYD56" s="178" t="s">
        <v>339</v>
      </c>
      <c r="EYE56" s="178" t="s">
        <v>339</v>
      </c>
      <c r="EYF56" s="178" t="s">
        <v>339</v>
      </c>
      <c r="EYG56" s="178" t="s">
        <v>339</v>
      </c>
      <c r="EYH56" s="178" t="s">
        <v>339</v>
      </c>
      <c r="EYI56" s="178" t="s">
        <v>339</v>
      </c>
      <c r="EYJ56" s="178" t="s">
        <v>339</v>
      </c>
      <c r="EYK56" s="178" t="s">
        <v>339</v>
      </c>
      <c r="EYL56" s="178" t="s">
        <v>339</v>
      </c>
      <c r="EYM56" s="178" t="s">
        <v>339</v>
      </c>
      <c r="EYN56" s="178" t="s">
        <v>339</v>
      </c>
      <c r="EYO56" s="178" t="s">
        <v>339</v>
      </c>
      <c r="EYP56" s="178" t="s">
        <v>339</v>
      </c>
      <c r="EYQ56" s="178" t="s">
        <v>339</v>
      </c>
      <c r="EYR56" s="178" t="s">
        <v>339</v>
      </c>
      <c r="EYS56" s="178" t="s">
        <v>339</v>
      </c>
      <c r="EYT56" s="178" t="s">
        <v>339</v>
      </c>
      <c r="EYU56" s="178" t="s">
        <v>339</v>
      </c>
      <c r="EYV56" s="178" t="s">
        <v>339</v>
      </c>
      <c r="EYW56" s="178" t="s">
        <v>339</v>
      </c>
      <c r="EYX56" s="178" t="s">
        <v>339</v>
      </c>
      <c r="EYY56" s="178" t="s">
        <v>339</v>
      </c>
      <c r="EYZ56" s="178" t="s">
        <v>339</v>
      </c>
      <c r="EZA56" s="178" t="s">
        <v>339</v>
      </c>
      <c r="EZB56" s="178" t="s">
        <v>339</v>
      </c>
      <c r="EZC56" s="178" t="s">
        <v>339</v>
      </c>
      <c r="EZD56" s="178" t="s">
        <v>339</v>
      </c>
      <c r="EZE56" s="178" t="s">
        <v>339</v>
      </c>
      <c r="EZF56" s="178" t="s">
        <v>339</v>
      </c>
      <c r="EZG56" s="178" t="s">
        <v>339</v>
      </c>
      <c r="EZH56" s="178" t="s">
        <v>339</v>
      </c>
      <c r="EZI56" s="178" t="s">
        <v>339</v>
      </c>
      <c r="EZJ56" s="178" t="s">
        <v>339</v>
      </c>
      <c r="EZK56" s="178" t="s">
        <v>339</v>
      </c>
      <c r="EZL56" s="178" t="s">
        <v>339</v>
      </c>
      <c r="EZM56" s="178" t="s">
        <v>339</v>
      </c>
      <c r="EZN56" s="178" t="s">
        <v>339</v>
      </c>
      <c r="EZO56" s="178" t="s">
        <v>339</v>
      </c>
      <c r="EZP56" s="178" t="s">
        <v>339</v>
      </c>
      <c r="EZQ56" s="178" t="s">
        <v>339</v>
      </c>
      <c r="EZR56" s="178" t="s">
        <v>339</v>
      </c>
      <c r="EZS56" s="178" t="s">
        <v>339</v>
      </c>
      <c r="EZT56" s="178" t="s">
        <v>339</v>
      </c>
      <c r="EZU56" s="178" t="s">
        <v>339</v>
      </c>
      <c r="EZV56" s="178" t="s">
        <v>339</v>
      </c>
      <c r="EZW56" s="178" t="s">
        <v>339</v>
      </c>
      <c r="EZX56" s="178" t="s">
        <v>339</v>
      </c>
      <c r="EZY56" s="178" t="s">
        <v>339</v>
      </c>
      <c r="EZZ56" s="178" t="s">
        <v>339</v>
      </c>
      <c r="FAA56" s="178" t="s">
        <v>339</v>
      </c>
      <c r="FAB56" s="178" t="s">
        <v>339</v>
      </c>
      <c r="FAC56" s="178" t="s">
        <v>339</v>
      </c>
      <c r="FAD56" s="178" t="s">
        <v>339</v>
      </c>
      <c r="FAE56" s="178" t="s">
        <v>339</v>
      </c>
      <c r="FAF56" s="178" t="s">
        <v>339</v>
      </c>
      <c r="FAG56" s="178" t="s">
        <v>339</v>
      </c>
      <c r="FAH56" s="178" t="s">
        <v>339</v>
      </c>
      <c r="FAI56" s="178" t="s">
        <v>339</v>
      </c>
      <c r="FAJ56" s="178" t="s">
        <v>339</v>
      </c>
      <c r="FAK56" s="178" t="s">
        <v>339</v>
      </c>
      <c r="FAL56" s="178" t="s">
        <v>339</v>
      </c>
      <c r="FAM56" s="178" t="s">
        <v>339</v>
      </c>
      <c r="FAN56" s="178" t="s">
        <v>339</v>
      </c>
      <c r="FAO56" s="178" t="s">
        <v>339</v>
      </c>
      <c r="FAP56" s="178" t="s">
        <v>339</v>
      </c>
      <c r="FAQ56" s="178" t="s">
        <v>339</v>
      </c>
      <c r="FAR56" s="178" t="s">
        <v>339</v>
      </c>
      <c r="FAS56" s="178" t="s">
        <v>339</v>
      </c>
      <c r="FAT56" s="178" t="s">
        <v>339</v>
      </c>
      <c r="FAU56" s="178" t="s">
        <v>339</v>
      </c>
      <c r="FAV56" s="178" t="s">
        <v>339</v>
      </c>
      <c r="FAW56" s="178" t="s">
        <v>339</v>
      </c>
      <c r="FAX56" s="178" t="s">
        <v>339</v>
      </c>
      <c r="FAY56" s="178" t="s">
        <v>339</v>
      </c>
      <c r="FAZ56" s="178" t="s">
        <v>339</v>
      </c>
      <c r="FBA56" s="178" t="s">
        <v>339</v>
      </c>
      <c r="FBB56" s="178" t="s">
        <v>339</v>
      </c>
      <c r="FBC56" s="178" t="s">
        <v>339</v>
      </c>
      <c r="FBD56" s="178" t="s">
        <v>339</v>
      </c>
      <c r="FBE56" s="178" t="s">
        <v>339</v>
      </c>
      <c r="FBF56" s="178" t="s">
        <v>339</v>
      </c>
      <c r="FBG56" s="178" t="s">
        <v>339</v>
      </c>
      <c r="FBH56" s="178" t="s">
        <v>339</v>
      </c>
      <c r="FBI56" s="178" t="s">
        <v>339</v>
      </c>
      <c r="FBJ56" s="178" t="s">
        <v>339</v>
      </c>
      <c r="FBK56" s="178" t="s">
        <v>339</v>
      </c>
      <c r="FBL56" s="178" t="s">
        <v>339</v>
      </c>
      <c r="FBM56" s="178" t="s">
        <v>339</v>
      </c>
      <c r="FBN56" s="178" t="s">
        <v>339</v>
      </c>
      <c r="FBO56" s="178" t="s">
        <v>339</v>
      </c>
      <c r="FBP56" s="178" t="s">
        <v>339</v>
      </c>
      <c r="FBQ56" s="178" t="s">
        <v>339</v>
      </c>
      <c r="FBR56" s="178" t="s">
        <v>339</v>
      </c>
      <c r="FBS56" s="178" t="s">
        <v>339</v>
      </c>
      <c r="FBT56" s="178" t="s">
        <v>339</v>
      </c>
      <c r="FBU56" s="178" t="s">
        <v>339</v>
      </c>
      <c r="FBV56" s="178" t="s">
        <v>339</v>
      </c>
      <c r="FBW56" s="178" t="s">
        <v>339</v>
      </c>
      <c r="FBX56" s="178" t="s">
        <v>339</v>
      </c>
      <c r="FBY56" s="178" t="s">
        <v>339</v>
      </c>
      <c r="FBZ56" s="178" t="s">
        <v>339</v>
      </c>
      <c r="FCA56" s="178" t="s">
        <v>339</v>
      </c>
      <c r="FCB56" s="178" t="s">
        <v>339</v>
      </c>
      <c r="FCC56" s="178" t="s">
        <v>339</v>
      </c>
      <c r="FCD56" s="178" t="s">
        <v>339</v>
      </c>
      <c r="FCE56" s="178" t="s">
        <v>339</v>
      </c>
      <c r="FCF56" s="178" t="s">
        <v>339</v>
      </c>
      <c r="FCG56" s="178" t="s">
        <v>339</v>
      </c>
      <c r="FCH56" s="178" t="s">
        <v>339</v>
      </c>
      <c r="FCI56" s="178" t="s">
        <v>339</v>
      </c>
      <c r="FCJ56" s="178" t="s">
        <v>339</v>
      </c>
      <c r="FCK56" s="178" t="s">
        <v>339</v>
      </c>
      <c r="FCL56" s="178" t="s">
        <v>339</v>
      </c>
      <c r="FCM56" s="178" t="s">
        <v>339</v>
      </c>
      <c r="FCN56" s="178" t="s">
        <v>339</v>
      </c>
      <c r="FCO56" s="178" t="s">
        <v>339</v>
      </c>
      <c r="FCP56" s="178" t="s">
        <v>339</v>
      </c>
      <c r="FCQ56" s="178" t="s">
        <v>339</v>
      </c>
      <c r="FCR56" s="178" t="s">
        <v>339</v>
      </c>
      <c r="FCS56" s="178" t="s">
        <v>339</v>
      </c>
      <c r="FCT56" s="178" t="s">
        <v>339</v>
      </c>
      <c r="FCU56" s="178" t="s">
        <v>339</v>
      </c>
      <c r="FCV56" s="178" t="s">
        <v>339</v>
      </c>
      <c r="FCW56" s="178" t="s">
        <v>339</v>
      </c>
      <c r="FCX56" s="178" t="s">
        <v>339</v>
      </c>
      <c r="FCY56" s="178" t="s">
        <v>339</v>
      </c>
      <c r="FCZ56" s="178" t="s">
        <v>339</v>
      </c>
      <c r="FDA56" s="178" t="s">
        <v>339</v>
      </c>
      <c r="FDB56" s="178" t="s">
        <v>339</v>
      </c>
      <c r="FDC56" s="178" t="s">
        <v>339</v>
      </c>
      <c r="FDD56" s="178" t="s">
        <v>339</v>
      </c>
      <c r="FDE56" s="178" t="s">
        <v>339</v>
      </c>
      <c r="FDF56" s="178" t="s">
        <v>339</v>
      </c>
      <c r="FDG56" s="178" t="s">
        <v>339</v>
      </c>
      <c r="FDH56" s="178" t="s">
        <v>339</v>
      </c>
      <c r="FDI56" s="178" t="s">
        <v>339</v>
      </c>
      <c r="FDJ56" s="178" t="s">
        <v>339</v>
      </c>
      <c r="FDK56" s="178" t="s">
        <v>339</v>
      </c>
      <c r="FDL56" s="178" t="s">
        <v>339</v>
      </c>
      <c r="FDM56" s="178" t="s">
        <v>339</v>
      </c>
      <c r="FDN56" s="178" t="s">
        <v>339</v>
      </c>
      <c r="FDO56" s="178" t="s">
        <v>339</v>
      </c>
      <c r="FDP56" s="178" t="s">
        <v>339</v>
      </c>
      <c r="FDQ56" s="178" t="s">
        <v>339</v>
      </c>
      <c r="FDR56" s="178" t="s">
        <v>339</v>
      </c>
      <c r="FDS56" s="178" t="s">
        <v>339</v>
      </c>
      <c r="FDT56" s="178" t="s">
        <v>339</v>
      </c>
      <c r="FDU56" s="178" t="s">
        <v>339</v>
      </c>
      <c r="FDV56" s="178" t="s">
        <v>339</v>
      </c>
      <c r="FDW56" s="178" t="s">
        <v>339</v>
      </c>
      <c r="FDX56" s="178" t="s">
        <v>339</v>
      </c>
      <c r="FDY56" s="178" t="s">
        <v>339</v>
      </c>
      <c r="FDZ56" s="178" t="s">
        <v>339</v>
      </c>
      <c r="FEA56" s="178" t="s">
        <v>339</v>
      </c>
      <c r="FEB56" s="178" t="s">
        <v>339</v>
      </c>
      <c r="FEC56" s="178" t="s">
        <v>339</v>
      </c>
      <c r="FED56" s="178" t="s">
        <v>339</v>
      </c>
      <c r="FEE56" s="178" t="s">
        <v>339</v>
      </c>
      <c r="FEF56" s="178" t="s">
        <v>339</v>
      </c>
      <c r="FEG56" s="178" t="s">
        <v>339</v>
      </c>
      <c r="FEH56" s="178" t="s">
        <v>339</v>
      </c>
      <c r="FEI56" s="178" t="s">
        <v>339</v>
      </c>
      <c r="FEJ56" s="178" t="s">
        <v>339</v>
      </c>
      <c r="FEK56" s="178" t="s">
        <v>339</v>
      </c>
      <c r="FEL56" s="178" t="s">
        <v>339</v>
      </c>
      <c r="FEM56" s="178" t="s">
        <v>339</v>
      </c>
      <c r="FEN56" s="178" t="s">
        <v>339</v>
      </c>
      <c r="FEO56" s="178" t="s">
        <v>339</v>
      </c>
      <c r="FEP56" s="178" t="s">
        <v>339</v>
      </c>
      <c r="FEQ56" s="178" t="s">
        <v>339</v>
      </c>
      <c r="FER56" s="178" t="s">
        <v>339</v>
      </c>
      <c r="FES56" s="178" t="s">
        <v>339</v>
      </c>
      <c r="FET56" s="178" t="s">
        <v>339</v>
      </c>
      <c r="FEU56" s="178" t="s">
        <v>339</v>
      </c>
      <c r="FEV56" s="178" t="s">
        <v>339</v>
      </c>
      <c r="FEW56" s="178" t="s">
        <v>339</v>
      </c>
      <c r="FEX56" s="178" t="s">
        <v>339</v>
      </c>
      <c r="FEY56" s="178" t="s">
        <v>339</v>
      </c>
      <c r="FEZ56" s="178" t="s">
        <v>339</v>
      </c>
      <c r="FFA56" s="178" t="s">
        <v>339</v>
      </c>
      <c r="FFB56" s="178" t="s">
        <v>339</v>
      </c>
      <c r="FFC56" s="178" t="s">
        <v>339</v>
      </c>
      <c r="FFD56" s="178" t="s">
        <v>339</v>
      </c>
      <c r="FFE56" s="178" t="s">
        <v>339</v>
      </c>
      <c r="FFF56" s="178" t="s">
        <v>339</v>
      </c>
      <c r="FFG56" s="178" t="s">
        <v>339</v>
      </c>
      <c r="FFH56" s="178" t="s">
        <v>339</v>
      </c>
      <c r="FFI56" s="178" t="s">
        <v>339</v>
      </c>
      <c r="FFJ56" s="178" t="s">
        <v>339</v>
      </c>
      <c r="FFK56" s="178" t="s">
        <v>339</v>
      </c>
      <c r="FFL56" s="178" t="s">
        <v>339</v>
      </c>
      <c r="FFM56" s="178" t="s">
        <v>339</v>
      </c>
      <c r="FFN56" s="178" t="s">
        <v>339</v>
      </c>
      <c r="FFO56" s="178" t="s">
        <v>339</v>
      </c>
      <c r="FFP56" s="178" t="s">
        <v>339</v>
      </c>
      <c r="FFQ56" s="178" t="s">
        <v>339</v>
      </c>
      <c r="FFR56" s="178" t="s">
        <v>339</v>
      </c>
      <c r="FFS56" s="178" t="s">
        <v>339</v>
      </c>
      <c r="FFT56" s="178" t="s">
        <v>339</v>
      </c>
      <c r="FFU56" s="178" t="s">
        <v>339</v>
      </c>
      <c r="FFV56" s="178" t="s">
        <v>339</v>
      </c>
      <c r="FFW56" s="178" t="s">
        <v>339</v>
      </c>
      <c r="FFX56" s="178" t="s">
        <v>339</v>
      </c>
      <c r="FFY56" s="178" t="s">
        <v>339</v>
      </c>
      <c r="FFZ56" s="178" t="s">
        <v>339</v>
      </c>
      <c r="FGA56" s="178" t="s">
        <v>339</v>
      </c>
      <c r="FGB56" s="178" t="s">
        <v>339</v>
      </c>
      <c r="FGC56" s="178" t="s">
        <v>339</v>
      </c>
      <c r="FGD56" s="178" t="s">
        <v>339</v>
      </c>
      <c r="FGE56" s="178" t="s">
        <v>339</v>
      </c>
      <c r="FGF56" s="178" t="s">
        <v>339</v>
      </c>
      <c r="FGG56" s="178" t="s">
        <v>339</v>
      </c>
      <c r="FGH56" s="178" t="s">
        <v>339</v>
      </c>
      <c r="FGI56" s="178" t="s">
        <v>339</v>
      </c>
      <c r="FGJ56" s="178" t="s">
        <v>339</v>
      </c>
      <c r="FGK56" s="178" t="s">
        <v>339</v>
      </c>
      <c r="FGL56" s="178" t="s">
        <v>339</v>
      </c>
      <c r="FGM56" s="178" t="s">
        <v>339</v>
      </c>
      <c r="FGN56" s="178" t="s">
        <v>339</v>
      </c>
      <c r="FGO56" s="178" t="s">
        <v>339</v>
      </c>
      <c r="FGP56" s="178" t="s">
        <v>339</v>
      </c>
      <c r="FGQ56" s="178" t="s">
        <v>339</v>
      </c>
      <c r="FGR56" s="178" t="s">
        <v>339</v>
      </c>
      <c r="FGS56" s="178" t="s">
        <v>339</v>
      </c>
      <c r="FGT56" s="178" t="s">
        <v>339</v>
      </c>
      <c r="FGU56" s="178" t="s">
        <v>339</v>
      </c>
      <c r="FGV56" s="178" t="s">
        <v>339</v>
      </c>
      <c r="FGW56" s="178" t="s">
        <v>339</v>
      </c>
      <c r="FGX56" s="178" t="s">
        <v>339</v>
      </c>
      <c r="FGY56" s="178" t="s">
        <v>339</v>
      </c>
      <c r="FGZ56" s="178" t="s">
        <v>339</v>
      </c>
      <c r="FHA56" s="178" t="s">
        <v>339</v>
      </c>
      <c r="FHB56" s="178" t="s">
        <v>339</v>
      </c>
      <c r="FHC56" s="178" t="s">
        <v>339</v>
      </c>
      <c r="FHD56" s="178" t="s">
        <v>339</v>
      </c>
      <c r="FHE56" s="178" t="s">
        <v>339</v>
      </c>
      <c r="FHF56" s="178" t="s">
        <v>339</v>
      </c>
      <c r="FHG56" s="178" t="s">
        <v>339</v>
      </c>
      <c r="FHH56" s="178" t="s">
        <v>339</v>
      </c>
      <c r="FHI56" s="178" t="s">
        <v>339</v>
      </c>
      <c r="FHJ56" s="178" t="s">
        <v>339</v>
      </c>
      <c r="FHK56" s="178" t="s">
        <v>339</v>
      </c>
      <c r="FHL56" s="178" t="s">
        <v>339</v>
      </c>
      <c r="FHM56" s="178" t="s">
        <v>339</v>
      </c>
      <c r="FHN56" s="178" t="s">
        <v>339</v>
      </c>
      <c r="FHO56" s="178" t="s">
        <v>339</v>
      </c>
      <c r="FHP56" s="178" t="s">
        <v>339</v>
      </c>
      <c r="FHQ56" s="178" t="s">
        <v>339</v>
      </c>
      <c r="FHR56" s="178" t="s">
        <v>339</v>
      </c>
      <c r="FHS56" s="178" t="s">
        <v>339</v>
      </c>
      <c r="FHT56" s="178" t="s">
        <v>339</v>
      </c>
      <c r="FHU56" s="178" t="s">
        <v>339</v>
      </c>
      <c r="FHV56" s="178" t="s">
        <v>339</v>
      </c>
      <c r="FHW56" s="178" t="s">
        <v>339</v>
      </c>
      <c r="FHX56" s="178" t="s">
        <v>339</v>
      </c>
      <c r="FHY56" s="178" t="s">
        <v>339</v>
      </c>
      <c r="FHZ56" s="178" t="s">
        <v>339</v>
      </c>
      <c r="FIA56" s="178" t="s">
        <v>339</v>
      </c>
      <c r="FIB56" s="178" t="s">
        <v>339</v>
      </c>
      <c r="FIC56" s="178" t="s">
        <v>339</v>
      </c>
      <c r="FID56" s="178" t="s">
        <v>339</v>
      </c>
      <c r="FIE56" s="178" t="s">
        <v>339</v>
      </c>
      <c r="FIF56" s="178" t="s">
        <v>339</v>
      </c>
      <c r="FIG56" s="178" t="s">
        <v>339</v>
      </c>
      <c r="FIH56" s="178" t="s">
        <v>339</v>
      </c>
      <c r="FII56" s="178" t="s">
        <v>339</v>
      </c>
      <c r="FIJ56" s="178" t="s">
        <v>339</v>
      </c>
      <c r="FIK56" s="178" t="s">
        <v>339</v>
      </c>
      <c r="FIL56" s="178" t="s">
        <v>339</v>
      </c>
      <c r="FIM56" s="178" t="s">
        <v>339</v>
      </c>
      <c r="FIN56" s="178" t="s">
        <v>339</v>
      </c>
      <c r="FIO56" s="178" t="s">
        <v>339</v>
      </c>
      <c r="FIP56" s="178" t="s">
        <v>339</v>
      </c>
      <c r="FIQ56" s="178" t="s">
        <v>339</v>
      </c>
      <c r="FIR56" s="178" t="s">
        <v>339</v>
      </c>
      <c r="FIS56" s="178" t="s">
        <v>339</v>
      </c>
      <c r="FIT56" s="178" t="s">
        <v>339</v>
      </c>
      <c r="FIU56" s="178" t="s">
        <v>339</v>
      </c>
      <c r="FIV56" s="178" t="s">
        <v>339</v>
      </c>
      <c r="FIW56" s="178" t="s">
        <v>339</v>
      </c>
      <c r="FIX56" s="178" t="s">
        <v>339</v>
      </c>
      <c r="FIY56" s="178" t="s">
        <v>339</v>
      </c>
      <c r="FIZ56" s="178" t="s">
        <v>339</v>
      </c>
      <c r="FJA56" s="178" t="s">
        <v>339</v>
      </c>
      <c r="FJB56" s="178" t="s">
        <v>339</v>
      </c>
      <c r="FJC56" s="178" t="s">
        <v>339</v>
      </c>
      <c r="FJD56" s="178" t="s">
        <v>339</v>
      </c>
      <c r="FJE56" s="178" t="s">
        <v>339</v>
      </c>
      <c r="FJF56" s="178" t="s">
        <v>339</v>
      </c>
      <c r="FJG56" s="178" t="s">
        <v>339</v>
      </c>
      <c r="FJH56" s="178" t="s">
        <v>339</v>
      </c>
      <c r="FJI56" s="178" t="s">
        <v>339</v>
      </c>
      <c r="FJJ56" s="178" t="s">
        <v>339</v>
      </c>
      <c r="FJK56" s="178" t="s">
        <v>339</v>
      </c>
      <c r="FJL56" s="178" t="s">
        <v>339</v>
      </c>
      <c r="FJM56" s="178" t="s">
        <v>339</v>
      </c>
      <c r="FJN56" s="178" t="s">
        <v>339</v>
      </c>
      <c r="FJO56" s="178" t="s">
        <v>339</v>
      </c>
      <c r="FJP56" s="178" t="s">
        <v>339</v>
      </c>
      <c r="FJQ56" s="178" t="s">
        <v>339</v>
      </c>
      <c r="FJR56" s="178" t="s">
        <v>339</v>
      </c>
      <c r="FJS56" s="178" t="s">
        <v>339</v>
      </c>
      <c r="FJT56" s="178" t="s">
        <v>339</v>
      </c>
      <c r="FJU56" s="178" t="s">
        <v>339</v>
      </c>
      <c r="FJV56" s="178" t="s">
        <v>339</v>
      </c>
      <c r="FJW56" s="178" t="s">
        <v>339</v>
      </c>
      <c r="FJX56" s="178" t="s">
        <v>339</v>
      </c>
      <c r="FJY56" s="178" t="s">
        <v>339</v>
      </c>
      <c r="FJZ56" s="178" t="s">
        <v>339</v>
      </c>
      <c r="FKA56" s="178" t="s">
        <v>339</v>
      </c>
      <c r="FKB56" s="178" t="s">
        <v>339</v>
      </c>
      <c r="FKC56" s="178" t="s">
        <v>339</v>
      </c>
      <c r="FKD56" s="178" t="s">
        <v>339</v>
      </c>
      <c r="FKE56" s="178" t="s">
        <v>339</v>
      </c>
      <c r="FKF56" s="178" t="s">
        <v>339</v>
      </c>
      <c r="FKG56" s="178" t="s">
        <v>339</v>
      </c>
      <c r="FKH56" s="178" t="s">
        <v>339</v>
      </c>
      <c r="FKI56" s="178" t="s">
        <v>339</v>
      </c>
      <c r="FKJ56" s="178" t="s">
        <v>339</v>
      </c>
      <c r="FKK56" s="178" t="s">
        <v>339</v>
      </c>
      <c r="FKL56" s="178" t="s">
        <v>339</v>
      </c>
      <c r="FKM56" s="178" t="s">
        <v>339</v>
      </c>
      <c r="FKN56" s="178" t="s">
        <v>339</v>
      </c>
      <c r="FKO56" s="178" t="s">
        <v>339</v>
      </c>
      <c r="FKP56" s="178" t="s">
        <v>339</v>
      </c>
      <c r="FKQ56" s="178" t="s">
        <v>339</v>
      </c>
      <c r="FKR56" s="178" t="s">
        <v>339</v>
      </c>
      <c r="FKS56" s="178" t="s">
        <v>339</v>
      </c>
      <c r="FKT56" s="178" t="s">
        <v>339</v>
      </c>
      <c r="FKU56" s="178" t="s">
        <v>339</v>
      </c>
      <c r="FKV56" s="178" t="s">
        <v>339</v>
      </c>
      <c r="FKW56" s="178" t="s">
        <v>339</v>
      </c>
      <c r="FKX56" s="178" t="s">
        <v>339</v>
      </c>
      <c r="FKY56" s="178" t="s">
        <v>339</v>
      </c>
      <c r="FKZ56" s="178" t="s">
        <v>339</v>
      </c>
      <c r="FLA56" s="178" t="s">
        <v>339</v>
      </c>
      <c r="FLB56" s="178" t="s">
        <v>339</v>
      </c>
      <c r="FLC56" s="178" t="s">
        <v>339</v>
      </c>
      <c r="FLD56" s="178" t="s">
        <v>339</v>
      </c>
      <c r="FLE56" s="178" t="s">
        <v>339</v>
      </c>
      <c r="FLF56" s="178" t="s">
        <v>339</v>
      </c>
      <c r="FLG56" s="178" t="s">
        <v>339</v>
      </c>
      <c r="FLH56" s="178" t="s">
        <v>339</v>
      </c>
      <c r="FLI56" s="178" t="s">
        <v>339</v>
      </c>
      <c r="FLJ56" s="178" t="s">
        <v>339</v>
      </c>
      <c r="FLK56" s="178" t="s">
        <v>339</v>
      </c>
      <c r="FLL56" s="178" t="s">
        <v>339</v>
      </c>
      <c r="FLM56" s="178" t="s">
        <v>339</v>
      </c>
      <c r="FLN56" s="178" t="s">
        <v>339</v>
      </c>
      <c r="FLO56" s="178" t="s">
        <v>339</v>
      </c>
      <c r="FLP56" s="178" t="s">
        <v>339</v>
      </c>
      <c r="FLQ56" s="178" t="s">
        <v>339</v>
      </c>
      <c r="FLR56" s="178" t="s">
        <v>339</v>
      </c>
      <c r="FLS56" s="178" t="s">
        <v>339</v>
      </c>
      <c r="FLT56" s="178" t="s">
        <v>339</v>
      </c>
      <c r="FLU56" s="178" t="s">
        <v>339</v>
      </c>
      <c r="FLV56" s="178" t="s">
        <v>339</v>
      </c>
      <c r="FLW56" s="178" t="s">
        <v>339</v>
      </c>
      <c r="FLX56" s="178" t="s">
        <v>339</v>
      </c>
      <c r="FLY56" s="178" t="s">
        <v>339</v>
      </c>
      <c r="FLZ56" s="178" t="s">
        <v>339</v>
      </c>
      <c r="FMA56" s="178" t="s">
        <v>339</v>
      </c>
      <c r="FMB56" s="178" t="s">
        <v>339</v>
      </c>
      <c r="FMC56" s="178" t="s">
        <v>339</v>
      </c>
      <c r="FMD56" s="178" t="s">
        <v>339</v>
      </c>
      <c r="FME56" s="178" t="s">
        <v>339</v>
      </c>
      <c r="FMF56" s="178" t="s">
        <v>339</v>
      </c>
      <c r="FMG56" s="178" t="s">
        <v>339</v>
      </c>
      <c r="FMH56" s="178" t="s">
        <v>339</v>
      </c>
      <c r="FMI56" s="178" t="s">
        <v>339</v>
      </c>
      <c r="FMJ56" s="178" t="s">
        <v>339</v>
      </c>
      <c r="FMK56" s="178" t="s">
        <v>339</v>
      </c>
      <c r="FML56" s="178" t="s">
        <v>339</v>
      </c>
      <c r="FMM56" s="178" t="s">
        <v>339</v>
      </c>
      <c r="FMN56" s="178" t="s">
        <v>339</v>
      </c>
      <c r="FMO56" s="178" t="s">
        <v>339</v>
      </c>
      <c r="FMP56" s="178" t="s">
        <v>339</v>
      </c>
      <c r="FMQ56" s="178" t="s">
        <v>339</v>
      </c>
      <c r="FMR56" s="178" t="s">
        <v>339</v>
      </c>
      <c r="FMS56" s="178" t="s">
        <v>339</v>
      </c>
      <c r="FMT56" s="178" t="s">
        <v>339</v>
      </c>
      <c r="FMU56" s="178" t="s">
        <v>339</v>
      </c>
      <c r="FMV56" s="178" t="s">
        <v>339</v>
      </c>
      <c r="FMW56" s="178" t="s">
        <v>339</v>
      </c>
      <c r="FMX56" s="178" t="s">
        <v>339</v>
      </c>
      <c r="FMY56" s="178" t="s">
        <v>339</v>
      </c>
      <c r="FMZ56" s="178" t="s">
        <v>339</v>
      </c>
      <c r="FNA56" s="178" t="s">
        <v>339</v>
      </c>
      <c r="FNB56" s="178" t="s">
        <v>339</v>
      </c>
      <c r="FNC56" s="178" t="s">
        <v>339</v>
      </c>
      <c r="FND56" s="178" t="s">
        <v>339</v>
      </c>
      <c r="FNE56" s="178" t="s">
        <v>339</v>
      </c>
      <c r="FNF56" s="178" t="s">
        <v>339</v>
      </c>
      <c r="FNG56" s="178" t="s">
        <v>339</v>
      </c>
      <c r="FNH56" s="178" t="s">
        <v>339</v>
      </c>
      <c r="FNI56" s="178" t="s">
        <v>339</v>
      </c>
      <c r="FNJ56" s="178" t="s">
        <v>339</v>
      </c>
      <c r="FNK56" s="178" t="s">
        <v>339</v>
      </c>
      <c r="FNL56" s="178" t="s">
        <v>339</v>
      </c>
      <c r="FNM56" s="178" t="s">
        <v>339</v>
      </c>
      <c r="FNN56" s="178" t="s">
        <v>339</v>
      </c>
      <c r="FNO56" s="178" t="s">
        <v>339</v>
      </c>
      <c r="FNP56" s="178" t="s">
        <v>339</v>
      </c>
      <c r="FNQ56" s="178" t="s">
        <v>339</v>
      </c>
      <c r="FNR56" s="178" t="s">
        <v>339</v>
      </c>
      <c r="FNS56" s="178" t="s">
        <v>339</v>
      </c>
      <c r="FNT56" s="178" t="s">
        <v>339</v>
      </c>
      <c r="FNU56" s="178" t="s">
        <v>339</v>
      </c>
      <c r="FNV56" s="178" t="s">
        <v>339</v>
      </c>
      <c r="FNW56" s="178" t="s">
        <v>339</v>
      </c>
      <c r="FNX56" s="178" t="s">
        <v>339</v>
      </c>
      <c r="FNY56" s="178" t="s">
        <v>339</v>
      </c>
      <c r="FNZ56" s="178" t="s">
        <v>339</v>
      </c>
      <c r="FOA56" s="178" t="s">
        <v>339</v>
      </c>
      <c r="FOB56" s="178" t="s">
        <v>339</v>
      </c>
      <c r="FOC56" s="178" t="s">
        <v>339</v>
      </c>
      <c r="FOD56" s="178" t="s">
        <v>339</v>
      </c>
      <c r="FOE56" s="178" t="s">
        <v>339</v>
      </c>
      <c r="FOF56" s="178" t="s">
        <v>339</v>
      </c>
      <c r="FOG56" s="178" t="s">
        <v>339</v>
      </c>
      <c r="FOH56" s="178" t="s">
        <v>339</v>
      </c>
      <c r="FOI56" s="178" t="s">
        <v>339</v>
      </c>
      <c r="FOJ56" s="178" t="s">
        <v>339</v>
      </c>
      <c r="FOK56" s="178" t="s">
        <v>339</v>
      </c>
      <c r="FOL56" s="178" t="s">
        <v>339</v>
      </c>
      <c r="FOM56" s="178" t="s">
        <v>339</v>
      </c>
      <c r="FON56" s="178" t="s">
        <v>339</v>
      </c>
      <c r="FOO56" s="178" t="s">
        <v>339</v>
      </c>
      <c r="FOP56" s="178" t="s">
        <v>339</v>
      </c>
      <c r="FOQ56" s="178" t="s">
        <v>339</v>
      </c>
      <c r="FOR56" s="178" t="s">
        <v>339</v>
      </c>
      <c r="FOS56" s="178" t="s">
        <v>339</v>
      </c>
      <c r="FOT56" s="178" t="s">
        <v>339</v>
      </c>
      <c r="FOU56" s="178" t="s">
        <v>339</v>
      </c>
      <c r="FOV56" s="178" t="s">
        <v>339</v>
      </c>
      <c r="FOW56" s="178" t="s">
        <v>339</v>
      </c>
      <c r="FOX56" s="178" t="s">
        <v>339</v>
      </c>
      <c r="FOY56" s="178" t="s">
        <v>339</v>
      </c>
      <c r="FOZ56" s="178" t="s">
        <v>339</v>
      </c>
      <c r="FPA56" s="178" t="s">
        <v>339</v>
      </c>
      <c r="FPB56" s="178" t="s">
        <v>339</v>
      </c>
      <c r="FPC56" s="178" t="s">
        <v>339</v>
      </c>
      <c r="FPD56" s="178" t="s">
        <v>339</v>
      </c>
      <c r="FPE56" s="178" t="s">
        <v>339</v>
      </c>
      <c r="FPF56" s="178" t="s">
        <v>339</v>
      </c>
      <c r="FPG56" s="178" t="s">
        <v>339</v>
      </c>
      <c r="FPH56" s="178" t="s">
        <v>339</v>
      </c>
      <c r="FPI56" s="178" t="s">
        <v>339</v>
      </c>
      <c r="FPJ56" s="178" t="s">
        <v>339</v>
      </c>
      <c r="FPK56" s="178" t="s">
        <v>339</v>
      </c>
      <c r="FPL56" s="178" t="s">
        <v>339</v>
      </c>
      <c r="FPM56" s="178" t="s">
        <v>339</v>
      </c>
      <c r="FPN56" s="178" t="s">
        <v>339</v>
      </c>
      <c r="FPO56" s="178" t="s">
        <v>339</v>
      </c>
      <c r="FPP56" s="178" t="s">
        <v>339</v>
      </c>
      <c r="FPQ56" s="178" t="s">
        <v>339</v>
      </c>
      <c r="FPR56" s="178" t="s">
        <v>339</v>
      </c>
      <c r="FPS56" s="178" t="s">
        <v>339</v>
      </c>
      <c r="FPT56" s="178" t="s">
        <v>339</v>
      </c>
      <c r="FPU56" s="178" t="s">
        <v>339</v>
      </c>
      <c r="FPV56" s="178" t="s">
        <v>339</v>
      </c>
      <c r="FPW56" s="178" t="s">
        <v>339</v>
      </c>
      <c r="FPX56" s="178" t="s">
        <v>339</v>
      </c>
      <c r="FPY56" s="178" t="s">
        <v>339</v>
      </c>
      <c r="FPZ56" s="178" t="s">
        <v>339</v>
      </c>
      <c r="FQA56" s="178" t="s">
        <v>339</v>
      </c>
      <c r="FQB56" s="178" t="s">
        <v>339</v>
      </c>
      <c r="FQC56" s="178" t="s">
        <v>339</v>
      </c>
      <c r="FQD56" s="178" t="s">
        <v>339</v>
      </c>
      <c r="FQE56" s="178" t="s">
        <v>339</v>
      </c>
      <c r="FQF56" s="178" t="s">
        <v>339</v>
      </c>
      <c r="FQG56" s="178" t="s">
        <v>339</v>
      </c>
      <c r="FQH56" s="178" t="s">
        <v>339</v>
      </c>
      <c r="FQI56" s="178" t="s">
        <v>339</v>
      </c>
      <c r="FQJ56" s="178" t="s">
        <v>339</v>
      </c>
      <c r="FQK56" s="178" t="s">
        <v>339</v>
      </c>
      <c r="FQL56" s="178" t="s">
        <v>339</v>
      </c>
      <c r="FQM56" s="178" t="s">
        <v>339</v>
      </c>
      <c r="FQN56" s="178" t="s">
        <v>339</v>
      </c>
      <c r="FQO56" s="178" t="s">
        <v>339</v>
      </c>
      <c r="FQP56" s="178" t="s">
        <v>339</v>
      </c>
      <c r="FQQ56" s="178" t="s">
        <v>339</v>
      </c>
      <c r="FQR56" s="178" t="s">
        <v>339</v>
      </c>
      <c r="FQS56" s="178" t="s">
        <v>339</v>
      </c>
      <c r="FQT56" s="178" t="s">
        <v>339</v>
      </c>
      <c r="FQU56" s="178" t="s">
        <v>339</v>
      </c>
      <c r="FQV56" s="178" t="s">
        <v>339</v>
      </c>
      <c r="FQW56" s="178" t="s">
        <v>339</v>
      </c>
      <c r="FQX56" s="178" t="s">
        <v>339</v>
      </c>
      <c r="FQY56" s="178" t="s">
        <v>339</v>
      </c>
      <c r="FQZ56" s="178" t="s">
        <v>339</v>
      </c>
      <c r="FRA56" s="178" t="s">
        <v>339</v>
      </c>
      <c r="FRB56" s="178" t="s">
        <v>339</v>
      </c>
      <c r="FRC56" s="178" t="s">
        <v>339</v>
      </c>
      <c r="FRD56" s="178" t="s">
        <v>339</v>
      </c>
      <c r="FRE56" s="178" t="s">
        <v>339</v>
      </c>
      <c r="FRF56" s="178" t="s">
        <v>339</v>
      </c>
      <c r="FRG56" s="178" t="s">
        <v>339</v>
      </c>
      <c r="FRH56" s="178" t="s">
        <v>339</v>
      </c>
      <c r="FRI56" s="178" t="s">
        <v>339</v>
      </c>
      <c r="FRJ56" s="178" t="s">
        <v>339</v>
      </c>
      <c r="FRK56" s="178" t="s">
        <v>339</v>
      </c>
      <c r="FRL56" s="178" t="s">
        <v>339</v>
      </c>
      <c r="FRM56" s="178" t="s">
        <v>339</v>
      </c>
      <c r="FRN56" s="178" t="s">
        <v>339</v>
      </c>
      <c r="FRO56" s="178" t="s">
        <v>339</v>
      </c>
      <c r="FRP56" s="178" t="s">
        <v>339</v>
      </c>
      <c r="FRQ56" s="178" t="s">
        <v>339</v>
      </c>
      <c r="FRR56" s="178" t="s">
        <v>339</v>
      </c>
      <c r="FRS56" s="178" t="s">
        <v>339</v>
      </c>
      <c r="FRT56" s="178" t="s">
        <v>339</v>
      </c>
      <c r="FRU56" s="178" t="s">
        <v>339</v>
      </c>
      <c r="FRV56" s="178" t="s">
        <v>339</v>
      </c>
      <c r="FRW56" s="178" t="s">
        <v>339</v>
      </c>
      <c r="FRX56" s="178" t="s">
        <v>339</v>
      </c>
      <c r="FRY56" s="178" t="s">
        <v>339</v>
      </c>
      <c r="FRZ56" s="178" t="s">
        <v>339</v>
      </c>
      <c r="FSA56" s="178" t="s">
        <v>339</v>
      </c>
      <c r="FSB56" s="178" t="s">
        <v>339</v>
      </c>
      <c r="FSC56" s="178" t="s">
        <v>339</v>
      </c>
      <c r="FSD56" s="178" t="s">
        <v>339</v>
      </c>
      <c r="FSE56" s="178" t="s">
        <v>339</v>
      </c>
      <c r="FSF56" s="178" t="s">
        <v>339</v>
      </c>
      <c r="FSG56" s="178" t="s">
        <v>339</v>
      </c>
      <c r="FSH56" s="178" t="s">
        <v>339</v>
      </c>
      <c r="FSI56" s="178" t="s">
        <v>339</v>
      </c>
      <c r="FSJ56" s="178" t="s">
        <v>339</v>
      </c>
      <c r="FSK56" s="178" t="s">
        <v>339</v>
      </c>
      <c r="FSL56" s="178" t="s">
        <v>339</v>
      </c>
      <c r="FSM56" s="178" t="s">
        <v>339</v>
      </c>
      <c r="FSN56" s="178" t="s">
        <v>339</v>
      </c>
      <c r="FSO56" s="178" t="s">
        <v>339</v>
      </c>
      <c r="FSP56" s="178" t="s">
        <v>339</v>
      </c>
      <c r="FSQ56" s="178" t="s">
        <v>339</v>
      </c>
      <c r="FSR56" s="178" t="s">
        <v>339</v>
      </c>
      <c r="FSS56" s="178" t="s">
        <v>339</v>
      </c>
      <c r="FST56" s="178" t="s">
        <v>339</v>
      </c>
      <c r="FSU56" s="178" t="s">
        <v>339</v>
      </c>
      <c r="FSV56" s="178" t="s">
        <v>339</v>
      </c>
      <c r="FSW56" s="178" t="s">
        <v>339</v>
      </c>
      <c r="FSX56" s="178" t="s">
        <v>339</v>
      </c>
      <c r="FSY56" s="178" t="s">
        <v>339</v>
      </c>
      <c r="FSZ56" s="178" t="s">
        <v>339</v>
      </c>
      <c r="FTA56" s="178" t="s">
        <v>339</v>
      </c>
      <c r="FTB56" s="178" t="s">
        <v>339</v>
      </c>
      <c r="FTC56" s="178" t="s">
        <v>339</v>
      </c>
      <c r="FTD56" s="178" t="s">
        <v>339</v>
      </c>
      <c r="FTE56" s="178" t="s">
        <v>339</v>
      </c>
      <c r="FTF56" s="178" t="s">
        <v>339</v>
      </c>
      <c r="FTG56" s="178" t="s">
        <v>339</v>
      </c>
      <c r="FTH56" s="178" t="s">
        <v>339</v>
      </c>
      <c r="FTI56" s="178" t="s">
        <v>339</v>
      </c>
      <c r="FTJ56" s="178" t="s">
        <v>339</v>
      </c>
      <c r="FTK56" s="178" t="s">
        <v>339</v>
      </c>
      <c r="FTL56" s="178" t="s">
        <v>339</v>
      </c>
      <c r="FTM56" s="178" t="s">
        <v>339</v>
      </c>
      <c r="FTN56" s="178" t="s">
        <v>339</v>
      </c>
      <c r="FTO56" s="178" t="s">
        <v>339</v>
      </c>
      <c r="FTP56" s="178" t="s">
        <v>339</v>
      </c>
      <c r="FTQ56" s="178" t="s">
        <v>339</v>
      </c>
      <c r="FTR56" s="178" t="s">
        <v>339</v>
      </c>
      <c r="FTS56" s="178" t="s">
        <v>339</v>
      </c>
      <c r="FTT56" s="178" t="s">
        <v>339</v>
      </c>
      <c r="FTU56" s="178" t="s">
        <v>339</v>
      </c>
      <c r="FTV56" s="178" t="s">
        <v>339</v>
      </c>
      <c r="FTW56" s="178" t="s">
        <v>339</v>
      </c>
      <c r="FTX56" s="178" t="s">
        <v>339</v>
      </c>
      <c r="FTY56" s="178" t="s">
        <v>339</v>
      </c>
      <c r="FTZ56" s="178" t="s">
        <v>339</v>
      </c>
      <c r="FUA56" s="178" t="s">
        <v>339</v>
      </c>
      <c r="FUB56" s="178" t="s">
        <v>339</v>
      </c>
      <c r="FUC56" s="178" t="s">
        <v>339</v>
      </c>
      <c r="FUD56" s="178" t="s">
        <v>339</v>
      </c>
      <c r="FUE56" s="178" t="s">
        <v>339</v>
      </c>
      <c r="FUF56" s="178" t="s">
        <v>339</v>
      </c>
      <c r="FUG56" s="178" t="s">
        <v>339</v>
      </c>
      <c r="FUH56" s="178" t="s">
        <v>339</v>
      </c>
      <c r="FUI56" s="178" t="s">
        <v>339</v>
      </c>
      <c r="FUJ56" s="178" t="s">
        <v>339</v>
      </c>
      <c r="FUK56" s="178" t="s">
        <v>339</v>
      </c>
      <c r="FUL56" s="178" t="s">
        <v>339</v>
      </c>
      <c r="FUM56" s="178" t="s">
        <v>339</v>
      </c>
      <c r="FUN56" s="178" t="s">
        <v>339</v>
      </c>
      <c r="FUO56" s="178" t="s">
        <v>339</v>
      </c>
      <c r="FUP56" s="178" t="s">
        <v>339</v>
      </c>
      <c r="FUQ56" s="178" t="s">
        <v>339</v>
      </c>
      <c r="FUR56" s="178" t="s">
        <v>339</v>
      </c>
      <c r="FUS56" s="178" t="s">
        <v>339</v>
      </c>
      <c r="FUT56" s="178" t="s">
        <v>339</v>
      </c>
      <c r="FUU56" s="178" t="s">
        <v>339</v>
      </c>
      <c r="FUV56" s="178" t="s">
        <v>339</v>
      </c>
      <c r="FUW56" s="178" t="s">
        <v>339</v>
      </c>
      <c r="FUX56" s="178" t="s">
        <v>339</v>
      </c>
      <c r="FUY56" s="178" t="s">
        <v>339</v>
      </c>
      <c r="FUZ56" s="178" t="s">
        <v>339</v>
      </c>
      <c r="FVA56" s="178" t="s">
        <v>339</v>
      </c>
      <c r="FVB56" s="178" t="s">
        <v>339</v>
      </c>
      <c r="FVC56" s="178" t="s">
        <v>339</v>
      </c>
      <c r="FVD56" s="178" t="s">
        <v>339</v>
      </c>
      <c r="FVE56" s="178" t="s">
        <v>339</v>
      </c>
      <c r="FVF56" s="178" t="s">
        <v>339</v>
      </c>
      <c r="FVG56" s="178" t="s">
        <v>339</v>
      </c>
      <c r="FVH56" s="178" t="s">
        <v>339</v>
      </c>
      <c r="FVI56" s="178" t="s">
        <v>339</v>
      </c>
      <c r="FVJ56" s="178" t="s">
        <v>339</v>
      </c>
      <c r="FVK56" s="178" t="s">
        <v>339</v>
      </c>
      <c r="FVL56" s="178" t="s">
        <v>339</v>
      </c>
      <c r="FVM56" s="178" t="s">
        <v>339</v>
      </c>
      <c r="FVN56" s="178" t="s">
        <v>339</v>
      </c>
      <c r="FVO56" s="178" t="s">
        <v>339</v>
      </c>
      <c r="FVP56" s="178" t="s">
        <v>339</v>
      </c>
      <c r="FVQ56" s="178" t="s">
        <v>339</v>
      </c>
      <c r="FVR56" s="178" t="s">
        <v>339</v>
      </c>
      <c r="FVS56" s="178" t="s">
        <v>339</v>
      </c>
      <c r="FVT56" s="178" t="s">
        <v>339</v>
      </c>
      <c r="FVU56" s="178" t="s">
        <v>339</v>
      </c>
      <c r="FVV56" s="178" t="s">
        <v>339</v>
      </c>
      <c r="FVW56" s="178" t="s">
        <v>339</v>
      </c>
      <c r="FVX56" s="178" t="s">
        <v>339</v>
      </c>
      <c r="FVY56" s="178" t="s">
        <v>339</v>
      </c>
      <c r="FVZ56" s="178" t="s">
        <v>339</v>
      </c>
      <c r="FWA56" s="178" t="s">
        <v>339</v>
      </c>
      <c r="FWB56" s="178" t="s">
        <v>339</v>
      </c>
      <c r="FWC56" s="178" t="s">
        <v>339</v>
      </c>
      <c r="FWD56" s="178" t="s">
        <v>339</v>
      </c>
      <c r="FWE56" s="178" t="s">
        <v>339</v>
      </c>
      <c r="FWF56" s="178" t="s">
        <v>339</v>
      </c>
      <c r="FWG56" s="178" t="s">
        <v>339</v>
      </c>
      <c r="FWH56" s="178" t="s">
        <v>339</v>
      </c>
      <c r="FWI56" s="178" t="s">
        <v>339</v>
      </c>
      <c r="FWJ56" s="178" t="s">
        <v>339</v>
      </c>
      <c r="FWK56" s="178" t="s">
        <v>339</v>
      </c>
      <c r="FWL56" s="178" t="s">
        <v>339</v>
      </c>
      <c r="FWM56" s="178" t="s">
        <v>339</v>
      </c>
      <c r="FWN56" s="178" t="s">
        <v>339</v>
      </c>
      <c r="FWO56" s="178" t="s">
        <v>339</v>
      </c>
      <c r="FWP56" s="178" t="s">
        <v>339</v>
      </c>
      <c r="FWQ56" s="178" t="s">
        <v>339</v>
      </c>
      <c r="FWR56" s="178" t="s">
        <v>339</v>
      </c>
      <c r="FWS56" s="178" t="s">
        <v>339</v>
      </c>
      <c r="FWT56" s="178" t="s">
        <v>339</v>
      </c>
      <c r="FWU56" s="178" t="s">
        <v>339</v>
      </c>
      <c r="FWV56" s="178" t="s">
        <v>339</v>
      </c>
      <c r="FWW56" s="178" t="s">
        <v>339</v>
      </c>
      <c r="FWX56" s="178" t="s">
        <v>339</v>
      </c>
      <c r="FWY56" s="178" t="s">
        <v>339</v>
      </c>
      <c r="FWZ56" s="178" t="s">
        <v>339</v>
      </c>
      <c r="FXA56" s="178" t="s">
        <v>339</v>
      </c>
      <c r="FXB56" s="178" t="s">
        <v>339</v>
      </c>
      <c r="FXC56" s="178" t="s">
        <v>339</v>
      </c>
      <c r="FXD56" s="178" t="s">
        <v>339</v>
      </c>
      <c r="FXE56" s="178" t="s">
        <v>339</v>
      </c>
      <c r="FXF56" s="178" t="s">
        <v>339</v>
      </c>
      <c r="FXG56" s="178" t="s">
        <v>339</v>
      </c>
      <c r="FXH56" s="178" t="s">
        <v>339</v>
      </c>
      <c r="FXI56" s="178" t="s">
        <v>339</v>
      </c>
      <c r="FXJ56" s="178" t="s">
        <v>339</v>
      </c>
      <c r="FXK56" s="178" t="s">
        <v>339</v>
      </c>
      <c r="FXL56" s="178" t="s">
        <v>339</v>
      </c>
      <c r="FXM56" s="178" t="s">
        <v>339</v>
      </c>
      <c r="FXN56" s="178" t="s">
        <v>339</v>
      </c>
      <c r="FXO56" s="178" t="s">
        <v>339</v>
      </c>
      <c r="FXP56" s="178" t="s">
        <v>339</v>
      </c>
      <c r="FXQ56" s="178" t="s">
        <v>339</v>
      </c>
      <c r="FXR56" s="178" t="s">
        <v>339</v>
      </c>
      <c r="FXS56" s="178" t="s">
        <v>339</v>
      </c>
      <c r="FXT56" s="178" t="s">
        <v>339</v>
      </c>
      <c r="FXU56" s="178" t="s">
        <v>339</v>
      </c>
      <c r="FXV56" s="178" t="s">
        <v>339</v>
      </c>
      <c r="FXW56" s="178" t="s">
        <v>339</v>
      </c>
      <c r="FXX56" s="178" t="s">
        <v>339</v>
      </c>
      <c r="FXY56" s="178" t="s">
        <v>339</v>
      </c>
      <c r="FXZ56" s="178" t="s">
        <v>339</v>
      </c>
      <c r="FYA56" s="178" t="s">
        <v>339</v>
      </c>
      <c r="FYB56" s="178" t="s">
        <v>339</v>
      </c>
      <c r="FYC56" s="178" t="s">
        <v>339</v>
      </c>
      <c r="FYD56" s="178" t="s">
        <v>339</v>
      </c>
      <c r="FYE56" s="178" t="s">
        <v>339</v>
      </c>
      <c r="FYF56" s="178" t="s">
        <v>339</v>
      </c>
      <c r="FYG56" s="178" t="s">
        <v>339</v>
      </c>
      <c r="FYH56" s="178" t="s">
        <v>339</v>
      </c>
      <c r="FYI56" s="178" t="s">
        <v>339</v>
      </c>
      <c r="FYJ56" s="178" t="s">
        <v>339</v>
      </c>
      <c r="FYK56" s="178" t="s">
        <v>339</v>
      </c>
      <c r="FYL56" s="178" t="s">
        <v>339</v>
      </c>
      <c r="FYM56" s="178" t="s">
        <v>339</v>
      </c>
      <c r="FYN56" s="178" t="s">
        <v>339</v>
      </c>
      <c r="FYO56" s="178" t="s">
        <v>339</v>
      </c>
      <c r="FYP56" s="178" t="s">
        <v>339</v>
      </c>
      <c r="FYQ56" s="178" t="s">
        <v>339</v>
      </c>
      <c r="FYR56" s="178" t="s">
        <v>339</v>
      </c>
      <c r="FYS56" s="178" t="s">
        <v>339</v>
      </c>
      <c r="FYT56" s="178" t="s">
        <v>339</v>
      </c>
      <c r="FYU56" s="178" t="s">
        <v>339</v>
      </c>
      <c r="FYV56" s="178" t="s">
        <v>339</v>
      </c>
      <c r="FYW56" s="178" t="s">
        <v>339</v>
      </c>
      <c r="FYX56" s="178" t="s">
        <v>339</v>
      </c>
      <c r="FYY56" s="178" t="s">
        <v>339</v>
      </c>
      <c r="FYZ56" s="178" t="s">
        <v>339</v>
      </c>
      <c r="FZA56" s="178" t="s">
        <v>339</v>
      </c>
      <c r="FZB56" s="178" t="s">
        <v>339</v>
      </c>
      <c r="FZC56" s="178" t="s">
        <v>339</v>
      </c>
      <c r="FZD56" s="178" t="s">
        <v>339</v>
      </c>
      <c r="FZE56" s="178" t="s">
        <v>339</v>
      </c>
      <c r="FZF56" s="178" t="s">
        <v>339</v>
      </c>
      <c r="FZG56" s="178" t="s">
        <v>339</v>
      </c>
      <c r="FZH56" s="178" t="s">
        <v>339</v>
      </c>
      <c r="FZI56" s="178" t="s">
        <v>339</v>
      </c>
      <c r="FZJ56" s="178" t="s">
        <v>339</v>
      </c>
      <c r="FZK56" s="178" t="s">
        <v>339</v>
      </c>
      <c r="FZL56" s="178" t="s">
        <v>339</v>
      </c>
      <c r="FZM56" s="178" t="s">
        <v>339</v>
      </c>
      <c r="FZN56" s="178" t="s">
        <v>339</v>
      </c>
      <c r="FZO56" s="178" t="s">
        <v>339</v>
      </c>
      <c r="FZP56" s="178" t="s">
        <v>339</v>
      </c>
      <c r="FZQ56" s="178" t="s">
        <v>339</v>
      </c>
      <c r="FZR56" s="178" t="s">
        <v>339</v>
      </c>
      <c r="FZS56" s="178" t="s">
        <v>339</v>
      </c>
      <c r="FZT56" s="178" t="s">
        <v>339</v>
      </c>
      <c r="FZU56" s="178" t="s">
        <v>339</v>
      </c>
      <c r="FZV56" s="178" t="s">
        <v>339</v>
      </c>
      <c r="FZW56" s="178" t="s">
        <v>339</v>
      </c>
      <c r="FZX56" s="178" t="s">
        <v>339</v>
      </c>
      <c r="FZY56" s="178" t="s">
        <v>339</v>
      </c>
      <c r="FZZ56" s="178" t="s">
        <v>339</v>
      </c>
      <c r="GAA56" s="178" t="s">
        <v>339</v>
      </c>
      <c r="GAB56" s="178" t="s">
        <v>339</v>
      </c>
      <c r="GAC56" s="178" t="s">
        <v>339</v>
      </c>
      <c r="GAD56" s="178" t="s">
        <v>339</v>
      </c>
      <c r="GAE56" s="178" t="s">
        <v>339</v>
      </c>
      <c r="GAF56" s="178" t="s">
        <v>339</v>
      </c>
      <c r="GAG56" s="178" t="s">
        <v>339</v>
      </c>
      <c r="GAH56" s="178" t="s">
        <v>339</v>
      </c>
      <c r="GAI56" s="178" t="s">
        <v>339</v>
      </c>
      <c r="GAJ56" s="178" t="s">
        <v>339</v>
      </c>
      <c r="GAK56" s="178" t="s">
        <v>339</v>
      </c>
      <c r="GAL56" s="178" t="s">
        <v>339</v>
      </c>
      <c r="GAM56" s="178" t="s">
        <v>339</v>
      </c>
      <c r="GAN56" s="178" t="s">
        <v>339</v>
      </c>
      <c r="GAO56" s="178" t="s">
        <v>339</v>
      </c>
      <c r="GAP56" s="178" t="s">
        <v>339</v>
      </c>
      <c r="GAQ56" s="178" t="s">
        <v>339</v>
      </c>
      <c r="GAR56" s="178" t="s">
        <v>339</v>
      </c>
      <c r="GAS56" s="178" t="s">
        <v>339</v>
      </c>
      <c r="GAT56" s="178" t="s">
        <v>339</v>
      </c>
      <c r="GAU56" s="178" t="s">
        <v>339</v>
      </c>
      <c r="GAV56" s="178" t="s">
        <v>339</v>
      </c>
      <c r="GAW56" s="178" t="s">
        <v>339</v>
      </c>
      <c r="GAX56" s="178" t="s">
        <v>339</v>
      </c>
      <c r="GAY56" s="178" t="s">
        <v>339</v>
      </c>
      <c r="GAZ56" s="178" t="s">
        <v>339</v>
      </c>
      <c r="GBA56" s="178" t="s">
        <v>339</v>
      </c>
      <c r="GBB56" s="178" t="s">
        <v>339</v>
      </c>
      <c r="GBC56" s="178" t="s">
        <v>339</v>
      </c>
      <c r="GBD56" s="178" t="s">
        <v>339</v>
      </c>
      <c r="GBE56" s="178" t="s">
        <v>339</v>
      </c>
      <c r="GBF56" s="178" t="s">
        <v>339</v>
      </c>
      <c r="GBG56" s="178" t="s">
        <v>339</v>
      </c>
      <c r="GBH56" s="178" t="s">
        <v>339</v>
      </c>
      <c r="GBI56" s="178" t="s">
        <v>339</v>
      </c>
      <c r="GBJ56" s="178" t="s">
        <v>339</v>
      </c>
      <c r="GBK56" s="178" t="s">
        <v>339</v>
      </c>
      <c r="GBL56" s="178" t="s">
        <v>339</v>
      </c>
      <c r="GBM56" s="178" t="s">
        <v>339</v>
      </c>
      <c r="GBN56" s="178" t="s">
        <v>339</v>
      </c>
      <c r="GBO56" s="178" t="s">
        <v>339</v>
      </c>
      <c r="GBP56" s="178" t="s">
        <v>339</v>
      </c>
      <c r="GBQ56" s="178" t="s">
        <v>339</v>
      </c>
      <c r="GBR56" s="178" t="s">
        <v>339</v>
      </c>
      <c r="GBS56" s="178" t="s">
        <v>339</v>
      </c>
      <c r="GBT56" s="178" t="s">
        <v>339</v>
      </c>
      <c r="GBU56" s="178" t="s">
        <v>339</v>
      </c>
      <c r="GBV56" s="178" t="s">
        <v>339</v>
      </c>
      <c r="GBW56" s="178" t="s">
        <v>339</v>
      </c>
      <c r="GBX56" s="178" t="s">
        <v>339</v>
      </c>
      <c r="GBY56" s="178" t="s">
        <v>339</v>
      </c>
      <c r="GBZ56" s="178" t="s">
        <v>339</v>
      </c>
      <c r="GCA56" s="178" t="s">
        <v>339</v>
      </c>
      <c r="GCB56" s="178" t="s">
        <v>339</v>
      </c>
      <c r="GCC56" s="178" t="s">
        <v>339</v>
      </c>
      <c r="GCD56" s="178" t="s">
        <v>339</v>
      </c>
      <c r="GCE56" s="178" t="s">
        <v>339</v>
      </c>
      <c r="GCF56" s="178" t="s">
        <v>339</v>
      </c>
      <c r="GCG56" s="178" t="s">
        <v>339</v>
      </c>
      <c r="GCH56" s="178" t="s">
        <v>339</v>
      </c>
      <c r="GCI56" s="178" t="s">
        <v>339</v>
      </c>
      <c r="GCJ56" s="178" t="s">
        <v>339</v>
      </c>
      <c r="GCK56" s="178" t="s">
        <v>339</v>
      </c>
      <c r="GCL56" s="178" t="s">
        <v>339</v>
      </c>
      <c r="GCM56" s="178" t="s">
        <v>339</v>
      </c>
      <c r="GCN56" s="178" t="s">
        <v>339</v>
      </c>
      <c r="GCO56" s="178" t="s">
        <v>339</v>
      </c>
      <c r="GCP56" s="178" t="s">
        <v>339</v>
      </c>
      <c r="GCQ56" s="178" t="s">
        <v>339</v>
      </c>
      <c r="GCR56" s="178" t="s">
        <v>339</v>
      </c>
      <c r="GCS56" s="178" t="s">
        <v>339</v>
      </c>
      <c r="GCT56" s="178" t="s">
        <v>339</v>
      </c>
      <c r="GCU56" s="178" t="s">
        <v>339</v>
      </c>
      <c r="GCV56" s="178" t="s">
        <v>339</v>
      </c>
      <c r="GCW56" s="178" t="s">
        <v>339</v>
      </c>
      <c r="GCX56" s="178" t="s">
        <v>339</v>
      </c>
      <c r="GCY56" s="178" t="s">
        <v>339</v>
      </c>
      <c r="GCZ56" s="178" t="s">
        <v>339</v>
      </c>
      <c r="GDA56" s="178" t="s">
        <v>339</v>
      </c>
      <c r="GDB56" s="178" t="s">
        <v>339</v>
      </c>
      <c r="GDC56" s="178" t="s">
        <v>339</v>
      </c>
      <c r="GDD56" s="178" t="s">
        <v>339</v>
      </c>
      <c r="GDE56" s="178" t="s">
        <v>339</v>
      </c>
      <c r="GDF56" s="178" t="s">
        <v>339</v>
      </c>
      <c r="GDG56" s="178" t="s">
        <v>339</v>
      </c>
      <c r="GDH56" s="178" t="s">
        <v>339</v>
      </c>
      <c r="GDI56" s="178" t="s">
        <v>339</v>
      </c>
      <c r="GDJ56" s="178" t="s">
        <v>339</v>
      </c>
      <c r="GDK56" s="178" t="s">
        <v>339</v>
      </c>
      <c r="GDL56" s="178" t="s">
        <v>339</v>
      </c>
      <c r="GDM56" s="178" t="s">
        <v>339</v>
      </c>
      <c r="GDN56" s="178" t="s">
        <v>339</v>
      </c>
      <c r="GDO56" s="178" t="s">
        <v>339</v>
      </c>
      <c r="GDP56" s="178" t="s">
        <v>339</v>
      </c>
      <c r="GDQ56" s="178" t="s">
        <v>339</v>
      </c>
      <c r="GDR56" s="178" t="s">
        <v>339</v>
      </c>
      <c r="GDS56" s="178" t="s">
        <v>339</v>
      </c>
      <c r="GDT56" s="178" t="s">
        <v>339</v>
      </c>
      <c r="GDU56" s="178" t="s">
        <v>339</v>
      </c>
      <c r="GDV56" s="178" t="s">
        <v>339</v>
      </c>
      <c r="GDW56" s="178" t="s">
        <v>339</v>
      </c>
      <c r="GDX56" s="178" t="s">
        <v>339</v>
      </c>
      <c r="GDY56" s="178" t="s">
        <v>339</v>
      </c>
      <c r="GDZ56" s="178" t="s">
        <v>339</v>
      </c>
      <c r="GEA56" s="178" t="s">
        <v>339</v>
      </c>
      <c r="GEB56" s="178" t="s">
        <v>339</v>
      </c>
      <c r="GEC56" s="178" t="s">
        <v>339</v>
      </c>
      <c r="GED56" s="178" t="s">
        <v>339</v>
      </c>
      <c r="GEE56" s="178" t="s">
        <v>339</v>
      </c>
      <c r="GEF56" s="178" t="s">
        <v>339</v>
      </c>
      <c r="GEG56" s="178" t="s">
        <v>339</v>
      </c>
      <c r="GEH56" s="178" t="s">
        <v>339</v>
      </c>
      <c r="GEI56" s="178" t="s">
        <v>339</v>
      </c>
      <c r="GEJ56" s="178" t="s">
        <v>339</v>
      </c>
      <c r="GEK56" s="178" t="s">
        <v>339</v>
      </c>
      <c r="GEL56" s="178" t="s">
        <v>339</v>
      </c>
      <c r="GEM56" s="178" t="s">
        <v>339</v>
      </c>
      <c r="GEN56" s="178" t="s">
        <v>339</v>
      </c>
      <c r="GEO56" s="178" t="s">
        <v>339</v>
      </c>
      <c r="GEP56" s="178" t="s">
        <v>339</v>
      </c>
      <c r="GEQ56" s="178" t="s">
        <v>339</v>
      </c>
      <c r="GER56" s="178" t="s">
        <v>339</v>
      </c>
      <c r="GES56" s="178" t="s">
        <v>339</v>
      </c>
      <c r="GET56" s="178" t="s">
        <v>339</v>
      </c>
      <c r="GEU56" s="178" t="s">
        <v>339</v>
      </c>
      <c r="GEV56" s="178" t="s">
        <v>339</v>
      </c>
      <c r="GEW56" s="178" t="s">
        <v>339</v>
      </c>
      <c r="GEX56" s="178" t="s">
        <v>339</v>
      </c>
      <c r="GEY56" s="178" t="s">
        <v>339</v>
      </c>
      <c r="GEZ56" s="178" t="s">
        <v>339</v>
      </c>
      <c r="GFA56" s="178" t="s">
        <v>339</v>
      </c>
      <c r="GFB56" s="178" t="s">
        <v>339</v>
      </c>
      <c r="GFC56" s="178" t="s">
        <v>339</v>
      </c>
      <c r="GFD56" s="178" t="s">
        <v>339</v>
      </c>
      <c r="GFE56" s="178" t="s">
        <v>339</v>
      </c>
      <c r="GFF56" s="178" t="s">
        <v>339</v>
      </c>
      <c r="GFG56" s="178" t="s">
        <v>339</v>
      </c>
      <c r="GFH56" s="178" t="s">
        <v>339</v>
      </c>
      <c r="GFI56" s="178" t="s">
        <v>339</v>
      </c>
      <c r="GFJ56" s="178" t="s">
        <v>339</v>
      </c>
      <c r="GFK56" s="178" t="s">
        <v>339</v>
      </c>
      <c r="GFL56" s="178" t="s">
        <v>339</v>
      </c>
      <c r="GFM56" s="178" t="s">
        <v>339</v>
      </c>
      <c r="GFN56" s="178" t="s">
        <v>339</v>
      </c>
      <c r="GFO56" s="178" t="s">
        <v>339</v>
      </c>
      <c r="GFP56" s="178" t="s">
        <v>339</v>
      </c>
      <c r="GFQ56" s="178" t="s">
        <v>339</v>
      </c>
      <c r="GFR56" s="178" t="s">
        <v>339</v>
      </c>
      <c r="GFS56" s="178" t="s">
        <v>339</v>
      </c>
      <c r="GFT56" s="178" t="s">
        <v>339</v>
      </c>
      <c r="GFU56" s="178" t="s">
        <v>339</v>
      </c>
      <c r="GFV56" s="178" t="s">
        <v>339</v>
      </c>
      <c r="GFW56" s="178" t="s">
        <v>339</v>
      </c>
      <c r="GFX56" s="178" t="s">
        <v>339</v>
      </c>
      <c r="GFY56" s="178" t="s">
        <v>339</v>
      </c>
      <c r="GFZ56" s="178" t="s">
        <v>339</v>
      </c>
      <c r="GGA56" s="178" t="s">
        <v>339</v>
      </c>
      <c r="GGB56" s="178" t="s">
        <v>339</v>
      </c>
      <c r="GGC56" s="178" t="s">
        <v>339</v>
      </c>
      <c r="GGD56" s="178" t="s">
        <v>339</v>
      </c>
      <c r="GGE56" s="178" t="s">
        <v>339</v>
      </c>
      <c r="GGF56" s="178" t="s">
        <v>339</v>
      </c>
      <c r="GGG56" s="178" t="s">
        <v>339</v>
      </c>
      <c r="GGH56" s="178" t="s">
        <v>339</v>
      </c>
      <c r="GGI56" s="178" t="s">
        <v>339</v>
      </c>
      <c r="GGJ56" s="178" t="s">
        <v>339</v>
      </c>
      <c r="GGK56" s="178" t="s">
        <v>339</v>
      </c>
      <c r="GGL56" s="178" t="s">
        <v>339</v>
      </c>
      <c r="GGM56" s="178" t="s">
        <v>339</v>
      </c>
      <c r="GGN56" s="178" t="s">
        <v>339</v>
      </c>
      <c r="GGO56" s="178" t="s">
        <v>339</v>
      </c>
      <c r="GGP56" s="178" t="s">
        <v>339</v>
      </c>
      <c r="GGQ56" s="178" t="s">
        <v>339</v>
      </c>
      <c r="GGR56" s="178" t="s">
        <v>339</v>
      </c>
      <c r="GGS56" s="178" t="s">
        <v>339</v>
      </c>
      <c r="GGT56" s="178" t="s">
        <v>339</v>
      </c>
      <c r="GGU56" s="178" t="s">
        <v>339</v>
      </c>
      <c r="GGV56" s="178" t="s">
        <v>339</v>
      </c>
      <c r="GGW56" s="178" t="s">
        <v>339</v>
      </c>
      <c r="GGX56" s="178" t="s">
        <v>339</v>
      </c>
      <c r="GGY56" s="178" t="s">
        <v>339</v>
      </c>
      <c r="GGZ56" s="178" t="s">
        <v>339</v>
      </c>
      <c r="GHA56" s="178" t="s">
        <v>339</v>
      </c>
      <c r="GHB56" s="178" t="s">
        <v>339</v>
      </c>
      <c r="GHC56" s="178" t="s">
        <v>339</v>
      </c>
      <c r="GHD56" s="178" t="s">
        <v>339</v>
      </c>
      <c r="GHE56" s="178" t="s">
        <v>339</v>
      </c>
      <c r="GHF56" s="178" t="s">
        <v>339</v>
      </c>
      <c r="GHG56" s="178" t="s">
        <v>339</v>
      </c>
      <c r="GHH56" s="178" t="s">
        <v>339</v>
      </c>
      <c r="GHI56" s="178" t="s">
        <v>339</v>
      </c>
      <c r="GHJ56" s="178" t="s">
        <v>339</v>
      </c>
      <c r="GHK56" s="178" t="s">
        <v>339</v>
      </c>
      <c r="GHL56" s="178" t="s">
        <v>339</v>
      </c>
      <c r="GHM56" s="178" t="s">
        <v>339</v>
      </c>
      <c r="GHN56" s="178" t="s">
        <v>339</v>
      </c>
      <c r="GHO56" s="178" t="s">
        <v>339</v>
      </c>
      <c r="GHP56" s="178" t="s">
        <v>339</v>
      </c>
      <c r="GHQ56" s="178" t="s">
        <v>339</v>
      </c>
      <c r="GHR56" s="178" t="s">
        <v>339</v>
      </c>
      <c r="GHS56" s="178" t="s">
        <v>339</v>
      </c>
      <c r="GHT56" s="178" t="s">
        <v>339</v>
      </c>
      <c r="GHU56" s="178" t="s">
        <v>339</v>
      </c>
      <c r="GHV56" s="178" t="s">
        <v>339</v>
      </c>
      <c r="GHW56" s="178" t="s">
        <v>339</v>
      </c>
      <c r="GHX56" s="178" t="s">
        <v>339</v>
      </c>
      <c r="GHY56" s="178" t="s">
        <v>339</v>
      </c>
      <c r="GHZ56" s="178" t="s">
        <v>339</v>
      </c>
      <c r="GIA56" s="178" t="s">
        <v>339</v>
      </c>
      <c r="GIB56" s="178" t="s">
        <v>339</v>
      </c>
      <c r="GIC56" s="178" t="s">
        <v>339</v>
      </c>
      <c r="GID56" s="178" t="s">
        <v>339</v>
      </c>
      <c r="GIE56" s="178" t="s">
        <v>339</v>
      </c>
      <c r="GIF56" s="178" t="s">
        <v>339</v>
      </c>
      <c r="GIG56" s="178" t="s">
        <v>339</v>
      </c>
      <c r="GIH56" s="178" t="s">
        <v>339</v>
      </c>
      <c r="GII56" s="178" t="s">
        <v>339</v>
      </c>
      <c r="GIJ56" s="178" t="s">
        <v>339</v>
      </c>
      <c r="GIK56" s="178" t="s">
        <v>339</v>
      </c>
      <c r="GIL56" s="178" t="s">
        <v>339</v>
      </c>
      <c r="GIM56" s="178" t="s">
        <v>339</v>
      </c>
      <c r="GIN56" s="178" t="s">
        <v>339</v>
      </c>
      <c r="GIO56" s="178" t="s">
        <v>339</v>
      </c>
      <c r="GIP56" s="178" t="s">
        <v>339</v>
      </c>
      <c r="GIQ56" s="178" t="s">
        <v>339</v>
      </c>
      <c r="GIR56" s="178" t="s">
        <v>339</v>
      </c>
      <c r="GIS56" s="178" t="s">
        <v>339</v>
      </c>
      <c r="GIT56" s="178" t="s">
        <v>339</v>
      </c>
      <c r="GIU56" s="178" t="s">
        <v>339</v>
      </c>
      <c r="GIV56" s="178" t="s">
        <v>339</v>
      </c>
      <c r="GIW56" s="178" t="s">
        <v>339</v>
      </c>
      <c r="GIX56" s="178" t="s">
        <v>339</v>
      </c>
      <c r="GIY56" s="178" t="s">
        <v>339</v>
      </c>
      <c r="GIZ56" s="178" t="s">
        <v>339</v>
      </c>
      <c r="GJA56" s="178" t="s">
        <v>339</v>
      </c>
      <c r="GJB56" s="178" t="s">
        <v>339</v>
      </c>
      <c r="GJC56" s="178" t="s">
        <v>339</v>
      </c>
      <c r="GJD56" s="178" t="s">
        <v>339</v>
      </c>
      <c r="GJE56" s="178" t="s">
        <v>339</v>
      </c>
      <c r="GJF56" s="178" t="s">
        <v>339</v>
      </c>
      <c r="GJG56" s="178" t="s">
        <v>339</v>
      </c>
      <c r="GJH56" s="178" t="s">
        <v>339</v>
      </c>
      <c r="GJI56" s="178" t="s">
        <v>339</v>
      </c>
      <c r="GJJ56" s="178" t="s">
        <v>339</v>
      </c>
      <c r="GJK56" s="178" t="s">
        <v>339</v>
      </c>
      <c r="GJL56" s="178" t="s">
        <v>339</v>
      </c>
      <c r="GJM56" s="178" t="s">
        <v>339</v>
      </c>
      <c r="GJN56" s="178" t="s">
        <v>339</v>
      </c>
      <c r="GJO56" s="178" t="s">
        <v>339</v>
      </c>
      <c r="GJP56" s="178" t="s">
        <v>339</v>
      </c>
      <c r="GJQ56" s="178" t="s">
        <v>339</v>
      </c>
      <c r="GJR56" s="178" t="s">
        <v>339</v>
      </c>
      <c r="GJS56" s="178" t="s">
        <v>339</v>
      </c>
      <c r="GJT56" s="178" t="s">
        <v>339</v>
      </c>
      <c r="GJU56" s="178" t="s">
        <v>339</v>
      </c>
      <c r="GJV56" s="178" t="s">
        <v>339</v>
      </c>
      <c r="GJW56" s="178" t="s">
        <v>339</v>
      </c>
      <c r="GJX56" s="178" t="s">
        <v>339</v>
      </c>
      <c r="GJY56" s="178" t="s">
        <v>339</v>
      </c>
      <c r="GJZ56" s="178" t="s">
        <v>339</v>
      </c>
      <c r="GKA56" s="178" t="s">
        <v>339</v>
      </c>
      <c r="GKB56" s="178" t="s">
        <v>339</v>
      </c>
      <c r="GKC56" s="178" t="s">
        <v>339</v>
      </c>
      <c r="GKD56" s="178" t="s">
        <v>339</v>
      </c>
      <c r="GKE56" s="178" t="s">
        <v>339</v>
      </c>
      <c r="GKF56" s="178" t="s">
        <v>339</v>
      </c>
      <c r="GKG56" s="178" t="s">
        <v>339</v>
      </c>
      <c r="GKH56" s="178" t="s">
        <v>339</v>
      </c>
      <c r="GKI56" s="178" t="s">
        <v>339</v>
      </c>
      <c r="GKJ56" s="178" t="s">
        <v>339</v>
      </c>
      <c r="GKK56" s="178" t="s">
        <v>339</v>
      </c>
      <c r="GKL56" s="178" t="s">
        <v>339</v>
      </c>
      <c r="GKM56" s="178" t="s">
        <v>339</v>
      </c>
      <c r="GKN56" s="178" t="s">
        <v>339</v>
      </c>
      <c r="GKO56" s="178" t="s">
        <v>339</v>
      </c>
      <c r="GKP56" s="178" t="s">
        <v>339</v>
      </c>
      <c r="GKQ56" s="178" t="s">
        <v>339</v>
      </c>
      <c r="GKR56" s="178" t="s">
        <v>339</v>
      </c>
      <c r="GKS56" s="178" t="s">
        <v>339</v>
      </c>
      <c r="GKT56" s="178" t="s">
        <v>339</v>
      </c>
      <c r="GKU56" s="178" t="s">
        <v>339</v>
      </c>
      <c r="GKV56" s="178" t="s">
        <v>339</v>
      </c>
      <c r="GKW56" s="178" t="s">
        <v>339</v>
      </c>
      <c r="GKX56" s="178" t="s">
        <v>339</v>
      </c>
      <c r="GKY56" s="178" t="s">
        <v>339</v>
      </c>
      <c r="GKZ56" s="178" t="s">
        <v>339</v>
      </c>
      <c r="GLA56" s="178" t="s">
        <v>339</v>
      </c>
      <c r="GLB56" s="178" t="s">
        <v>339</v>
      </c>
      <c r="GLC56" s="178" t="s">
        <v>339</v>
      </c>
      <c r="GLD56" s="178" t="s">
        <v>339</v>
      </c>
      <c r="GLE56" s="178" t="s">
        <v>339</v>
      </c>
      <c r="GLF56" s="178" t="s">
        <v>339</v>
      </c>
      <c r="GLG56" s="178" t="s">
        <v>339</v>
      </c>
      <c r="GLH56" s="178" t="s">
        <v>339</v>
      </c>
      <c r="GLI56" s="178" t="s">
        <v>339</v>
      </c>
      <c r="GLJ56" s="178" t="s">
        <v>339</v>
      </c>
      <c r="GLK56" s="178" t="s">
        <v>339</v>
      </c>
      <c r="GLL56" s="178" t="s">
        <v>339</v>
      </c>
      <c r="GLM56" s="178" t="s">
        <v>339</v>
      </c>
      <c r="GLN56" s="178" t="s">
        <v>339</v>
      </c>
      <c r="GLO56" s="178" t="s">
        <v>339</v>
      </c>
      <c r="GLP56" s="178" t="s">
        <v>339</v>
      </c>
      <c r="GLQ56" s="178" t="s">
        <v>339</v>
      </c>
      <c r="GLR56" s="178" t="s">
        <v>339</v>
      </c>
      <c r="GLS56" s="178" t="s">
        <v>339</v>
      </c>
      <c r="GLT56" s="178" t="s">
        <v>339</v>
      </c>
      <c r="GLU56" s="178" t="s">
        <v>339</v>
      </c>
      <c r="GLV56" s="178" t="s">
        <v>339</v>
      </c>
      <c r="GLW56" s="178" t="s">
        <v>339</v>
      </c>
      <c r="GLX56" s="178" t="s">
        <v>339</v>
      </c>
      <c r="GLY56" s="178" t="s">
        <v>339</v>
      </c>
      <c r="GLZ56" s="178" t="s">
        <v>339</v>
      </c>
      <c r="GMA56" s="178" t="s">
        <v>339</v>
      </c>
      <c r="GMB56" s="178" t="s">
        <v>339</v>
      </c>
      <c r="GMC56" s="178" t="s">
        <v>339</v>
      </c>
      <c r="GMD56" s="178" t="s">
        <v>339</v>
      </c>
      <c r="GME56" s="178" t="s">
        <v>339</v>
      </c>
      <c r="GMF56" s="178" t="s">
        <v>339</v>
      </c>
      <c r="GMG56" s="178" t="s">
        <v>339</v>
      </c>
      <c r="GMH56" s="178" t="s">
        <v>339</v>
      </c>
      <c r="GMI56" s="178" t="s">
        <v>339</v>
      </c>
      <c r="GMJ56" s="178" t="s">
        <v>339</v>
      </c>
      <c r="GMK56" s="178" t="s">
        <v>339</v>
      </c>
      <c r="GML56" s="178" t="s">
        <v>339</v>
      </c>
      <c r="GMM56" s="178" t="s">
        <v>339</v>
      </c>
      <c r="GMN56" s="178" t="s">
        <v>339</v>
      </c>
      <c r="GMO56" s="178" t="s">
        <v>339</v>
      </c>
      <c r="GMP56" s="178" t="s">
        <v>339</v>
      </c>
      <c r="GMQ56" s="178" t="s">
        <v>339</v>
      </c>
      <c r="GMR56" s="178" t="s">
        <v>339</v>
      </c>
      <c r="GMS56" s="178" t="s">
        <v>339</v>
      </c>
      <c r="GMT56" s="178" t="s">
        <v>339</v>
      </c>
      <c r="GMU56" s="178" t="s">
        <v>339</v>
      </c>
      <c r="GMV56" s="178" t="s">
        <v>339</v>
      </c>
      <c r="GMW56" s="178" t="s">
        <v>339</v>
      </c>
      <c r="GMX56" s="178" t="s">
        <v>339</v>
      </c>
      <c r="GMY56" s="178" t="s">
        <v>339</v>
      </c>
      <c r="GMZ56" s="178" t="s">
        <v>339</v>
      </c>
      <c r="GNA56" s="178" t="s">
        <v>339</v>
      </c>
      <c r="GNB56" s="178" t="s">
        <v>339</v>
      </c>
      <c r="GNC56" s="178" t="s">
        <v>339</v>
      </c>
      <c r="GND56" s="178" t="s">
        <v>339</v>
      </c>
      <c r="GNE56" s="178" t="s">
        <v>339</v>
      </c>
      <c r="GNF56" s="178" t="s">
        <v>339</v>
      </c>
      <c r="GNG56" s="178" t="s">
        <v>339</v>
      </c>
      <c r="GNH56" s="178" t="s">
        <v>339</v>
      </c>
      <c r="GNI56" s="178" t="s">
        <v>339</v>
      </c>
      <c r="GNJ56" s="178" t="s">
        <v>339</v>
      </c>
      <c r="GNK56" s="178" t="s">
        <v>339</v>
      </c>
      <c r="GNL56" s="178" t="s">
        <v>339</v>
      </c>
      <c r="GNM56" s="178" t="s">
        <v>339</v>
      </c>
      <c r="GNN56" s="178" t="s">
        <v>339</v>
      </c>
      <c r="GNO56" s="178" t="s">
        <v>339</v>
      </c>
      <c r="GNP56" s="178" t="s">
        <v>339</v>
      </c>
      <c r="GNQ56" s="178" t="s">
        <v>339</v>
      </c>
      <c r="GNR56" s="178" t="s">
        <v>339</v>
      </c>
      <c r="GNS56" s="178" t="s">
        <v>339</v>
      </c>
      <c r="GNT56" s="178" t="s">
        <v>339</v>
      </c>
      <c r="GNU56" s="178" t="s">
        <v>339</v>
      </c>
      <c r="GNV56" s="178" t="s">
        <v>339</v>
      </c>
      <c r="GNW56" s="178" t="s">
        <v>339</v>
      </c>
      <c r="GNX56" s="178" t="s">
        <v>339</v>
      </c>
      <c r="GNY56" s="178" t="s">
        <v>339</v>
      </c>
      <c r="GNZ56" s="178" t="s">
        <v>339</v>
      </c>
      <c r="GOA56" s="178" t="s">
        <v>339</v>
      </c>
      <c r="GOB56" s="178" t="s">
        <v>339</v>
      </c>
      <c r="GOC56" s="178" t="s">
        <v>339</v>
      </c>
      <c r="GOD56" s="178" t="s">
        <v>339</v>
      </c>
      <c r="GOE56" s="178" t="s">
        <v>339</v>
      </c>
      <c r="GOF56" s="178" t="s">
        <v>339</v>
      </c>
      <c r="GOG56" s="178" t="s">
        <v>339</v>
      </c>
      <c r="GOH56" s="178" t="s">
        <v>339</v>
      </c>
      <c r="GOI56" s="178" t="s">
        <v>339</v>
      </c>
      <c r="GOJ56" s="178" t="s">
        <v>339</v>
      </c>
      <c r="GOK56" s="178" t="s">
        <v>339</v>
      </c>
      <c r="GOL56" s="178" t="s">
        <v>339</v>
      </c>
      <c r="GOM56" s="178" t="s">
        <v>339</v>
      </c>
      <c r="GON56" s="178" t="s">
        <v>339</v>
      </c>
      <c r="GOO56" s="178" t="s">
        <v>339</v>
      </c>
      <c r="GOP56" s="178" t="s">
        <v>339</v>
      </c>
      <c r="GOQ56" s="178" t="s">
        <v>339</v>
      </c>
      <c r="GOR56" s="178" t="s">
        <v>339</v>
      </c>
      <c r="GOS56" s="178" t="s">
        <v>339</v>
      </c>
      <c r="GOT56" s="178" t="s">
        <v>339</v>
      </c>
      <c r="GOU56" s="178" t="s">
        <v>339</v>
      </c>
      <c r="GOV56" s="178" t="s">
        <v>339</v>
      </c>
      <c r="GOW56" s="178" t="s">
        <v>339</v>
      </c>
      <c r="GOX56" s="178" t="s">
        <v>339</v>
      </c>
      <c r="GOY56" s="178" t="s">
        <v>339</v>
      </c>
      <c r="GOZ56" s="178" t="s">
        <v>339</v>
      </c>
      <c r="GPA56" s="178" t="s">
        <v>339</v>
      </c>
      <c r="GPB56" s="178" t="s">
        <v>339</v>
      </c>
      <c r="GPC56" s="178" t="s">
        <v>339</v>
      </c>
      <c r="GPD56" s="178" t="s">
        <v>339</v>
      </c>
      <c r="GPE56" s="178" t="s">
        <v>339</v>
      </c>
      <c r="GPF56" s="178" t="s">
        <v>339</v>
      </c>
      <c r="GPG56" s="178" t="s">
        <v>339</v>
      </c>
      <c r="GPH56" s="178" t="s">
        <v>339</v>
      </c>
      <c r="GPI56" s="178" t="s">
        <v>339</v>
      </c>
      <c r="GPJ56" s="178" t="s">
        <v>339</v>
      </c>
      <c r="GPK56" s="178" t="s">
        <v>339</v>
      </c>
      <c r="GPL56" s="178" t="s">
        <v>339</v>
      </c>
      <c r="GPM56" s="178" t="s">
        <v>339</v>
      </c>
      <c r="GPN56" s="178" t="s">
        <v>339</v>
      </c>
      <c r="GPO56" s="178" t="s">
        <v>339</v>
      </c>
      <c r="GPP56" s="178" t="s">
        <v>339</v>
      </c>
      <c r="GPQ56" s="178" t="s">
        <v>339</v>
      </c>
      <c r="GPR56" s="178" t="s">
        <v>339</v>
      </c>
      <c r="GPS56" s="178" t="s">
        <v>339</v>
      </c>
      <c r="GPT56" s="178" t="s">
        <v>339</v>
      </c>
      <c r="GPU56" s="178" t="s">
        <v>339</v>
      </c>
      <c r="GPV56" s="178" t="s">
        <v>339</v>
      </c>
      <c r="GPW56" s="178" t="s">
        <v>339</v>
      </c>
      <c r="GPX56" s="178" t="s">
        <v>339</v>
      </c>
      <c r="GPY56" s="178" t="s">
        <v>339</v>
      </c>
      <c r="GPZ56" s="178" t="s">
        <v>339</v>
      </c>
      <c r="GQA56" s="178" t="s">
        <v>339</v>
      </c>
      <c r="GQB56" s="178" t="s">
        <v>339</v>
      </c>
      <c r="GQC56" s="178" t="s">
        <v>339</v>
      </c>
      <c r="GQD56" s="178" t="s">
        <v>339</v>
      </c>
      <c r="GQE56" s="178" t="s">
        <v>339</v>
      </c>
      <c r="GQF56" s="178" t="s">
        <v>339</v>
      </c>
      <c r="GQG56" s="178" t="s">
        <v>339</v>
      </c>
      <c r="GQH56" s="178" t="s">
        <v>339</v>
      </c>
      <c r="GQI56" s="178" t="s">
        <v>339</v>
      </c>
      <c r="GQJ56" s="178" t="s">
        <v>339</v>
      </c>
      <c r="GQK56" s="178" t="s">
        <v>339</v>
      </c>
      <c r="GQL56" s="178" t="s">
        <v>339</v>
      </c>
      <c r="GQM56" s="178" t="s">
        <v>339</v>
      </c>
      <c r="GQN56" s="178" t="s">
        <v>339</v>
      </c>
      <c r="GQO56" s="178" t="s">
        <v>339</v>
      </c>
      <c r="GQP56" s="178" t="s">
        <v>339</v>
      </c>
      <c r="GQQ56" s="178" t="s">
        <v>339</v>
      </c>
      <c r="GQR56" s="178" t="s">
        <v>339</v>
      </c>
      <c r="GQS56" s="178" t="s">
        <v>339</v>
      </c>
      <c r="GQT56" s="178" t="s">
        <v>339</v>
      </c>
      <c r="GQU56" s="178" t="s">
        <v>339</v>
      </c>
      <c r="GQV56" s="178" t="s">
        <v>339</v>
      </c>
      <c r="GQW56" s="178" t="s">
        <v>339</v>
      </c>
      <c r="GQX56" s="178" t="s">
        <v>339</v>
      </c>
      <c r="GQY56" s="178" t="s">
        <v>339</v>
      </c>
      <c r="GQZ56" s="178" t="s">
        <v>339</v>
      </c>
      <c r="GRA56" s="178" t="s">
        <v>339</v>
      </c>
      <c r="GRB56" s="178" t="s">
        <v>339</v>
      </c>
      <c r="GRC56" s="178" t="s">
        <v>339</v>
      </c>
      <c r="GRD56" s="178" t="s">
        <v>339</v>
      </c>
      <c r="GRE56" s="178" t="s">
        <v>339</v>
      </c>
      <c r="GRF56" s="178" t="s">
        <v>339</v>
      </c>
      <c r="GRG56" s="178" t="s">
        <v>339</v>
      </c>
      <c r="GRH56" s="178" t="s">
        <v>339</v>
      </c>
      <c r="GRI56" s="178" t="s">
        <v>339</v>
      </c>
      <c r="GRJ56" s="178" t="s">
        <v>339</v>
      </c>
      <c r="GRK56" s="178" t="s">
        <v>339</v>
      </c>
      <c r="GRL56" s="178" t="s">
        <v>339</v>
      </c>
      <c r="GRM56" s="178" t="s">
        <v>339</v>
      </c>
      <c r="GRN56" s="178" t="s">
        <v>339</v>
      </c>
      <c r="GRO56" s="178" t="s">
        <v>339</v>
      </c>
      <c r="GRP56" s="178" t="s">
        <v>339</v>
      </c>
      <c r="GRQ56" s="178" t="s">
        <v>339</v>
      </c>
      <c r="GRR56" s="178" t="s">
        <v>339</v>
      </c>
      <c r="GRS56" s="178" t="s">
        <v>339</v>
      </c>
      <c r="GRT56" s="178" t="s">
        <v>339</v>
      </c>
      <c r="GRU56" s="178" t="s">
        <v>339</v>
      </c>
      <c r="GRV56" s="178" t="s">
        <v>339</v>
      </c>
      <c r="GRW56" s="178" t="s">
        <v>339</v>
      </c>
      <c r="GRX56" s="178" t="s">
        <v>339</v>
      </c>
      <c r="GRY56" s="178" t="s">
        <v>339</v>
      </c>
      <c r="GRZ56" s="178" t="s">
        <v>339</v>
      </c>
      <c r="GSA56" s="178" t="s">
        <v>339</v>
      </c>
      <c r="GSB56" s="178" t="s">
        <v>339</v>
      </c>
      <c r="GSC56" s="178" t="s">
        <v>339</v>
      </c>
      <c r="GSD56" s="178" t="s">
        <v>339</v>
      </c>
      <c r="GSE56" s="178" t="s">
        <v>339</v>
      </c>
      <c r="GSF56" s="178" t="s">
        <v>339</v>
      </c>
      <c r="GSG56" s="178" t="s">
        <v>339</v>
      </c>
      <c r="GSH56" s="178" t="s">
        <v>339</v>
      </c>
      <c r="GSI56" s="178" t="s">
        <v>339</v>
      </c>
      <c r="GSJ56" s="178" t="s">
        <v>339</v>
      </c>
      <c r="GSK56" s="178" t="s">
        <v>339</v>
      </c>
      <c r="GSL56" s="178" t="s">
        <v>339</v>
      </c>
      <c r="GSM56" s="178" t="s">
        <v>339</v>
      </c>
      <c r="GSN56" s="178" t="s">
        <v>339</v>
      </c>
      <c r="GSO56" s="178" t="s">
        <v>339</v>
      </c>
      <c r="GSP56" s="178" t="s">
        <v>339</v>
      </c>
      <c r="GSQ56" s="178" t="s">
        <v>339</v>
      </c>
      <c r="GSR56" s="178" t="s">
        <v>339</v>
      </c>
      <c r="GSS56" s="178" t="s">
        <v>339</v>
      </c>
      <c r="GST56" s="178" t="s">
        <v>339</v>
      </c>
      <c r="GSU56" s="178" t="s">
        <v>339</v>
      </c>
      <c r="GSV56" s="178" t="s">
        <v>339</v>
      </c>
      <c r="GSW56" s="178" t="s">
        <v>339</v>
      </c>
      <c r="GSX56" s="178" t="s">
        <v>339</v>
      </c>
      <c r="GSY56" s="178" t="s">
        <v>339</v>
      </c>
      <c r="GSZ56" s="178" t="s">
        <v>339</v>
      </c>
      <c r="GTA56" s="178" t="s">
        <v>339</v>
      </c>
      <c r="GTB56" s="178" t="s">
        <v>339</v>
      </c>
      <c r="GTC56" s="178" t="s">
        <v>339</v>
      </c>
      <c r="GTD56" s="178" t="s">
        <v>339</v>
      </c>
      <c r="GTE56" s="178" t="s">
        <v>339</v>
      </c>
      <c r="GTF56" s="178" t="s">
        <v>339</v>
      </c>
      <c r="GTG56" s="178" t="s">
        <v>339</v>
      </c>
      <c r="GTH56" s="178" t="s">
        <v>339</v>
      </c>
      <c r="GTI56" s="178" t="s">
        <v>339</v>
      </c>
      <c r="GTJ56" s="178" t="s">
        <v>339</v>
      </c>
      <c r="GTK56" s="178" t="s">
        <v>339</v>
      </c>
      <c r="GTL56" s="178" t="s">
        <v>339</v>
      </c>
      <c r="GTM56" s="178" t="s">
        <v>339</v>
      </c>
      <c r="GTN56" s="178" t="s">
        <v>339</v>
      </c>
      <c r="GTO56" s="178" t="s">
        <v>339</v>
      </c>
      <c r="GTP56" s="178" t="s">
        <v>339</v>
      </c>
      <c r="GTQ56" s="178" t="s">
        <v>339</v>
      </c>
      <c r="GTR56" s="178" t="s">
        <v>339</v>
      </c>
      <c r="GTS56" s="178" t="s">
        <v>339</v>
      </c>
      <c r="GTT56" s="178" t="s">
        <v>339</v>
      </c>
      <c r="GTU56" s="178" t="s">
        <v>339</v>
      </c>
      <c r="GTV56" s="178" t="s">
        <v>339</v>
      </c>
      <c r="GTW56" s="178" t="s">
        <v>339</v>
      </c>
      <c r="GTX56" s="178" t="s">
        <v>339</v>
      </c>
      <c r="GTY56" s="178" t="s">
        <v>339</v>
      </c>
      <c r="GTZ56" s="178" t="s">
        <v>339</v>
      </c>
      <c r="GUA56" s="178" t="s">
        <v>339</v>
      </c>
      <c r="GUB56" s="178" t="s">
        <v>339</v>
      </c>
      <c r="GUC56" s="178" t="s">
        <v>339</v>
      </c>
      <c r="GUD56" s="178" t="s">
        <v>339</v>
      </c>
      <c r="GUE56" s="178" t="s">
        <v>339</v>
      </c>
      <c r="GUF56" s="178" t="s">
        <v>339</v>
      </c>
      <c r="GUG56" s="178" t="s">
        <v>339</v>
      </c>
      <c r="GUH56" s="178" t="s">
        <v>339</v>
      </c>
      <c r="GUI56" s="178" t="s">
        <v>339</v>
      </c>
      <c r="GUJ56" s="178" t="s">
        <v>339</v>
      </c>
      <c r="GUK56" s="178" t="s">
        <v>339</v>
      </c>
      <c r="GUL56" s="178" t="s">
        <v>339</v>
      </c>
      <c r="GUM56" s="178" t="s">
        <v>339</v>
      </c>
      <c r="GUN56" s="178" t="s">
        <v>339</v>
      </c>
      <c r="GUO56" s="178" t="s">
        <v>339</v>
      </c>
      <c r="GUP56" s="178" t="s">
        <v>339</v>
      </c>
      <c r="GUQ56" s="178" t="s">
        <v>339</v>
      </c>
      <c r="GUR56" s="178" t="s">
        <v>339</v>
      </c>
      <c r="GUS56" s="178" t="s">
        <v>339</v>
      </c>
      <c r="GUT56" s="178" t="s">
        <v>339</v>
      </c>
      <c r="GUU56" s="178" t="s">
        <v>339</v>
      </c>
      <c r="GUV56" s="178" t="s">
        <v>339</v>
      </c>
      <c r="GUW56" s="178" t="s">
        <v>339</v>
      </c>
      <c r="GUX56" s="178" t="s">
        <v>339</v>
      </c>
      <c r="GUY56" s="178" t="s">
        <v>339</v>
      </c>
      <c r="GUZ56" s="178" t="s">
        <v>339</v>
      </c>
      <c r="GVA56" s="178" t="s">
        <v>339</v>
      </c>
      <c r="GVB56" s="178" t="s">
        <v>339</v>
      </c>
      <c r="GVC56" s="178" t="s">
        <v>339</v>
      </c>
      <c r="GVD56" s="178" t="s">
        <v>339</v>
      </c>
      <c r="GVE56" s="178" t="s">
        <v>339</v>
      </c>
      <c r="GVF56" s="178" t="s">
        <v>339</v>
      </c>
      <c r="GVG56" s="178" t="s">
        <v>339</v>
      </c>
      <c r="GVH56" s="178" t="s">
        <v>339</v>
      </c>
      <c r="GVI56" s="178" t="s">
        <v>339</v>
      </c>
      <c r="GVJ56" s="178" t="s">
        <v>339</v>
      </c>
      <c r="GVK56" s="178" t="s">
        <v>339</v>
      </c>
      <c r="GVL56" s="178" t="s">
        <v>339</v>
      </c>
      <c r="GVM56" s="178" t="s">
        <v>339</v>
      </c>
      <c r="GVN56" s="178" t="s">
        <v>339</v>
      </c>
      <c r="GVO56" s="178" t="s">
        <v>339</v>
      </c>
      <c r="GVP56" s="178" t="s">
        <v>339</v>
      </c>
      <c r="GVQ56" s="178" t="s">
        <v>339</v>
      </c>
      <c r="GVR56" s="178" t="s">
        <v>339</v>
      </c>
      <c r="GVS56" s="178" t="s">
        <v>339</v>
      </c>
      <c r="GVT56" s="178" t="s">
        <v>339</v>
      </c>
      <c r="GVU56" s="178" t="s">
        <v>339</v>
      </c>
      <c r="GVV56" s="178" t="s">
        <v>339</v>
      </c>
      <c r="GVW56" s="178" t="s">
        <v>339</v>
      </c>
      <c r="GVX56" s="178" t="s">
        <v>339</v>
      </c>
      <c r="GVY56" s="178" t="s">
        <v>339</v>
      </c>
      <c r="GVZ56" s="178" t="s">
        <v>339</v>
      </c>
      <c r="GWA56" s="178" t="s">
        <v>339</v>
      </c>
      <c r="GWB56" s="178" t="s">
        <v>339</v>
      </c>
      <c r="GWC56" s="178" t="s">
        <v>339</v>
      </c>
      <c r="GWD56" s="178" t="s">
        <v>339</v>
      </c>
      <c r="GWE56" s="178" t="s">
        <v>339</v>
      </c>
      <c r="GWF56" s="178" t="s">
        <v>339</v>
      </c>
      <c r="GWG56" s="178" t="s">
        <v>339</v>
      </c>
      <c r="GWH56" s="178" t="s">
        <v>339</v>
      </c>
      <c r="GWI56" s="178" t="s">
        <v>339</v>
      </c>
      <c r="GWJ56" s="178" t="s">
        <v>339</v>
      </c>
      <c r="GWK56" s="178" t="s">
        <v>339</v>
      </c>
      <c r="GWL56" s="178" t="s">
        <v>339</v>
      </c>
      <c r="GWM56" s="178" t="s">
        <v>339</v>
      </c>
      <c r="GWN56" s="178" t="s">
        <v>339</v>
      </c>
      <c r="GWO56" s="178" t="s">
        <v>339</v>
      </c>
      <c r="GWP56" s="178" t="s">
        <v>339</v>
      </c>
      <c r="GWQ56" s="178" t="s">
        <v>339</v>
      </c>
      <c r="GWR56" s="178" t="s">
        <v>339</v>
      </c>
      <c r="GWS56" s="178" t="s">
        <v>339</v>
      </c>
      <c r="GWT56" s="178" t="s">
        <v>339</v>
      </c>
      <c r="GWU56" s="178" t="s">
        <v>339</v>
      </c>
      <c r="GWV56" s="178" t="s">
        <v>339</v>
      </c>
      <c r="GWW56" s="178" t="s">
        <v>339</v>
      </c>
      <c r="GWX56" s="178" t="s">
        <v>339</v>
      </c>
      <c r="GWY56" s="178" t="s">
        <v>339</v>
      </c>
      <c r="GWZ56" s="178" t="s">
        <v>339</v>
      </c>
      <c r="GXA56" s="178" t="s">
        <v>339</v>
      </c>
      <c r="GXB56" s="178" t="s">
        <v>339</v>
      </c>
      <c r="GXC56" s="178" t="s">
        <v>339</v>
      </c>
      <c r="GXD56" s="178" t="s">
        <v>339</v>
      </c>
      <c r="GXE56" s="178" t="s">
        <v>339</v>
      </c>
      <c r="GXF56" s="178" t="s">
        <v>339</v>
      </c>
      <c r="GXG56" s="178" t="s">
        <v>339</v>
      </c>
      <c r="GXH56" s="178" t="s">
        <v>339</v>
      </c>
      <c r="GXI56" s="178" t="s">
        <v>339</v>
      </c>
      <c r="GXJ56" s="178" t="s">
        <v>339</v>
      </c>
      <c r="GXK56" s="178" t="s">
        <v>339</v>
      </c>
      <c r="GXL56" s="178" t="s">
        <v>339</v>
      </c>
      <c r="GXM56" s="178" t="s">
        <v>339</v>
      </c>
      <c r="GXN56" s="178" t="s">
        <v>339</v>
      </c>
      <c r="GXO56" s="178" t="s">
        <v>339</v>
      </c>
      <c r="GXP56" s="178" t="s">
        <v>339</v>
      </c>
      <c r="GXQ56" s="178" t="s">
        <v>339</v>
      </c>
      <c r="GXR56" s="178" t="s">
        <v>339</v>
      </c>
      <c r="GXS56" s="178" t="s">
        <v>339</v>
      </c>
      <c r="GXT56" s="178" t="s">
        <v>339</v>
      </c>
      <c r="GXU56" s="178" t="s">
        <v>339</v>
      </c>
      <c r="GXV56" s="178" t="s">
        <v>339</v>
      </c>
      <c r="GXW56" s="178" t="s">
        <v>339</v>
      </c>
      <c r="GXX56" s="178" t="s">
        <v>339</v>
      </c>
      <c r="GXY56" s="178" t="s">
        <v>339</v>
      </c>
      <c r="GXZ56" s="178" t="s">
        <v>339</v>
      </c>
      <c r="GYA56" s="178" t="s">
        <v>339</v>
      </c>
      <c r="GYB56" s="178" t="s">
        <v>339</v>
      </c>
      <c r="GYC56" s="178" t="s">
        <v>339</v>
      </c>
      <c r="GYD56" s="178" t="s">
        <v>339</v>
      </c>
      <c r="GYE56" s="178" t="s">
        <v>339</v>
      </c>
      <c r="GYF56" s="178" t="s">
        <v>339</v>
      </c>
      <c r="GYG56" s="178" t="s">
        <v>339</v>
      </c>
      <c r="GYH56" s="178" t="s">
        <v>339</v>
      </c>
      <c r="GYI56" s="178" t="s">
        <v>339</v>
      </c>
      <c r="GYJ56" s="178" t="s">
        <v>339</v>
      </c>
      <c r="GYK56" s="178" t="s">
        <v>339</v>
      </c>
      <c r="GYL56" s="178" t="s">
        <v>339</v>
      </c>
      <c r="GYM56" s="178" t="s">
        <v>339</v>
      </c>
      <c r="GYN56" s="178" t="s">
        <v>339</v>
      </c>
      <c r="GYO56" s="178" t="s">
        <v>339</v>
      </c>
      <c r="GYP56" s="178" t="s">
        <v>339</v>
      </c>
      <c r="GYQ56" s="178" t="s">
        <v>339</v>
      </c>
      <c r="GYR56" s="178" t="s">
        <v>339</v>
      </c>
      <c r="GYS56" s="178" t="s">
        <v>339</v>
      </c>
      <c r="GYT56" s="178" t="s">
        <v>339</v>
      </c>
      <c r="GYU56" s="178" t="s">
        <v>339</v>
      </c>
      <c r="GYV56" s="178" t="s">
        <v>339</v>
      </c>
      <c r="GYW56" s="178" t="s">
        <v>339</v>
      </c>
      <c r="GYX56" s="178" t="s">
        <v>339</v>
      </c>
      <c r="GYY56" s="178" t="s">
        <v>339</v>
      </c>
      <c r="GYZ56" s="178" t="s">
        <v>339</v>
      </c>
      <c r="GZA56" s="178" t="s">
        <v>339</v>
      </c>
      <c r="GZB56" s="178" t="s">
        <v>339</v>
      </c>
      <c r="GZC56" s="178" t="s">
        <v>339</v>
      </c>
      <c r="GZD56" s="178" t="s">
        <v>339</v>
      </c>
      <c r="GZE56" s="178" t="s">
        <v>339</v>
      </c>
      <c r="GZF56" s="178" t="s">
        <v>339</v>
      </c>
      <c r="GZG56" s="178" t="s">
        <v>339</v>
      </c>
      <c r="GZH56" s="178" t="s">
        <v>339</v>
      </c>
      <c r="GZI56" s="178" t="s">
        <v>339</v>
      </c>
      <c r="GZJ56" s="178" t="s">
        <v>339</v>
      </c>
      <c r="GZK56" s="178" t="s">
        <v>339</v>
      </c>
      <c r="GZL56" s="178" t="s">
        <v>339</v>
      </c>
      <c r="GZM56" s="178" t="s">
        <v>339</v>
      </c>
      <c r="GZN56" s="178" t="s">
        <v>339</v>
      </c>
      <c r="GZO56" s="178" t="s">
        <v>339</v>
      </c>
      <c r="GZP56" s="178" t="s">
        <v>339</v>
      </c>
      <c r="GZQ56" s="178" t="s">
        <v>339</v>
      </c>
      <c r="GZR56" s="178" t="s">
        <v>339</v>
      </c>
      <c r="GZS56" s="178" t="s">
        <v>339</v>
      </c>
      <c r="GZT56" s="178" t="s">
        <v>339</v>
      </c>
      <c r="GZU56" s="178" t="s">
        <v>339</v>
      </c>
      <c r="GZV56" s="178" t="s">
        <v>339</v>
      </c>
      <c r="GZW56" s="178" t="s">
        <v>339</v>
      </c>
      <c r="GZX56" s="178" t="s">
        <v>339</v>
      </c>
      <c r="GZY56" s="178" t="s">
        <v>339</v>
      </c>
      <c r="GZZ56" s="178" t="s">
        <v>339</v>
      </c>
      <c r="HAA56" s="178" t="s">
        <v>339</v>
      </c>
      <c r="HAB56" s="178" t="s">
        <v>339</v>
      </c>
      <c r="HAC56" s="178" t="s">
        <v>339</v>
      </c>
      <c r="HAD56" s="178" t="s">
        <v>339</v>
      </c>
      <c r="HAE56" s="178" t="s">
        <v>339</v>
      </c>
      <c r="HAF56" s="178" t="s">
        <v>339</v>
      </c>
      <c r="HAG56" s="178" t="s">
        <v>339</v>
      </c>
      <c r="HAH56" s="178" t="s">
        <v>339</v>
      </c>
      <c r="HAI56" s="178" t="s">
        <v>339</v>
      </c>
      <c r="HAJ56" s="178" t="s">
        <v>339</v>
      </c>
      <c r="HAK56" s="178" t="s">
        <v>339</v>
      </c>
      <c r="HAL56" s="178" t="s">
        <v>339</v>
      </c>
      <c r="HAM56" s="178" t="s">
        <v>339</v>
      </c>
      <c r="HAN56" s="178" t="s">
        <v>339</v>
      </c>
      <c r="HAO56" s="178" t="s">
        <v>339</v>
      </c>
      <c r="HAP56" s="178" t="s">
        <v>339</v>
      </c>
      <c r="HAQ56" s="178" t="s">
        <v>339</v>
      </c>
      <c r="HAR56" s="178" t="s">
        <v>339</v>
      </c>
      <c r="HAS56" s="178" t="s">
        <v>339</v>
      </c>
      <c r="HAT56" s="178" t="s">
        <v>339</v>
      </c>
      <c r="HAU56" s="178" t="s">
        <v>339</v>
      </c>
      <c r="HAV56" s="178" t="s">
        <v>339</v>
      </c>
      <c r="HAW56" s="178" t="s">
        <v>339</v>
      </c>
      <c r="HAX56" s="178" t="s">
        <v>339</v>
      </c>
      <c r="HAY56" s="178" t="s">
        <v>339</v>
      </c>
      <c r="HAZ56" s="178" t="s">
        <v>339</v>
      </c>
      <c r="HBA56" s="178" t="s">
        <v>339</v>
      </c>
      <c r="HBB56" s="178" t="s">
        <v>339</v>
      </c>
      <c r="HBC56" s="178" t="s">
        <v>339</v>
      </c>
      <c r="HBD56" s="178" t="s">
        <v>339</v>
      </c>
      <c r="HBE56" s="178" t="s">
        <v>339</v>
      </c>
      <c r="HBF56" s="178" t="s">
        <v>339</v>
      </c>
      <c r="HBG56" s="178" t="s">
        <v>339</v>
      </c>
      <c r="HBH56" s="178" t="s">
        <v>339</v>
      </c>
      <c r="HBI56" s="178" t="s">
        <v>339</v>
      </c>
      <c r="HBJ56" s="178" t="s">
        <v>339</v>
      </c>
      <c r="HBK56" s="178" t="s">
        <v>339</v>
      </c>
      <c r="HBL56" s="178" t="s">
        <v>339</v>
      </c>
      <c r="HBM56" s="178" t="s">
        <v>339</v>
      </c>
      <c r="HBN56" s="178" t="s">
        <v>339</v>
      </c>
      <c r="HBO56" s="178" t="s">
        <v>339</v>
      </c>
      <c r="HBP56" s="178" t="s">
        <v>339</v>
      </c>
      <c r="HBQ56" s="178" t="s">
        <v>339</v>
      </c>
      <c r="HBR56" s="178" t="s">
        <v>339</v>
      </c>
      <c r="HBS56" s="178" t="s">
        <v>339</v>
      </c>
      <c r="HBT56" s="178" t="s">
        <v>339</v>
      </c>
      <c r="HBU56" s="178" t="s">
        <v>339</v>
      </c>
      <c r="HBV56" s="178" t="s">
        <v>339</v>
      </c>
      <c r="HBW56" s="178" t="s">
        <v>339</v>
      </c>
      <c r="HBX56" s="178" t="s">
        <v>339</v>
      </c>
      <c r="HBY56" s="178" t="s">
        <v>339</v>
      </c>
      <c r="HBZ56" s="178" t="s">
        <v>339</v>
      </c>
      <c r="HCA56" s="178" t="s">
        <v>339</v>
      </c>
      <c r="HCB56" s="178" t="s">
        <v>339</v>
      </c>
      <c r="HCC56" s="178" t="s">
        <v>339</v>
      </c>
      <c r="HCD56" s="178" t="s">
        <v>339</v>
      </c>
      <c r="HCE56" s="178" t="s">
        <v>339</v>
      </c>
      <c r="HCF56" s="178" t="s">
        <v>339</v>
      </c>
      <c r="HCG56" s="178" t="s">
        <v>339</v>
      </c>
      <c r="HCH56" s="178" t="s">
        <v>339</v>
      </c>
      <c r="HCI56" s="178" t="s">
        <v>339</v>
      </c>
      <c r="HCJ56" s="178" t="s">
        <v>339</v>
      </c>
      <c r="HCK56" s="178" t="s">
        <v>339</v>
      </c>
      <c r="HCL56" s="178" t="s">
        <v>339</v>
      </c>
      <c r="HCM56" s="178" t="s">
        <v>339</v>
      </c>
      <c r="HCN56" s="178" t="s">
        <v>339</v>
      </c>
      <c r="HCO56" s="178" t="s">
        <v>339</v>
      </c>
      <c r="HCP56" s="178" t="s">
        <v>339</v>
      </c>
      <c r="HCQ56" s="178" t="s">
        <v>339</v>
      </c>
      <c r="HCR56" s="178" t="s">
        <v>339</v>
      </c>
      <c r="HCS56" s="178" t="s">
        <v>339</v>
      </c>
      <c r="HCT56" s="178" t="s">
        <v>339</v>
      </c>
      <c r="HCU56" s="178" t="s">
        <v>339</v>
      </c>
      <c r="HCV56" s="178" t="s">
        <v>339</v>
      </c>
      <c r="HCW56" s="178" t="s">
        <v>339</v>
      </c>
      <c r="HCX56" s="178" t="s">
        <v>339</v>
      </c>
      <c r="HCY56" s="178" t="s">
        <v>339</v>
      </c>
      <c r="HCZ56" s="178" t="s">
        <v>339</v>
      </c>
      <c r="HDA56" s="178" t="s">
        <v>339</v>
      </c>
      <c r="HDB56" s="178" t="s">
        <v>339</v>
      </c>
      <c r="HDC56" s="178" t="s">
        <v>339</v>
      </c>
      <c r="HDD56" s="178" t="s">
        <v>339</v>
      </c>
      <c r="HDE56" s="178" t="s">
        <v>339</v>
      </c>
      <c r="HDF56" s="178" t="s">
        <v>339</v>
      </c>
      <c r="HDG56" s="178" t="s">
        <v>339</v>
      </c>
      <c r="HDH56" s="178" t="s">
        <v>339</v>
      </c>
      <c r="HDI56" s="178" t="s">
        <v>339</v>
      </c>
      <c r="HDJ56" s="178" t="s">
        <v>339</v>
      </c>
      <c r="HDK56" s="178" t="s">
        <v>339</v>
      </c>
      <c r="HDL56" s="178" t="s">
        <v>339</v>
      </c>
      <c r="HDM56" s="178" t="s">
        <v>339</v>
      </c>
      <c r="HDN56" s="178" t="s">
        <v>339</v>
      </c>
      <c r="HDO56" s="178" t="s">
        <v>339</v>
      </c>
      <c r="HDP56" s="178" t="s">
        <v>339</v>
      </c>
      <c r="HDQ56" s="178" t="s">
        <v>339</v>
      </c>
      <c r="HDR56" s="178" t="s">
        <v>339</v>
      </c>
      <c r="HDS56" s="178" t="s">
        <v>339</v>
      </c>
      <c r="HDT56" s="178" t="s">
        <v>339</v>
      </c>
      <c r="HDU56" s="178" t="s">
        <v>339</v>
      </c>
      <c r="HDV56" s="178" t="s">
        <v>339</v>
      </c>
      <c r="HDW56" s="178" t="s">
        <v>339</v>
      </c>
      <c r="HDX56" s="178" t="s">
        <v>339</v>
      </c>
      <c r="HDY56" s="178" t="s">
        <v>339</v>
      </c>
      <c r="HDZ56" s="178" t="s">
        <v>339</v>
      </c>
      <c r="HEA56" s="178" t="s">
        <v>339</v>
      </c>
      <c r="HEB56" s="178" t="s">
        <v>339</v>
      </c>
      <c r="HEC56" s="178" t="s">
        <v>339</v>
      </c>
      <c r="HED56" s="178" t="s">
        <v>339</v>
      </c>
      <c r="HEE56" s="178" t="s">
        <v>339</v>
      </c>
      <c r="HEF56" s="178" t="s">
        <v>339</v>
      </c>
      <c r="HEG56" s="178" t="s">
        <v>339</v>
      </c>
      <c r="HEH56" s="178" t="s">
        <v>339</v>
      </c>
      <c r="HEI56" s="178" t="s">
        <v>339</v>
      </c>
      <c r="HEJ56" s="178" t="s">
        <v>339</v>
      </c>
      <c r="HEK56" s="178" t="s">
        <v>339</v>
      </c>
      <c r="HEL56" s="178" t="s">
        <v>339</v>
      </c>
      <c r="HEM56" s="178" t="s">
        <v>339</v>
      </c>
      <c r="HEN56" s="178" t="s">
        <v>339</v>
      </c>
      <c r="HEO56" s="178" t="s">
        <v>339</v>
      </c>
      <c r="HEP56" s="178" t="s">
        <v>339</v>
      </c>
      <c r="HEQ56" s="178" t="s">
        <v>339</v>
      </c>
      <c r="HER56" s="178" t="s">
        <v>339</v>
      </c>
      <c r="HES56" s="178" t="s">
        <v>339</v>
      </c>
      <c r="HET56" s="178" t="s">
        <v>339</v>
      </c>
      <c r="HEU56" s="178" t="s">
        <v>339</v>
      </c>
      <c r="HEV56" s="178" t="s">
        <v>339</v>
      </c>
      <c r="HEW56" s="178" t="s">
        <v>339</v>
      </c>
      <c r="HEX56" s="178" t="s">
        <v>339</v>
      </c>
      <c r="HEY56" s="178" t="s">
        <v>339</v>
      </c>
      <c r="HEZ56" s="178" t="s">
        <v>339</v>
      </c>
      <c r="HFA56" s="178" t="s">
        <v>339</v>
      </c>
      <c r="HFB56" s="178" t="s">
        <v>339</v>
      </c>
      <c r="HFC56" s="178" t="s">
        <v>339</v>
      </c>
      <c r="HFD56" s="178" t="s">
        <v>339</v>
      </c>
      <c r="HFE56" s="178" t="s">
        <v>339</v>
      </c>
      <c r="HFF56" s="178" t="s">
        <v>339</v>
      </c>
      <c r="HFG56" s="178" t="s">
        <v>339</v>
      </c>
      <c r="HFH56" s="178" t="s">
        <v>339</v>
      </c>
      <c r="HFI56" s="178" t="s">
        <v>339</v>
      </c>
      <c r="HFJ56" s="178" t="s">
        <v>339</v>
      </c>
      <c r="HFK56" s="178" t="s">
        <v>339</v>
      </c>
      <c r="HFL56" s="178" t="s">
        <v>339</v>
      </c>
      <c r="HFM56" s="178" t="s">
        <v>339</v>
      </c>
      <c r="HFN56" s="178" t="s">
        <v>339</v>
      </c>
      <c r="HFO56" s="178" t="s">
        <v>339</v>
      </c>
      <c r="HFP56" s="178" t="s">
        <v>339</v>
      </c>
      <c r="HFQ56" s="178" t="s">
        <v>339</v>
      </c>
      <c r="HFR56" s="178" t="s">
        <v>339</v>
      </c>
      <c r="HFS56" s="178" t="s">
        <v>339</v>
      </c>
      <c r="HFT56" s="178" t="s">
        <v>339</v>
      </c>
      <c r="HFU56" s="178" t="s">
        <v>339</v>
      </c>
      <c r="HFV56" s="178" t="s">
        <v>339</v>
      </c>
      <c r="HFW56" s="178" t="s">
        <v>339</v>
      </c>
      <c r="HFX56" s="178" t="s">
        <v>339</v>
      </c>
      <c r="HFY56" s="178" t="s">
        <v>339</v>
      </c>
      <c r="HFZ56" s="178" t="s">
        <v>339</v>
      </c>
      <c r="HGA56" s="178" t="s">
        <v>339</v>
      </c>
      <c r="HGB56" s="178" t="s">
        <v>339</v>
      </c>
      <c r="HGC56" s="178" t="s">
        <v>339</v>
      </c>
      <c r="HGD56" s="178" t="s">
        <v>339</v>
      </c>
      <c r="HGE56" s="178" t="s">
        <v>339</v>
      </c>
      <c r="HGF56" s="178" t="s">
        <v>339</v>
      </c>
      <c r="HGG56" s="178" t="s">
        <v>339</v>
      </c>
      <c r="HGH56" s="178" t="s">
        <v>339</v>
      </c>
      <c r="HGI56" s="178" t="s">
        <v>339</v>
      </c>
      <c r="HGJ56" s="178" t="s">
        <v>339</v>
      </c>
      <c r="HGK56" s="178" t="s">
        <v>339</v>
      </c>
      <c r="HGL56" s="178" t="s">
        <v>339</v>
      </c>
      <c r="HGM56" s="178" t="s">
        <v>339</v>
      </c>
      <c r="HGN56" s="178" t="s">
        <v>339</v>
      </c>
      <c r="HGO56" s="178" t="s">
        <v>339</v>
      </c>
      <c r="HGP56" s="178" t="s">
        <v>339</v>
      </c>
      <c r="HGQ56" s="178" t="s">
        <v>339</v>
      </c>
      <c r="HGR56" s="178" t="s">
        <v>339</v>
      </c>
      <c r="HGS56" s="178" t="s">
        <v>339</v>
      </c>
      <c r="HGT56" s="178" t="s">
        <v>339</v>
      </c>
      <c r="HGU56" s="178" t="s">
        <v>339</v>
      </c>
      <c r="HGV56" s="178" t="s">
        <v>339</v>
      </c>
      <c r="HGW56" s="178" t="s">
        <v>339</v>
      </c>
      <c r="HGX56" s="178" t="s">
        <v>339</v>
      </c>
      <c r="HGY56" s="178" t="s">
        <v>339</v>
      </c>
      <c r="HGZ56" s="178" t="s">
        <v>339</v>
      </c>
      <c r="HHA56" s="178" t="s">
        <v>339</v>
      </c>
      <c r="HHB56" s="178" t="s">
        <v>339</v>
      </c>
      <c r="HHC56" s="178" t="s">
        <v>339</v>
      </c>
      <c r="HHD56" s="178" t="s">
        <v>339</v>
      </c>
      <c r="HHE56" s="178" t="s">
        <v>339</v>
      </c>
      <c r="HHF56" s="178" t="s">
        <v>339</v>
      </c>
      <c r="HHG56" s="178" t="s">
        <v>339</v>
      </c>
      <c r="HHH56" s="178" t="s">
        <v>339</v>
      </c>
      <c r="HHI56" s="178" t="s">
        <v>339</v>
      </c>
      <c r="HHJ56" s="178" t="s">
        <v>339</v>
      </c>
      <c r="HHK56" s="178" t="s">
        <v>339</v>
      </c>
      <c r="HHL56" s="178" t="s">
        <v>339</v>
      </c>
      <c r="HHM56" s="178" t="s">
        <v>339</v>
      </c>
      <c r="HHN56" s="178" t="s">
        <v>339</v>
      </c>
      <c r="HHO56" s="178" t="s">
        <v>339</v>
      </c>
      <c r="HHP56" s="178" t="s">
        <v>339</v>
      </c>
      <c r="HHQ56" s="178" t="s">
        <v>339</v>
      </c>
      <c r="HHR56" s="178" t="s">
        <v>339</v>
      </c>
      <c r="HHS56" s="178" t="s">
        <v>339</v>
      </c>
      <c r="HHT56" s="178" t="s">
        <v>339</v>
      </c>
      <c r="HHU56" s="178" t="s">
        <v>339</v>
      </c>
      <c r="HHV56" s="178" t="s">
        <v>339</v>
      </c>
      <c r="HHW56" s="178" t="s">
        <v>339</v>
      </c>
      <c r="HHX56" s="178" t="s">
        <v>339</v>
      </c>
      <c r="HHY56" s="178" t="s">
        <v>339</v>
      </c>
      <c r="HHZ56" s="178" t="s">
        <v>339</v>
      </c>
      <c r="HIA56" s="178" t="s">
        <v>339</v>
      </c>
      <c r="HIB56" s="178" t="s">
        <v>339</v>
      </c>
      <c r="HIC56" s="178" t="s">
        <v>339</v>
      </c>
      <c r="HID56" s="178" t="s">
        <v>339</v>
      </c>
      <c r="HIE56" s="178" t="s">
        <v>339</v>
      </c>
      <c r="HIF56" s="178" t="s">
        <v>339</v>
      </c>
      <c r="HIG56" s="178" t="s">
        <v>339</v>
      </c>
      <c r="HIH56" s="178" t="s">
        <v>339</v>
      </c>
      <c r="HII56" s="178" t="s">
        <v>339</v>
      </c>
      <c r="HIJ56" s="178" t="s">
        <v>339</v>
      </c>
      <c r="HIK56" s="178" t="s">
        <v>339</v>
      </c>
      <c r="HIL56" s="178" t="s">
        <v>339</v>
      </c>
      <c r="HIM56" s="178" t="s">
        <v>339</v>
      </c>
      <c r="HIN56" s="178" t="s">
        <v>339</v>
      </c>
      <c r="HIO56" s="178" t="s">
        <v>339</v>
      </c>
      <c r="HIP56" s="178" t="s">
        <v>339</v>
      </c>
      <c r="HIQ56" s="178" t="s">
        <v>339</v>
      </c>
      <c r="HIR56" s="178" t="s">
        <v>339</v>
      </c>
      <c r="HIS56" s="178" t="s">
        <v>339</v>
      </c>
      <c r="HIT56" s="178" t="s">
        <v>339</v>
      </c>
      <c r="HIU56" s="178" t="s">
        <v>339</v>
      </c>
      <c r="HIV56" s="178" t="s">
        <v>339</v>
      </c>
      <c r="HIW56" s="178" t="s">
        <v>339</v>
      </c>
      <c r="HIX56" s="178" t="s">
        <v>339</v>
      </c>
      <c r="HIY56" s="178" t="s">
        <v>339</v>
      </c>
      <c r="HIZ56" s="178" t="s">
        <v>339</v>
      </c>
      <c r="HJA56" s="178" t="s">
        <v>339</v>
      </c>
      <c r="HJB56" s="178" t="s">
        <v>339</v>
      </c>
      <c r="HJC56" s="178" t="s">
        <v>339</v>
      </c>
      <c r="HJD56" s="178" t="s">
        <v>339</v>
      </c>
      <c r="HJE56" s="178" t="s">
        <v>339</v>
      </c>
      <c r="HJF56" s="178" t="s">
        <v>339</v>
      </c>
      <c r="HJG56" s="178" t="s">
        <v>339</v>
      </c>
      <c r="HJH56" s="178" t="s">
        <v>339</v>
      </c>
      <c r="HJI56" s="178" t="s">
        <v>339</v>
      </c>
      <c r="HJJ56" s="178" t="s">
        <v>339</v>
      </c>
      <c r="HJK56" s="178" t="s">
        <v>339</v>
      </c>
      <c r="HJL56" s="178" t="s">
        <v>339</v>
      </c>
      <c r="HJM56" s="178" t="s">
        <v>339</v>
      </c>
      <c r="HJN56" s="178" t="s">
        <v>339</v>
      </c>
      <c r="HJO56" s="178" t="s">
        <v>339</v>
      </c>
      <c r="HJP56" s="178" t="s">
        <v>339</v>
      </c>
      <c r="HJQ56" s="178" t="s">
        <v>339</v>
      </c>
      <c r="HJR56" s="178" t="s">
        <v>339</v>
      </c>
      <c r="HJS56" s="178" t="s">
        <v>339</v>
      </c>
      <c r="HJT56" s="178" t="s">
        <v>339</v>
      </c>
      <c r="HJU56" s="178" t="s">
        <v>339</v>
      </c>
      <c r="HJV56" s="178" t="s">
        <v>339</v>
      </c>
      <c r="HJW56" s="178" t="s">
        <v>339</v>
      </c>
      <c r="HJX56" s="178" t="s">
        <v>339</v>
      </c>
      <c r="HJY56" s="178" t="s">
        <v>339</v>
      </c>
      <c r="HJZ56" s="178" t="s">
        <v>339</v>
      </c>
      <c r="HKA56" s="178" t="s">
        <v>339</v>
      </c>
      <c r="HKB56" s="178" t="s">
        <v>339</v>
      </c>
      <c r="HKC56" s="178" t="s">
        <v>339</v>
      </c>
      <c r="HKD56" s="178" t="s">
        <v>339</v>
      </c>
      <c r="HKE56" s="178" t="s">
        <v>339</v>
      </c>
      <c r="HKF56" s="178" t="s">
        <v>339</v>
      </c>
      <c r="HKG56" s="178" t="s">
        <v>339</v>
      </c>
      <c r="HKH56" s="178" t="s">
        <v>339</v>
      </c>
      <c r="HKI56" s="178" t="s">
        <v>339</v>
      </c>
      <c r="HKJ56" s="178" t="s">
        <v>339</v>
      </c>
      <c r="HKK56" s="178" t="s">
        <v>339</v>
      </c>
      <c r="HKL56" s="178" t="s">
        <v>339</v>
      </c>
      <c r="HKM56" s="178" t="s">
        <v>339</v>
      </c>
      <c r="HKN56" s="178" t="s">
        <v>339</v>
      </c>
      <c r="HKO56" s="178" t="s">
        <v>339</v>
      </c>
      <c r="HKP56" s="178" t="s">
        <v>339</v>
      </c>
      <c r="HKQ56" s="178" t="s">
        <v>339</v>
      </c>
      <c r="HKR56" s="178" t="s">
        <v>339</v>
      </c>
      <c r="HKS56" s="178" t="s">
        <v>339</v>
      </c>
      <c r="HKT56" s="178" t="s">
        <v>339</v>
      </c>
      <c r="HKU56" s="178" t="s">
        <v>339</v>
      </c>
      <c r="HKV56" s="178" t="s">
        <v>339</v>
      </c>
      <c r="HKW56" s="178" t="s">
        <v>339</v>
      </c>
      <c r="HKX56" s="178" t="s">
        <v>339</v>
      </c>
      <c r="HKY56" s="178" t="s">
        <v>339</v>
      </c>
      <c r="HKZ56" s="178" t="s">
        <v>339</v>
      </c>
      <c r="HLA56" s="178" t="s">
        <v>339</v>
      </c>
      <c r="HLB56" s="178" t="s">
        <v>339</v>
      </c>
      <c r="HLC56" s="178" t="s">
        <v>339</v>
      </c>
      <c r="HLD56" s="178" t="s">
        <v>339</v>
      </c>
      <c r="HLE56" s="178" t="s">
        <v>339</v>
      </c>
      <c r="HLF56" s="178" t="s">
        <v>339</v>
      </c>
      <c r="HLG56" s="178" t="s">
        <v>339</v>
      </c>
      <c r="HLH56" s="178" t="s">
        <v>339</v>
      </c>
      <c r="HLI56" s="178" t="s">
        <v>339</v>
      </c>
      <c r="HLJ56" s="178" t="s">
        <v>339</v>
      </c>
      <c r="HLK56" s="178" t="s">
        <v>339</v>
      </c>
      <c r="HLL56" s="178" t="s">
        <v>339</v>
      </c>
      <c r="HLM56" s="178" t="s">
        <v>339</v>
      </c>
      <c r="HLN56" s="178" t="s">
        <v>339</v>
      </c>
      <c r="HLO56" s="178" t="s">
        <v>339</v>
      </c>
      <c r="HLP56" s="178" t="s">
        <v>339</v>
      </c>
      <c r="HLQ56" s="178" t="s">
        <v>339</v>
      </c>
      <c r="HLR56" s="178" t="s">
        <v>339</v>
      </c>
      <c r="HLS56" s="178" t="s">
        <v>339</v>
      </c>
      <c r="HLT56" s="178" t="s">
        <v>339</v>
      </c>
      <c r="HLU56" s="178" t="s">
        <v>339</v>
      </c>
      <c r="HLV56" s="178" t="s">
        <v>339</v>
      </c>
      <c r="HLW56" s="178" t="s">
        <v>339</v>
      </c>
      <c r="HLX56" s="178" t="s">
        <v>339</v>
      </c>
      <c r="HLY56" s="178" t="s">
        <v>339</v>
      </c>
      <c r="HLZ56" s="178" t="s">
        <v>339</v>
      </c>
      <c r="HMA56" s="178" t="s">
        <v>339</v>
      </c>
      <c r="HMB56" s="178" t="s">
        <v>339</v>
      </c>
      <c r="HMC56" s="178" t="s">
        <v>339</v>
      </c>
      <c r="HMD56" s="178" t="s">
        <v>339</v>
      </c>
      <c r="HME56" s="178" t="s">
        <v>339</v>
      </c>
      <c r="HMF56" s="178" t="s">
        <v>339</v>
      </c>
      <c r="HMG56" s="178" t="s">
        <v>339</v>
      </c>
      <c r="HMH56" s="178" t="s">
        <v>339</v>
      </c>
      <c r="HMI56" s="178" t="s">
        <v>339</v>
      </c>
      <c r="HMJ56" s="178" t="s">
        <v>339</v>
      </c>
      <c r="HMK56" s="178" t="s">
        <v>339</v>
      </c>
      <c r="HML56" s="178" t="s">
        <v>339</v>
      </c>
      <c r="HMM56" s="178" t="s">
        <v>339</v>
      </c>
      <c r="HMN56" s="178" t="s">
        <v>339</v>
      </c>
      <c r="HMO56" s="178" t="s">
        <v>339</v>
      </c>
      <c r="HMP56" s="178" t="s">
        <v>339</v>
      </c>
      <c r="HMQ56" s="178" t="s">
        <v>339</v>
      </c>
      <c r="HMR56" s="178" t="s">
        <v>339</v>
      </c>
      <c r="HMS56" s="178" t="s">
        <v>339</v>
      </c>
      <c r="HMT56" s="178" t="s">
        <v>339</v>
      </c>
      <c r="HMU56" s="178" t="s">
        <v>339</v>
      </c>
      <c r="HMV56" s="178" t="s">
        <v>339</v>
      </c>
      <c r="HMW56" s="178" t="s">
        <v>339</v>
      </c>
      <c r="HMX56" s="178" t="s">
        <v>339</v>
      </c>
      <c r="HMY56" s="178" t="s">
        <v>339</v>
      </c>
      <c r="HMZ56" s="178" t="s">
        <v>339</v>
      </c>
      <c r="HNA56" s="178" t="s">
        <v>339</v>
      </c>
      <c r="HNB56" s="178" t="s">
        <v>339</v>
      </c>
      <c r="HNC56" s="178" t="s">
        <v>339</v>
      </c>
      <c r="HND56" s="178" t="s">
        <v>339</v>
      </c>
      <c r="HNE56" s="178" t="s">
        <v>339</v>
      </c>
      <c r="HNF56" s="178" t="s">
        <v>339</v>
      </c>
      <c r="HNG56" s="178" t="s">
        <v>339</v>
      </c>
      <c r="HNH56" s="178" t="s">
        <v>339</v>
      </c>
      <c r="HNI56" s="178" t="s">
        <v>339</v>
      </c>
      <c r="HNJ56" s="178" t="s">
        <v>339</v>
      </c>
      <c r="HNK56" s="178" t="s">
        <v>339</v>
      </c>
      <c r="HNL56" s="178" t="s">
        <v>339</v>
      </c>
      <c r="HNM56" s="178" t="s">
        <v>339</v>
      </c>
      <c r="HNN56" s="178" t="s">
        <v>339</v>
      </c>
      <c r="HNO56" s="178" t="s">
        <v>339</v>
      </c>
      <c r="HNP56" s="178" t="s">
        <v>339</v>
      </c>
      <c r="HNQ56" s="178" t="s">
        <v>339</v>
      </c>
      <c r="HNR56" s="178" t="s">
        <v>339</v>
      </c>
      <c r="HNS56" s="178" t="s">
        <v>339</v>
      </c>
      <c r="HNT56" s="178" t="s">
        <v>339</v>
      </c>
      <c r="HNU56" s="178" t="s">
        <v>339</v>
      </c>
      <c r="HNV56" s="178" t="s">
        <v>339</v>
      </c>
      <c r="HNW56" s="178" t="s">
        <v>339</v>
      </c>
      <c r="HNX56" s="178" t="s">
        <v>339</v>
      </c>
      <c r="HNY56" s="178" t="s">
        <v>339</v>
      </c>
      <c r="HNZ56" s="178" t="s">
        <v>339</v>
      </c>
      <c r="HOA56" s="178" t="s">
        <v>339</v>
      </c>
      <c r="HOB56" s="178" t="s">
        <v>339</v>
      </c>
      <c r="HOC56" s="178" t="s">
        <v>339</v>
      </c>
      <c r="HOD56" s="178" t="s">
        <v>339</v>
      </c>
      <c r="HOE56" s="178" t="s">
        <v>339</v>
      </c>
      <c r="HOF56" s="178" t="s">
        <v>339</v>
      </c>
      <c r="HOG56" s="178" t="s">
        <v>339</v>
      </c>
      <c r="HOH56" s="178" t="s">
        <v>339</v>
      </c>
      <c r="HOI56" s="178" t="s">
        <v>339</v>
      </c>
      <c r="HOJ56" s="178" t="s">
        <v>339</v>
      </c>
      <c r="HOK56" s="178" t="s">
        <v>339</v>
      </c>
      <c r="HOL56" s="178" t="s">
        <v>339</v>
      </c>
      <c r="HOM56" s="178" t="s">
        <v>339</v>
      </c>
      <c r="HON56" s="178" t="s">
        <v>339</v>
      </c>
      <c r="HOO56" s="178" t="s">
        <v>339</v>
      </c>
      <c r="HOP56" s="178" t="s">
        <v>339</v>
      </c>
      <c r="HOQ56" s="178" t="s">
        <v>339</v>
      </c>
      <c r="HOR56" s="178" t="s">
        <v>339</v>
      </c>
      <c r="HOS56" s="178" t="s">
        <v>339</v>
      </c>
      <c r="HOT56" s="178" t="s">
        <v>339</v>
      </c>
      <c r="HOU56" s="178" t="s">
        <v>339</v>
      </c>
      <c r="HOV56" s="178" t="s">
        <v>339</v>
      </c>
      <c r="HOW56" s="178" t="s">
        <v>339</v>
      </c>
      <c r="HOX56" s="178" t="s">
        <v>339</v>
      </c>
      <c r="HOY56" s="178" t="s">
        <v>339</v>
      </c>
      <c r="HOZ56" s="178" t="s">
        <v>339</v>
      </c>
      <c r="HPA56" s="178" t="s">
        <v>339</v>
      </c>
      <c r="HPB56" s="178" t="s">
        <v>339</v>
      </c>
      <c r="HPC56" s="178" t="s">
        <v>339</v>
      </c>
      <c r="HPD56" s="178" t="s">
        <v>339</v>
      </c>
      <c r="HPE56" s="178" t="s">
        <v>339</v>
      </c>
      <c r="HPF56" s="178" t="s">
        <v>339</v>
      </c>
      <c r="HPG56" s="178" t="s">
        <v>339</v>
      </c>
      <c r="HPH56" s="178" t="s">
        <v>339</v>
      </c>
      <c r="HPI56" s="178" t="s">
        <v>339</v>
      </c>
      <c r="HPJ56" s="178" t="s">
        <v>339</v>
      </c>
      <c r="HPK56" s="178" t="s">
        <v>339</v>
      </c>
      <c r="HPL56" s="178" t="s">
        <v>339</v>
      </c>
      <c r="HPM56" s="178" t="s">
        <v>339</v>
      </c>
      <c r="HPN56" s="178" t="s">
        <v>339</v>
      </c>
      <c r="HPO56" s="178" t="s">
        <v>339</v>
      </c>
      <c r="HPP56" s="178" t="s">
        <v>339</v>
      </c>
      <c r="HPQ56" s="178" t="s">
        <v>339</v>
      </c>
      <c r="HPR56" s="178" t="s">
        <v>339</v>
      </c>
      <c r="HPS56" s="178" t="s">
        <v>339</v>
      </c>
      <c r="HPT56" s="178" t="s">
        <v>339</v>
      </c>
      <c r="HPU56" s="178" t="s">
        <v>339</v>
      </c>
      <c r="HPV56" s="178" t="s">
        <v>339</v>
      </c>
      <c r="HPW56" s="178" t="s">
        <v>339</v>
      </c>
      <c r="HPX56" s="178" t="s">
        <v>339</v>
      </c>
      <c r="HPY56" s="178" t="s">
        <v>339</v>
      </c>
      <c r="HPZ56" s="178" t="s">
        <v>339</v>
      </c>
      <c r="HQA56" s="178" t="s">
        <v>339</v>
      </c>
      <c r="HQB56" s="178" t="s">
        <v>339</v>
      </c>
      <c r="HQC56" s="178" t="s">
        <v>339</v>
      </c>
      <c r="HQD56" s="178" t="s">
        <v>339</v>
      </c>
      <c r="HQE56" s="178" t="s">
        <v>339</v>
      </c>
      <c r="HQF56" s="178" t="s">
        <v>339</v>
      </c>
      <c r="HQG56" s="178" t="s">
        <v>339</v>
      </c>
      <c r="HQH56" s="178" t="s">
        <v>339</v>
      </c>
      <c r="HQI56" s="178" t="s">
        <v>339</v>
      </c>
      <c r="HQJ56" s="178" t="s">
        <v>339</v>
      </c>
      <c r="HQK56" s="178" t="s">
        <v>339</v>
      </c>
      <c r="HQL56" s="178" t="s">
        <v>339</v>
      </c>
      <c r="HQM56" s="178" t="s">
        <v>339</v>
      </c>
      <c r="HQN56" s="178" t="s">
        <v>339</v>
      </c>
      <c r="HQO56" s="178" t="s">
        <v>339</v>
      </c>
      <c r="HQP56" s="178" t="s">
        <v>339</v>
      </c>
      <c r="HQQ56" s="178" t="s">
        <v>339</v>
      </c>
      <c r="HQR56" s="178" t="s">
        <v>339</v>
      </c>
      <c r="HQS56" s="178" t="s">
        <v>339</v>
      </c>
      <c r="HQT56" s="178" t="s">
        <v>339</v>
      </c>
      <c r="HQU56" s="178" t="s">
        <v>339</v>
      </c>
      <c r="HQV56" s="178" t="s">
        <v>339</v>
      </c>
      <c r="HQW56" s="178" t="s">
        <v>339</v>
      </c>
      <c r="HQX56" s="178" t="s">
        <v>339</v>
      </c>
      <c r="HQY56" s="178" t="s">
        <v>339</v>
      </c>
      <c r="HQZ56" s="178" t="s">
        <v>339</v>
      </c>
      <c r="HRA56" s="178" t="s">
        <v>339</v>
      </c>
      <c r="HRB56" s="178" t="s">
        <v>339</v>
      </c>
      <c r="HRC56" s="178" t="s">
        <v>339</v>
      </c>
      <c r="HRD56" s="178" t="s">
        <v>339</v>
      </c>
      <c r="HRE56" s="178" t="s">
        <v>339</v>
      </c>
      <c r="HRF56" s="178" t="s">
        <v>339</v>
      </c>
      <c r="HRG56" s="178" t="s">
        <v>339</v>
      </c>
      <c r="HRH56" s="178" t="s">
        <v>339</v>
      </c>
      <c r="HRI56" s="178" t="s">
        <v>339</v>
      </c>
      <c r="HRJ56" s="178" t="s">
        <v>339</v>
      </c>
      <c r="HRK56" s="178" t="s">
        <v>339</v>
      </c>
      <c r="HRL56" s="178" t="s">
        <v>339</v>
      </c>
      <c r="HRM56" s="178" t="s">
        <v>339</v>
      </c>
      <c r="HRN56" s="178" t="s">
        <v>339</v>
      </c>
      <c r="HRO56" s="178" t="s">
        <v>339</v>
      </c>
      <c r="HRP56" s="178" t="s">
        <v>339</v>
      </c>
      <c r="HRQ56" s="178" t="s">
        <v>339</v>
      </c>
      <c r="HRR56" s="178" t="s">
        <v>339</v>
      </c>
      <c r="HRS56" s="178" t="s">
        <v>339</v>
      </c>
      <c r="HRT56" s="178" t="s">
        <v>339</v>
      </c>
      <c r="HRU56" s="178" t="s">
        <v>339</v>
      </c>
      <c r="HRV56" s="178" t="s">
        <v>339</v>
      </c>
      <c r="HRW56" s="178" t="s">
        <v>339</v>
      </c>
      <c r="HRX56" s="178" t="s">
        <v>339</v>
      </c>
      <c r="HRY56" s="178" t="s">
        <v>339</v>
      </c>
      <c r="HRZ56" s="178" t="s">
        <v>339</v>
      </c>
      <c r="HSA56" s="178" t="s">
        <v>339</v>
      </c>
      <c r="HSB56" s="178" t="s">
        <v>339</v>
      </c>
      <c r="HSC56" s="178" t="s">
        <v>339</v>
      </c>
      <c r="HSD56" s="178" t="s">
        <v>339</v>
      </c>
      <c r="HSE56" s="178" t="s">
        <v>339</v>
      </c>
      <c r="HSF56" s="178" t="s">
        <v>339</v>
      </c>
      <c r="HSG56" s="178" t="s">
        <v>339</v>
      </c>
      <c r="HSH56" s="178" t="s">
        <v>339</v>
      </c>
      <c r="HSI56" s="178" t="s">
        <v>339</v>
      </c>
      <c r="HSJ56" s="178" t="s">
        <v>339</v>
      </c>
      <c r="HSK56" s="178" t="s">
        <v>339</v>
      </c>
      <c r="HSL56" s="178" t="s">
        <v>339</v>
      </c>
      <c r="HSM56" s="178" t="s">
        <v>339</v>
      </c>
      <c r="HSN56" s="178" t="s">
        <v>339</v>
      </c>
      <c r="HSO56" s="178" t="s">
        <v>339</v>
      </c>
      <c r="HSP56" s="178" t="s">
        <v>339</v>
      </c>
      <c r="HSQ56" s="178" t="s">
        <v>339</v>
      </c>
      <c r="HSR56" s="178" t="s">
        <v>339</v>
      </c>
      <c r="HSS56" s="178" t="s">
        <v>339</v>
      </c>
      <c r="HST56" s="178" t="s">
        <v>339</v>
      </c>
      <c r="HSU56" s="178" t="s">
        <v>339</v>
      </c>
      <c r="HSV56" s="178" t="s">
        <v>339</v>
      </c>
      <c r="HSW56" s="178" t="s">
        <v>339</v>
      </c>
      <c r="HSX56" s="178" t="s">
        <v>339</v>
      </c>
      <c r="HSY56" s="178" t="s">
        <v>339</v>
      </c>
      <c r="HSZ56" s="178" t="s">
        <v>339</v>
      </c>
      <c r="HTA56" s="178" t="s">
        <v>339</v>
      </c>
      <c r="HTB56" s="178" t="s">
        <v>339</v>
      </c>
      <c r="HTC56" s="178" t="s">
        <v>339</v>
      </c>
      <c r="HTD56" s="178" t="s">
        <v>339</v>
      </c>
      <c r="HTE56" s="178" t="s">
        <v>339</v>
      </c>
      <c r="HTF56" s="178" t="s">
        <v>339</v>
      </c>
      <c r="HTG56" s="178" t="s">
        <v>339</v>
      </c>
      <c r="HTH56" s="178" t="s">
        <v>339</v>
      </c>
      <c r="HTI56" s="178" t="s">
        <v>339</v>
      </c>
      <c r="HTJ56" s="178" t="s">
        <v>339</v>
      </c>
      <c r="HTK56" s="178" t="s">
        <v>339</v>
      </c>
      <c r="HTL56" s="178" t="s">
        <v>339</v>
      </c>
      <c r="HTM56" s="178" t="s">
        <v>339</v>
      </c>
      <c r="HTN56" s="178" t="s">
        <v>339</v>
      </c>
      <c r="HTO56" s="178" t="s">
        <v>339</v>
      </c>
      <c r="HTP56" s="178" t="s">
        <v>339</v>
      </c>
      <c r="HTQ56" s="178" t="s">
        <v>339</v>
      </c>
      <c r="HTR56" s="178" t="s">
        <v>339</v>
      </c>
      <c r="HTS56" s="178" t="s">
        <v>339</v>
      </c>
      <c r="HTT56" s="178" t="s">
        <v>339</v>
      </c>
      <c r="HTU56" s="178" t="s">
        <v>339</v>
      </c>
      <c r="HTV56" s="178" t="s">
        <v>339</v>
      </c>
      <c r="HTW56" s="178" t="s">
        <v>339</v>
      </c>
      <c r="HTX56" s="178" t="s">
        <v>339</v>
      </c>
      <c r="HTY56" s="178" t="s">
        <v>339</v>
      </c>
      <c r="HTZ56" s="178" t="s">
        <v>339</v>
      </c>
      <c r="HUA56" s="178" t="s">
        <v>339</v>
      </c>
      <c r="HUB56" s="178" t="s">
        <v>339</v>
      </c>
      <c r="HUC56" s="178" t="s">
        <v>339</v>
      </c>
      <c r="HUD56" s="178" t="s">
        <v>339</v>
      </c>
      <c r="HUE56" s="178" t="s">
        <v>339</v>
      </c>
      <c r="HUF56" s="178" t="s">
        <v>339</v>
      </c>
      <c r="HUG56" s="178" t="s">
        <v>339</v>
      </c>
      <c r="HUH56" s="178" t="s">
        <v>339</v>
      </c>
      <c r="HUI56" s="178" t="s">
        <v>339</v>
      </c>
      <c r="HUJ56" s="178" t="s">
        <v>339</v>
      </c>
      <c r="HUK56" s="178" t="s">
        <v>339</v>
      </c>
      <c r="HUL56" s="178" t="s">
        <v>339</v>
      </c>
      <c r="HUM56" s="178" t="s">
        <v>339</v>
      </c>
      <c r="HUN56" s="178" t="s">
        <v>339</v>
      </c>
      <c r="HUO56" s="178" t="s">
        <v>339</v>
      </c>
      <c r="HUP56" s="178" t="s">
        <v>339</v>
      </c>
      <c r="HUQ56" s="178" t="s">
        <v>339</v>
      </c>
      <c r="HUR56" s="178" t="s">
        <v>339</v>
      </c>
      <c r="HUS56" s="178" t="s">
        <v>339</v>
      </c>
      <c r="HUT56" s="178" t="s">
        <v>339</v>
      </c>
      <c r="HUU56" s="178" t="s">
        <v>339</v>
      </c>
      <c r="HUV56" s="178" t="s">
        <v>339</v>
      </c>
      <c r="HUW56" s="178" t="s">
        <v>339</v>
      </c>
      <c r="HUX56" s="178" t="s">
        <v>339</v>
      </c>
      <c r="HUY56" s="178" t="s">
        <v>339</v>
      </c>
      <c r="HUZ56" s="178" t="s">
        <v>339</v>
      </c>
      <c r="HVA56" s="178" t="s">
        <v>339</v>
      </c>
      <c r="HVB56" s="178" t="s">
        <v>339</v>
      </c>
      <c r="HVC56" s="178" t="s">
        <v>339</v>
      </c>
      <c r="HVD56" s="178" t="s">
        <v>339</v>
      </c>
      <c r="HVE56" s="178" t="s">
        <v>339</v>
      </c>
      <c r="HVF56" s="178" t="s">
        <v>339</v>
      </c>
      <c r="HVG56" s="178" t="s">
        <v>339</v>
      </c>
      <c r="HVH56" s="178" t="s">
        <v>339</v>
      </c>
      <c r="HVI56" s="178" t="s">
        <v>339</v>
      </c>
      <c r="HVJ56" s="178" t="s">
        <v>339</v>
      </c>
      <c r="HVK56" s="178" t="s">
        <v>339</v>
      </c>
      <c r="HVL56" s="178" t="s">
        <v>339</v>
      </c>
      <c r="HVM56" s="178" t="s">
        <v>339</v>
      </c>
      <c r="HVN56" s="178" t="s">
        <v>339</v>
      </c>
      <c r="HVO56" s="178" t="s">
        <v>339</v>
      </c>
      <c r="HVP56" s="178" t="s">
        <v>339</v>
      </c>
      <c r="HVQ56" s="178" t="s">
        <v>339</v>
      </c>
      <c r="HVR56" s="178" t="s">
        <v>339</v>
      </c>
      <c r="HVS56" s="178" t="s">
        <v>339</v>
      </c>
      <c r="HVT56" s="178" t="s">
        <v>339</v>
      </c>
      <c r="HVU56" s="178" t="s">
        <v>339</v>
      </c>
      <c r="HVV56" s="178" t="s">
        <v>339</v>
      </c>
      <c r="HVW56" s="178" t="s">
        <v>339</v>
      </c>
      <c r="HVX56" s="178" t="s">
        <v>339</v>
      </c>
      <c r="HVY56" s="178" t="s">
        <v>339</v>
      </c>
      <c r="HVZ56" s="178" t="s">
        <v>339</v>
      </c>
      <c r="HWA56" s="178" t="s">
        <v>339</v>
      </c>
      <c r="HWB56" s="178" t="s">
        <v>339</v>
      </c>
      <c r="HWC56" s="178" t="s">
        <v>339</v>
      </c>
      <c r="HWD56" s="178" t="s">
        <v>339</v>
      </c>
      <c r="HWE56" s="178" t="s">
        <v>339</v>
      </c>
      <c r="HWF56" s="178" t="s">
        <v>339</v>
      </c>
      <c r="HWG56" s="178" t="s">
        <v>339</v>
      </c>
      <c r="HWH56" s="178" t="s">
        <v>339</v>
      </c>
      <c r="HWI56" s="178" t="s">
        <v>339</v>
      </c>
      <c r="HWJ56" s="178" t="s">
        <v>339</v>
      </c>
      <c r="HWK56" s="178" t="s">
        <v>339</v>
      </c>
      <c r="HWL56" s="178" t="s">
        <v>339</v>
      </c>
      <c r="HWM56" s="178" t="s">
        <v>339</v>
      </c>
      <c r="HWN56" s="178" t="s">
        <v>339</v>
      </c>
      <c r="HWO56" s="178" t="s">
        <v>339</v>
      </c>
      <c r="HWP56" s="178" t="s">
        <v>339</v>
      </c>
      <c r="HWQ56" s="178" t="s">
        <v>339</v>
      </c>
      <c r="HWR56" s="178" t="s">
        <v>339</v>
      </c>
      <c r="HWS56" s="178" t="s">
        <v>339</v>
      </c>
      <c r="HWT56" s="178" t="s">
        <v>339</v>
      </c>
      <c r="HWU56" s="178" t="s">
        <v>339</v>
      </c>
      <c r="HWV56" s="178" t="s">
        <v>339</v>
      </c>
      <c r="HWW56" s="178" t="s">
        <v>339</v>
      </c>
      <c r="HWX56" s="178" t="s">
        <v>339</v>
      </c>
      <c r="HWY56" s="178" t="s">
        <v>339</v>
      </c>
      <c r="HWZ56" s="178" t="s">
        <v>339</v>
      </c>
      <c r="HXA56" s="178" t="s">
        <v>339</v>
      </c>
      <c r="HXB56" s="178" t="s">
        <v>339</v>
      </c>
      <c r="HXC56" s="178" t="s">
        <v>339</v>
      </c>
      <c r="HXD56" s="178" t="s">
        <v>339</v>
      </c>
      <c r="HXE56" s="178" t="s">
        <v>339</v>
      </c>
      <c r="HXF56" s="178" t="s">
        <v>339</v>
      </c>
      <c r="HXG56" s="178" t="s">
        <v>339</v>
      </c>
      <c r="HXH56" s="178" t="s">
        <v>339</v>
      </c>
      <c r="HXI56" s="178" t="s">
        <v>339</v>
      </c>
      <c r="HXJ56" s="178" t="s">
        <v>339</v>
      </c>
      <c r="HXK56" s="178" t="s">
        <v>339</v>
      </c>
      <c r="HXL56" s="178" t="s">
        <v>339</v>
      </c>
      <c r="HXM56" s="178" t="s">
        <v>339</v>
      </c>
      <c r="HXN56" s="178" t="s">
        <v>339</v>
      </c>
      <c r="HXO56" s="178" t="s">
        <v>339</v>
      </c>
      <c r="HXP56" s="178" t="s">
        <v>339</v>
      </c>
      <c r="HXQ56" s="178" t="s">
        <v>339</v>
      </c>
      <c r="HXR56" s="178" t="s">
        <v>339</v>
      </c>
      <c r="HXS56" s="178" t="s">
        <v>339</v>
      </c>
      <c r="HXT56" s="178" t="s">
        <v>339</v>
      </c>
      <c r="HXU56" s="178" t="s">
        <v>339</v>
      </c>
      <c r="HXV56" s="178" t="s">
        <v>339</v>
      </c>
      <c r="HXW56" s="178" t="s">
        <v>339</v>
      </c>
      <c r="HXX56" s="178" t="s">
        <v>339</v>
      </c>
      <c r="HXY56" s="178" t="s">
        <v>339</v>
      </c>
      <c r="HXZ56" s="178" t="s">
        <v>339</v>
      </c>
      <c r="HYA56" s="178" t="s">
        <v>339</v>
      </c>
      <c r="HYB56" s="178" t="s">
        <v>339</v>
      </c>
      <c r="HYC56" s="178" t="s">
        <v>339</v>
      </c>
      <c r="HYD56" s="178" t="s">
        <v>339</v>
      </c>
      <c r="HYE56" s="178" t="s">
        <v>339</v>
      </c>
      <c r="HYF56" s="178" t="s">
        <v>339</v>
      </c>
      <c r="HYG56" s="178" t="s">
        <v>339</v>
      </c>
      <c r="HYH56" s="178" t="s">
        <v>339</v>
      </c>
      <c r="HYI56" s="178" t="s">
        <v>339</v>
      </c>
      <c r="HYJ56" s="178" t="s">
        <v>339</v>
      </c>
      <c r="HYK56" s="178" t="s">
        <v>339</v>
      </c>
      <c r="HYL56" s="178" t="s">
        <v>339</v>
      </c>
      <c r="HYM56" s="178" t="s">
        <v>339</v>
      </c>
      <c r="HYN56" s="178" t="s">
        <v>339</v>
      </c>
      <c r="HYO56" s="178" t="s">
        <v>339</v>
      </c>
      <c r="HYP56" s="178" t="s">
        <v>339</v>
      </c>
      <c r="HYQ56" s="178" t="s">
        <v>339</v>
      </c>
      <c r="HYR56" s="178" t="s">
        <v>339</v>
      </c>
      <c r="HYS56" s="178" t="s">
        <v>339</v>
      </c>
      <c r="HYT56" s="178" t="s">
        <v>339</v>
      </c>
      <c r="HYU56" s="178" t="s">
        <v>339</v>
      </c>
      <c r="HYV56" s="178" t="s">
        <v>339</v>
      </c>
      <c r="HYW56" s="178" t="s">
        <v>339</v>
      </c>
      <c r="HYX56" s="178" t="s">
        <v>339</v>
      </c>
      <c r="HYY56" s="178" t="s">
        <v>339</v>
      </c>
      <c r="HYZ56" s="178" t="s">
        <v>339</v>
      </c>
      <c r="HZA56" s="178" t="s">
        <v>339</v>
      </c>
      <c r="HZB56" s="178" t="s">
        <v>339</v>
      </c>
      <c r="HZC56" s="178" t="s">
        <v>339</v>
      </c>
      <c r="HZD56" s="178" t="s">
        <v>339</v>
      </c>
      <c r="HZE56" s="178" t="s">
        <v>339</v>
      </c>
      <c r="HZF56" s="178" t="s">
        <v>339</v>
      </c>
      <c r="HZG56" s="178" t="s">
        <v>339</v>
      </c>
      <c r="HZH56" s="178" t="s">
        <v>339</v>
      </c>
      <c r="HZI56" s="178" t="s">
        <v>339</v>
      </c>
      <c r="HZJ56" s="178" t="s">
        <v>339</v>
      </c>
      <c r="HZK56" s="178" t="s">
        <v>339</v>
      </c>
      <c r="HZL56" s="178" t="s">
        <v>339</v>
      </c>
      <c r="HZM56" s="178" t="s">
        <v>339</v>
      </c>
      <c r="HZN56" s="178" t="s">
        <v>339</v>
      </c>
      <c r="HZO56" s="178" t="s">
        <v>339</v>
      </c>
      <c r="HZP56" s="178" t="s">
        <v>339</v>
      </c>
      <c r="HZQ56" s="178" t="s">
        <v>339</v>
      </c>
      <c r="HZR56" s="178" t="s">
        <v>339</v>
      </c>
      <c r="HZS56" s="178" t="s">
        <v>339</v>
      </c>
      <c r="HZT56" s="178" t="s">
        <v>339</v>
      </c>
      <c r="HZU56" s="178" t="s">
        <v>339</v>
      </c>
      <c r="HZV56" s="178" t="s">
        <v>339</v>
      </c>
      <c r="HZW56" s="178" t="s">
        <v>339</v>
      </c>
      <c r="HZX56" s="178" t="s">
        <v>339</v>
      </c>
      <c r="HZY56" s="178" t="s">
        <v>339</v>
      </c>
      <c r="HZZ56" s="178" t="s">
        <v>339</v>
      </c>
      <c r="IAA56" s="178" t="s">
        <v>339</v>
      </c>
      <c r="IAB56" s="178" t="s">
        <v>339</v>
      </c>
      <c r="IAC56" s="178" t="s">
        <v>339</v>
      </c>
      <c r="IAD56" s="178" t="s">
        <v>339</v>
      </c>
      <c r="IAE56" s="178" t="s">
        <v>339</v>
      </c>
      <c r="IAF56" s="178" t="s">
        <v>339</v>
      </c>
      <c r="IAG56" s="178" t="s">
        <v>339</v>
      </c>
      <c r="IAH56" s="178" t="s">
        <v>339</v>
      </c>
      <c r="IAI56" s="178" t="s">
        <v>339</v>
      </c>
      <c r="IAJ56" s="178" t="s">
        <v>339</v>
      </c>
      <c r="IAK56" s="178" t="s">
        <v>339</v>
      </c>
      <c r="IAL56" s="178" t="s">
        <v>339</v>
      </c>
      <c r="IAM56" s="178" t="s">
        <v>339</v>
      </c>
      <c r="IAN56" s="178" t="s">
        <v>339</v>
      </c>
      <c r="IAO56" s="178" t="s">
        <v>339</v>
      </c>
      <c r="IAP56" s="178" t="s">
        <v>339</v>
      </c>
      <c r="IAQ56" s="178" t="s">
        <v>339</v>
      </c>
      <c r="IAR56" s="178" t="s">
        <v>339</v>
      </c>
      <c r="IAS56" s="178" t="s">
        <v>339</v>
      </c>
      <c r="IAT56" s="178" t="s">
        <v>339</v>
      </c>
      <c r="IAU56" s="178" t="s">
        <v>339</v>
      </c>
      <c r="IAV56" s="178" t="s">
        <v>339</v>
      </c>
      <c r="IAW56" s="178" t="s">
        <v>339</v>
      </c>
      <c r="IAX56" s="178" t="s">
        <v>339</v>
      </c>
      <c r="IAY56" s="178" t="s">
        <v>339</v>
      </c>
      <c r="IAZ56" s="178" t="s">
        <v>339</v>
      </c>
      <c r="IBA56" s="178" t="s">
        <v>339</v>
      </c>
      <c r="IBB56" s="178" t="s">
        <v>339</v>
      </c>
      <c r="IBC56" s="178" t="s">
        <v>339</v>
      </c>
      <c r="IBD56" s="178" t="s">
        <v>339</v>
      </c>
      <c r="IBE56" s="178" t="s">
        <v>339</v>
      </c>
      <c r="IBF56" s="178" t="s">
        <v>339</v>
      </c>
      <c r="IBG56" s="178" t="s">
        <v>339</v>
      </c>
      <c r="IBH56" s="178" t="s">
        <v>339</v>
      </c>
      <c r="IBI56" s="178" t="s">
        <v>339</v>
      </c>
      <c r="IBJ56" s="178" t="s">
        <v>339</v>
      </c>
      <c r="IBK56" s="178" t="s">
        <v>339</v>
      </c>
      <c r="IBL56" s="178" t="s">
        <v>339</v>
      </c>
      <c r="IBM56" s="178" t="s">
        <v>339</v>
      </c>
      <c r="IBN56" s="178" t="s">
        <v>339</v>
      </c>
      <c r="IBO56" s="178" t="s">
        <v>339</v>
      </c>
      <c r="IBP56" s="178" t="s">
        <v>339</v>
      </c>
      <c r="IBQ56" s="178" t="s">
        <v>339</v>
      </c>
      <c r="IBR56" s="178" t="s">
        <v>339</v>
      </c>
      <c r="IBS56" s="178" t="s">
        <v>339</v>
      </c>
      <c r="IBT56" s="178" t="s">
        <v>339</v>
      </c>
      <c r="IBU56" s="178" t="s">
        <v>339</v>
      </c>
      <c r="IBV56" s="178" t="s">
        <v>339</v>
      </c>
      <c r="IBW56" s="178" t="s">
        <v>339</v>
      </c>
      <c r="IBX56" s="178" t="s">
        <v>339</v>
      </c>
      <c r="IBY56" s="178" t="s">
        <v>339</v>
      </c>
      <c r="IBZ56" s="178" t="s">
        <v>339</v>
      </c>
      <c r="ICA56" s="178" t="s">
        <v>339</v>
      </c>
      <c r="ICB56" s="178" t="s">
        <v>339</v>
      </c>
      <c r="ICC56" s="178" t="s">
        <v>339</v>
      </c>
      <c r="ICD56" s="178" t="s">
        <v>339</v>
      </c>
      <c r="ICE56" s="178" t="s">
        <v>339</v>
      </c>
      <c r="ICF56" s="178" t="s">
        <v>339</v>
      </c>
      <c r="ICG56" s="178" t="s">
        <v>339</v>
      </c>
      <c r="ICH56" s="178" t="s">
        <v>339</v>
      </c>
      <c r="ICI56" s="178" t="s">
        <v>339</v>
      </c>
      <c r="ICJ56" s="178" t="s">
        <v>339</v>
      </c>
      <c r="ICK56" s="178" t="s">
        <v>339</v>
      </c>
      <c r="ICL56" s="178" t="s">
        <v>339</v>
      </c>
      <c r="ICM56" s="178" t="s">
        <v>339</v>
      </c>
      <c r="ICN56" s="178" t="s">
        <v>339</v>
      </c>
      <c r="ICO56" s="178" t="s">
        <v>339</v>
      </c>
      <c r="ICP56" s="178" t="s">
        <v>339</v>
      </c>
      <c r="ICQ56" s="178" t="s">
        <v>339</v>
      </c>
      <c r="ICR56" s="178" t="s">
        <v>339</v>
      </c>
      <c r="ICS56" s="178" t="s">
        <v>339</v>
      </c>
      <c r="ICT56" s="178" t="s">
        <v>339</v>
      </c>
      <c r="ICU56" s="178" t="s">
        <v>339</v>
      </c>
      <c r="ICV56" s="178" t="s">
        <v>339</v>
      </c>
      <c r="ICW56" s="178" t="s">
        <v>339</v>
      </c>
      <c r="ICX56" s="178" t="s">
        <v>339</v>
      </c>
      <c r="ICY56" s="178" t="s">
        <v>339</v>
      </c>
      <c r="ICZ56" s="178" t="s">
        <v>339</v>
      </c>
      <c r="IDA56" s="178" t="s">
        <v>339</v>
      </c>
      <c r="IDB56" s="178" t="s">
        <v>339</v>
      </c>
      <c r="IDC56" s="178" t="s">
        <v>339</v>
      </c>
      <c r="IDD56" s="178" t="s">
        <v>339</v>
      </c>
      <c r="IDE56" s="178" t="s">
        <v>339</v>
      </c>
      <c r="IDF56" s="178" t="s">
        <v>339</v>
      </c>
      <c r="IDG56" s="178" t="s">
        <v>339</v>
      </c>
      <c r="IDH56" s="178" t="s">
        <v>339</v>
      </c>
      <c r="IDI56" s="178" t="s">
        <v>339</v>
      </c>
      <c r="IDJ56" s="178" t="s">
        <v>339</v>
      </c>
      <c r="IDK56" s="178" t="s">
        <v>339</v>
      </c>
      <c r="IDL56" s="178" t="s">
        <v>339</v>
      </c>
      <c r="IDM56" s="178" t="s">
        <v>339</v>
      </c>
      <c r="IDN56" s="178" t="s">
        <v>339</v>
      </c>
      <c r="IDO56" s="178" t="s">
        <v>339</v>
      </c>
      <c r="IDP56" s="178" t="s">
        <v>339</v>
      </c>
      <c r="IDQ56" s="178" t="s">
        <v>339</v>
      </c>
      <c r="IDR56" s="178" t="s">
        <v>339</v>
      </c>
      <c r="IDS56" s="178" t="s">
        <v>339</v>
      </c>
      <c r="IDT56" s="178" t="s">
        <v>339</v>
      </c>
      <c r="IDU56" s="178" t="s">
        <v>339</v>
      </c>
      <c r="IDV56" s="178" t="s">
        <v>339</v>
      </c>
      <c r="IDW56" s="178" t="s">
        <v>339</v>
      </c>
      <c r="IDX56" s="178" t="s">
        <v>339</v>
      </c>
      <c r="IDY56" s="178" t="s">
        <v>339</v>
      </c>
      <c r="IDZ56" s="178" t="s">
        <v>339</v>
      </c>
      <c r="IEA56" s="178" t="s">
        <v>339</v>
      </c>
      <c r="IEB56" s="178" t="s">
        <v>339</v>
      </c>
      <c r="IEC56" s="178" t="s">
        <v>339</v>
      </c>
      <c r="IED56" s="178" t="s">
        <v>339</v>
      </c>
      <c r="IEE56" s="178" t="s">
        <v>339</v>
      </c>
      <c r="IEF56" s="178" t="s">
        <v>339</v>
      </c>
      <c r="IEG56" s="178" t="s">
        <v>339</v>
      </c>
      <c r="IEH56" s="178" t="s">
        <v>339</v>
      </c>
      <c r="IEI56" s="178" t="s">
        <v>339</v>
      </c>
      <c r="IEJ56" s="178" t="s">
        <v>339</v>
      </c>
      <c r="IEK56" s="178" t="s">
        <v>339</v>
      </c>
      <c r="IEL56" s="178" t="s">
        <v>339</v>
      </c>
      <c r="IEM56" s="178" t="s">
        <v>339</v>
      </c>
      <c r="IEN56" s="178" t="s">
        <v>339</v>
      </c>
      <c r="IEO56" s="178" t="s">
        <v>339</v>
      </c>
      <c r="IEP56" s="178" t="s">
        <v>339</v>
      </c>
      <c r="IEQ56" s="178" t="s">
        <v>339</v>
      </c>
      <c r="IER56" s="178" t="s">
        <v>339</v>
      </c>
      <c r="IES56" s="178" t="s">
        <v>339</v>
      </c>
      <c r="IET56" s="178" t="s">
        <v>339</v>
      </c>
      <c r="IEU56" s="178" t="s">
        <v>339</v>
      </c>
      <c r="IEV56" s="178" t="s">
        <v>339</v>
      </c>
      <c r="IEW56" s="178" t="s">
        <v>339</v>
      </c>
      <c r="IEX56" s="178" t="s">
        <v>339</v>
      </c>
      <c r="IEY56" s="178" t="s">
        <v>339</v>
      </c>
      <c r="IEZ56" s="178" t="s">
        <v>339</v>
      </c>
      <c r="IFA56" s="178" t="s">
        <v>339</v>
      </c>
      <c r="IFB56" s="178" t="s">
        <v>339</v>
      </c>
      <c r="IFC56" s="178" t="s">
        <v>339</v>
      </c>
      <c r="IFD56" s="178" t="s">
        <v>339</v>
      </c>
      <c r="IFE56" s="178" t="s">
        <v>339</v>
      </c>
      <c r="IFF56" s="178" t="s">
        <v>339</v>
      </c>
      <c r="IFG56" s="178" t="s">
        <v>339</v>
      </c>
      <c r="IFH56" s="178" t="s">
        <v>339</v>
      </c>
      <c r="IFI56" s="178" t="s">
        <v>339</v>
      </c>
      <c r="IFJ56" s="178" t="s">
        <v>339</v>
      </c>
      <c r="IFK56" s="178" t="s">
        <v>339</v>
      </c>
      <c r="IFL56" s="178" t="s">
        <v>339</v>
      </c>
      <c r="IFM56" s="178" t="s">
        <v>339</v>
      </c>
      <c r="IFN56" s="178" t="s">
        <v>339</v>
      </c>
      <c r="IFO56" s="178" t="s">
        <v>339</v>
      </c>
      <c r="IFP56" s="178" t="s">
        <v>339</v>
      </c>
      <c r="IFQ56" s="178" t="s">
        <v>339</v>
      </c>
      <c r="IFR56" s="178" t="s">
        <v>339</v>
      </c>
      <c r="IFS56" s="178" t="s">
        <v>339</v>
      </c>
      <c r="IFT56" s="178" t="s">
        <v>339</v>
      </c>
      <c r="IFU56" s="178" t="s">
        <v>339</v>
      </c>
      <c r="IFV56" s="178" t="s">
        <v>339</v>
      </c>
      <c r="IFW56" s="178" t="s">
        <v>339</v>
      </c>
      <c r="IFX56" s="178" t="s">
        <v>339</v>
      </c>
      <c r="IFY56" s="178" t="s">
        <v>339</v>
      </c>
      <c r="IFZ56" s="178" t="s">
        <v>339</v>
      </c>
      <c r="IGA56" s="178" t="s">
        <v>339</v>
      </c>
      <c r="IGB56" s="178" t="s">
        <v>339</v>
      </c>
      <c r="IGC56" s="178" t="s">
        <v>339</v>
      </c>
      <c r="IGD56" s="178" t="s">
        <v>339</v>
      </c>
      <c r="IGE56" s="178" t="s">
        <v>339</v>
      </c>
      <c r="IGF56" s="178" t="s">
        <v>339</v>
      </c>
      <c r="IGG56" s="178" t="s">
        <v>339</v>
      </c>
      <c r="IGH56" s="178" t="s">
        <v>339</v>
      </c>
      <c r="IGI56" s="178" t="s">
        <v>339</v>
      </c>
      <c r="IGJ56" s="178" t="s">
        <v>339</v>
      </c>
      <c r="IGK56" s="178" t="s">
        <v>339</v>
      </c>
      <c r="IGL56" s="178" t="s">
        <v>339</v>
      </c>
      <c r="IGM56" s="178" t="s">
        <v>339</v>
      </c>
      <c r="IGN56" s="178" t="s">
        <v>339</v>
      </c>
      <c r="IGO56" s="178" t="s">
        <v>339</v>
      </c>
      <c r="IGP56" s="178" t="s">
        <v>339</v>
      </c>
      <c r="IGQ56" s="178" t="s">
        <v>339</v>
      </c>
      <c r="IGR56" s="178" t="s">
        <v>339</v>
      </c>
      <c r="IGS56" s="178" t="s">
        <v>339</v>
      </c>
      <c r="IGT56" s="178" t="s">
        <v>339</v>
      </c>
      <c r="IGU56" s="178" t="s">
        <v>339</v>
      </c>
      <c r="IGV56" s="178" t="s">
        <v>339</v>
      </c>
      <c r="IGW56" s="178" t="s">
        <v>339</v>
      </c>
      <c r="IGX56" s="178" t="s">
        <v>339</v>
      </c>
      <c r="IGY56" s="178" t="s">
        <v>339</v>
      </c>
      <c r="IGZ56" s="178" t="s">
        <v>339</v>
      </c>
      <c r="IHA56" s="178" t="s">
        <v>339</v>
      </c>
      <c r="IHB56" s="178" t="s">
        <v>339</v>
      </c>
      <c r="IHC56" s="178" t="s">
        <v>339</v>
      </c>
      <c r="IHD56" s="178" t="s">
        <v>339</v>
      </c>
      <c r="IHE56" s="178" t="s">
        <v>339</v>
      </c>
      <c r="IHF56" s="178" t="s">
        <v>339</v>
      </c>
      <c r="IHG56" s="178" t="s">
        <v>339</v>
      </c>
      <c r="IHH56" s="178" t="s">
        <v>339</v>
      </c>
      <c r="IHI56" s="178" t="s">
        <v>339</v>
      </c>
      <c r="IHJ56" s="178" t="s">
        <v>339</v>
      </c>
      <c r="IHK56" s="178" t="s">
        <v>339</v>
      </c>
      <c r="IHL56" s="178" t="s">
        <v>339</v>
      </c>
      <c r="IHM56" s="178" t="s">
        <v>339</v>
      </c>
      <c r="IHN56" s="178" t="s">
        <v>339</v>
      </c>
      <c r="IHO56" s="178" t="s">
        <v>339</v>
      </c>
      <c r="IHP56" s="178" t="s">
        <v>339</v>
      </c>
      <c r="IHQ56" s="178" t="s">
        <v>339</v>
      </c>
      <c r="IHR56" s="178" t="s">
        <v>339</v>
      </c>
      <c r="IHS56" s="178" t="s">
        <v>339</v>
      </c>
      <c r="IHT56" s="178" t="s">
        <v>339</v>
      </c>
      <c r="IHU56" s="178" t="s">
        <v>339</v>
      </c>
      <c r="IHV56" s="178" t="s">
        <v>339</v>
      </c>
      <c r="IHW56" s="178" t="s">
        <v>339</v>
      </c>
      <c r="IHX56" s="178" t="s">
        <v>339</v>
      </c>
      <c r="IHY56" s="178" t="s">
        <v>339</v>
      </c>
      <c r="IHZ56" s="178" t="s">
        <v>339</v>
      </c>
      <c r="IIA56" s="178" t="s">
        <v>339</v>
      </c>
      <c r="IIB56" s="178" t="s">
        <v>339</v>
      </c>
      <c r="IIC56" s="178" t="s">
        <v>339</v>
      </c>
      <c r="IID56" s="178" t="s">
        <v>339</v>
      </c>
      <c r="IIE56" s="178" t="s">
        <v>339</v>
      </c>
      <c r="IIF56" s="178" t="s">
        <v>339</v>
      </c>
      <c r="IIG56" s="178" t="s">
        <v>339</v>
      </c>
      <c r="IIH56" s="178" t="s">
        <v>339</v>
      </c>
      <c r="III56" s="178" t="s">
        <v>339</v>
      </c>
      <c r="IIJ56" s="178" t="s">
        <v>339</v>
      </c>
      <c r="IIK56" s="178" t="s">
        <v>339</v>
      </c>
      <c r="IIL56" s="178" t="s">
        <v>339</v>
      </c>
      <c r="IIM56" s="178" t="s">
        <v>339</v>
      </c>
      <c r="IIN56" s="178" t="s">
        <v>339</v>
      </c>
      <c r="IIO56" s="178" t="s">
        <v>339</v>
      </c>
      <c r="IIP56" s="178" t="s">
        <v>339</v>
      </c>
      <c r="IIQ56" s="178" t="s">
        <v>339</v>
      </c>
      <c r="IIR56" s="178" t="s">
        <v>339</v>
      </c>
      <c r="IIS56" s="178" t="s">
        <v>339</v>
      </c>
      <c r="IIT56" s="178" t="s">
        <v>339</v>
      </c>
      <c r="IIU56" s="178" t="s">
        <v>339</v>
      </c>
      <c r="IIV56" s="178" t="s">
        <v>339</v>
      </c>
      <c r="IIW56" s="178" t="s">
        <v>339</v>
      </c>
      <c r="IIX56" s="178" t="s">
        <v>339</v>
      </c>
      <c r="IIY56" s="178" t="s">
        <v>339</v>
      </c>
      <c r="IIZ56" s="178" t="s">
        <v>339</v>
      </c>
      <c r="IJA56" s="178" t="s">
        <v>339</v>
      </c>
      <c r="IJB56" s="178" t="s">
        <v>339</v>
      </c>
      <c r="IJC56" s="178" t="s">
        <v>339</v>
      </c>
      <c r="IJD56" s="178" t="s">
        <v>339</v>
      </c>
      <c r="IJE56" s="178" t="s">
        <v>339</v>
      </c>
      <c r="IJF56" s="178" t="s">
        <v>339</v>
      </c>
      <c r="IJG56" s="178" t="s">
        <v>339</v>
      </c>
      <c r="IJH56" s="178" t="s">
        <v>339</v>
      </c>
      <c r="IJI56" s="178" t="s">
        <v>339</v>
      </c>
      <c r="IJJ56" s="178" t="s">
        <v>339</v>
      </c>
      <c r="IJK56" s="178" t="s">
        <v>339</v>
      </c>
      <c r="IJL56" s="178" t="s">
        <v>339</v>
      </c>
      <c r="IJM56" s="178" t="s">
        <v>339</v>
      </c>
      <c r="IJN56" s="178" t="s">
        <v>339</v>
      </c>
      <c r="IJO56" s="178" t="s">
        <v>339</v>
      </c>
      <c r="IJP56" s="178" t="s">
        <v>339</v>
      </c>
      <c r="IJQ56" s="178" t="s">
        <v>339</v>
      </c>
      <c r="IJR56" s="178" t="s">
        <v>339</v>
      </c>
      <c r="IJS56" s="178" t="s">
        <v>339</v>
      </c>
      <c r="IJT56" s="178" t="s">
        <v>339</v>
      </c>
      <c r="IJU56" s="178" t="s">
        <v>339</v>
      </c>
      <c r="IJV56" s="178" t="s">
        <v>339</v>
      </c>
      <c r="IJW56" s="178" t="s">
        <v>339</v>
      </c>
      <c r="IJX56" s="178" t="s">
        <v>339</v>
      </c>
      <c r="IJY56" s="178" t="s">
        <v>339</v>
      </c>
      <c r="IJZ56" s="178" t="s">
        <v>339</v>
      </c>
      <c r="IKA56" s="178" t="s">
        <v>339</v>
      </c>
      <c r="IKB56" s="178" t="s">
        <v>339</v>
      </c>
      <c r="IKC56" s="178" t="s">
        <v>339</v>
      </c>
      <c r="IKD56" s="178" t="s">
        <v>339</v>
      </c>
      <c r="IKE56" s="178" t="s">
        <v>339</v>
      </c>
      <c r="IKF56" s="178" t="s">
        <v>339</v>
      </c>
      <c r="IKG56" s="178" t="s">
        <v>339</v>
      </c>
      <c r="IKH56" s="178" t="s">
        <v>339</v>
      </c>
      <c r="IKI56" s="178" t="s">
        <v>339</v>
      </c>
      <c r="IKJ56" s="178" t="s">
        <v>339</v>
      </c>
      <c r="IKK56" s="178" t="s">
        <v>339</v>
      </c>
      <c r="IKL56" s="178" t="s">
        <v>339</v>
      </c>
      <c r="IKM56" s="178" t="s">
        <v>339</v>
      </c>
      <c r="IKN56" s="178" t="s">
        <v>339</v>
      </c>
      <c r="IKO56" s="178" t="s">
        <v>339</v>
      </c>
      <c r="IKP56" s="178" t="s">
        <v>339</v>
      </c>
      <c r="IKQ56" s="178" t="s">
        <v>339</v>
      </c>
      <c r="IKR56" s="178" t="s">
        <v>339</v>
      </c>
      <c r="IKS56" s="178" t="s">
        <v>339</v>
      </c>
      <c r="IKT56" s="178" t="s">
        <v>339</v>
      </c>
      <c r="IKU56" s="178" t="s">
        <v>339</v>
      </c>
      <c r="IKV56" s="178" t="s">
        <v>339</v>
      </c>
      <c r="IKW56" s="178" t="s">
        <v>339</v>
      </c>
      <c r="IKX56" s="178" t="s">
        <v>339</v>
      </c>
      <c r="IKY56" s="178" t="s">
        <v>339</v>
      </c>
      <c r="IKZ56" s="178" t="s">
        <v>339</v>
      </c>
      <c r="ILA56" s="178" t="s">
        <v>339</v>
      </c>
      <c r="ILB56" s="178" t="s">
        <v>339</v>
      </c>
      <c r="ILC56" s="178" t="s">
        <v>339</v>
      </c>
      <c r="ILD56" s="178" t="s">
        <v>339</v>
      </c>
      <c r="ILE56" s="178" t="s">
        <v>339</v>
      </c>
      <c r="ILF56" s="178" t="s">
        <v>339</v>
      </c>
      <c r="ILG56" s="178" t="s">
        <v>339</v>
      </c>
      <c r="ILH56" s="178" t="s">
        <v>339</v>
      </c>
      <c r="ILI56" s="178" t="s">
        <v>339</v>
      </c>
      <c r="ILJ56" s="178" t="s">
        <v>339</v>
      </c>
      <c r="ILK56" s="178" t="s">
        <v>339</v>
      </c>
      <c r="ILL56" s="178" t="s">
        <v>339</v>
      </c>
      <c r="ILM56" s="178" t="s">
        <v>339</v>
      </c>
      <c r="ILN56" s="178" t="s">
        <v>339</v>
      </c>
      <c r="ILO56" s="178" t="s">
        <v>339</v>
      </c>
      <c r="ILP56" s="178" t="s">
        <v>339</v>
      </c>
      <c r="ILQ56" s="178" t="s">
        <v>339</v>
      </c>
      <c r="ILR56" s="178" t="s">
        <v>339</v>
      </c>
      <c r="ILS56" s="178" t="s">
        <v>339</v>
      </c>
      <c r="ILT56" s="178" t="s">
        <v>339</v>
      </c>
      <c r="ILU56" s="178" t="s">
        <v>339</v>
      </c>
      <c r="ILV56" s="178" t="s">
        <v>339</v>
      </c>
      <c r="ILW56" s="178" t="s">
        <v>339</v>
      </c>
      <c r="ILX56" s="178" t="s">
        <v>339</v>
      </c>
      <c r="ILY56" s="178" t="s">
        <v>339</v>
      </c>
      <c r="ILZ56" s="178" t="s">
        <v>339</v>
      </c>
      <c r="IMA56" s="178" t="s">
        <v>339</v>
      </c>
      <c r="IMB56" s="178" t="s">
        <v>339</v>
      </c>
      <c r="IMC56" s="178" t="s">
        <v>339</v>
      </c>
      <c r="IMD56" s="178" t="s">
        <v>339</v>
      </c>
      <c r="IME56" s="178" t="s">
        <v>339</v>
      </c>
      <c r="IMF56" s="178" t="s">
        <v>339</v>
      </c>
      <c r="IMG56" s="178" t="s">
        <v>339</v>
      </c>
      <c r="IMH56" s="178" t="s">
        <v>339</v>
      </c>
      <c r="IMI56" s="178" t="s">
        <v>339</v>
      </c>
      <c r="IMJ56" s="178" t="s">
        <v>339</v>
      </c>
      <c r="IMK56" s="178" t="s">
        <v>339</v>
      </c>
      <c r="IML56" s="178" t="s">
        <v>339</v>
      </c>
      <c r="IMM56" s="178" t="s">
        <v>339</v>
      </c>
      <c r="IMN56" s="178" t="s">
        <v>339</v>
      </c>
      <c r="IMO56" s="178" t="s">
        <v>339</v>
      </c>
      <c r="IMP56" s="178" t="s">
        <v>339</v>
      </c>
      <c r="IMQ56" s="178" t="s">
        <v>339</v>
      </c>
      <c r="IMR56" s="178" t="s">
        <v>339</v>
      </c>
      <c r="IMS56" s="178" t="s">
        <v>339</v>
      </c>
      <c r="IMT56" s="178" t="s">
        <v>339</v>
      </c>
      <c r="IMU56" s="178" t="s">
        <v>339</v>
      </c>
      <c r="IMV56" s="178" t="s">
        <v>339</v>
      </c>
      <c r="IMW56" s="178" t="s">
        <v>339</v>
      </c>
      <c r="IMX56" s="178" t="s">
        <v>339</v>
      </c>
      <c r="IMY56" s="178" t="s">
        <v>339</v>
      </c>
      <c r="IMZ56" s="178" t="s">
        <v>339</v>
      </c>
      <c r="INA56" s="178" t="s">
        <v>339</v>
      </c>
      <c r="INB56" s="178" t="s">
        <v>339</v>
      </c>
      <c r="INC56" s="178" t="s">
        <v>339</v>
      </c>
      <c r="IND56" s="178" t="s">
        <v>339</v>
      </c>
      <c r="INE56" s="178" t="s">
        <v>339</v>
      </c>
      <c r="INF56" s="178" t="s">
        <v>339</v>
      </c>
      <c r="ING56" s="178" t="s">
        <v>339</v>
      </c>
      <c r="INH56" s="178" t="s">
        <v>339</v>
      </c>
      <c r="INI56" s="178" t="s">
        <v>339</v>
      </c>
      <c r="INJ56" s="178" t="s">
        <v>339</v>
      </c>
      <c r="INK56" s="178" t="s">
        <v>339</v>
      </c>
      <c r="INL56" s="178" t="s">
        <v>339</v>
      </c>
      <c r="INM56" s="178" t="s">
        <v>339</v>
      </c>
      <c r="INN56" s="178" t="s">
        <v>339</v>
      </c>
      <c r="INO56" s="178" t="s">
        <v>339</v>
      </c>
      <c r="INP56" s="178" t="s">
        <v>339</v>
      </c>
      <c r="INQ56" s="178" t="s">
        <v>339</v>
      </c>
      <c r="INR56" s="178" t="s">
        <v>339</v>
      </c>
      <c r="INS56" s="178" t="s">
        <v>339</v>
      </c>
      <c r="INT56" s="178" t="s">
        <v>339</v>
      </c>
      <c r="INU56" s="178" t="s">
        <v>339</v>
      </c>
      <c r="INV56" s="178" t="s">
        <v>339</v>
      </c>
      <c r="INW56" s="178" t="s">
        <v>339</v>
      </c>
      <c r="INX56" s="178" t="s">
        <v>339</v>
      </c>
      <c r="INY56" s="178" t="s">
        <v>339</v>
      </c>
      <c r="INZ56" s="178" t="s">
        <v>339</v>
      </c>
      <c r="IOA56" s="178" t="s">
        <v>339</v>
      </c>
      <c r="IOB56" s="178" t="s">
        <v>339</v>
      </c>
      <c r="IOC56" s="178" t="s">
        <v>339</v>
      </c>
      <c r="IOD56" s="178" t="s">
        <v>339</v>
      </c>
      <c r="IOE56" s="178" t="s">
        <v>339</v>
      </c>
      <c r="IOF56" s="178" t="s">
        <v>339</v>
      </c>
      <c r="IOG56" s="178" t="s">
        <v>339</v>
      </c>
      <c r="IOH56" s="178" t="s">
        <v>339</v>
      </c>
      <c r="IOI56" s="178" t="s">
        <v>339</v>
      </c>
      <c r="IOJ56" s="178" t="s">
        <v>339</v>
      </c>
      <c r="IOK56" s="178" t="s">
        <v>339</v>
      </c>
      <c r="IOL56" s="178" t="s">
        <v>339</v>
      </c>
      <c r="IOM56" s="178" t="s">
        <v>339</v>
      </c>
      <c r="ION56" s="178" t="s">
        <v>339</v>
      </c>
      <c r="IOO56" s="178" t="s">
        <v>339</v>
      </c>
      <c r="IOP56" s="178" t="s">
        <v>339</v>
      </c>
      <c r="IOQ56" s="178" t="s">
        <v>339</v>
      </c>
      <c r="IOR56" s="178" t="s">
        <v>339</v>
      </c>
      <c r="IOS56" s="178" t="s">
        <v>339</v>
      </c>
      <c r="IOT56" s="178" t="s">
        <v>339</v>
      </c>
      <c r="IOU56" s="178" t="s">
        <v>339</v>
      </c>
      <c r="IOV56" s="178" t="s">
        <v>339</v>
      </c>
      <c r="IOW56" s="178" t="s">
        <v>339</v>
      </c>
      <c r="IOX56" s="178" t="s">
        <v>339</v>
      </c>
      <c r="IOY56" s="178" t="s">
        <v>339</v>
      </c>
      <c r="IOZ56" s="178" t="s">
        <v>339</v>
      </c>
      <c r="IPA56" s="178" t="s">
        <v>339</v>
      </c>
      <c r="IPB56" s="178" t="s">
        <v>339</v>
      </c>
      <c r="IPC56" s="178" t="s">
        <v>339</v>
      </c>
      <c r="IPD56" s="178" t="s">
        <v>339</v>
      </c>
      <c r="IPE56" s="178" t="s">
        <v>339</v>
      </c>
      <c r="IPF56" s="178" t="s">
        <v>339</v>
      </c>
      <c r="IPG56" s="178" t="s">
        <v>339</v>
      </c>
      <c r="IPH56" s="178" t="s">
        <v>339</v>
      </c>
      <c r="IPI56" s="178" t="s">
        <v>339</v>
      </c>
      <c r="IPJ56" s="178" t="s">
        <v>339</v>
      </c>
      <c r="IPK56" s="178" t="s">
        <v>339</v>
      </c>
      <c r="IPL56" s="178" t="s">
        <v>339</v>
      </c>
      <c r="IPM56" s="178" t="s">
        <v>339</v>
      </c>
      <c r="IPN56" s="178" t="s">
        <v>339</v>
      </c>
      <c r="IPO56" s="178" t="s">
        <v>339</v>
      </c>
      <c r="IPP56" s="178" t="s">
        <v>339</v>
      </c>
      <c r="IPQ56" s="178" t="s">
        <v>339</v>
      </c>
      <c r="IPR56" s="178" t="s">
        <v>339</v>
      </c>
      <c r="IPS56" s="178" t="s">
        <v>339</v>
      </c>
      <c r="IPT56" s="178" t="s">
        <v>339</v>
      </c>
      <c r="IPU56" s="178" t="s">
        <v>339</v>
      </c>
      <c r="IPV56" s="178" t="s">
        <v>339</v>
      </c>
      <c r="IPW56" s="178" t="s">
        <v>339</v>
      </c>
      <c r="IPX56" s="178" t="s">
        <v>339</v>
      </c>
      <c r="IPY56" s="178" t="s">
        <v>339</v>
      </c>
      <c r="IPZ56" s="178" t="s">
        <v>339</v>
      </c>
      <c r="IQA56" s="178" t="s">
        <v>339</v>
      </c>
      <c r="IQB56" s="178" t="s">
        <v>339</v>
      </c>
      <c r="IQC56" s="178" t="s">
        <v>339</v>
      </c>
      <c r="IQD56" s="178" t="s">
        <v>339</v>
      </c>
      <c r="IQE56" s="178" t="s">
        <v>339</v>
      </c>
      <c r="IQF56" s="178" t="s">
        <v>339</v>
      </c>
      <c r="IQG56" s="178" t="s">
        <v>339</v>
      </c>
      <c r="IQH56" s="178" t="s">
        <v>339</v>
      </c>
      <c r="IQI56" s="178" t="s">
        <v>339</v>
      </c>
      <c r="IQJ56" s="178" t="s">
        <v>339</v>
      </c>
      <c r="IQK56" s="178" t="s">
        <v>339</v>
      </c>
      <c r="IQL56" s="178" t="s">
        <v>339</v>
      </c>
      <c r="IQM56" s="178" t="s">
        <v>339</v>
      </c>
      <c r="IQN56" s="178" t="s">
        <v>339</v>
      </c>
      <c r="IQO56" s="178" t="s">
        <v>339</v>
      </c>
      <c r="IQP56" s="178" t="s">
        <v>339</v>
      </c>
      <c r="IQQ56" s="178" t="s">
        <v>339</v>
      </c>
      <c r="IQR56" s="178" t="s">
        <v>339</v>
      </c>
      <c r="IQS56" s="178" t="s">
        <v>339</v>
      </c>
      <c r="IQT56" s="178" t="s">
        <v>339</v>
      </c>
      <c r="IQU56" s="178" t="s">
        <v>339</v>
      </c>
      <c r="IQV56" s="178" t="s">
        <v>339</v>
      </c>
      <c r="IQW56" s="178" t="s">
        <v>339</v>
      </c>
      <c r="IQX56" s="178" t="s">
        <v>339</v>
      </c>
      <c r="IQY56" s="178" t="s">
        <v>339</v>
      </c>
      <c r="IQZ56" s="178" t="s">
        <v>339</v>
      </c>
      <c r="IRA56" s="178" t="s">
        <v>339</v>
      </c>
      <c r="IRB56" s="178" t="s">
        <v>339</v>
      </c>
      <c r="IRC56" s="178" t="s">
        <v>339</v>
      </c>
      <c r="IRD56" s="178" t="s">
        <v>339</v>
      </c>
      <c r="IRE56" s="178" t="s">
        <v>339</v>
      </c>
      <c r="IRF56" s="178" t="s">
        <v>339</v>
      </c>
      <c r="IRG56" s="178" t="s">
        <v>339</v>
      </c>
      <c r="IRH56" s="178" t="s">
        <v>339</v>
      </c>
      <c r="IRI56" s="178" t="s">
        <v>339</v>
      </c>
      <c r="IRJ56" s="178" t="s">
        <v>339</v>
      </c>
      <c r="IRK56" s="178" t="s">
        <v>339</v>
      </c>
      <c r="IRL56" s="178" t="s">
        <v>339</v>
      </c>
      <c r="IRM56" s="178" t="s">
        <v>339</v>
      </c>
      <c r="IRN56" s="178" t="s">
        <v>339</v>
      </c>
      <c r="IRO56" s="178" t="s">
        <v>339</v>
      </c>
      <c r="IRP56" s="178" t="s">
        <v>339</v>
      </c>
      <c r="IRQ56" s="178" t="s">
        <v>339</v>
      </c>
      <c r="IRR56" s="178" t="s">
        <v>339</v>
      </c>
      <c r="IRS56" s="178" t="s">
        <v>339</v>
      </c>
      <c r="IRT56" s="178" t="s">
        <v>339</v>
      </c>
      <c r="IRU56" s="178" t="s">
        <v>339</v>
      </c>
      <c r="IRV56" s="178" t="s">
        <v>339</v>
      </c>
      <c r="IRW56" s="178" t="s">
        <v>339</v>
      </c>
      <c r="IRX56" s="178" t="s">
        <v>339</v>
      </c>
      <c r="IRY56" s="178" t="s">
        <v>339</v>
      </c>
      <c r="IRZ56" s="178" t="s">
        <v>339</v>
      </c>
      <c r="ISA56" s="178" t="s">
        <v>339</v>
      </c>
      <c r="ISB56" s="178" t="s">
        <v>339</v>
      </c>
      <c r="ISC56" s="178" t="s">
        <v>339</v>
      </c>
      <c r="ISD56" s="178" t="s">
        <v>339</v>
      </c>
      <c r="ISE56" s="178" t="s">
        <v>339</v>
      </c>
      <c r="ISF56" s="178" t="s">
        <v>339</v>
      </c>
      <c r="ISG56" s="178" t="s">
        <v>339</v>
      </c>
      <c r="ISH56" s="178" t="s">
        <v>339</v>
      </c>
      <c r="ISI56" s="178" t="s">
        <v>339</v>
      </c>
      <c r="ISJ56" s="178" t="s">
        <v>339</v>
      </c>
      <c r="ISK56" s="178" t="s">
        <v>339</v>
      </c>
      <c r="ISL56" s="178" t="s">
        <v>339</v>
      </c>
      <c r="ISM56" s="178" t="s">
        <v>339</v>
      </c>
      <c r="ISN56" s="178" t="s">
        <v>339</v>
      </c>
      <c r="ISO56" s="178" t="s">
        <v>339</v>
      </c>
      <c r="ISP56" s="178" t="s">
        <v>339</v>
      </c>
      <c r="ISQ56" s="178" t="s">
        <v>339</v>
      </c>
      <c r="ISR56" s="178" t="s">
        <v>339</v>
      </c>
      <c r="ISS56" s="178" t="s">
        <v>339</v>
      </c>
      <c r="IST56" s="178" t="s">
        <v>339</v>
      </c>
      <c r="ISU56" s="178" t="s">
        <v>339</v>
      </c>
      <c r="ISV56" s="178" t="s">
        <v>339</v>
      </c>
      <c r="ISW56" s="178" t="s">
        <v>339</v>
      </c>
      <c r="ISX56" s="178" t="s">
        <v>339</v>
      </c>
      <c r="ISY56" s="178" t="s">
        <v>339</v>
      </c>
      <c r="ISZ56" s="178" t="s">
        <v>339</v>
      </c>
      <c r="ITA56" s="178" t="s">
        <v>339</v>
      </c>
      <c r="ITB56" s="178" t="s">
        <v>339</v>
      </c>
      <c r="ITC56" s="178" t="s">
        <v>339</v>
      </c>
      <c r="ITD56" s="178" t="s">
        <v>339</v>
      </c>
      <c r="ITE56" s="178" t="s">
        <v>339</v>
      </c>
      <c r="ITF56" s="178" t="s">
        <v>339</v>
      </c>
      <c r="ITG56" s="178" t="s">
        <v>339</v>
      </c>
      <c r="ITH56" s="178" t="s">
        <v>339</v>
      </c>
      <c r="ITI56" s="178" t="s">
        <v>339</v>
      </c>
      <c r="ITJ56" s="178" t="s">
        <v>339</v>
      </c>
      <c r="ITK56" s="178" t="s">
        <v>339</v>
      </c>
      <c r="ITL56" s="178" t="s">
        <v>339</v>
      </c>
      <c r="ITM56" s="178" t="s">
        <v>339</v>
      </c>
      <c r="ITN56" s="178" t="s">
        <v>339</v>
      </c>
      <c r="ITO56" s="178" t="s">
        <v>339</v>
      </c>
      <c r="ITP56" s="178" t="s">
        <v>339</v>
      </c>
      <c r="ITQ56" s="178" t="s">
        <v>339</v>
      </c>
      <c r="ITR56" s="178" t="s">
        <v>339</v>
      </c>
      <c r="ITS56" s="178" t="s">
        <v>339</v>
      </c>
      <c r="ITT56" s="178" t="s">
        <v>339</v>
      </c>
      <c r="ITU56" s="178" t="s">
        <v>339</v>
      </c>
      <c r="ITV56" s="178" t="s">
        <v>339</v>
      </c>
      <c r="ITW56" s="178" t="s">
        <v>339</v>
      </c>
      <c r="ITX56" s="178" t="s">
        <v>339</v>
      </c>
      <c r="ITY56" s="178" t="s">
        <v>339</v>
      </c>
      <c r="ITZ56" s="178" t="s">
        <v>339</v>
      </c>
      <c r="IUA56" s="178" t="s">
        <v>339</v>
      </c>
      <c r="IUB56" s="178" t="s">
        <v>339</v>
      </c>
      <c r="IUC56" s="178" t="s">
        <v>339</v>
      </c>
      <c r="IUD56" s="178" t="s">
        <v>339</v>
      </c>
      <c r="IUE56" s="178" t="s">
        <v>339</v>
      </c>
      <c r="IUF56" s="178" t="s">
        <v>339</v>
      </c>
      <c r="IUG56" s="178" t="s">
        <v>339</v>
      </c>
      <c r="IUH56" s="178" t="s">
        <v>339</v>
      </c>
      <c r="IUI56" s="178" t="s">
        <v>339</v>
      </c>
      <c r="IUJ56" s="178" t="s">
        <v>339</v>
      </c>
      <c r="IUK56" s="178" t="s">
        <v>339</v>
      </c>
      <c r="IUL56" s="178" t="s">
        <v>339</v>
      </c>
      <c r="IUM56" s="178" t="s">
        <v>339</v>
      </c>
      <c r="IUN56" s="178" t="s">
        <v>339</v>
      </c>
      <c r="IUO56" s="178" t="s">
        <v>339</v>
      </c>
      <c r="IUP56" s="178" t="s">
        <v>339</v>
      </c>
      <c r="IUQ56" s="178" t="s">
        <v>339</v>
      </c>
      <c r="IUR56" s="178" t="s">
        <v>339</v>
      </c>
      <c r="IUS56" s="178" t="s">
        <v>339</v>
      </c>
      <c r="IUT56" s="178" t="s">
        <v>339</v>
      </c>
      <c r="IUU56" s="178" t="s">
        <v>339</v>
      </c>
      <c r="IUV56" s="178" t="s">
        <v>339</v>
      </c>
      <c r="IUW56" s="178" t="s">
        <v>339</v>
      </c>
      <c r="IUX56" s="178" t="s">
        <v>339</v>
      </c>
      <c r="IUY56" s="178" t="s">
        <v>339</v>
      </c>
      <c r="IUZ56" s="178" t="s">
        <v>339</v>
      </c>
      <c r="IVA56" s="178" t="s">
        <v>339</v>
      </c>
      <c r="IVB56" s="178" t="s">
        <v>339</v>
      </c>
      <c r="IVC56" s="178" t="s">
        <v>339</v>
      </c>
      <c r="IVD56" s="178" t="s">
        <v>339</v>
      </c>
      <c r="IVE56" s="178" t="s">
        <v>339</v>
      </c>
      <c r="IVF56" s="178" t="s">
        <v>339</v>
      </c>
      <c r="IVG56" s="178" t="s">
        <v>339</v>
      </c>
      <c r="IVH56" s="178" t="s">
        <v>339</v>
      </c>
      <c r="IVI56" s="178" t="s">
        <v>339</v>
      </c>
      <c r="IVJ56" s="178" t="s">
        <v>339</v>
      </c>
      <c r="IVK56" s="178" t="s">
        <v>339</v>
      </c>
      <c r="IVL56" s="178" t="s">
        <v>339</v>
      </c>
      <c r="IVM56" s="178" t="s">
        <v>339</v>
      </c>
      <c r="IVN56" s="178" t="s">
        <v>339</v>
      </c>
      <c r="IVO56" s="178" t="s">
        <v>339</v>
      </c>
      <c r="IVP56" s="178" t="s">
        <v>339</v>
      </c>
      <c r="IVQ56" s="178" t="s">
        <v>339</v>
      </c>
      <c r="IVR56" s="178" t="s">
        <v>339</v>
      </c>
      <c r="IVS56" s="178" t="s">
        <v>339</v>
      </c>
      <c r="IVT56" s="178" t="s">
        <v>339</v>
      </c>
      <c r="IVU56" s="178" t="s">
        <v>339</v>
      </c>
      <c r="IVV56" s="178" t="s">
        <v>339</v>
      </c>
      <c r="IVW56" s="178" t="s">
        <v>339</v>
      </c>
      <c r="IVX56" s="178" t="s">
        <v>339</v>
      </c>
      <c r="IVY56" s="178" t="s">
        <v>339</v>
      </c>
      <c r="IVZ56" s="178" t="s">
        <v>339</v>
      </c>
      <c r="IWA56" s="178" t="s">
        <v>339</v>
      </c>
      <c r="IWB56" s="178" t="s">
        <v>339</v>
      </c>
      <c r="IWC56" s="178" t="s">
        <v>339</v>
      </c>
      <c r="IWD56" s="178" t="s">
        <v>339</v>
      </c>
      <c r="IWE56" s="178" t="s">
        <v>339</v>
      </c>
      <c r="IWF56" s="178" t="s">
        <v>339</v>
      </c>
      <c r="IWG56" s="178" t="s">
        <v>339</v>
      </c>
      <c r="IWH56" s="178" t="s">
        <v>339</v>
      </c>
      <c r="IWI56" s="178" t="s">
        <v>339</v>
      </c>
      <c r="IWJ56" s="178" t="s">
        <v>339</v>
      </c>
      <c r="IWK56" s="178" t="s">
        <v>339</v>
      </c>
      <c r="IWL56" s="178" t="s">
        <v>339</v>
      </c>
      <c r="IWM56" s="178" t="s">
        <v>339</v>
      </c>
      <c r="IWN56" s="178" t="s">
        <v>339</v>
      </c>
      <c r="IWO56" s="178" t="s">
        <v>339</v>
      </c>
      <c r="IWP56" s="178" t="s">
        <v>339</v>
      </c>
      <c r="IWQ56" s="178" t="s">
        <v>339</v>
      </c>
      <c r="IWR56" s="178" t="s">
        <v>339</v>
      </c>
      <c r="IWS56" s="178" t="s">
        <v>339</v>
      </c>
      <c r="IWT56" s="178" t="s">
        <v>339</v>
      </c>
      <c r="IWU56" s="178" t="s">
        <v>339</v>
      </c>
      <c r="IWV56" s="178" t="s">
        <v>339</v>
      </c>
      <c r="IWW56" s="178" t="s">
        <v>339</v>
      </c>
      <c r="IWX56" s="178" t="s">
        <v>339</v>
      </c>
      <c r="IWY56" s="178" t="s">
        <v>339</v>
      </c>
      <c r="IWZ56" s="178" t="s">
        <v>339</v>
      </c>
      <c r="IXA56" s="178" t="s">
        <v>339</v>
      </c>
      <c r="IXB56" s="178" t="s">
        <v>339</v>
      </c>
      <c r="IXC56" s="178" t="s">
        <v>339</v>
      </c>
      <c r="IXD56" s="178" t="s">
        <v>339</v>
      </c>
      <c r="IXE56" s="178" t="s">
        <v>339</v>
      </c>
      <c r="IXF56" s="178" t="s">
        <v>339</v>
      </c>
      <c r="IXG56" s="178" t="s">
        <v>339</v>
      </c>
      <c r="IXH56" s="178" t="s">
        <v>339</v>
      </c>
      <c r="IXI56" s="178" t="s">
        <v>339</v>
      </c>
      <c r="IXJ56" s="178" t="s">
        <v>339</v>
      </c>
      <c r="IXK56" s="178" t="s">
        <v>339</v>
      </c>
      <c r="IXL56" s="178" t="s">
        <v>339</v>
      </c>
      <c r="IXM56" s="178" t="s">
        <v>339</v>
      </c>
      <c r="IXN56" s="178" t="s">
        <v>339</v>
      </c>
      <c r="IXO56" s="178" t="s">
        <v>339</v>
      </c>
      <c r="IXP56" s="178" t="s">
        <v>339</v>
      </c>
      <c r="IXQ56" s="178" t="s">
        <v>339</v>
      </c>
      <c r="IXR56" s="178" t="s">
        <v>339</v>
      </c>
      <c r="IXS56" s="178" t="s">
        <v>339</v>
      </c>
      <c r="IXT56" s="178" t="s">
        <v>339</v>
      </c>
      <c r="IXU56" s="178" t="s">
        <v>339</v>
      </c>
      <c r="IXV56" s="178" t="s">
        <v>339</v>
      </c>
      <c r="IXW56" s="178" t="s">
        <v>339</v>
      </c>
      <c r="IXX56" s="178" t="s">
        <v>339</v>
      </c>
      <c r="IXY56" s="178" t="s">
        <v>339</v>
      </c>
      <c r="IXZ56" s="178" t="s">
        <v>339</v>
      </c>
      <c r="IYA56" s="178" t="s">
        <v>339</v>
      </c>
      <c r="IYB56" s="178" t="s">
        <v>339</v>
      </c>
      <c r="IYC56" s="178" t="s">
        <v>339</v>
      </c>
      <c r="IYD56" s="178" t="s">
        <v>339</v>
      </c>
      <c r="IYE56" s="178" t="s">
        <v>339</v>
      </c>
      <c r="IYF56" s="178" t="s">
        <v>339</v>
      </c>
      <c r="IYG56" s="178" t="s">
        <v>339</v>
      </c>
      <c r="IYH56" s="178" t="s">
        <v>339</v>
      </c>
      <c r="IYI56" s="178" t="s">
        <v>339</v>
      </c>
      <c r="IYJ56" s="178" t="s">
        <v>339</v>
      </c>
      <c r="IYK56" s="178" t="s">
        <v>339</v>
      </c>
      <c r="IYL56" s="178" t="s">
        <v>339</v>
      </c>
      <c r="IYM56" s="178" t="s">
        <v>339</v>
      </c>
      <c r="IYN56" s="178" t="s">
        <v>339</v>
      </c>
      <c r="IYO56" s="178" t="s">
        <v>339</v>
      </c>
      <c r="IYP56" s="178" t="s">
        <v>339</v>
      </c>
      <c r="IYQ56" s="178" t="s">
        <v>339</v>
      </c>
      <c r="IYR56" s="178" t="s">
        <v>339</v>
      </c>
      <c r="IYS56" s="178" t="s">
        <v>339</v>
      </c>
      <c r="IYT56" s="178" t="s">
        <v>339</v>
      </c>
      <c r="IYU56" s="178" t="s">
        <v>339</v>
      </c>
      <c r="IYV56" s="178" t="s">
        <v>339</v>
      </c>
      <c r="IYW56" s="178" t="s">
        <v>339</v>
      </c>
      <c r="IYX56" s="178" t="s">
        <v>339</v>
      </c>
      <c r="IYY56" s="178" t="s">
        <v>339</v>
      </c>
      <c r="IYZ56" s="178" t="s">
        <v>339</v>
      </c>
      <c r="IZA56" s="178" t="s">
        <v>339</v>
      </c>
      <c r="IZB56" s="178" t="s">
        <v>339</v>
      </c>
      <c r="IZC56" s="178" t="s">
        <v>339</v>
      </c>
      <c r="IZD56" s="178" t="s">
        <v>339</v>
      </c>
      <c r="IZE56" s="178" t="s">
        <v>339</v>
      </c>
      <c r="IZF56" s="178" t="s">
        <v>339</v>
      </c>
      <c r="IZG56" s="178" t="s">
        <v>339</v>
      </c>
      <c r="IZH56" s="178" t="s">
        <v>339</v>
      </c>
      <c r="IZI56" s="178" t="s">
        <v>339</v>
      </c>
      <c r="IZJ56" s="178" t="s">
        <v>339</v>
      </c>
      <c r="IZK56" s="178" t="s">
        <v>339</v>
      </c>
      <c r="IZL56" s="178" t="s">
        <v>339</v>
      </c>
      <c r="IZM56" s="178" t="s">
        <v>339</v>
      </c>
      <c r="IZN56" s="178" t="s">
        <v>339</v>
      </c>
      <c r="IZO56" s="178" t="s">
        <v>339</v>
      </c>
      <c r="IZP56" s="178" t="s">
        <v>339</v>
      </c>
      <c r="IZQ56" s="178" t="s">
        <v>339</v>
      </c>
      <c r="IZR56" s="178" t="s">
        <v>339</v>
      </c>
      <c r="IZS56" s="178" t="s">
        <v>339</v>
      </c>
      <c r="IZT56" s="178" t="s">
        <v>339</v>
      </c>
      <c r="IZU56" s="178" t="s">
        <v>339</v>
      </c>
      <c r="IZV56" s="178" t="s">
        <v>339</v>
      </c>
      <c r="IZW56" s="178" t="s">
        <v>339</v>
      </c>
      <c r="IZX56" s="178" t="s">
        <v>339</v>
      </c>
      <c r="IZY56" s="178" t="s">
        <v>339</v>
      </c>
      <c r="IZZ56" s="178" t="s">
        <v>339</v>
      </c>
      <c r="JAA56" s="178" t="s">
        <v>339</v>
      </c>
      <c r="JAB56" s="178" t="s">
        <v>339</v>
      </c>
      <c r="JAC56" s="178" t="s">
        <v>339</v>
      </c>
      <c r="JAD56" s="178" t="s">
        <v>339</v>
      </c>
      <c r="JAE56" s="178" t="s">
        <v>339</v>
      </c>
      <c r="JAF56" s="178" t="s">
        <v>339</v>
      </c>
      <c r="JAG56" s="178" t="s">
        <v>339</v>
      </c>
      <c r="JAH56" s="178" t="s">
        <v>339</v>
      </c>
      <c r="JAI56" s="178" t="s">
        <v>339</v>
      </c>
      <c r="JAJ56" s="178" t="s">
        <v>339</v>
      </c>
      <c r="JAK56" s="178" t="s">
        <v>339</v>
      </c>
      <c r="JAL56" s="178" t="s">
        <v>339</v>
      </c>
      <c r="JAM56" s="178" t="s">
        <v>339</v>
      </c>
      <c r="JAN56" s="178" t="s">
        <v>339</v>
      </c>
      <c r="JAO56" s="178" t="s">
        <v>339</v>
      </c>
      <c r="JAP56" s="178" t="s">
        <v>339</v>
      </c>
      <c r="JAQ56" s="178" t="s">
        <v>339</v>
      </c>
      <c r="JAR56" s="178" t="s">
        <v>339</v>
      </c>
      <c r="JAS56" s="178" t="s">
        <v>339</v>
      </c>
      <c r="JAT56" s="178" t="s">
        <v>339</v>
      </c>
      <c r="JAU56" s="178" t="s">
        <v>339</v>
      </c>
      <c r="JAV56" s="178" t="s">
        <v>339</v>
      </c>
      <c r="JAW56" s="178" t="s">
        <v>339</v>
      </c>
      <c r="JAX56" s="178" t="s">
        <v>339</v>
      </c>
      <c r="JAY56" s="178" t="s">
        <v>339</v>
      </c>
      <c r="JAZ56" s="178" t="s">
        <v>339</v>
      </c>
      <c r="JBA56" s="178" t="s">
        <v>339</v>
      </c>
      <c r="JBB56" s="178" t="s">
        <v>339</v>
      </c>
      <c r="JBC56" s="178" t="s">
        <v>339</v>
      </c>
      <c r="JBD56" s="178" t="s">
        <v>339</v>
      </c>
      <c r="JBE56" s="178" t="s">
        <v>339</v>
      </c>
      <c r="JBF56" s="178" t="s">
        <v>339</v>
      </c>
      <c r="JBG56" s="178" t="s">
        <v>339</v>
      </c>
      <c r="JBH56" s="178" t="s">
        <v>339</v>
      </c>
      <c r="JBI56" s="178" t="s">
        <v>339</v>
      </c>
      <c r="JBJ56" s="178" t="s">
        <v>339</v>
      </c>
      <c r="JBK56" s="178" t="s">
        <v>339</v>
      </c>
      <c r="JBL56" s="178" t="s">
        <v>339</v>
      </c>
      <c r="JBM56" s="178" t="s">
        <v>339</v>
      </c>
      <c r="JBN56" s="178" t="s">
        <v>339</v>
      </c>
      <c r="JBO56" s="178" t="s">
        <v>339</v>
      </c>
      <c r="JBP56" s="178" t="s">
        <v>339</v>
      </c>
      <c r="JBQ56" s="178" t="s">
        <v>339</v>
      </c>
      <c r="JBR56" s="178" t="s">
        <v>339</v>
      </c>
      <c r="JBS56" s="178" t="s">
        <v>339</v>
      </c>
      <c r="JBT56" s="178" t="s">
        <v>339</v>
      </c>
      <c r="JBU56" s="178" t="s">
        <v>339</v>
      </c>
      <c r="JBV56" s="178" t="s">
        <v>339</v>
      </c>
      <c r="JBW56" s="178" t="s">
        <v>339</v>
      </c>
      <c r="JBX56" s="178" t="s">
        <v>339</v>
      </c>
      <c r="JBY56" s="178" t="s">
        <v>339</v>
      </c>
      <c r="JBZ56" s="178" t="s">
        <v>339</v>
      </c>
      <c r="JCA56" s="178" t="s">
        <v>339</v>
      </c>
      <c r="JCB56" s="178" t="s">
        <v>339</v>
      </c>
      <c r="JCC56" s="178" t="s">
        <v>339</v>
      </c>
      <c r="JCD56" s="178" t="s">
        <v>339</v>
      </c>
      <c r="JCE56" s="178" t="s">
        <v>339</v>
      </c>
      <c r="JCF56" s="178" t="s">
        <v>339</v>
      </c>
      <c r="JCG56" s="178" t="s">
        <v>339</v>
      </c>
      <c r="JCH56" s="178" t="s">
        <v>339</v>
      </c>
      <c r="JCI56" s="178" t="s">
        <v>339</v>
      </c>
      <c r="JCJ56" s="178" t="s">
        <v>339</v>
      </c>
      <c r="JCK56" s="178" t="s">
        <v>339</v>
      </c>
      <c r="JCL56" s="178" t="s">
        <v>339</v>
      </c>
      <c r="JCM56" s="178" t="s">
        <v>339</v>
      </c>
      <c r="JCN56" s="178" t="s">
        <v>339</v>
      </c>
      <c r="JCO56" s="178" t="s">
        <v>339</v>
      </c>
      <c r="JCP56" s="178" t="s">
        <v>339</v>
      </c>
      <c r="JCQ56" s="178" t="s">
        <v>339</v>
      </c>
      <c r="JCR56" s="178" t="s">
        <v>339</v>
      </c>
      <c r="JCS56" s="178" t="s">
        <v>339</v>
      </c>
      <c r="JCT56" s="178" t="s">
        <v>339</v>
      </c>
      <c r="JCU56" s="178" t="s">
        <v>339</v>
      </c>
      <c r="JCV56" s="178" t="s">
        <v>339</v>
      </c>
      <c r="JCW56" s="178" t="s">
        <v>339</v>
      </c>
      <c r="JCX56" s="178" t="s">
        <v>339</v>
      </c>
      <c r="JCY56" s="178" t="s">
        <v>339</v>
      </c>
      <c r="JCZ56" s="178" t="s">
        <v>339</v>
      </c>
      <c r="JDA56" s="178" t="s">
        <v>339</v>
      </c>
      <c r="JDB56" s="178" t="s">
        <v>339</v>
      </c>
      <c r="JDC56" s="178" t="s">
        <v>339</v>
      </c>
      <c r="JDD56" s="178" t="s">
        <v>339</v>
      </c>
      <c r="JDE56" s="178" t="s">
        <v>339</v>
      </c>
      <c r="JDF56" s="178" t="s">
        <v>339</v>
      </c>
      <c r="JDG56" s="178" t="s">
        <v>339</v>
      </c>
      <c r="JDH56" s="178" t="s">
        <v>339</v>
      </c>
      <c r="JDI56" s="178" t="s">
        <v>339</v>
      </c>
      <c r="JDJ56" s="178" t="s">
        <v>339</v>
      </c>
      <c r="JDK56" s="178" t="s">
        <v>339</v>
      </c>
      <c r="JDL56" s="178" t="s">
        <v>339</v>
      </c>
      <c r="JDM56" s="178" t="s">
        <v>339</v>
      </c>
      <c r="JDN56" s="178" t="s">
        <v>339</v>
      </c>
      <c r="JDO56" s="178" t="s">
        <v>339</v>
      </c>
      <c r="JDP56" s="178" t="s">
        <v>339</v>
      </c>
      <c r="JDQ56" s="178" t="s">
        <v>339</v>
      </c>
      <c r="JDR56" s="178" t="s">
        <v>339</v>
      </c>
      <c r="JDS56" s="178" t="s">
        <v>339</v>
      </c>
      <c r="JDT56" s="178" t="s">
        <v>339</v>
      </c>
      <c r="JDU56" s="178" t="s">
        <v>339</v>
      </c>
      <c r="JDV56" s="178" t="s">
        <v>339</v>
      </c>
      <c r="JDW56" s="178" t="s">
        <v>339</v>
      </c>
      <c r="JDX56" s="178" t="s">
        <v>339</v>
      </c>
      <c r="JDY56" s="178" t="s">
        <v>339</v>
      </c>
      <c r="JDZ56" s="178" t="s">
        <v>339</v>
      </c>
      <c r="JEA56" s="178" t="s">
        <v>339</v>
      </c>
      <c r="JEB56" s="178" t="s">
        <v>339</v>
      </c>
      <c r="JEC56" s="178" t="s">
        <v>339</v>
      </c>
      <c r="JED56" s="178" t="s">
        <v>339</v>
      </c>
      <c r="JEE56" s="178" t="s">
        <v>339</v>
      </c>
      <c r="JEF56" s="178" t="s">
        <v>339</v>
      </c>
      <c r="JEG56" s="178" t="s">
        <v>339</v>
      </c>
      <c r="JEH56" s="178" t="s">
        <v>339</v>
      </c>
      <c r="JEI56" s="178" t="s">
        <v>339</v>
      </c>
      <c r="JEJ56" s="178" t="s">
        <v>339</v>
      </c>
      <c r="JEK56" s="178" t="s">
        <v>339</v>
      </c>
      <c r="JEL56" s="178" t="s">
        <v>339</v>
      </c>
      <c r="JEM56" s="178" t="s">
        <v>339</v>
      </c>
      <c r="JEN56" s="178" t="s">
        <v>339</v>
      </c>
      <c r="JEO56" s="178" t="s">
        <v>339</v>
      </c>
      <c r="JEP56" s="178" t="s">
        <v>339</v>
      </c>
      <c r="JEQ56" s="178" t="s">
        <v>339</v>
      </c>
      <c r="JER56" s="178" t="s">
        <v>339</v>
      </c>
      <c r="JES56" s="178" t="s">
        <v>339</v>
      </c>
      <c r="JET56" s="178" t="s">
        <v>339</v>
      </c>
      <c r="JEU56" s="178" t="s">
        <v>339</v>
      </c>
      <c r="JEV56" s="178" t="s">
        <v>339</v>
      </c>
      <c r="JEW56" s="178" t="s">
        <v>339</v>
      </c>
      <c r="JEX56" s="178" t="s">
        <v>339</v>
      </c>
      <c r="JEY56" s="178" t="s">
        <v>339</v>
      </c>
      <c r="JEZ56" s="178" t="s">
        <v>339</v>
      </c>
      <c r="JFA56" s="178" t="s">
        <v>339</v>
      </c>
      <c r="JFB56" s="178" t="s">
        <v>339</v>
      </c>
      <c r="JFC56" s="178" t="s">
        <v>339</v>
      </c>
      <c r="JFD56" s="178" t="s">
        <v>339</v>
      </c>
      <c r="JFE56" s="178" t="s">
        <v>339</v>
      </c>
      <c r="JFF56" s="178" t="s">
        <v>339</v>
      </c>
      <c r="JFG56" s="178" t="s">
        <v>339</v>
      </c>
      <c r="JFH56" s="178" t="s">
        <v>339</v>
      </c>
      <c r="JFI56" s="178" t="s">
        <v>339</v>
      </c>
      <c r="JFJ56" s="178" t="s">
        <v>339</v>
      </c>
      <c r="JFK56" s="178" t="s">
        <v>339</v>
      </c>
      <c r="JFL56" s="178" t="s">
        <v>339</v>
      </c>
      <c r="JFM56" s="178" t="s">
        <v>339</v>
      </c>
      <c r="JFN56" s="178" t="s">
        <v>339</v>
      </c>
      <c r="JFO56" s="178" t="s">
        <v>339</v>
      </c>
      <c r="JFP56" s="178" t="s">
        <v>339</v>
      </c>
      <c r="JFQ56" s="178" t="s">
        <v>339</v>
      </c>
      <c r="JFR56" s="178" t="s">
        <v>339</v>
      </c>
      <c r="JFS56" s="178" t="s">
        <v>339</v>
      </c>
      <c r="JFT56" s="178" t="s">
        <v>339</v>
      </c>
      <c r="JFU56" s="178" t="s">
        <v>339</v>
      </c>
      <c r="JFV56" s="178" t="s">
        <v>339</v>
      </c>
      <c r="JFW56" s="178" t="s">
        <v>339</v>
      </c>
      <c r="JFX56" s="178" t="s">
        <v>339</v>
      </c>
      <c r="JFY56" s="178" t="s">
        <v>339</v>
      </c>
      <c r="JFZ56" s="178" t="s">
        <v>339</v>
      </c>
      <c r="JGA56" s="178" t="s">
        <v>339</v>
      </c>
      <c r="JGB56" s="178" t="s">
        <v>339</v>
      </c>
      <c r="JGC56" s="178" t="s">
        <v>339</v>
      </c>
      <c r="JGD56" s="178" t="s">
        <v>339</v>
      </c>
      <c r="JGE56" s="178" t="s">
        <v>339</v>
      </c>
      <c r="JGF56" s="178" t="s">
        <v>339</v>
      </c>
      <c r="JGG56" s="178" t="s">
        <v>339</v>
      </c>
      <c r="JGH56" s="178" t="s">
        <v>339</v>
      </c>
      <c r="JGI56" s="178" t="s">
        <v>339</v>
      </c>
      <c r="JGJ56" s="178" t="s">
        <v>339</v>
      </c>
      <c r="JGK56" s="178" t="s">
        <v>339</v>
      </c>
      <c r="JGL56" s="178" t="s">
        <v>339</v>
      </c>
      <c r="JGM56" s="178" t="s">
        <v>339</v>
      </c>
      <c r="JGN56" s="178" t="s">
        <v>339</v>
      </c>
      <c r="JGO56" s="178" t="s">
        <v>339</v>
      </c>
      <c r="JGP56" s="178" t="s">
        <v>339</v>
      </c>
      <c r="JGQ56" s="178" t="s">
        <v>339</v>
      </c>
      <c r="JGR56" s="178" t="s">
        <v>339</v>
      </c>
      <c r="JGS56" s="178" t="s">
        <v>339</v>
      </c>
      <c r="JGT56" s="178" t="s">
        <v>339</v>
      </c>
      <c r="JGU56" s="178" t="s">
        <v>339</v>
      </c>
      <c r="JGV56" s="178" t="s">
        <v>339</v>
      </c>
      <c r="JGW56" s="178" t="s">
        <v>339</v>
      </c>
      <c r="JGX56" s="178" t="s">
        <v>339</v>
      </c>
      <c r="JGY56" s="178" t="s">
        <v>339</v>
      </c>
      <c r="JGZ56" s="178" t="s">
        <v>339</v>
      </c>
      <c r="JHA56" s="178" t="s">
        <v>339</v>
      </c>
      <c r="JHB56" s="178" t="s">
        <v>339</v>
      </c>
      <c r="JHC56" s="178" t="s">
        <v>339</v>
      </c>
      <c r="JHD56" s="178" t="s">
        <v>339</v>
      </c>
      <c r="JHE56" s="178" t="s">
        <v>339</v>
      </c>
      <c r="JHF56" s="178" t="s">
        <v>339</v>
      </c>
      <c r="JHG56" s="178" t="s">
        <v>339</v>
      </c>
      <c r="JHH56" s="178" t="s">
        <v>339</v>
      </c>
      <c r="JHI56" s="178" t="s">
        <v>339</v>
      </c>
      <c r="JHJ56" s="178" t="s">
        <v>339</v>
      </c>
      <c r="JHK56" s="178" t="s">
        <v>339</v>
      </c>
      <c r="JHL56" s="178" t="s">
        <v>339</v>
      </c>
      <c r="JHM56" s="178" t="s">
        <v>339</v>
      </c>
      <c r="JHN56" s="178" t="s">
        <v>339</v>
      </c>
      <c r="JHO56" s="178" t="s">
        <v>339</v>
      </c>
      <c r="JHP56" s="178" t="s">
        <v>339</v>
      </c>
      <c r="JHQ56" s="178" t="s">
        <v>339</v>
      </c>
      <c r="JHR56" s="178" t="s">
        <v>339</v>
      </c>
      <c r="JHS56" s="178" t="s">
        <v>339</v>
      </c>
      <c r="JHT56" s="178" t="s">
        <v>339</v>
      </c>
      <c r="JHU56" s="178" t="s">
        <v>339</v>
      </c>
      <c r="JHV56" s="178" t="s">
        <v>339</v>
      </c>
      <c r="JHW56" s="178" t="s">
        <v>339</v>
      </c>
      <c r="JHX56" s="178" t="s">
        <v>339</v>
      </c>
      <c r="JHY56" s="178" t="s">
        <v>339</v>
      </c>
      <c r="JHZ56" s="178" t="s">
        <v>339</v>
      </c>
      <c r="JIA56" s="178" t="s">
        <v>339</v>
      </c>
      <c r="JIB56" s="178" t="s">
        <v>339</v>
      </c>
      <c r="JIC56" s="178" t="s">
        <v>339</v>
      </c>
      <c r="JID56" s="178" t="s">
        <v>339</v>
      </c>
      <c r="JIE56" s="178" t="s">
        <v>339</v>
      </c>
      <c r="JIF56" s="178" t="s">
        <v>339</v>
      </c>
      <c r="JIG56" s="178" t="s">
        <v>339</v>
      </c>
      <c r="JIH56" s="178" t="s">
        <v>339</v>
      </c>
      <c r="JII56" s="178" t="s">
        <v>339</v>
      </c>
      <c r="JIJ56" s="178" t="s">
        <v>339</v>
      </c>
      <c r="JIK56" s="178" t="s">
        <v>339</v>
      </c>
      <c r="JIL56" s="178" t="s">
        <v>339</v>
      </c>
      <c r="JIM56" s="178" t="s">
        <v>339</v>
      </c>
      <c r="JIN56" s="178" t="s">
        <v>339</v>
      </c>
      <c r="JIO56" s="178" t="s">
        <v>339</v>
      </c>
      <c r="JIP56" s="178" t="s">
        <v>339</v>
      </c>
      <c r="JIQ56" s="178" t="s">
        <v>339</v>
      </c>
      <c r="JIR56" s="178" t="s">
        <v>339</v>
      </c>
      <c r="JIS56" s="178" t="s">
        <v>339</v>
      </c>
      <c r="JIT56" s="178" t="s">
        <v>339</v>
      </c>
      <c r="JIU56" s="178" t="s">
        <v>339</v>
      </c>
      <c r="JIV56" s="178" t="s">
        <v>339</v>
      </c>
      <c r="JIW56" s="178" t="s">
        <v>339</v>
      </c>
      <c r="JIX56" s="178" t="s">
        <v>339</v>
      </c>
      <c r="JIY56" s="178" t="s">
        <v>339</v>
      </c>
      <c r="JIZ56" s="178" t="s">
        <v>339</v>
      </c>
      <c r="JJA56" s="178" t="s">
        <v>339</v>
      </c>
      <c r="JJB56" s="178" t="s">
        <v>339</v>
      </c>
      <c r="JJC56" s="178" t="s">
        <v>339</v>
      </c>
      <c r="JJD56" s="178" t="s">
        <v>339</v>
      </c>
      <c r="JJE56" s="178" t="s">
        <v>339</v>
      </c>
      <c r="JJF56" s="178" t="s">
        <v>339</v>
      </c>
      <c r="JJG56" s="178" t="s">
        <v>339</v>
      </c>
      <c r="JJH56" s="178" t="s">
        <v>339</v>
      </c>
      <c r="JJI56" s="178" t="s">
        <v>339</v>
      </c>
      <c r="JJJ56" s="178" t="s">
        <v>339</v>
      </c>
      <c r="JJK56" s="178" t="s">
        <v>339</v>
      </c>
      <c r="JJL56" s="178" t="s">
        <v>339</v>
      </c>
      <c r="JJM56" s="178" t="s">
        <v>339</v>
      </c>
      <c r="JJN56" s="178" t="s">
        <v>339</v>
      </c>
      <c r="JJO56" s="178" t="s">
        <v>339</v>
      </c>
      <c r="JJP56" s="178" t="s">
        <v>339</v>
      </c>
      <c r="JJQ56" s="178" t="s">
        <v>339</v>
      </c>
      <c r="JJR56" s="178" t="s">
        <v>339</v>
      </c>
      <c r="JJS56" s="178" t="s">
        <v>339</v>
      </c>
      <c r="JJT56" s="178" t="s">
        <v>339</v>
      </c>
      <c r="JJU56" s="178" t="s">
        <v>339</v>
      </c>
      <c r="JJV56" s="178" t="s">
        <v>339</v>
      </c>
      <c r="JJW56" s="178" t="s">
        <v>339</v>
      </c>
      <c r="JJX56" s="178" t="s">
        <v>339</v>
      </c>
      <c r="JJY56" s="178" t="s">
        <v>339</v>
      </c>
      <c r="JJZ56" s="178" t="s">
        <v>339</v>
      </c>
      <c r="JKA56" s="178" t="s">
        <v>339</v>
      </c>
      <c r="JKB56" s="178" t="s">
        <v>339</v>
      </c>
      <c r="JKC56" s="178" t="s">
        <v>339</v>
      </c>
      <c r="JKD56" s="178" t="s">
        <v>339</v>
      </c>
      <c r="JKE56" s="178" t="s">
        <v>339</v>
      </c>
      <c r="JKF56" s="178" t="s">
        <v>339</v>
      </c>
      <c r="JKG56" s="178" t="s">
        <v>339</v>
      </c>
      <c r="JKH56" s="178" t="s">
        <v>339</v>
      </c>
      <c r="JKI56" s="178" t="s">
        <v>339</v>
      </c>
      <c r="JKJ56" s="178" t="s">
        <v>339</v>
      </c>
      <c r="JKK56" s="178" t="s">
        <v>339</v>
      </c>
      <c r="JKL56" s="178" t="s">
        <v>339</v>
      </c>
      <c r="JKM56" s="178" t="s">
        <v>339</v>
      </c>
      <c r="JKN56" s="178" t="s">
        <v>339</v>
      </c>
      <c r="JKO56" s="178" t="s">
        <v>339</v>
      </c>
      <c r="JKP56" s="178" t="s">
        <v>339</v>
      </c>
      <c r="JKQ56" s="178" t="s">
        <v>339</v>
      </c>
      <c r="JKR56" s="178" t="s">
        <v>339</v>
      </c>
      <c r="JKS56" s="178" t="s">
        <v>339</v>
      </c>
      <c r="JKT56" s="178" t="s">
        <v>339</v>
      </c>
      <c r="JKU56" s="178" t="s">
        <v>339</v>
      </c>
      <c r="JKV56" s="178" t="s">
        <v>339</v>
      </c>
      <c r="JKW56" s="178" t="s">
        <v>339</v>
      </c>
      <c r="JKX56" s="178" t="s">
        <v>339</v>
      </c>
      <c r="JKY56" s="178" t="s">
        <v>339</v>
      </c>
      <c r="JKZ56" s="178" t="s">
        <v>339</v>
      </c>
      <c r="JLA56" s="178" t="s">
        <v>339</v>
      </c>
      <c r="JLB56" s="178" t="s">
        <v>339</v>
      </c>
      <c r="JLC56" s="178" t="s">
        <v>339</v>
      </c>
      <c r="JLD56" s="178" t="s">
        <v>339</v>
      </c>
      <c r="JLE56" s="178" t="s">
        <v>339</v>
      </c>
      <c r="JLF56" s="178" t="s">
        <v>339</v>
      </c>
      <c r="JLG56" s="178" t="s">
        <v>339</v>
      </c>
      <c r="JLH56" s="178" t="s">
        <v>339</v>
      </c>
      <c r="JLI56" s="178" t="s">
        <v>339</v>
      </c>
      <c r="JLJ56" s="178" t="s">
        <v>339</v>
      </c>
      <c r="JLK56" s="178" t="s">
        <v>339</v>
      </c>
      <c r="JLL56" s="178" t="s">
        <v>339</v>
      </c>
      <c r="JLM56" s="178" t="s">
        <v>339</v>
      </c>
      <c r="JLN56" s="178" t="s">
        <v>339</v>
      </c>
      <c r="JLO56" s="178" t="s">
        <v>339</v>
      </c>
      <c r="JLP56" s="178" t="s">
        <v>339</v>
      </c>
      <c r="JLQ56" s="178" t="s">
        <v>339</v>
      </c>
      <c r="JLR56" s="178" t="s">
        <v>339</v>
      </c>
      <c r="JLS56" s="178" t="s">
        <v>339</v>
      </c>
      <c r="JLT56" s="178" t="s">
        <v>339</v>
      </c>
      <c r="JLU56" s="178" t="s">
        <v>339</v>
      </c>
      <c r="JLV56" s="178" t="s">
        <v>339</v>
      </c>
      <c r="JLW56" s="178" t="s">
        <v>339</v>
      </c>
      <c r="JLX56" s="178" t="s">
        <v>339</v>
      </c>
      <c r="JLY56" s="178" t="s">
        <v>339</v>
      </c>
      <c r="JLZ56" s="178" t="s">
        <v>339</v>
      </c>
      <c r="JMA56" s="178" t="s">
        <v>339</v>
      </c>
      <c r="JMB56" s="178" t="s">
        <v>339</v>
      </c>
      <c r="JMC56" s="178" t="s">
        <v>339</v>
      </c>
      <c r="JMD56" s="178" t="s">
        <v>339</v>
      </c>
      <c r="JME56" s="178" t="s">
        <v>339</v>
      </c>
      <c r="JMF56" s="178" t="s">
        <v>339</v>
      </c>
      <c r="JMG56" s="178" t="s">
        <v>339</v>
      </c>
      <c r="JMH56" s="178" t="s">
        <v>339</v>
      </c>
      <c r="JMI56" s="178" t="s">
        <v>339</v>
      </c>
      <c r="JMJ56" s="178" t="s">
        <v>339</v>
      </c>
      <c r="JMK56" s="178" t="s">
        <v>339</v>
      </c>
      <c r="JML56" s="178" t="s">
        <v>339</v>
      </c>
      <c r="JMM56" s="178" t="s">
        <v>339</v>
      </c>
      <c r="JMN56" s="178" t="s">
        <v>339</v>
      </c>
      <c r="JMO56" s="178" t="s">
        <v>339</v>
      </c>
      <c r="JMP56" s="178" t="s">
        <v>339</v>
      </c>
      <c r="JMQ56" s="178" t="s">
        <v>339</v>
      </c>
      <c r="JMR56" s="178" t="s">
        <v>339</v>
      </c>
      <c r="JMS56" s="178" t="s">
        <v>339</v>
      </c>
      <c r="JMT56" s="178" t="s">
        <v>339</v>
      </c>
      <c r="JMU56" s="178" t="s">
        <v>339</v>
      </c>
      <c r="JMV56" s="178" t="s">
        <v>339</v>
      </c>
      <c r="JMW56" s="178" t="s">
        <v>339</v>
      </c>
      <c r="JMX56" s="178" t="s">
        <v>339</v>
      </c>
      <c r="JMY56" s="178" t="s">
        <v>339</v>
      </c>
      <c r="JMZ56" s="178" t="s">
        <v>339</v>
      </c>
      <c r="JNA56" s="178" t="s">
        <v>339</v>
      </c>
      <c r="JNB56" s="178" t="s">
        <v>339</v>
      </c>
      <c r="JNC56" s="178" t="s">
        <v>339</v>
      </c>
      <c r="JND56" s="178" t="s">
        <v>339</v>
      </c>
      <c r="JNE56" s="178" t="s">
        <v>339</v>
      </c>
      <c r="JNF56" s="178" t="s">
        <v>339</v>
      </c>
      <c r="JNG56" s="178" t="s">
        <v>339</v>
      </c>
      <c r="JNH56" s="178" t="s">
        <v>339</v>
      </c>
      <c r="JNI56" s="178" t="s">
        <v>339</v>
      </c>
      <c r="JNJ56" s="178" t="s">
        <v>339</v>
      </c>
      <c r="JNK56" s="178" t="s">
        <v>339</v>
      </c>
      <c r="JNL56" s="178" t="s">
        <v>339</v>
      </c>
      <c r="JNM56" s="178" t="s">
        <v>339</v>
      </c>
      <c r="JNN56" s="178" t="s">
        <v>339</v>
      </c>
      <c r="JNO56" s="178" t="s">
        <v>339</v>
      </c>
      <c r="JNP56" s="178" t="s">
        <v>339</v>
      </c>
      <c r="JNQ56" s="178" t="s">
        <v>339</v>
      </c>
      <c r="JNR56" s="178" t="s">
        <v>339</v>
      </c>
      <c r="JNS56" s="178" t="s">
        <v>339</v>
      </c>
      <c r="JNT56" s="178" t="s">
        <v>339</v>
      </c>
      <c r="JNU56" s="178" t="s">
        <v>339</v>
      </c>
      <c r="JNV56" s="178" t="s">
        <v>339</v>
      </c>
      <c r="JNW56" s="178" t="s">
        <v>339</v>
      </c>
      <c r="JNX56" s="178" t="s">
        <v>339</v>
      </c>
      <c r="JNY56" s="178" t="s">
        <v>339</v>
      </c>
      <c r="JNZ56" s="178" t="s">
        <v>339</v>
      </c>
      <c r="JOA56" s="178" t="s">
        <v>339</v>
      </c>
      <c r="JOB56" s="178" t="s">
        <v>339</v>
      </c>
      <c r="JOC56" s="178" t="s">
        <v>339</v>
      </c>
      <c r="JOD56" s="178" t="s">
        <v>339</v>
      </c>
      <c r="JOE56" s="178" t="s">
        <v>339</v>
      </c>
      <c r="JOF56" s="178" t="s">
        <v>339</v>
      </c>
      <c r="JOG56" s="178" t="s">
        <v>339</v>
      </c>
      <c r="JOH56" s="178" t="s">
        <v>339</v>
      </c>
      <c r="JOI56" s="178" t="s">
        <v>339</v>
      </c>
      <c r="JOJ56" s="178" t="s">
        <v>339</v>
      </c>
      <c r="JOK56" s="178" t="s">
        <v>339</v>
      </c>
      <c r="JOL56" s="178" t="s">
        <v>339</v>
      </c>
      <c r="JOM56" s="178" t="s">
        <v>339</v>
      </c>
      <c r="JON56" s="178" t="s">
        <v>339</v>
      </c>
      <c r="JOO56" s="178" t="s">
        <v>339</v>
      </c>
      <c r="JOP56" s="178" t="s">
        <v>339</v>
      </c>
      <c r="JOQ56" s="178" t="s">
        <v>339</v>
      </c>
      <c r="JOR56" s="178" t="s">
        <v>339</v>
      </c>
      <c r="JOS56" s="178" t="s">
        <v>339</v>
      </c>
      <c r="JOT56" s="178" t="s">
        <v>339</v>
      </c>
      <c r="JOU56" s="178" t="s">
        <v>339</v>
      </c>
      <c r="JOV56" s="178" t="s">
        <v>339</v>
      </c>
      <c r="JOW56" s="178" t="s">
        <v>339</v>
      </c>
      <c r="JOX56" s="178" t="s">
        <v>339</v>
      </c>
      <c r="JOY56" s="178" t="s">
        <v>339</v>
      </c>
      <c r="JOZ56" s="178" t="s">
        <v>339</v>
      </c>
      <c r="JPA56" s="178" t="s">
        <v>339</v>
      </c>
      <c r="JPB56" s="178" t="s">
        <v>339</v>
      </c>
      <c r="JPC56" s="178" t="s">
        <v>339</v>
      </c>
      <c r="JPD56" s="178" t="s">
        <v>339</v>
      </c>
      <c r="JPE56" s="178" t="s">
        <v>339</v>
      </c>
      <c r="JPF56" s="178" t="s">
        <v>339</v>
      </c>
      <c r="JPG56" s="178" t="s">
        <v>339</v>
      </c>
      <c r="JPH56" s="178" t="s">
        <v>339</v>
      </c>
      <c r="JPI56" s="178" t="s">
        <v>339</v>
      </c>
      <c r="JPJ56" s="178" t="s">
        <v>339</v>
      </c>
      <c r="JPK56" s="178" t="s">
        <v>339</v>
      </c>
      <c r="JPL56" s="178" t="s">
        <v>339</v>
      </c>
      <c r="JPM56" s="178" t="s">
        <v>339</v>
      </c>
      <c r="JPN56" s="178" t="s">
        <v>339</v>
      </c>
      <c r="JPO56" s="178" t="s">
        <v>339</v>
      </c>
      <c r="JPP56" s="178" t="s">
        <v>339</v>
      </c>
      <c r="JPQ56" s="178" t="s">
        <v>339</v>
      </c>
      <c r="JPR56" s="178" t="s">
        <v>339</v>
      </c>
      <c r="JPS56" s="178" t="s">
        <v>339</v>
      </c>
      <c r="JPT56" s="178" t="s">
        <v>339</v>
      </c>
      <c r="JPU56" s="178" t="s">
        <v>339</v>
      </c>
      <c r="JPV56" s="178" t="s">
        <v>339</v>
      </c>
      <c r="JPW56" s="178" t="s">
        <v>339</v>
      </c>
      <c r="JPX56" s="178" t="s">
        <v>339</v>
      </c>
      <c r="JPY56" s="178" t="s">
        <v>339</v>
      </c>
      <c r="JPZ56" s="178" t="s">
        <v>339</v>
      </c>
      <c r="JQA56" s="178" t="s">
        <v>339</v>
      </c>
      <c r="JQB56" s="178" t="s">
        <v>339</v>
      </c>
      <c r="JQC56" s="178" t="s">
        <v>339</v>
      </c>
      <c r="JQD56" s="178" t="s">
        <v>339</v>
      </c>
      <c r="JQE56" s="178" t="s">
        <v>339</v>
      </c>
      <c r="JQF56" s="178" t="s">
        <v>339</v>
      </c>
      <c r="JQG56" s="178" t="s">
        <v>339</v>
      </c>
      <c r="JQH56" s="178" t="s">
        <v>339</v>
      </c>
      <c r="JQI56" s="178" t="s">
        <v>339</v>
      </c>
      <c r="JQJ56" s="178" t="s">
        <v>339</v>
      </c>
      <c r="JQK56" s="178" t="s">
        <v>339</v>
      </c>
      <c r="JQL56" s="178" t="s">
        <v>339</v>
      </c>
      <c r="JQM56" s="178" t="s">
        <v>339</v>
      </c>
      <c r="JQN56" s="178" t="s">
        <v>339</v>
      </c>
      <c r="JQO56" s="178" t="s">
        <v>339</v>
      </c>
      <c r="JQP56" s="178" t="s">
        <v>339</v>
      </c>
      <c r="JQQ56" s="178" t="s">
        <v>339</v>
      </c>
      <c r="JQR56" s="178" t="s">
        <v>339</v>
      </c>
      <c r="JQS56" s="178" t="s">
        <v>339</v>
      </c>
      <c r="JQT56" s="178" t="s">
        <v>339</v>
      </c>
      <c r="JQU56" s="178" t="s">
        <v>339</v>
      </c>
      <c r="JQV56" s="178" t="s">
        <v>339</v>
      </c>
      <c r="JQW56" s="178" t="s">
        <v>339</v>
      </c>
      <c r="JQX56" s="178" t="s">
        <v>339</v>
      </c>
      <c r="JQY56" s="178" t="s">
        <v>339</v>
      </c>
      <c r="JQZ56" s="178" t="s">
        <v>339</v>
      </c>
      <c r="JRA56" s="178" t="s">
        <v>339</v>
      </c>
      <c r="JRB56" s="178" t="s">
        <v>339</v>
      </c>
      <c r="JRC56" s="178" t="s">
        <v>339</v>
      </c>
      <c r="JRD56" s="178" t="s">
        <v>339</v>
      </c>
      <c r="JRE56" s="178" t="s">
        <v>339</v>
      </c>
      <c r="JRF56" s="178" t="s">
        <v>339</v>
      </c>
      <c r="JRG56" s="178" t="s">
        <v>339</v>
      </c>
      <c r="JRH56" s="178" t="s">
        <v>339</v>
      </c>
      <c r="JRI56" s="178" t="s">
        <v>339</v>
      </c>
      <c r="JRJ56" s="178" t="s">
        <v>339</v>
      </c>
      <c r="JRK56" s="178" t="s">
        <v>339</v>
      </c>
      <c r="JRL56" s="178" t="s">
        <v>339</v>
      </c>
      <c r="JRM56" s="178" t="s">
        <v>339</v>
      </c>
      <c r="JRN56" s="178" t="s">
        <v>339</v>
      </c>
      <c r="JRO56" s="178" t="s">
        <v>339</v>
      </c>
      <c r="JRP56" s="178" t="s">
        <v>339</v>
      </c>
      <c r="JRQ56" s="178" t="s">
        <v>339</v>
      </c>
      <c r="JRR56" s="178" t="s">
        <v>339</v>
      </c>
      <c r="JRS56" s="178" t="s">
        <v>339</v>
      </c>
      <c r="JRT56" s="178" t="s">
        <v>339</v>
      </c>
      <c r="JRU56" s="178" t="s">
        <v>339</v>
      </c>
      <c r="JRV56" s="178" t="s">
        <v>339</v>
      </c>
      <c r="JRW56" s="178" t="s">
        <v>339</v>
      </c>
      <c r="JRX56" s="178" t="s">
        <v>339</v>
      </c>
      <c r="JRY56" s="178" t="s">
        <v>339</v>
      </c>
      <c r="JRZ56" s="178" t="s">
        <v>339</v>
      </c>
      <c r="JSA56" s="178" t="s">
        <v>339</v>
      </c>
      <c r="JSB56" s="178" t="s">
        <v>339</v>
      </c>
      <c r="JSC56" s="178" t="s">
        <v>339</v>
      </c>
      <c r="JSD56" s="178" t="s">
        <v>339</v>
      </c>
      <c r="JSE56" s="178" t="s">
        <v>339</v>
      </c>
      <c r="JSF56" s="178" t="s">
        <v>339</v>
      </c>
      <c r="JSG56" s="178" t="s">
        <v>339</v>
      </c>
      <c r="JSH56" s="178" t="s">
        <v>339</v>
      </c>
      <c r="JSI56" s="178" t="s">
        <v>339</v>
      </c>
      <c r="JSJ56" s="178" t="s">
        <v>339</v>
      </c>
      <c r="JSK56" s="178" t="s">
        <v>339</v>
      </c>
      <c r="JSL56" s="178" t="s">
        <v>339</v>
      </c>
      <c r="JSM56" s="178" t="s">
        <v>339</v>
      </c>
      <c r="JSN56" s="178" t="s">
        <v>339</v>
      </c>
      <c r="JSO56" s="178" t="s">
        <v>339</v>
      </c>
      <c r="JSP56" s="178" t="s">
        <v>339</v>
      </c>
      <c r="JSQ56" s="178" t="s">
        <v>339</v>
      </c>
      <c r="JSR56" s="178" t="s">
        <v>339</v>
      </c>
      <c r="JSS56" s="178" t="s">
        <v>339</v>
      </c>
      <c r="JST56" s="178" t="s">
        <v>339</v>
      </c>
      <c r="JSU56" s="178" t="s">
        <v>339</v>
      </c>
      <c r="JSV56" s="178" t="s">
        <v>339</v>
      </c>
      <c r="JSW56" s="178" t="s">
        <v>339</v>
      </c>
      <c r="JSX56" s="178" t="s">
        <v>339</v>
      </c>
      <c r="JSY56" s="178" t="s">
        <v>339</v>
      </c>
      <c r="JSZ56" s="178" t="s">
        <v>339</v>
      </c>
      <c r="JTA56" s="178" t="s">
        <v>339</v>
      </c>
      <c r="JTB56" s="178" t="s">
        <v>339</v>
      </c>
      <c r="JTC56" s="178" t="s">
        <v>339</v>
      </c>
      <c r="JTD56" s="178" t="s">
        <v>339</v>
      </c>
      <c r="JTE56" s="178" t="s">
        <v>339</v>
      </c>
      <c r="JTF56" s="178" t="s">
        <v>339</v>
      </c>
      <c r="JTG56" s="178" t="s">
        <v>339</v>
      </c>
      <c r="JTH56" s="178" t="s">
        <v>339</v>
      </c>
      <c r="JTI56" s="178" t="s">
        <v>339</v>
      </c>
      <c r="JTJ56" s="178" t="s">
        <v>339</v>
      </c>
      <c r="JTK56" s="178" t="s">
        <v>339</v>
      </c>
      <c r="JTL56" s="178" t="s">
        <v>339</v>
      </c>
      <c r="JTM56" s="178" t="s">
        <v>339</v>
      </c>
      <c r="JTN56" s="178" t="s">
        <v>339</v>
      </c>
      <c r="JTO56" s="178" t="s">
        <v>339</v>
      </c>
      <c r="JTP56" s="178" t="s">
        <v>339</v>
      </c>
      <c r="JTQ56" s="178" t="s">
        <v>339</v>
      </c>
      <c r="JTR56" s="178" t="s">
        <v>339</v>
      </c>
      <c r="JTS56" s="178" t="s">
        <v>339</v>
      </c>
      <c r="JTT56" s="178" t="s">
        <v>339</v>
      </c>
      <c r="JTU56" s="178" t="s">
        <v>339</v>
      </c>
      <c r="JTV56" s="178" t="s">
        <v>339</v>
      </c>
      <c r="JTW56" s="178" t="s">
        <v>339</v>
      </c>
      <c r="JTX56" s="178" t="s">
        <v>339</v>
      </c>
      <c r="JTY56" s="178" t="s">
        <v>339</v>
      </c>
      <c r="JTZ56" s="178" t="s">
        <v>339</v>
      </c>
      <c r="JUA56" s="178" t="s">
        <v>339</v>
      </c>
      <c r="JUB56" s="178" t="s">
        <v>339</v>
      </c>
      <c r="JUC56" s="178" t="s">
        <v>339</v>
      </c>
      <c r="JUD56" s="178" t="s">
        <v>339</v>
      </c>
      <c r="JUE56" s="178" t="s">
        <v>339</v>
      </c>
      <c r="JUF56" s="178" t="s">
        <v>339</v>
      </c>
      <c r="JUG56" s="178" t="s">
        <v>339</v>
      </c>
      <c r="JUH56" s="178" t="s">
        <v>339</v>
      </c>
      <c r="JUI56" s="178" t="s">
        <v>339</v>
      </c>
      <c r="JUJ56" s="178" t="s">
        <v>339</v>
      </c>
      <c r="JUK56" s="178" t="s">
        <v>339</v>
      </c>
      <c r="JUL56" s="178" t="s">
        <v>339</v>
      </c>
      <c r="JUM56" s="178" t="s">
        <v>339</v>
      </c>
      <c r="JUN56" s="178" t="s">
        <v>339</v>
      </c>
      <c r="JUO56" s="178" t="s">
        <v>339</v>
      </c>
      <c r="JUP56" s="178" t="s">
        <v>339</v>
      </c>
      <c r="JUQ56" s="178" t="s">
        <v>339</v>
      </c>
      <c r="JUR56" s="178" t="s">
        <v>339</v>
      </c>
      <c r="JUS56" s="178" t="s">
        <v>339</v>
      </c>
      <c r="JUT56" s="178" t="s">
        <v>339</v>
      </c>
      <c r="JUU56" s="178" t="s">
        <v>339</v>
      </c>
      <c r="JUV56" s="178" t="s">
        <v>339</v>
      </c>
      <c r="JUW56" s="178" t="s">
        <v>339</v>
      </c>
      <c r="JUX56" s="178" t="s">
        <v>339</v>
      </c>
      <c r="JUY56" s="178" t="s">
        <v>339</v>
      </c>
      <c r="JUZ56" s="178" t="s">
        <v>339</v>
      </c>
      <c r="JVA56" s="178" t="s">
        <v>339</v>
      </c>
      <c r="JVB56" s="178" t="s">
        <v>339</v>
      </c>
      <c r="JVC56" s="178" t="s">
        <v>339</v>
      </c>
      <c r="JVD56" s="178" t="s">
        <v>339</v>
      </c>
      <c r="JVE56" s="178" t="s">
        <v>339</v>
      </c>
      <c r="JVF56" s="178" t="s">
        <v>339</v>
      </c>
      <c r="JVG56" s="178" t="s">
        <v>339</v>
      </c>
      <c r="JVH56" s="178" t="s">
        <v>339</v>
      </c>
      <c r="JVI56" s="178" t="s">
        <v>339</v>
      </c>
      <c r="JVJ56" s="178" t="s">
        <v>339</v>
      </c>
      <c r="JVK56" s="178" t="s">
        <v>339</v>
      </c>
      <c r="JVL56" s="178" t="s">
        <v>339</v>
      </c>
      <c r="JVM56" s="178" t="s">
        <v>339</v>
      </c>
      <c r="JVN56" s="178" t="s">
        <v>339</v>
      </c>
      <c r="JVO56" s="178" t="s">
        <v>339</v>
      </c>
      <c r="JVP56" s="178" t="s">
        <v>339</v>
      </c>
      <c r="JVQ56" s="178" t="s">
        <v>339</v>
      </c>
      <c r="JVR56" s="178" t="s">
        <v>339</v>
      </c>
      <c r="JVS56" s="178" t="s">
        <v>339</v>
      </c>
      <c r="JVT56" s="178" t="s">
        <v>339</v>
      </c>
      <c r="JVU56" s="178" t="s">
        <v>339</v>
      </c>
      <c r="JVV56" s="178" t="s">
        <v>339</v>
      </c>
      <c r="JVW56" s="178" t="s">
        <v>339</v>
      </c>
      <c r="JVX56" s="178" t="s">
        <v>339</v>
      </c>
      <c r="JVY56" s="178" t="s">
        <v>339</v>
      </c>
      <c r="JVZ56" s="178" t="s">
        <v>339</v>
      </c>
      <c r="JWA56" s="178" t="s">
        <v>339</v>
      </c>
      <c r="JWB56" s="178" t="s">
        <v>339</v>
      </c>
      <c r="JWC56" s="178" t="s">
        <v>339</v>
      </c>
      <c r="JWD56" s="178" t="s">
        <v>339</v>
      </c>
      <c r="JWE56" s="178" t="s">
        <v>339</v>
      </c>
      <c r="JWF56" s="178" t="s">
        <v>339</v>
      </c>
      <c r="JWG56" s="178" t="s">
        <v>339</v>
      </c>
      <c r="JWH56" s="178" t="s">
        <v>339</v>
      </c>
      <c r="JWI56" s="178" t="s">
        <v>339</v>
      </c>
      <c r="JWJ56" s="178" t="s">
        <v>339</v>
      </c>
      <c r="JWK56" s="178" t="s">
        <v>339</v>
      </c>
      <c r="JWL56" s="178" t="s">
        <v>339</v>
      </c>
      <c r="JWM56" s="178" t="s">
        <v>339</v>
      </c>
      <c r="JWN56" s="178" t="s">
        <v>339</v>
      </c>
      <c r="JWO56" s="178" t="s">
        <v>339</v>
      </c>
      <c r="JWP56" s="178" t="s">
        <v>339</v>
      </c>
      <c r="JWQ56" s="178" t="s">
        <v>339</v>
      </c>
      <c r="JWR56" s="178" t="s">
        <v>339</v>
      </c>
      <c r="JWS56" s="178" t="s">
        <v>339</v>
      </c>
      <c r="JWT56" s="178" t="s">
        <v>339</v>
      </c>
      <c r="JWU56" s="178" t="s">
        <v>339</v>
      </c>
      <c r="JWV56" s="178" t="s">
        <v>339</v>
      </c>
      <c r="JWW56" s="178" t="s">
        <v>339</v>
      </c>
      <c r="JWX56" s="178" t="s">
        <v>339</v>
      </c>
      <c r="JWY56" s="178" t="s">
        <v>339</v>
      </c>
      <c r="JWZ56" s="178" t="s">
        <v>339</v>
      </c>
      <c r="JXA56" s="178" t="s">
        <v>339</v>
      </c>
      <c r="JXB56" s="178" t="s">
        <v>339</v>
      </c>
      <c r="JXC56" s="178" t="s">
        <v>339</v>
      </c>
      <c r="JXD56" s="178" t="s">
        <v>339</v>
      </c>
      <c r="JXE56" s="178" t="s">
        <v>339</v>
      </c>
      <c r="JXF56" s="178" t="s">
        <v>339</v>
      </c>
      <c r="JXG56" s="178" t="s">
        <v>339</v>
      </c>
      <c r="JXH56" s="178" t="s">
        <v>339</v>
      </c>
      <c r="JXI56" s="178" t="s">
        <v>339</v>
      </c>
      <c r="JXJ56" s="178" t="s">
        <v>339</v>
      </c>
      <c r="JXK56" s="178" t="s">
        <v>339</v>
      </c>
      <c r="JXL56" s="178" t="s">
        <v>339</v>
      </c>
      <c r="JXM56" s="178" t="s">
        <v>339</v>
      </c>
      <c r="JXN56" s="178" t="s">
        <v>339</v>
      </c>
      <c r="JXO56" s="178" t="s">
        <v>339</v>
      </c>
      <c r="JXP56" s="178" t="s">
        <v>339</v>
      </c>
      <c r="JXQ56" s="178" t="s">
        <v>339</v>
      </c>
      <c r="JXR56" s="178" t="s">
        <v>339</v>
      </c>
      <c r="JXS56" s="178" t="s">
        <v>339</v>
      </c>
      <c r="JXT56" s="178" t="s">
        <v>339</v>
      </c>
      <c r="JXU56" s="178" t="s">
        <v>339</v>
      </c>
      <c r="JXV56" s="178" t="s">
        <v>339</v>
      </c>
      <c r="JXW56" s="178" t="s">
        <v>339</v>
      </c>
      <c r="JXX56" s="178" t="s">
        <v>339</v>
      </c>
      <c r="JXY56" s="178" t="s">
        <v>339</v>
      </c>
      <c r="JXZ56" s="178" t="s">
        <v>339</v>
      </c>
      <c r="JYA56" s="178" t="s">
        <v>339</v>
      </c>
      <c r="JYB56" s="178" t="s">
        <v>339</v>
      </c>
      <c r="JYC56" s="178" t="s">
        <v>339</v>
      </c>
      <c r="JYD56" s="178" t="s">
        <v>339</v>
      </c>
      <c r="JYE56" s="178" t="s">
        <v>339</v>
      </c>
      <c r="JYF56" s="178" t="s">
        <v>339</v>
      </c>
      <c r="JYG56" s="178" t="s">
        <v>339</v>
      </c>
      <c r="JYH56" s="178" t="s">
        <v>339</v>
      </c>
      <c r="JYI56" s="178" t="s">
        <v>339</v>
      </c>
      <c r="JYJ56" s="178" t="s">
        <v>339</v>
      </c>
      <c r="JYK56" s="178" t="s">
        <v>339</v>
      </c>
      <c r="JYL56" s="178" t="s">
        <v>339</v>
      </c>
      <c r="JYM56" s="178" t="s">
        <v>339</v>
      </c>
      <c r="JYN56" s="178" t="s">
        <v>339</v>
      </c>
      <c r="JYO56" s="178" t="s">
        <v>339</v>
      </c>
      <c r="JYP56" s="178" t="s">
        <v>339</v>
      </c>
      <c r="JYQ56" s="178" t="s">
        <v>339</v>
      </c>
      <c r="JYR56" s="178" t="s">
        <v>339</v>
      </c>
      <c r="JYS56" s="178" t="s">
        <v>339</v>
      </c>
      <c r="JYT56" s="178" t="s">
        <v>339</v>
      </c>
      <c r="JYU56" s="178" t="s">
        <v>339</v>
      </c>
      <c r="JYV56" s="178" t="s">
        <v>339</v>
      </c>
      <c r="JYW56" s="178" t="s">
        <v>339</v>
      </c>
      <c r="JYX56" s="178" t="s">
        <v>339</v>
      </c>
      <c r="JYY56" s="178" t="s">
        <v>339</v>
      </c>
      <c r="JYZ56" s="178" t="s">
        <v>339</v>
      </c>
      <c r="JZA56" s="178" t="s">
        <v>339</v>
      </c>
      <c r="JZB56" s="178" t="s">
        <v>339</v>
      </c>
      <c r="JZC56" s="178" t="s">
        <v>339</v>
      </c>
      <c r="JZD56" s="178" t="s">
        <v>339</v>
      </c>
      <c r="JZE56" s="178" t="s">
        <v>339</v>
      </c>
      <c r="JZF56" s="178" t="s">
        <v>339</v>
      </c>
      <c r="JZG56" s="178" t="s">
        <v>339</v>
      </c>
      <c r="JZH56" s="178" t="s">
        <v>339</v>
      </c>
      <c r="JZI56" s="178" t="s">
        <v>339</v>
      </c>
      <c r="JZJ56" s="178" t="s">
        <v>339</v>
      </c>
      <c r="JZK56" s="178" t="s">
        <v>339</v>
      </c>
      <c r="JZL56" s="178" t="s">
        <v>339</v>
      </c>
      <c r="JZM56" s="178" t="s">
        <v>339</v>
      </c>
      <c r="JZN56" s="178" t="s">
        <v>339</v>
      </c>
      <c r="JZO56" s="178" t="s">
        <v>339</v>
      </c>
      <c r="JZP56" s="178" t="s">
        <v>339</v>
      </c>
      <c r="JZQ56" s="178" t="s">
        <v>339</v>
      </c>
      <c r="JZR56" s="178" t="s">
        <v>339</v>
      </c>
      <c r="JZS56" s="178" t="s">
        <v>339</v>
      </c>
      <c r="JZT56" s="178" t="s">
        <v>339</v>
      </c>
      <c r="JZU56" s="178" t="s">
        <v>339</v>
      </c>
      <c r="JZV56" s="178" t="s">
        <v>339</v>
      </c>
      <c r="JZW56" s="178" t="s">
        <v>339</v>
      </c>
      <c r="JZX56" s="178" t="s">
        <v>339</v>
      </c>
      <c r="JZY56" s="178" t="s">
        <v>339</v>
      </c>
      <c r="JZZ56" s="178" t="s">
        <v>339</v>
      </c>
      <c r="KAA56" s="178" t="s">
        <v>339</v>
      </c>
      <c r="KAB56" s="178" t="s">
        <v>339</v>
      </c>
      <c r="KAC56" s="178" t="s">
        <v>339</v>
      </c>
      <c r="KAD56" s="178" t="s">
        <v>339</v>
      </c>
      <c r="KAE56" s="178" t="s">
        <v>339</v>
      </c>
      <c r="KAF56" s="178" t="s">
        <v>339</v>
      </c>
      <c r="KAG56" s="178" t="s">
        <v>339</v>
      </c>
      <c r="KAH56" s="178" t="s">
        <v>339</v>
      </c>
      <c r="KAI56" s="178" t="s">
        <v>339</v>
      </c>
      <c r="KAJ56" s="178" t="s">
        <v>339</v>
      </c>
      <c r="KAK56" s="178" t="s">
        <v>339</v>
      </c>
      <c r="KAL56" s="178" t="s">
        <v>339</v>
      </c>
      <c r="KAM56" s="178" t="s">
        <v>339</v>
      </c>
      <c r="KAN56" s="178" t="s">
        <v>339</v>
      </c>
      <c r="KAO56" s="178" t="s">
        <v>339</v>
      </c>
      <c r="KAP56" s="178" t="s">
        <v>339</v>
      </c>
      <c r="KAQ56" s="178" t="s">
        <v>339</v>
      </c>
      <c r="KAR56" s="178" t="s">
        <v>339</v>
      </c>
      <c r="KAS56" s="178" t="s">
        <v>339</v>
      </c>
      <c r="KAT56" s="178" t="s">
        <v>339</v>
      </c>
      <c r="KAU56" s="178" t="s">
        <v>339</v>
      </c>
      <c r="KAV56" s="178" t="s">
        <v>339</v>
      </c>
      <c r="KAW56" s="178" t="s">
        <v>339</v>
      </c>
      <c r="KAX56" s="178" t="s">
        <v>339</v>
      </c>
      <c r="KAY56" s="178" t="s">
        <v>339</v>
      </c>
      <c r="KAZ56" s="178" t="s">
        <v>339</v>
      </c>
      <c r="KBA56" s="178" t="s">
        <v>339</v>
      </c>
      <c r="KBB56" s="178" t="s">
        <v>339</v>
      </c>
      <c r="KBC56" s="178" t="s">
        <v>339</v>
      </c>
      <c r="KBD56" s="178" t="s">
        <v>339</v>
      </c>
      <c r="KBE56" s="178" t="s">
        <v>339</v>
      </c>
      <c r="KBF56" s="178" t="s">
        <v>339</v>
      </c>
      <c r="KBG56" s="178" t="s">
        <v>339</v>
      </c>
      <c r="KBH56" s="178" t="s">
        <v>339</v>
      </c>
      <c r="KBI56" s="178" t="s">
        <v>339</v>
      </c>
      <c r="KBJ56" s="178" t="s">
        <v>339</v>
      </c>
      <c r="KBK56" s="178" t="s">
        <v>339</v>
      </c>
      <c r="KBL56" s="178" t="s">
        <v>339</v>
      </c>
      <c r="KBM56" s="178" t="s">
        <v>339</v>
      </c>
      <c r="KBN56" s="178" t="s">
        <v>339</v>
      </c>
      <c r="KBO56" s="178" t="s">
        <v>339</v>
      </c>
      <c r="KBP56" s="178" t="s">
        <v>339</v>
      </c>
      <c r="KBQ56" s="178" t="s">
        <v>339</v>
      </c>
      <c r="KBR56" s="178" t="s">
        <v>339</v>
      </c>
      <c r="KBS56" s="178" t="s">
        <v>339</v>
      </c>
      <c r="KBT56" s="178" t="s">
        <v>339</v>
      </c>
      <c r="KBU56" s="178" t="s">
        <v>339</v>
      </c>
      <c r="KBV56" s="178" t="s">
        <v>339</v>
      </c>
      <c r="KBW56" s="178" t="s">
        <v>339</v>
      </c>
      <c r="KBX56" s="178" t="s">
        <v>339</v>
      </c>
      <c r="KBY56" s="178" t="s">
        <v>339</v>
      </c>
      <c r="KBZ56" s="178" t="s">
        <v>339</v>
      </c>
      <c r="KCA56" s="178" t="s">
        <v>339</v>
      </c>
      <c r="KCB56" s="178" t="s">
        <v>339</v>
      </c>
      <c r="KCC56" s="178" t="s">
        <v>339</v>
      </c>
      <c r="KCD56" s="178" t="s">
        <v>339</v>
      </c>
      <c r="KCE56" s="178" t="s">
        <v>339</v>
      </c>
      <c r="KCF56" s="178" t="s">
        <v>339</v>
      </c>
      <c r="KCG56" s="178" t="s">
        <v>339</v>
      </c>
      <c r="KCH56" s="178" t="s">
        <v>339</v>
      </c>
      <c r="KCI56" s="178" t="s">
        <v>339</v>
      </c>
      <c r="KCJ56" s="178" t="s">
        <v>339</v>
      </c>
      <c r="KCK56" s="178" t="s">
        <v>339</v>
      </c>
      <c r="KCL56" s="178" t="s">
        <v>339</v>
      </c>
      <c r="KCM56" s="178" t="s">
        <v>339</v>
      </c>
      <c r="KCN56" s="178" t="s">
        <v>339</v>
      </c>
      <c r="KCO56" s="178" t="s">
        <v>339</v>
      </c>
      <c r="KCP56" s="178" t="s">
        <v>339</v>
      </c>
      <c r="KCQ56" s="178" t="s">
        <v>339</v>
      </c>
      <c r="KCR56" s="178" t="s">
        <v>339</v>
      </c>
      <c r="KCS56" s="178" t="s">
        <v>339</v>
      </c>
      <c r="KCT56" s="178" t="s">
        <v>339</v>
      </c>
      <c r="KCU56" s="178" t="s">
        <v>339</v>
      </c>
      <c r="KCV56" s="178" t="s">
        <v>339</v>
      </c>
      <c r="KCW56" s="178" t="s">
        <v>339</v>
      </c>
      <c r="KCX56" s="178" t="s">
        <v>339</v>
      </c>
      <c r="KCY56" s="178" t="s">
        <v>339</v>
      </c>
      <c r="KCZ56" s="178" t="s">
        <v>339</v>
      </c>
      <c r="KDA56" s="178" t="s">
        <v>339</v>
      </c>
      <c r="KDB56" s="178" t="s">
        <v>339</v>
      </c>
      <c r="KDC56" s="178" t="s">
        <v>339</v>
      </c>
      <c r="KDD56" s="178" t="s">
        <v>339</v>
      </c>
      <c r="KDE56" s="178" t="s">
        <v>339</v>
      </c>
      <c r="KDF56" s="178" t="s">
        <v>339</v>
      </c>
      <c r="KDG56" s="178" t="s">
        <v>339</v>
      </c>
      <c r="KDH56" s="178" t="s">
        <v>339</v>
      </c>
      <c r="KDI56" s="178" t="s">
        <v>339</v>
      </c>
      <c r="KDJ56" s="178" t="s">
        <v>339</v>
      </c>
      <c r="KDK56" s="178" t="s">
        <v>339</v>
      </c>
      <c r="KDL56" s="178" t="s">
        <v>339</v>
      </c>
      <c r="KDM56" s="178" t="s">
        <v>339</v>
      </c>
      <c r="KDN56" s="178" t="s">
        <v>339</v>
      </c>
      <c r="KDO56" s="178" t="s">
        <v>339</v>
      </c>
      <c r="KDP56" s="178" t="s">
        <v>339</v>
      </c>
      <c r="KDQ56" s="178" t="s">
        <v>339</v>
      </c>
      <c r="KDR56" s="178" t="s">
        <v>339</v>
      </c>
      <c r="KDS56" s="178" t="s">
        <v>339</v>
      </c>
      <c r="KDT56" s="178" t="s">
        <v>339</v>
      </c>
      <c r="KDU56" s="178" t="s">
        <v>339</v>
      </c>
      <c r="KDV56" s="178" t="s">
        <v>339</v>
      </c>
      <c r="KDW56" s="178" t="s">
        <v>339</v>
      </c>
      <c r="KDX56" s="178" t="s">
        <v>339</v>
      </c>
      <c r="KDY56" s="178" t="s">
        <v>339</v>
      </c>
      <c r="KDZ56" s="178" t="s">
        <v>339</v>
      </c>
      <c r="KEA56" s="178" t="s">
        <v>339</v>
      </c>
      <c r="KEB56" s="178" t="s">
        <v>339</v>
      </c>
      <c r="KEC56" s="178" t="s">
        <v>339</v>
      </c>
      <c r="KED56" s="178" t="s">
        <v>339</v>
      </c>
      <c r="KEE56" s="178" t="s">
        <v>339</v>
      </c>
      <c r="KEF56" s="178" t="s">
        <v>339</v>
      </c>
      <c r="KEG56" s="178" t="s">
        <v>339</v>
      </c>
      <c r="KEH56" s="178" t="s">
        <v>339</v>
      </c>
      <c r="KEI56" s="178" t="s">
        <v>339</v>
      </c>
      <c r="KEJ56" s="178" t="s">
        <v>339</v>
      </c>
      <c r="KEK56" s="178" t="s">
        <v>339</v>
      </c>
      <c r="KEL56" s="178" t="s">
        <v>339</v>
      </c>
      <c r="KEM56" s="178" t="s">
        <v>339</v>
      </c>
      <c r="KEN56" s="178" t="s">
        <v>339</v>
      </c>
      <c r="KEO56" s="178" t="s">
        <v>339</v>
      </c>
      <c r="KEP56" s="178" t="s">
        <v>339</v>
      </c>
      <c r="KEQ56" s="178" t="s">
        <v>339</v>
      </c>
      <c r="KER56" s="178" t="s">
        <v>339</v>
      </c>
      <c r="KES56" s="178" t="s">
        <v>339</v>
      </c>
      <c r="KET56" s="178" t="s">
        <v>339</v>
      </c>
      <c r="KEU56" s="178" t="s">
        <v>339</v>
      </c>
      <c r="KEV56" s="178" t="s">
        <v>339</v>
      </c>
      <c r="KEW56" s="178" t="s">
        <v>339</v>
      </c>
      <c r="KEX56" s="178" t="s">
        <v>339</v>
      </c>
      <c r="KEY56" s="178" t="s">
        <v>339</v>
      </c>
      <c r="KEZ56" s="178" t="s">
        <v>339</v>
      </c>
      <c r="KFA56" s="178" t="s">
        <v>339</v>
      </c>
      <c r="KFB56" s="178" t="s">
        <v>339</v>
      </c>
      <c r="KFC56" s="178" t="s">
        <v>339</v>
      </c>
      <c r="KFD56" s="178" t="s">
        <v>339</v>
      </c>
      <c r="KFE56" s="178" t="s">
        <v>339</v>
      </c>
      <c r="KFF56" s="178" t="s">
        <v>339</v>
      </c>
      <c r="KFG56" s="178" t="s">
        <v>339</v>
      </c>
      <c r="KFH56" s="178" t="s">
        <v>339</v>
      </c>
      <c r="KFI56" s="178" t="s">
        <v>339</v>
      </c>
      <c r="KFJ56" s="178" t="s">
        <v>339</v>
      </c>
      <c r="KFK56" s="178" t="s">
        <v>339</v>
      </c>
      <c r="KFL56" s="178" t="s">
        <v>339</v>
      </c>
      <c r="KFM56" s="178" t="s">
        <v>339</v>
      </c>
      <c r="KFN56" s="178" t="s">
        <v>339</v>
      </c>
      <c r="KFO56" s="178" t="s">
        <v>339</v>
      </c>
      <c r="KFP56" s="178" t="s">
        <v>339</v>
      </c>
      <c r="KFQ56" s="178" t="s">
        <v>339</v>
      </c>
      <c r="KFR56" s="178" t="s">
        <v>339</v>
      </c>
      <c r="KFS56" s="178" t="s">
        <v>339</v>
      </c>
      <c r="KFT56" s="178" t="s">
        <v>339</v>
      </c>
      <c r="KFU56" s="178" t="s">
        <v>339</v>
      </c>
      <c r="KFV56" s="178" t="s">
        <v>339</v>
      </c>
      <c r="KFW56" s="178" t="s">
        <v>339</v>
      </c>
      <c r="KFX56" s="178" t="s">
        <v>339</v>
      </c>
      <c r="KFY56" s="178" t="s">
        <v>339</v>
      </c>
      <c r="KFZ56" s="178" t="s">
        <v>339</v>
      </c>
      <c r="KGA56" s="178" t="s">
        <v>339</v>
      </c>
      <c r="KGB56" s="178" t="s">
        <v>339</v>
      </c>
      <c r="KGC56" s="178" t="s">
        <v>339</v>
      </c>
      <c r="KGD56" s="178" t="s">
        <v>339</v>
      </c>
      <c r="KGE56" s="178" t="s">
        <v>339</v>
      </c>
      <c r="KGF56" s="178" t="s">
        <v>339</v>
      </c>
      <c r="KGG56" s="178" t="s">
        <v>339</v>
      </c>
      <c r="KGH56" s="178" t="s">
        <v>339</v>
      </c>
      <c r="KGI56" s="178" t="s">
        <v>339</v>
      </c>
      <c r="KGJ56" s="178" t="s">
        <v>339</v>
      </c>
      <c r="KGK56" s="178" t="s">
        <v>339</v>
      </c>
      <c r="KGL56" s="178" t="s">
        <v>339</v>
      </c>
      <c r="KGM56" s="178" t="s">
        <v>339</v>
      </c>
      <c r="KGN56" s="178" t="s">
        <v>339</v>
      </c>
      <c r="KGO56" s="178" t="s">
        <v>339</v>
      </c>
      <c r="KGP56" s="178" t="s">
        <v>339</v>
      </c>
      <c r="KGQ56" s="178" t="s">
        <v>339</v>
      </c>
      <c r="KGR56" s="178" t="s">
        <v>339</v>
      </c>
      <c r="KGS56" s="178" t="s">
        <v>339</v>
      </c>
      <c r="KGT56" s="178" t="s">
        <v>339</v>
      </c>
      <c r="KGU56" s="178" t="s">
        <v>339</v>
      </c>
      <c r="KGV56" s="178" t="s">
        <v>339</v>
      </c>
      <c r="KGW56" s="178" t="s">
        <v>339</v>
      </c>
      <c r="KGX56" s="178" t="s">
        <v>339</v>
      </c>
      <c r="KGY56" s="178" t="s">
        <v>339</v>
      </c>
      <c r="KGZ56" s="178" t="s">
        <v>339</v>
      </c>
      <c r="KHA56" s="178" t="s">
        <v>339</v>
      </c>
      <c r="KHB56" s="178" t="s">
        <v>339</v>
      </c>
      <c r="KHC56" s="178" t="s">
        <v>339</v>
      </c>
      <c r="KHD56" s="178" t="s">
        <v>339</v>
      </c>
      <c r="KHE56" s="178" t="s">
        <v>339</v>
      </c>
      <c r="KHF56" s="178" t="s">
        <v>339</v>
      </c>
      <c r="KHG56" s="178" t="s">
        <v>339</v>
      </c>
      <c r="KHH56" s="178" t="s">
        <v>339</v>
      </c>
      <c r="KHI56" s="178" t="s">
        <v>339</v>
      </c>
      <c r="KHJ56" s="178" t="s">
        <v>339</v>
      </c>
      <c r="KHK56" s="178" t="s">
        <v>339</v>
      </c>
      <c r="KHL56" s="178" t="s">
        <v>339</v>
      </c>
      <c r="KHM56" s="178" t="s">
        <v>339</v>
      </c>
      <c r="KHN56" s="178" t="s">
        <v>339</v>
      </c>
      <c r="KHO56" s="178" t="s">
        <v>339</v>
      </c>
      <c r="KHP56" s="178" t="s">
        <v>339</v>
      </c>
      <c r="KHQ56" s="178" t="s">
        <v>339</v>
      </c>
      <c r="KHR56" s="178" t="s">
        <v>339</v>
      </c>
      <c r="KHS56" s="178" t="s">
        <v>339</v>
      </c>
      <c r="KHT56" s="178" t="s">
        <v>339</v>
      </c>
      <c r="KHU56" s="178" t="s">
        <v>339</v>
      </c>
      <c r="KHV56" s="178" t="s">
        <v>339</v>
      </c>
      <c r="KHW56" s="178" t="s">
        <v>339</v>
      </c>
      <c r="KHX56" s="178" t="s">
        <v>339</v>
      </c>
      <c r="KHY56" s="178" t="s">
        <v>339</v>
      </c>
      <c r="KHZ56" s="178" t="s">
        <v>339</v>
      </c>
      <c r="KIA56" s="178" t="s">
        <v>339</v>
      </c>
      <c r="KIB56" s="178" t="s">
        <v>339</v>
      </c>
      <c r="KIC56" s="178" t="s">
        <v>339</v>
      </c>
      <c r="KID56" s="178" t="s">
        <v>339</v>
      </c>
      <c r="KIE56" s="178" t="s">
        <v>339</v>
      </c>
      <c r="KIF56" s="178" t="s">
        <v>339</v>
      </c>
      <c r="KIG56" s="178" t="s">
        <v>339</v>
      </c>
      <c r="KIH56" s="178" t="s">
        <v>339</v>
      </c>
      <c r="KII56" s="178" t="s">
        <v>339</v>
      </c>
      <c r="KIJ56" s="178" t="s">
        <v>339</v>
      </c>
      <c r="KIK56" s="178" t="s">
        <v>339</v>
      </c>
      <c r="KIL56" s="178" t="s">
        <v>339</v>
      </c>
      <c r="KIM56" s="178" t="s">
        <v>339</v>
      </c>
      <c r="KIN56" s="178" t="s">
        <v>339</v>
      </c>
      <c r="KIO56" s="178" t="s">
        <v>339</v>
      </c>
      <c r="KIP56" s="178" t="s">
        <v>339</v>
      </c>
      <c r="KIQ56" s="178" t="s">
        <v>339</v>
      </c>
      <c r="KIR56" s="178" t="s">
        <v>339</v>
      </c>
      <c r="KIS56" s="178" t="s">
        <v>339</v>
      </c>
      <c r="KIT56" s="178" t="s">
        <v>339</v>
      </c>
      <c r="KIU56" s="178" t="s">
        <v>339</v>
      </c>
      <c r="KIV56" s="178" t="s">
        <v>339</v>
      </c>
      <c r="KIW56" s="178" t="s">
        <v>339</v>
      </c>
      <c r="KIX56" s="178" t="s">
        <v>339</v>
      </c>
      <c r="KIY56" s="178" t="s">
        <v>339</v>
      </c>
      <c r="KIZ56" s="178" t="s">
        <v>339</v>
      </c>
      <c r="KJA56" s="178" t="s">
        <v>339</v>
      </c>
      <c r="KJB56" s="178" t="s">
        <v>339</v>
      </c>
      <c r="KJC56" s="178" t="s">
        <v>339</v>
      </c>
      <c r="KJD56" s="178" t="s">
        <v>339</v>
      </c>
      <c r="KJE56" s="178" t="s">
        <v>339</v>
      </c>
      <c r="KJF56" s="178" t="s">
        <v>339</v>
      </c>
      <c r="KJG56" s="178" t="s">
        <v>339</v>
      </c>
      <c r="KJH56" s="178" t="s">
        <v>339</v>
      </c>
      <c r="KJI56" s="178" t="s">
        <v>339</v>
      </c>
      <c r="KJJ56" s="178" t="s">
        <v>339</v>
      </c>
      <c r="KJK56" s="178" t="s">
        <v>339</v>
      </c>
      <c r="KJL56" s="178" t="s">
        <v>339</v>
      </c>
      <c r="KJM56" s="178" t="s">
        <v>339</v>
      </c>
      <c r="KJN56" s="178" t="s">
        <v>339</v>
      </c>
      <c r="KJO56" s="178" t="s">
        <v>339</v>
      </c>
      <c r="KJP56" s="178" t="s">
        <v>339</v>
      </c>
      <c r="KJQ56" s="178" t="s">
        <v>339</v>
      </c>
      <c r="KJR56" s="178" t="s">
        <v>339</v>
      </c>
      <c r="KJS56" s="178" t="s">
        <v>339</v>
      </c>
      <c r="KJT56" s="178" t="s">
        <v>339</v>
      </c>
      <c r="KJU56" s="178" t="s">
        <v>339</v>
      </c>
      <c r="KJV56" s="178" t="s">
        <v>339</v>
      </c>
      <c r="KJW56" s="178" t="s">
        <v>339</v>
      </c>
      <c r="KJX56" s="178" t="s">
        <v>339</v>
      </c>
      <c r="KJY56" s="178" t="s">
        <v>339</v>
      </c>
      <c r="KJZ56" s="178" t="s">
        <v>339</v>
      </c>
      <c r="KKA56" s="178" t="s">
        <v>339</v>
      </c>
      <c r="KKB56" s="178" t="s">
        <v>339</v>
      </c>
      <c r="KKC56" s="178" t="s">
        <v>339</v>
      </c>
      <c r="KKD56" s="178" t="s">
        <v>339</v>
      </c>
      <c r="KKE56" s="178" t="s">
        <v>339</v>
      </c>
      <c r="KKF56" s="178" t="s">
        <v>339</v>
      </c>
      <c r="KKG56" s="178" t="s">
        <v>339</v>
      </c>
      <c r="KKH56" s="178" t="s">
        <v>339</v>
      </c>
      <c r="KKI56" s="178" t="s">
        <v>339</v>
      </c>
      <c r="KKJ56" s="178" t="s">
        <v>339</v>
      </c>
      <c r="KKK56" s="178" t="s">
        <v>339</v>
      </c>
      <c r="KKL56" s="178" t="s">
        <v>339</v>
      </c>
      <c r="KKM56" s="178" t="s">
        <v>339</v>
      </c>
      <c r="KKN56" s="178" t="s">
        <v>339</v>
      </c>
      <c r="KKO56" s="178" t="s">
        <v>339</v>
      </c>
      <c r="KKP56" s="178" t="s">
        <v>339</v>
      </c>
      <c r="KKQ56" s="178" t="s">
        <v>339</v>
      </c>
      <c r="KKR56" s="178" t="s">
        <v>339</v>
      </c>
      <c r="KKS56" s="178" t="s">
        <v>339</v>
      </c>
      <c r="KKT56" s="178" t="s">
        <v>339</v>
      </c>
      <c r="KKU56" s="178" t="s">
        <v>339</v>
      </c>
      <c r="KKV56" s="178" t="s">
        <v>339</v>
      </c>
      <c r="KKW56" s="178" t="s">
        <v>339</v>
      </c>
      <c r="KKX56" s="178" t="s">
        <v>339</v>
      </c>
      <c r="KKY56" s="178" t="s">
        <v>339</v>
      </c>
      <c r="KKZ56" s="178" t="s">
        <v>339</v>
      </c>
      <c r="KLA56" s="178" t="s">
        <v>339</v>
      </c>
      <c r="KLB56" s="178" t="s">
        <v>339</v>
      </c>
      <c r="KLC56" s="178" t="s">
        <v>339</v>
      </c>
      <c r="KLD56" s="178" t="s">
        <v>339</v>
      </c>
      <c r="KLE56" s="178" t="s">
        <v>339</v>
      </c>
      <c r="KLF56" s="178" t="s">
        <v>339</v>
      </c>
      <c r="KLG56" s="178" t="s">
        <v>339</v>
      </c>
      <c r="KLH56" s="178" t="s">
        <v>339</v>
      </c>
      <c r="KLI56" s="178" t="s">
        <v>339</v>
      </c>
      <c r="KLJ56" s="178" t="s">
        <v>339</v>
      </c>
      <c r="KLK56" s="178" t="s">
        <v>339</v>
      </c>
      <c r="KLL56" s="178" t="s">
        <v>339</v>
      </c>
      <c r="KLM56" s="178" t="s">
        <v>339</v>
      </c>
      <c r="KLN56" s="178" t="s">
        <v>339</v>
      </c>
      <c r="KLO56" s="178" t="s">
        <v>339</v>
      </c>
      <c r="KLP56" s="178" t="s">
        <v>339</v>
      </c>
      <c r="KLQ56" s="178" t="s">
        <v>339</v>
      </c>
      <c r="KLR56" s="178" t="s">
        <v>339</v>
      </c>
      <c r="KLS56" s="178" t="s">
        <v>339</v>
      </c>
      <c r="KLT56" s="178" t="s">
        <v>339</v>
      </c>
      <c r="KLU56" s="178" t="s">
        <v>339</v>
      </c>
      <c r="KLV56" s="178" t="s">
        <v>339</v>
      </c>
      <c r="KLW56" s="178" t="s">
        <v>339</v>
      </c>
      <c r="KLX56" s="178" t="s">
        <v>339</v>
      </c>
      <c r="KLY56" s="178" t="s">
        <v>339</v>
      </c>
      <c r="KLZ56" s="178" t="s">
        <v>339</v>
      </c>
      <c r="KMA56" s="178" t="s">
        <v>339</v>
      </c>
      <c r="KMB56" s="178" t="s">
        <v>339</v>
      </c>
      <c r="KMC56" s="178" t="s">
        <v>339</v>
      </c>
      <c r="KMD56" s="178" t="s">
        <v>339</v>
      </c>
      <c r="KME56" s="178" t="s">
        <v>339</v>
      </c>
      <c r="KMF56" s="178" t="s">
        <v>339</v>
      </c>
      <c r="KMG56" s="178" t="s">
        <v>339</v>
      </c>
      <c r="KMH56" s="178" t="s">
        <v>339</v>
      </c>
      <c r="KMI56" s="178" t="s">
        <v>339</v>
      </c>
      <c r="KMJ56" s="178" t="s">
        <v>339</v>
      </c>
      <c r="KMK56" s="178" t="s">
        <v>339</v>
      </c>
      <c r="KML56" s="178" t="s">
        <v>339</v>
      </c>
      <c r="KMM56" s="178" t="s">
        <v>339</v>
      </c>
      <c r="KMN56" s="178" t="s">
        <v>339</v>
      </c>
      <c r="KMO56" s="178" t="s">
        <v>339</v>
      </c>
      <c r="KMP56" s="178" t="s">
        <v>339</v>
      </c>
      <c r="KMQ56" s="178" t="s">
        <v>339</v>
      </c>
      <c r="KMR56" s="178" t="s">
        <v>339</v>
      </c>
      <c r="KMS56" s="178" t="s">
        <v>339</v>
      </c>
      <c r="KMT56" s="178" t="s">
        <v>339</v>
      </c>
      <c r="KMU56" s="178" t="s">
        <v>339</v>
      </c>
      <c r="KMV56" s="178" t="s">
        <v>339</v>
      </c>
      <c r="KMW56" s="178" t="s">
        <v>339</v>
      </c>
      <c r="KMX56" s="178" t="s">
        <v>339</v>
      </c>
      <c r="KMY56" s="178" t="s">
        <v>339</v>
      </c>
      <c r="KMZ56" s="178" t="s">
        <v>339</v>
      </c>
      <c r="KNA56" s="178" t="s">
        <v>339</v>
      </c>
      <c r="KNB56" s="178" t="s">
        <v>339</v>
      </c>
      <c r="KNC56" s="178" t="s">
        <v>339</v>
      </c>
      <c r="KND56" s="178" t="s">
        <v>339</v>
      </c>
      <c r="KNE56" s="178" t="s">
        <v>339</v>
      </c>
      <c r="KNF56" s="178" t="s">
        <v>339</v>
      </c>
      <c r="KNG56" s="178" t="s">
        <v>339</v>
      </c>
      <c r="KNH56" s="178" t="s">
        <v>339</v>
      </c>
      <c r="KNI56" s="178" t="s">
        <v>339</v>
      </c>
      <c r="KNJ56" s="178" t="s">
        <v>339</v>
      </c>
      <c r="KNK56" s="178" t="s">
        <v>339</v>
      </c>
      <c r="KNL56" s="178" t="s">
        <v>339</v>
      </c>
      <c r="KNM56" s="178" t="s">
        <v>339</v>
      </c>
      <c r="KNN56" s="178" t="s">
        <v>339</v>
      </c>
      <c r="KNO56" s="178" t="s">
        <v>339</v>
      </c>
      <c r="KNP56" s="178" t="s">
        <v>339</v>
      </c>
      <c r="KNQ56" s="178" t="s">
        <v>339</v>
      </c>
      <c r="KNR56" s="178" t="s">
        <v>339</v>
      </c>
      <c r="KNS56" s="178" t="s">
        <v>339</v>
      </c>
      <c r="KNT56" s="178" t="s">
        <v>339</v>
      </c>
      <c r="KNU56" s="178" t="s">
        <v>339</v>
      </c>
      <c r="KNV56" s="178" t="s">
        <v>339</v>
      </c>
      <c r="KNW56" s="178" t="s">
        <v>339</v>
      </c>
      <c r="KNX56" s="178" t="s">
        <v>339</v>
      </c>
      <c r="KNY56" s="178" t="s">
        <v>339</v>
      </c>
      <c r="KNZ56" s="178" t="s">
        <v>339</v>
      </c>
      <c r="KOA56" s="178" t="s">
        <v>339</v>
      </c>
      <c r="KOB56" s="178" t="s">
        <v>339</v>
      </c>
      <c r="KOC56" s="178" t="s">
        <v>339</v>
      </c>
      <c r="KOD56" s="178" t="s">
        <v>339</v>
      </c>
      <c r="KOE56" s="178" t="s">
        <v>339</v>
      </c>
      <c r="KOF56" s="178" t="s">
        <v>339</v>
      </c>
      <c r="KOG56" s="178" t="s">
        <v>339</v>
      </c>
      <c r="KOH56" s="178" t="s">
        <v>339</v>
      </c>
      <c r="KOI56" s="178" t="s">
        <v>339</v>
      </c>
      <c r="KOJ56" s="178" t="s">
        <v>339</v>
      </c>
      <c r="KOK56" s="178" t="s">
        <v>339</v>
      </c>
      <c r="KOL56" s="178" t="s">
        <v>339</v>
      </c>
      <c r="KOM56" s="178" t="s">
        <v>339</v>
      </c>
      <c r="KON56" s="178" t="s">
        <v>339</v>
      </c>
      <c r="KOO56" s="178" t="s">
        <v>339</v>
      </c>
      <c r="KOP56" s="178" t="s">
        <v>339</v>
      </c>
      <c r="KOQ56" s="178" t="s">
        <v>339</v>
      </c>
      <c r="KOR56" s="178" t="s">
        <v>339</v>
      </c>
      <c r="KOS56" s="178" t="s">
        <v>339</v>
      </c>
      <c r="KOT56" s="178" t="s">
        <v>339</v>
      </c>
      <c r="KOU56" s="178" t="s">
        <v>339</v>
      </c>
      <c r="KOV56" s="178" t="s">
        <v>339</v>
      </c>
      <c r="KOW56" s="178" t="s">
        <v>339</v>
      </c>
      <c r="KOX56" s="178" t="s">
        <v>339</v>
      </c>
      <c r="KOY56" s="178" t="s">
        <v>339</v>
      </c>
      <c r="KOZ56" s="178" t="s">
        <v>339</v>
      </c>
      <c r="KPA56" s="178" t="s">
        <v>339</v>
      </c>
      <c r="KPB56" s="178" t="s">
        <v>339</v>
      </c>
      <c r="KPC56" s="178" t="s">
        <v>339</v>
      </c>
      <c r="KPD56" s="178" t="s">
        <v>339</v>
      </c>
      <c r="KPE56" s="178" t="s">
        <v>339</v>
      </c>
      <c r="KPF56" s="178" t="s">
        <v>339</v>
      </c>
      <c r="KPG56" s="178" t="s">
        <v>339</v>
      </c>
      <c r="KPH56" s="178" t="s">
        <v>339</v>
      </c>
      <c r="KPI56" s="178" t="s">
        <v>339</v>
      </c>
      <c r="KPJ56" s="178" t="s">
        <v>339</v>
      </c>
      <c r="KPK56" s="178" t="s">
        <v>339</v>
      </c>
      <c r="KPL56" s="178" t="s">
        <v>339</v>
      </c>
      <c r="KPM56" s="178" t="s">
        <v>339</v>
      </c>
      <c r="KPN56" s="178" t="s">
        <v>339</v>
      </c>
      <c r="KPO56" s="178" t="s">
        <v>339</v>
      </c>
      <c r="KPP56" s="178" t="s">
        <v>339</v>
      </c>
      <c r="KPQ56" s="178" t="s">
        <v>339</v>
      </c>
      <c r="KPR56" s="178" t="s">
        <v>339</v>
      </c>
      <c r="KPS56" s="178" t="s">
        <v>339</v>
      </c>
      <c r="KPT56" s="178" t="s">
        <v>339</v>
      </c>
      <c r="KPU56" s="178" t="s">
        <v>339</v>
      </c>
      <c r="KPV56" s="178" t="s">
        <v>339</v>
      </c>
      <c r="KPW56" s="178" t="s">
        <v>339</v>
      </c>
      <c r="KPX56" s="178" t="s">
        <v>339</v>
      </c>
      <c r="KPY56" s="178" t="s">
        <v>339</v>
      </c>
      <c r="KPZ56" s="178" t="s">
        <v>339</v>
      </c>
      <c r="KQA56" s="178" t="s">
        <v>339</v>
      </c>
      <c r="KQB56" s="178" t="s">
        <v>339</v>
      </c>
      <c r="KQC56" s="178" t="s">
        <v>339</v>
      </c>
      <c r="KQD56" s="178" t="s">
        <v>339</v>
      </c>
      <c r="KQE56" s="178" t="s">
        <v>339</v>
      </c>
      <c r="KQF56" s="178" t="s">
        <v>339</v>
      </c>
      <c r="KQG56" s="178" t="s">
        <v>339</v>
      </c>
      <c r="KQH56" s="178" t="s">
        <v>339</v>
      </c>
      <c r="KQI56" s="178" t="s">
        <v>339</v>
      </c>
      <c r="KQJ56" s="178" t="s">
        <v>339</v>
      </c>
      <c r="KQK56" s="178" t="s">
        <v>339</v>
      </c>
      <c r="KQL56" s="178" t="s">
        <v>339</v>
      </c>
      <c r="KQM56" s="178" t="s">
        <v>339</v>
      </c>
      <c r="KQN56" s="178" t="s">
        <v>339</v>
      </c>
      <c r="KQO56" s="178" t="s">
        <v>339</v>
      </c>
      <c r="KQP56" s="178" t="s">
        <v>339</v>
      </c>
      <c r="KQQ56" s="178" t="s">
        <v>339</v>
      </c>
      <c r="KQR56" s="178" t="s">
        <v>339</v>
      </c>
      <c r="KQS56" s="178" t="s">
        <v>339</v>
      </c>
      <c r="KQT56" s="178" t="s">
        <v>339</v>
      </c>
      <c r="KQU56" s="178" t="s">
        <v>339</v>
      </c>
      <c r="KQV56" s="178" t="s">
        <v>339</v>
      </c>
      <c r="KQW56" s="178" t="s">
        <v>339</v>
      </c>
      <c r="KQX56" s="178" t="s">
        <v>339</v>
      </c>
      <c r="KQY56" s="178" t="s">
        <v>339</v>
      </c>
      <c r="KQZ56" s="178" t="s">
        <v>339</v>
      </c>
      <c r="KRA56" s="178" t="s">
        <v>339</v>
      </c>
      <c r="KRB56" s="178" t="s">
        <v>339</v>
      </c>
      <c r="KRC56" s="178" t="s">
        <v>339</v>
      </c>
      <c r="KRD56" s="178" t="s">
        <v>339</v>
      </c>
      <c r="KRE56" s="178" t="s">
        <v>339</v>
      </c>
      <c r="KRF56" s="178" t="s">
        <v>339</v>
      </c>
      <c r="KRG56" s="178" t="s">
        <v>339</v>
      </c>
      <c r="KRH56" s="178" t="s">
        <v>339</v>
      </c>
      <c r="KRI56" s="178" t="s">
        <v>339</v>
      </c>
      <c r="KRJ56" s="178" t="s">
        <v>339</v>
      </c>
      <c r="KRK56" s="178" t="s">
        <v>339</v>
      </c>
      <c r="KRL56" s="178" t="s">
        <v>339</v>
      </c>
      <c r="KRM56" s="178" t="s">
        <v>339</v>
      </c>
      <c r="KRN56" s="178" t="s">
        <v>339</v>
      </c>
      <c r="KRO56" s="178" t="s">
        <v>339</v>
      </c>
      <c r="KRP56" s="178" t="s">
        <v>339</v>
      </c>
      <c r="KRQ56" s="178" t="s">
        <v>339</v>
      </c>
      <c r="KRR56" s="178" t="s">
        <v>339</v>
      </c>
      <c r="KRS56" s="178" t="s">
        <v>339</v>
      </c>
      <c r="KRT56" s="178" t="s">
        <v>339</v>
      </c>
      <c r="KRU56" s="178" t="s">
        <v>339</v>
      </c>
      <c r="KRV56" s="178" t="s">
        <v>339</v>
      </c>
      <c r="KRW56" s="178" t="s">
        <v>339</v>
      </c>
      <c r="KRX56" s="178" t="s">
        <v>339</v>
      </c>
      <c r="KRY56" s="178" t="s">
        <v>339</v>
      </c>
      <c r="KRZ56" s="178" t="s">
        <v>339</v>
      </c>
      <c r="KSA56" s="178" t="s">
        <v>339</v>
      </c>
      <c r="KSB56" s="178" t="s">
        <v>339</v>
      </c>
      <c r="KSC56" s="178" t="s">
        <v>339</v>
      </c>
      <c r="KSD56" s="178" t="s">
        <v>339</v>
      </c>
      <c r="KSE56" s="178" t="s">
        <v>339</v>
      </c>
      <c r="KSF56" s="178" t="s">
        <v>339</v>
      </c>
      <c r="KSG56" s="178" t="s">
        <v>339</v>
      </c>
      <c r="KSH56" s="178" t="s">
        <v>339</v>
      </c>
      <c r="KSI56" s="178" t="s">
        <v>339</v>
      </c>
      <c r="KSJ56" s="178" t="s">
        <v>339</v>
      </c>
      <c r="KSK56" s="178" t="s">
        <v>339</v>
      </c>
      <c r="KSL56" s="178" t="s">
        <v>339</v>
      </c>
      <c r="KSM56" s="178" t="s">
        <v>339</v>
      </c>
      <c r="KSN56" s="178" t="s">
        <v>339</v>
      </c>
      <c r="KSO56" s="178" t="s">
        <v>339</v>
      </c>
      <c r="KSP56" s="178" t="s">
        <v>339</v>
      </c>
      <c r="KSQ56" s="178" t="s">
        <v>339</v>
      </c>
      <c r="KSR56" s="178" t="s">
        <v>339</v>
      </c>
      <c r="KSS56" s="178" t="s">
        <v>339</v>
      </c>
      <c r="KST56" s="178" t="s">
        <v>339</v>
      </c>
      <c r="KSU56" s="178" t="s">
        <v>339</v>
      </c>
      <c r="KSV56" s="178" t="s">
        <v>339</v>
      </c>
      <c r="KSW56" s="178" t="s">
        <v>339</v>
      </c>
      <c r="KSX56" s="178" t="s">
        <v>339</v>
      </c>
      <c r="KSY56" s="178" t="s">
        <v>339</v>
      </c>
      <c r="KSZ56" s="178" t="s">
        <v>339</v>
      </c>
      <c r="KTA56" s="178" t="s">
        <v>339</v>
      </c>
      <c r="KTB56" s="178" t="s">
        <v>339</v>
      </c>
      <c r="KTC56" s="178" t="s">
        <v>339</v>
      </c>
      <c r="KTD56" s="178" t="s">
        <v>339</v>
      </c>
      <c r="KTE56" s="178" t="s">
        <v>339</v>
      </c>
      <c r="KTF56" s="178" t="s">
        <v>339</v>
      </c>
      <c r="KTG56" s="178" t="s">
        <v>339</v>
      </c>
      <c r="KTH56" s="178" t="s">
        <v>339</v>
      </c>
      <c r="KTI56" s="178" t="s">
        <v>339</v>
      </c>
      <c r="KTJ56" s="178" t="s">
        <v>339</v>
      </c>
      <c r="KTK56" s="178" t="s">
        <v>339</v>
      </c>
      <c r="KTL56" s="178" t="s">
        <v>339</v>
      </c>
      <c r="KTM56" s="178" t="s">
        <v>339</v>
      </c>
      <c r="KTN56" s="178" t="s">
        <v>339</v>
      </c>
      <c r="KTO56" s="178" t="s">
        <v>339</v>
      </c>
      <c r="KTP56" s="178" t="s">
        <v>339</v>
      </c>
      <c r="KTQ56" s="178" t="s">
        <v>339</v>
      </c>
      <c r="KTR56" s="178" t="s">
        <v>339</v>
      </c>
      <c r="KTS56" s="178" t="s">
        <v>339</v>
      </c>
      <c r="KTT56" s="178" t="s">
        <v>339</v>
      </c>
      <c r="KTU56" s="178" t="s">
        <v>339</v>
      </c>
      <c r="KTV56" s="178" t="s">
        <v>339</v>
      </c>
      <c r="KTW56" s="178" t="s">
        <v>339</v>
      </c>
      <c r="KTX56" s="178" t="s">
        <v>339</v>
      </c>
      <c r="KTY56" s="178" t="s">
        <v>339</v>
      </c>
      <c r="KTZ56" s="178" t="s">
        <v>339</v>
      </c>
      <c r="KUA56" s="178" t="s">
        <v>339</v>
      </c>
      <c r="KUB56" s="178" t="s">
        <v>339</v>
      </c>
      <c r="KUC56" s="178" t="s">
        <v>339</v>
      </c>
      <c r="KUD56" s="178" t="s">
        <v>339</v>
      </c>
      <c r="KUE56" s="178" t="s">
        <v>339</v>
      </c>
      <c r="KUF56" s="178" t="s">
        <v>339</v>
      </c>
      <c r="KUG56" s="178" t="s">
        <v>339</v>
      </c>
      <c r="KUH56" s="178" t="s">
        <v>339</v>
      </c>
      <c r="KUI56" s="178" t="s">
        <v>339</v>
      </c>
      <c r="KUJ56" s="178" t="s">
        <v>339</v>
      </c>
      <c r="KUK56" s="178" t="s">
        <v>339</v>
      </c>
      <c r="KUL56" s="178" t="s">
        <v>339</v>
      </c>
      <c r="KUM56" s="178" t="s">
        <v>339</v>
      </c>
      <c r="KUN56" s="178" t="s">
        <v>339</v>
      </c>
      <c r="KUO56" s="178" t="s">
        <v>339</v>
      </c>
      <c r="KUP56" s="178" t="s">
        <v>339</v>
      </c>
      <c r="KUQ56" s="178" t="s">
        <v>339</v>
      </c>
      <c r="KUR56" s="178" t="s">
        <v>339</v>
      </c>
      <c r="KUS56" s="178" t="s">
        <v>339</v>
      </c>
      <c r="KUT56" s="178" t="s">
        <v>339</v>
      </c>
      <c r="KUU56" s="178" t="s">
        <v>339</v>
      </c>
      <c r="KUV56" s="178" t="s">
        <v>339</v>
      </c>
      <c r="KUW56" s="178" t="s">
        <v>339</v>
      </c>
      <c r="KUX56" s="178" t="s">
        <v>339</v>
      </c>
      <c r="KUY56" s="178" t="s">
        <v>339</v>
      </c>
      <c r="KUZ56" s="178" t="s">
        <v>339</v>
      </c>
      <c r="KVA56" s="178" t="s">
        <v>339</v>
      </c>
      <c r="KVB56" s="178" t="s">
        <v>339</v>
      </c>
      <c r="KVC56" s="178" t="s">
        <v>339</v>
      </c>
      <c r="KVD56" s="178" t="s">
        <v>339</v>
      </c>
      <c r="KVE56" s="178" t="s">
        <v>339</v>
      </c>
      <c r="KVF56" s="178" t="s">
        <v>339</v>
      </c>
      <c r="KVG56" s="178" t="s">
        <v>339</v>
      </c>
      <c r="KVH56" s="178" t="s">
        <v>339</v>
      </c>
      <c r="KVI56" s="178" t="s">
        <v>339</v>
      </c>
      <c r="KVJ56" s="178" t="s">
        <v>339</v>
      </c>
      <c r="KVK56" s="178" t="s">
        <v>339</v>
      </c>
      <c r="KVL56" s="178" t="s">
        <v>339</v>
      </c>
      <c r="KVM56" s="178" t="s">
        <v>339</v>
      </c>
      <c r="KVN56" s="178" t="s">
        <v>339</v>
      </c>
      <c r="KVO56" s="178" t="s">
        <v>339</v>
      </c>
      <c r="KVP56" s="178" t="s">
        <v>339</v>
      </c>
      <c r="KVQ56" s="178" t="s">
        <v>339</v>
      </c>
      <c r="KVR56" s="178" t="s">
        <v>339</v>
      </c>
      <c r="KVS56" s="178" t="s">
        <v>339</v>
      </c>
      <c r="KVT56" s="178" t="s">
        <v>339</v>
      </c>
      <c r="KVU56" s="178" t="s">
        <v>339</v>
      </c>
      <c r="KVV56" s="178" t="s">
        <v>339</v>
      </c>
      <c r="KVW56" s="178" t="s">
        <v>339</v>
      </c>
      <c r="KVX56" s="178" t="s">
        <v>339</v>
      </c>
      <c r="KVY56" s="178" t="s">
        <v>339</v>
      </c>
      <c r="KVZ56" s="178" t="s">
        <v>339</v>
      </c>
      <c r="KWA56" s="178" t="s">
        <v>339</v>
      </c>
      <c r="KWB56" s="178" t="s">
        <v>339</v>
      </c>
      <c r="KWC56" s="178" t="s">
        <v>339</v>
      </c>
      <c r="KWD56" s="178" t="s">
        <v>339</v>
      </c>
      <c r="KWE56" s="178" t="s">
        <v>339</v>
      </c>
      <c r="KWF56" s="178" t="s">
        <v>339</v>
      </c>
      <c r="KWG56" s="178" t="s">
        <v>339</v>
      </c>
      <c r="KWH56" s="178" t="s">
        <v>339</v>
      </c>
      <c r="KWI56" s="178" t="s">
        <v>339</v>
      </c>
      <c r="KWJ56" s="178" t="s">
        <v>339</v>
      </c>
      <c r="KWK56" s="178" t="s">
        <v>339</v>
      </c>
      <c r="KWL56" s="178" t="s">
        <v>339</v>
      </c>
      <c r="KWM56" s="178" t="s">
        <v>339</v>
      </c>
      <c r="KWN56" s="178" t="s">
        <v>339</v>
      </c>
      <c r="KWO56" s="178" t="s">
        <v>339</v>
      </c>
      <c r="KWP56" s="178" t="s">
        <v>339</v>
      </c>
      <c r="KWQ56" s="178" t="s">
        <v>339</v>
      </c>
      <c r="KWR56" s="178" t="s">
        <v>339</v>
      </c>
      <c r="KWS56" s="178" t="s">
        <v>339</v>
      </c>
      <c r="KWT56" s="178" t="s">
        <v>339</v>
      </c>
      <c r="KWU56" s="178" t="s">
        <v>339</v>
      </c>
      <c r="KWV56" s="178" t="s">
        <v>339</v>
      </c>
      <c r="KWW56" s="178" t="s">
        <v>339</v>
      </c>
      <c r="KWX56" s="178" t="s">
        <v>339</v>
      </c>
      <c r="KWY56" s="178" t="s">
        <v>339</v>
      </c>
      <c r="KWZ56" s="178" t="s">
        <v>339</v>
      </c>
      <c r="KXA56" s="178" t="s">
        <v>339</v>
      </c>
      <c r="KXB56" s="178" t="s">
        <v>339</v>
      </c>
      <c r="KXC56" s="178" t="s">
        <v>339</v>
      </c>
      <c r="KXD56" s="178" t="s">
        <v>339</v>
      </c>
      <c r="KXE56" s="178" t="s">
        <v>339</v>
      </c>
      <c r="KXF56" s="178" t="s">
        <v>339</v>
      </c>
      <c r="KXG56" s="178" t="s">
        <v>339</v>
      </c>
      <c r="KXH56" s="178" t="s">
        <v>339</v>
      </c>
      <c r="KXI56" s="178" t="s">
        <v>339</v>
      </c>
      <c r="KXJ56" s="178" t="s">
        <v>339</v>
      </c>
      <c r="KXK56" s="178" t="s">
        <v>339</v>
      </c>
      <c r="KXL56" s="178" t="s">
        <v>339</v>
      </c>
      <c r="KXM56" s="178" t="s">
        <v>339</v>
      </c>
      <c r="KXN56" s="178" t="s">
        <v>339</v>
      </c>
      <c r="KXO56" s="178" t="s">
        <v>339</v>
      </c>
      <c r="KXP56" s="178" t="s">
        <v>339</v>
      </c>
      <c r="KXQ56" s="178" t="s">
        <v>339</v>
      </c>
      <c r="KXR56" s="178" t="s">
        <v>339</v>
      </c>
      <c r="KXS56" s="178" t="s">
        <v>339</v>
      </c>
      <c r="KXT56" s="178" t="s">
        <v>339</v>
      </c>
      <c r="KXU56" s="178" t="s">
        <v>339</v>
      </c>
      <c r="KXV56" s="178" t="s">
        <v>339</v>
      </c>
      <c r="KXW56" s="178" t="s">
        <v>339</v>
      </c>
      <c r="KXX56" s="178" t="s">
        <v>339</v>
      </c>
      <c r="KXY56" s="178" t="s">
        <v>339</v>
      </c>
      <c r="KXZ56" s="178" t="s">
        <v>339</v>
      </c>
      <c r="KYA56" s="178" t="s">
        <v>339</v>
      </c>
      <c r="KYB56" s="178" t="s">
        <v>339</v>
      </c>
      <c r="KYC56" s="178" t="s">
        <v>339</v>
      </c>
      <c r="KYD56" s="178" t="s">
        <v>339</v>
      </c>
      <c r="KYE56" s="178" t="s">
        <v>339</v>
      </c>
      <c r="KYF56" s="178" t="s">
        <v>339</v>
      </c>
      <c r="KYG56" s="178" t="s">
        <v>339</v>
      </c>
      <c r="KYH56" s="178" t="s">
        <v>339</v>
      </c>
      <c r="KYI56" s="178" t="s">
        <v>339</v>
      </c>
      <c r="KYJ56" s="178" t="s">
        <v>339</v>
      </c>
      <c r="KYK56" s="178" t="s">
        <v>339</v>
      </c>
      <c r="KYL56" s="178" t="s">
        <v>339</v>
      </c>
      <c r="KYM56" s="178" t="s">
        <v>339</v>
      </c>
      <c r="KYN56" s="178" t="s">
        <v>339</v>
      </c>
      <c r="KYO56" s="178" t="s">
        <v>339</v>
      </c>
      <c r="KYP56" s="178" t="s">
        <v>339</v>
      </c>
      <c r="KYQ56" s="178" t="s">
        <v>339</v>
      </c>
      <c r="KYR56" s="178" t="s">
        <v>339</v>
      </c>
      <c r="KYS56" s="178" t="s">
        <v>339</v>
      </c>
      <c r="KYT56" s="178" t="s">
        <v>339</v>
      </c>
      <c r="KYU56" s="178" t="s">
        <v>339</v>
      </c>
      <c r="KYV56" s="178" t="s">
        <v>339</v>
      </c>
      <c r="KYW56" s="178" t="s">
        <v>339</v>
      </c>
      <c r="KYX56" s="178" t="s">
        <v>339</v>
      </c>
      <c r="KYY56" s="178" t="s">
        <v>339</v>
      </c>
      <c r="KYZ56" s="178" t="s">
        <v>339</v>
      </c>
      <c r="KZA56" s="178" t="s">
        <v>339</v>
      </c>
      <c r="KZB56" s="178" t="s">
        <v>339</v>
      </c>
      <c r="KZC56" s="178" t="s">
        <v>339</v>
      </c>
      <c r="KZD56" s="178" t="s">
        <v>339</v>
      </c>
      <c r="KZE56" s="178" t="s">
        <v>339</v>
      </c>
      <c r="KZF56" s="178" t="s">
        <v>339</v>
      </c>
      <c r="KZG56" s="178" t="s">
        <v>339</v>
      </c>
      <c r="KZH56" s="178" t="s">
        <v>339</v>
      </c>
      <c r="KZI56" s="178" t="s">
        <v>339</v>
      </c>
      <c r="KZJ56" s="178" t="s">
        <v>339</v>
      </c>
      <c r="KZK56" s="178" t="s">
        <v>339</v>
      </c>
      <c r="KZL56" s="178" t="s">
        <v>339</v>
      </c>
      <c r="KZM56" s="178" t="s">
        <v>339</v>
      </c>
      <c r="KZN56" s="178" t="s">
        <v>339</v>
      </c>
      <c r="KZO56" s="178" t="s">
        <v>339</v>
      </c>
      <c r="KZP56" s="178" t="s">
        <v>339</v>
      </c>
      <c r="KZQ56" s="178" t="s">
        <v>339</v>
      </c>
      <c r="KZR56" s="178" t="s">
        <v>339</v>
      </c>
      <c r="KZS56" s="178" t="s">
        <v>339</v>
      </c>
      <c r="KZT56" s="178" t="s">
        <v>339</v>
      </c>
      <c r="KZU56" s="178" t="s">
        <v>339</v>
      </c>
      <c r="KZV56" s="178" t="s">
        <v>339</v>
      </c>
      <c r="KZW56" s="178" t="s">
        <v>339</v>
      </c>
      <c r="KZX56" s="178" t="s">
        <v>339</v>
      </c>
      <c r="KZY56" s="178" t="s">
        <v>339</v>
      </c>
      <c r="KZZ56" s="178" t="s">
        <v>339</v>
      </c>
      <c r="LAA56" s="178" t="s">
        <v>339</v>
      </c>
      <c r="LAB56" s="178" t="s">
        <v>339</v>
      </c>
      <c r="LAC56" s="178" t="s">
        <v>339</v>
      </c>
      <c r="LAD56" s="178" t="s">
        <v>339</v>
      </c>
      <c r="LAE56" s="178" t="s">
        <v>339</v>
      </c>
      <c r="LAF56" s="178" t="s">
        <v>339</v>
      </c>
      <c r="LAG56" s="178" t="s">
        <v>339</v>
      </c>
      <c r="LAH56" s="178" t="s">
        <v>339</v>
      </c>
      <c r="LAI56" s="178" t="s">
        <v>339</v>
      </c>
      <c r="LAJ56" s="178" t="s">
        <v>339</v>
      </c>
      <c r="LAK56" s="178" t="s">
        <v>339</v>
      </c>
      <c r="LAL56" s="178" t="s">
        <v>339</v>
      </c>
      <c r="LAM56" s="178" t="s">
        <v>339</v>
      </c>
      <c r="LAN56" s="178" t="s">
        <v>339</v>
      </c>
      <c r="LAO56" s="178" t="s">
        <v>339</v>
      </c>
      <c r="LAP56" s="178" t="s">
        <v>339</v>
      </c>
      <c r="LAQ56" s="178" t="s">
        <v>339</v>
      </c>
      <c r="LAR56" s="178" t="s">
        <v>339</v>
      </c>
      <c r="LAS56" s="178" t="s">
        <v>339</v>
      </c>
      <c r="LAT56" s="178" t="s">
        <v>339</v>
      </c>
      <c r="LAU56" s="178" t="s">
        <v>339</v>
      </c>
      <c r="LAV56" s="178" t="s">
        <v>339</v>
      </c>
      <c r="LAW56" s="178" t="s">
        <v>339</v>
      </c>
      <c r="LAX56" s="178" t="s">
        <v>339</v>
      </c>
      <c r="LAY56" s="178" t="s">
        <v>339</v>
      </c>
      <c r="LAZ56" s="178" t="s">
        <v>339</v>
      </c>
      <c r="LBA56" s="178" t="s">
        <v>339</v>
      </c>
      <c r="LBB56" s="178" t="s">
        <v>339</v>
      </c>
      <c r="LBC56" s="178" t="s">
        <v>339</v>
      </c>
      <c r="LBD56" s="178" t="s">
        <v>339</v>
      </c>
      <c r="LBE56" s="178" t="s">
        <v>339</v>
      </c>
      <c r="LBF56" s="178" t="s">
        <v>339</v>
      </c>
      <c r="LBG56" s="178" t="s">
        <v>339</v>
      </c>
      <c r="LBH56" s="178" t="s">
        <v>339</v>
      </c>
      <c r="LBI56" s="178" t="s">
        <v>339</v>
      </c>
      <c r="LBJ56" s="178" t="s">
        <v>339</v>
      </c>
      <c r="LBK56" s="178" t="s">
        <v>339</v>
      </c>
      <c r="LBL56" s="178" t="s">
        <v>339</v>
      </c>
      <c r="LBM56" s="178" t="s">
        <v>339</v>
      </c>
      <c r="LBN56" s="178" t="s">
        <v>339</v>
      </c>
      <c r="LBO56" s="178" t="s">
        <v>339</v>
      </c>
      <c r="LBP56" s="178" t="s">
        <v>339</v>
      </c>
      <c r="LBQ56" s="178" t="s">
        <v>339</v>
      </c>
      <c r="LBR56" s="178" t="s">
        <v>339</v>
      </c>
      <c r="LBS56" s="178" t="s">
        <v>339</v>
      </c>
      <c r="LBT56" s="178" t="s">
        <v>339</v>
      </c>
      <c r="LBU56" s="178" t="s">
        <v>339</v>
      </c>
      <c r="LBV56" s="178" t="s">
        <v>339</v>
      </c>
      <c r="LBW56" s="178" t="s">
        <v>339</v>
      </c>
      <c r="LBX56" s="178" t="s">
        <v>339</v>
      </c>
      <c r="LBY56" s="178" t="s">
        <v>339</v>
      </c>
      <c r="LBZ56" s="178" t="s">
        <v>339</v>
      </c>
      <c r="LCA56" s="178" t="s">
        <v>339</v>
      </c>
      <c r="LCB56" s="178" t="s">
        <v>339</v>
      </c>
      <c r="LCC56" s="178" t="s">
        <v>339</v>
      </c>
      <c r="LCD56" s="178" t="s">
        <v>339</v>
      </c>
      <c r="LCE56" s="178" t="s">
        <v>339</v>
      </c>
      <c r="LCF56" s="178" t="s">
        <v>339</v>
      </c>
      <c r="LCG56" s="178" t="s">
        <v>339</v>
      </c>
      <c r="LCH56" s="178" t="s">
        <v>339</v>
      </c>
      <c r="LCI56" s="178" t="s">
        <v>339</v>
      </c>
      <c r="LCJ56" s="178" t="s">
        <v>339</v>
      </c>
      <c r="LCK56" s="178" t="s">
        <v>339</v>
      </c>
      <c r="LCL56" s="178" t="s">
        <v>339</v>
      </c>
      <c r="LCM56" s="178" t="s">
        <v>339</v>
      </c>
      <c r="LCN56" s="178" t="s">
        <v>339</v>
      </c>
      <c r="LCO56" s="178" t="s">
        <v>339</v>
      </c>
      <c r="LCP56" s="178" t="s">
        <v>339</v>
      </c>
      <c r="LCQ56" s="178" t="s">
        <v>339</v>
      </c>
      <c r="LCR56" s="178" t="s">
        <v>339</v>
      </c>
      <c r="LCS56" s="178" t="s">
        <v>339</v>
      </c>
      <c r="LCT56" s="178" t="s">
        <v>339</v>
      </c>
      <c r="LCU56" s="178" t="s">
        <v>339</v>
      </c>
      <c r="LCV56" s="178" t="s">
        <v>339</v>
      </c>
      <c r="LCW56" s="178" t="s">
        <v>339</v>
      </c>
      <c r="LCX56" s="178" t="s">
        <v>339</v>
      </c>
      <c r="LCY56" s="178" t="s">
        <v>339</v>
      </c>
      <c r="LCZ56" s="178" t="s">
        <v>339</v>
      </c>
      <c r="LDA56" s="178" t="s">
        <v>339</v>
      </c>
      <c r="LDB56" s="178" t="s">
        <v>339</v>
      </c>
      <c r="LDC56" s="178" t="s">
        <v>339</v>
      </c>
      <c r="LDD56" s="178" t="s">
        <v>339</v>
      </c>
      <c r="LDE56" s="178" t="s">
        <v>339</v>
      </c>
      <c r="LDF56" s="178" t="s">
        <v>339</v>
      </c>
      <c r="LDG56" s="178" t="s">
        <v>339</v>
      </c>
      <c r="LDH56" s="178" t="s">
        <v>339</v>
      </c>
      <c r="LDI56" s="178" t="s">
        <v>339</v>
      </c>
      <c r="LDJ56" s="178" t="s">
        <v>339</v>
      </c>
      <c r="LDK56" s="178" t="s">
        <v>339</v>
      </c>
      <c r="LDL56" s="178" t="s">
        <v>339</v>
      </c>
      <c r="LDM56" s="178" t="s">
        <v>339</v>
      </c>
      <c r="LDN56" s="178" t="s">
        <v>339</v>
      </c>
      <c r="LDO56" s="178" t="s">
        <v>339</v>
      </c>
      <c r="LDP56" s="178" t="s">
        <v>339</v>
      </c>
      <c r="LDQ56" s="178" t="s">
        <v>339</v>
      </c>
      <c r="LDR56" s="178" t="s">
        <v>339</v>
      </c>
      <c r="LDS56" s="178" t="s">
        <v>339</v>
      </c>
      <c r="LDT56" s="178" t="s">
        <v>339</v>
      </c>
      <c r="LDU56" s="178" t="s">
        <v>339</v>
      </c>
      <c r="LDV56" s="178" t="s">
        <v>339</v>
      </c>
      <c r="LDW56" s="178" t="s">
        <v>339</v>
      </c>
      <c r="LDX56" s="178" t="s">
        <v>339</v>
      </c>
      <c r="LDY56" s="178" t="s">
        <v>339</v>
      </c>
      <c r="LDZ56" s="178" t="s">
        <v>339</v>
      </c>
      <c r="LEA56" s="178" t="s">
        <v>339</v>
      </c>
      <c r="LEB56" s="178" t="s">
        <v>339</v>
      </c>
      <c r="LEC56" s="178" t="s">
        <v>339</v>
      </c>
      <c r="LED56" s="178" t="s">
        <v>339</v>
      </c>
      <c r="LEE56" s="178" t="s">
        <v>339</v>
      </c>
      <c r="LEF56" s="178" t="s">
        <v>339</v>
      </c>
      <c r="LEG56" s="178" t="s">
        <v>339</v>
      </c>
      <c r="LEH56" s="178" t="s">
        <v>339</v>
      </c>
      <c r="LEI56" s="178" t="s">
        <v>339</v>
      </c>
      <c r="LEJ56" s="178" t="s">
        <v>339</v>
      </c>
      <c r="LEK56" s="178" t="s">
        <v>339</v>
      </c>
      <c r="LEL56" s="178" t="s">
        <v>339</v>
      </c>
      <c r="LEM56" s="178" t="s">
        <v>339</v>
      </c>
      <c r="LEN56" s="178" t="s">
        <v>339</v>
      </c>
      <c r="LEO56" s="178" t="s">
        <v>339</v>
      </c>
      <c r="LEP56" s="178" t="s">
        <v>339</v>
      </c>
      <c r="LEQ56" s="178" t="s">
        <v>339</v>
      </c>
      <c r="LER56" s="178" t="s">
        <v>339</v>
      </c>
      <c r="LES56" s="178" t="s">
        <v>339</v>
      </c>
      <c r="LET56" s="178" t="s">
        <v>339</v>
      </c>
      <c r="LEU56" s="178" t="s">
        <v>339</v>
      </c>
      <c r="LEV56" s="178" t="s">
        <v>339</v>
      </c>
      <c r="LEW56" s="178" t="s">
        <v>339</v>
      </c>
      <c r="LEX56" s="178" t="s">
        <v>339</v>
      </c>
      <c r="LEY56" s="178" t="s">
        <v>339</v>
      </c>
      <c r="LEZ56" s="178" t="s">
        <v>339</v>
      </c>
      <c r="LFA56" s="178" t="s">
        <v>339</v>
      </c>
      <c r="LFB56" s="178" t="s">
        <v>339</v>
      </c>
      <c r="LFC56" s="178" t="s">
        <v>339</v>
      </c>
      <c r="LFD56" s="178" t="s">
        <v>339</v>
      </c>
      <c r="LFE56" s="178" t="s">
        <v>339</v>
      </c>
      <c r="LFF56" s="178" t="s">
        <v>339</v>
      </c>
      <c r="LFG56" s="178" t="s">
        <v>339</v>
      </c>
      <c r="LFH56" s="178" t="s">
        <v>339</v>
      </c>
      <c r="LFI56" s="178" t="s">
        <v>339</v>
      </c>
      <c r="LFJ56" s="178" t="s">
        <v>339</v>
      </c>
      <c r="LFK56" s="178" t="s">
        <v>339</v>
      </c>
      <c r="LFL56" s="178" t="s">
        <v>339</v>
      </c>
      <c r="LFM56" s="178" t="s">
        <v>339</v>
      </c>
      <c r="LFN56" s="178" t="s">
        <v>339</v>
      </c>
      <c r="LFO56" s="178" t="s">
        <v>339</v>
      </c>
      <c r="LFP56" s="178" t="s">
        <v>339</v>
      </c>
      <c r="LFQ56" s="178" t="s">
        <v>339</v>
      </c>
      <c r="LFR56" s="178" t="s">
        <v>339</v>
      </c>
      <c r="LFS56" s="178" t="s">
        <v>339</v>
      </c>
      <c r="LFT56" s="178" t="s">
        <v>339</v>
      </c>
      <c r="LFU56" s="178" t="s">
        <v>339</v>
      </c>
      <c r="LFV56" s="178" t="s">
        <v>339</v>
      </c>
      <c r="LFW56" s="178" t="s">
        <v>339</v>
      </c>
      <c r="LFX56" s="178" t="s">
        <v>339</v>
      </c>
      <c r="LFY56" s="178" t="s">
        <v>339</v>
      </c>
      <c r="LFZ56" s="178" t="s">
        <v>339</v>
      </c>
      <c r="LGA56" s="178" t="s">
        <v>339</v>
      </c>
      <c r="LGB56" s="178" t="s">
        <v>339</v>
      </c>
      <c r="LGC56" s="178" t="s">
        <v>339</v>
      </c>
      <c r="LGD56" s="178" t="s">
        <v>339</v>
      </c>
      <c r="LGE56" s="178" t="s">
        <v>339</v>
      </c>
      <c r="LGF56" s="178" t="s">
        <v>339</v>
      </c>
      <c r="LGG56" s="178" t="s">
        <v>339</v>
      </c>
      <c r="LGH56" s="178" t="s">
        <v>339</v>
      </c>
      <c r="LGI56" s="178" t="s">
        <v>339</v>
      </c>
      <c r="LGJ56" s="178" t="s">
        <v>339</v>
      </c>
      <c r="LGK56" s="178" t="s">
        <v>339</v>
      </c>
      <c r="LGL56" s="178" t="s">
        <v>339</v>
      </c>
      <c r="LGM56" s="178" t="s">
        <v>339</v>
      </c>
      <c r="LGN56" s="178" t="s">
        <v>339</v>
      </c>
      <c r="LGO56" s="178" t="s">
        <v>339</v>
      </c>
      <c r="LGP56" s="178" t="s">
        <v>339</v>
      </c>
      <c r="LGQ56" s="178" t="s">
        <v>339</v>
      </c>
      <c r="LGR56" s="178" t="s">
        <v>339</v>
      </c>
      <c r="LGS56" s="178" t="s">
        <v>339</v>
      </c>
      <c r="LGT56" s="178" t="s">
        <v>339</v>
      </c>
      <c r="LGU56" s="178" t="s">
        <v>339</v>
      </c>
      <c r="LGV56" s="178" t="s">
        <v>339</v>
      </c>
      <c r="LGW56" s="178" t="s">
        <v>339</v>
      </c>
      <c r="LGX56" s="178" t="s">
        <v>339</v>
      </c>
      <c r="LGY56" s="178" t="s">
        <v>339</v>
      </c>
      <c r="LGZ56" s="178" t="s">
        <v>339</v>
      </c>
      <c r="LHA56" s="178" t="s">
        <v>339</v>
      </c>
      <c r="LHB56" s="178" t="s">
        <v>339</v>
      </c>
      <c r="LHC56" s="178" t="s">
        <v>339</v>
      </c>
      <c r="LHD56" s="178" t="s">
        <v>339</v>
      </c>
      <c r="LHE56" s="178" t="s">
        <v>339</v>
      </c>
      <c r="LHF56" s="178" t="s">
        <v>339</v>
      </c>
      <c r="LHG56" s="178" t="s">
        <v>339</v>
      </c>
      <c r="LHH56" s="178" t="s">
        <v>339</v>
      </c>
      <c r="LHI56" s="178" t="s">
        <v>339</v>
      </c>
      <c r="LHJ56" s="178" t="s">
        <v>339</v>
      </c>
      <c r="LHK56" s="178" t="s">
        <v>339</v>
      </c>
      <c r="LHL56" s="178" t="s">
        <v>339</v>
      </c>
      <c r="LHM56" s="178" t="s">
        <v>339</v>
      </c>
      <c r="LHN56" s="178" t="s">
        <v>339</v>
      </c>
      <c r="LHO56" s="178" t="s">
        <v>339</v>
      </c>
      <c r="LHP56" s="178" t="s">
        <v>339</v>
      </c>
      <c r="LHQ56" s="178" t="s">
        <v>339</v>
      </c>
      <c r="LHR56" s="178" t="s">
        <v>339</v>
      </c>
      <c r="LHS56" s="178" t="s">
        <v>339</v>
      </c>
      <c r="LHT56" s="178" t="s">
        <v>339</v>
      </c>
      <c r="LHU56" s="178" t="s">
        <v>339</v>
      </c>
      <c r="LHV56" s="178" t="s">
        <v>339</v>
      </c>
      <c r="LHW56" s="178" t="s">
        <v>339</v>
      </c>
      <c r="LHX56" s="178" t="s">
        <v>339</v>
      </c>
      <c r="LHY56" s="178" t="s">
        <v>339</v>
      </c>
      <c r="LHZ56" s="178" t="s">
        <v>339</v>
      </c>
      <c r="LIA56" s="178" t="s">
        <v>339</v>
      </c>
      <c r="LIB56" s="178" t="s">
        <v>339</v>
      </c>
      <c r="LIC56" s="178" t="s">
        <v>339</v>
      </c>
      <c r="LID56" s="178" t="s">
        <v>339</v>
      </c>
      <c r="LIE56" s="178" t="s">
        <v>339</v>
      </c>
      <c r="LIF56" s="178" t="s">
        <v>339</v>
      </c>
      <c r="LIG56" s="178" t="s">
        <v>339</v>
      </c>
      <c r="LIH56" s="178" t="s">
        <v>339</v>
      </c>
      <c r="LII56" s="178" t="s">
        <v>339</v>
      </c>
      <c r="LIJ56" s="178" t="s">
        <v>339</v>
      </c>
      <c r="LIK56" s="178" t="s">
        <v>339</v>
      </c>
      <c r="LIL56" s="178" t="s">
        <v>339</v>
      </c>
      <c r="LIM56" s="178" t="s">
        <v>339</v>
      </c>
      <c r="LIN56" s="178" t="s">
        <v>339</v>
      </c>
      <c r="LIO56" s="178" t="s">
        <v>339</v>
      </c>
      <c r="LIP56" s="178" t="s">
        <v>339</v>
      </c>
      <c r="LIQ56" s="178" t="s">
        <v>339</v>
      </c>
      <c r="LIR56" s="178" t="s">
        <v>339</v>
      </c>
      <c r="LIS56" s="178" t="s">
        <v>339</v>
      </c>
      <c r="LIT56" s="178" t="s">
        <v>339</v>
      </c>
      <c r="LIU56" s="178" t="s">
        <v>339</v>
      </c>
      <c r="LIV56" s="178" t="s">
        <v>339</v>
      </c>
      <c r="LIW56" s="178" t="s">
        <v>339</v>
      </c>
      <c r="LIX56" s="178" t="s">
        <v>339</v>
      </c>
      <c r="LIY56" s="178" t="s">
        <v>339</v>
      </c>
      <c r="LIZ56" s="178" t="s">
        <v>339</v>
      </c>
      <c r="LJA56" s="178" t="s">
        <v>339</v>
      </c>
      <c r="LJB56" s="178" t="s">
        <v>339</v>
      </c>
      <c r="LJC56" s="178" t="s">
        <v>339</v>
      </c>
      <c r="LJD56" s="178" t="s">
        <v>339</v>
      </c>
      <c r="LJE56" s="178" t="s">
        <v>339</v>
      </c>
      <c r="LJF56" s="178" t="s">
        <v>339</v>
      </c>
      <c r="LJG56" s="178" t="s">
        <v>339</v>
      </c>
      <c r="LJH56" s="178" t="s">
        <v>339</v>
      </c>
      <c r="LJI56" s="178" t="s">
        <v>339</v>
      </c>
      <c r="LJJ56" s="178" t="s">
        <v>339</v>
      </c>
      <c r="LJK56" s="178" t="s">
        <v>339</v>
      </c>
      <c r="LJL56" s="178" t="s">
        <v>339</v>
      </c>
      <c r="LJM56" s="178" t="s">
        <v>339</v>
      </c>
      <c r="LJN56" s="178" t="s">
        <v>339</v>
      </c>
      <c r="LJO56" s="178" t="s">
        <v>339</v>
      </c>
      <c r="LJP56" s="178" t="s">
        <v>339</v>
      </c>
      <c r="LJQ56" s="178" t="s">
        <v>339</v>
      </c>
      <c r="LJR56" s="178" t="s">
        <v>339</v>
      </c>
      <c r="LJS56" s="178" t="s">
        <v>339</v>
      </c>
      <c r="LJT56" s="178" t="s">
        <v>339</v>
      </c>
      <c r="LJU56" s="178" t="s">
        <v>339</v>
      </c>
      <c r="LJV56" s="178" t="s">
        <v>339</v>
      </c>
      <c r="LJW56" s="178" t="s">
        <v>339</v>
      </c>
      <c r="LJX56" s="178" t="s">
        <v>339</v>
      </c>
      <c r="LJY56" s="178" t="s">
        <v>339</v>
      </c>
      <c r="LJZ56" s="178" t="s">
        <v>339</v>
      </c>
      <c r="LKA56" s="178" t="s">
        <v>339</v>
      </c>
      <c r="LKB56" s="178" t="s">
        <v>339</v>
      </c>
      <c r="LKC56" s="178" t="s">
        <v>339</v>
      </c>
      <c r="LKD56" s="178" t="s">
        <v>339</v>
      </c>
      <c r="LKE56" s="178" t="s">
        <v>339</v>
      </c>
      <c r="LKF56" s="178" t="s">
        <v>339</v>
      </c>
      <c r="LKG56" s="178" t="s">
        <v>339</v>
      </c>
      <c r="LKH56" s="178" t="s">
        <v>339</v>
      </c>
      <c r="LKI56" s="178" t="s">
        <v>339</v>
      </c>
      <c r="LKJ56" s="178" t="s">
        <v>339</v>
      </c>
      <c r="LKK56" s="178" t="s">
        <v>339</v>
      </c>
      <c r="LKL56" s="178" t="s">
        <v>339</v>
      </c>
      <c r="LKM56" s="178" t="s">
        <v>339</v>
      </c>
      <c r="LKN56" s="178" t="s">
        <v>339</v>
      </c>
      <c r="LKO56" s="178" t="s">
        <v>339</v>
      </c>
      <c r="LKP56" s="178" t="s">
        <v>339</v>
      </c>
      <c r="LKQ56" s="178" t="s">
        <v>339</v>
      </c>
      <c r="LKR56" s="178" t="s">
        <v>339</v>
      </c>
      <c r="LKS56" s="178" t="s">
        <v>339</v>
      </c>
      <c r="LKT56" s="178" t="s">
        <v>339</v>
      </c>
      <c r="LKU56" s="178" t="s">
        <v>339</v>
      </c>
      <c r="LKV56" s="178" t="s">
        <v>339</v>
      </c>
      <c r="LKW56" s="178" t="s">
        <v>339</v>
      </c>
      <c r="LKX56" s="178" t="s">
        <v>339</v>
      </c>
      <c r="LKY56" s="178" t="s">
        <v>339</v>
      </c>
      <c r="LKZ56" s="178" t="s">
        <v>339</v>
      </c>
      <c r="LLA56" s="178" t="s">
        <v>339</v>
      </c>
      <c r="LLB56" s="178" t="s">
        <v>339</v>
      </c>
      <c r="LLC56" s="178" t="s">
        <v>339</v>
      </c>
      <c r="LLD56" s="178" t="s">
        <v>339</v>
      </c>
      <c r="LLE56" s="178" t="s">
        <v>339</v>
      </c>
      <c r="LLF56" s="178" t="s">
        <v>339</v>
      </c>
      <c r="LLG56" s="178" t="s">
        <v>339</v>
      </c>
      <c r="LLH56" s="178" t="s">
        <v>339</v>
      </c>
      <c r="LLI56" s="178" t="s">
        <v>339</v>
      </c>
      <c r="LLJ56" s="178" t="s">
        <v>339</v>
      </c>
      <c r="LLK56" s="178" t="s">
        <v>339</v>
      </c>
      <c r="LLL56" s="178" t="s">
        <v>339</v>
      </c>
      <c r="LLM56" s="178" t="s">
        <v>339</v>
      </c>
      <c r="LLN56" s="178" t="s">
        <v>339</v>
      </c>
      <c r="LLO56" s="178" t="s">
        <v>339</v>
      </c>
      <c r="LLP56" s="178" t="s">
        <v>339</v>
      </c>
      <c r="LLQ56" s="178" t="s">
        <v>339</v>
      </c>
      <c r="LLR56" s="178" t="s">
        <v>339</v>
      </c>
      <c r="LLS56" s="178" t="s">
        <v>339</v>
      </c>
      <c r="LLT56" s="178" t="s">
        <v>339</v>
      </c>
      <c r="LLU56" s="178" t="s">
        <v>339</v>
      </c>
      <c r="LLV56" s="178" t="s">
        <v>339</v>
      </c>
      <c r="LLW56" s="178" t="s">
        <v>339</v>
      </c>
      <c r="LLX56" s="178" t="s">
        <v>339</v>
      </c>
      <c r="LLY56" s="178" t="s">
        <v>339</v>
      </c>
      <c r="LLZ56" s="178" t="s">
        <v>339</v>
      </c>
      <c r="LMA56" s="178" t="s">
        <v>339</v>
      </c>
      <c r="LMB56" s="178" t="s">
        <v>339</v>
      </c>
      <c r="LMC56" s="178" t="s">
        <v>339</v>
      </c>
      <c r="LMD56" s="178" t="s">
        <v>339</v>
      </c>
      <c r="LME56" s="178" t="s">
        <v>339</v>
      </c>
      <c r="LMF56" s="178" t="s">
        <v>339</v>
      </c>
      <c r="LMG56" s="178" t="s">
        <v>339</v>
      </c>
      <c r="LMH56" s="178" t="s">
        <v>339</v>
      </c>
      <c r="LMI56" s="178" t="s">
        <v>339</v>
      </c>
      <c r="LMJ56" s="178" t="s">
        <v>339</v>
      </c>
      <c r="LMK56" s="178" t="s">
        <v>339</v>
      </c>
      <c r="LML56" s="178" t="s">
        <v>339</v>
      </c>
      <c r="LMM56" s="178" t="s">
        <v>339</v>
      </c>
      <c r="LMN56" s="178" t="s">
        <v>339</v>
      </c>
      <c r="LMO56" s="178" t="s">
        <v>339</v>
      </c>
      <c r="LMP56" s="178" t="s">
        <v>339</v>
      </c>
      <c r="LMQ56" s="178" t="s">
        <v>339</v>
      </c>
      <c r="LMR56" s="178" t="s">
        <v>339</v>
      </c>
      <c r="LMS56" s="178" t="s">
        <v>339</v>
      </c>
      <c r="LMT56" s="178" t="s">
        <v>339</v>
      </c>
      <c r="LMU56" s="178" t="s">
        <v>339</v>
      </c>
      <c r="LMV56" s="178" t="s">
        <v>339</v>
      </c>
      <c r="LMW56" s="178" t="s">
        <v>339</v>
      </c>
      <c r="LMX56" s="178" t="s">
        <v>339</v>
      </c>
      <c r="LMY56" s="178" t="s">
        <v>339</v>
      </c>
      <c r="LMZ56" s="178" t="s">
        <v>339</v>
      </c>
      <c r="LNA56" s="178" t="s">
        <v>339</v>
      </c>
      <c r="LNB56" s="178" t="s">
        <v>339</v>
      </c>
      <c r="LNC56" s="178" t="s">
        <v>339</v>
      </c>
      <c r="LND56" s="178" t="s">
        <v>339</v>
      </c>
      <c r="LNE56" s="178" t="s">
        <v>339</v>
      </c>
      <c r="LNF56" s="178" t="s">
        <v>339</v>
      </c>
      <c r="LNG56" s="178" t="s">
        <v>339</v>
      </c>
      <c r="LNH56" s="178" t="s">
        <v>339</v>
      </c>
      <c r="LNI56" s="178" t="s">
        <v>339</v>
      </c>
      <c r="LNJ56" s="178" t="s">
        <v>339</v>
      </c>
      <c r="LNK56" s="178" t="s">
        <v>339</v>
      </c>
      <c r="LNL56" s="178" t="s">
        <v>339</v>
      </c>
      <c r="LNM56" s="178" t="s">
        <v>339</v>
      </c>
      <c r="LNN56" s="178" t="s">
        <v>339</v>
      </c>
      <c r="LNO56" s="178" t="s">
        <v>339</v>
      </c>
      <c r="LNP56" s="178" t="s">
        <v>339</v>
      </c>
      <c r="LNQ56" s="178" t="s">
        <v>339</v>
      </c>
      <c r="LNR56" s="178" t="s">
        <v>339</v>
      </c>
      <c r="LNS56" s="178" t="s">
        <v>339</v>
      </c>
      <c r="LNT56" s="178" t="s">
        <v>339</v>
      </c>
      <c r="LNU56" s="178" t="s">
        <v>339</v>
      </c>
      <c r="LNV56" s="178" t="s">
        <v>339</v>
      </c>
      <c r="LNW56" s="178" t="s">
        <v>339</v>
      </c>
      <c r="LNX56" s="178" t="s">
        <v>339</v>
      </c>
      <c r="LNY56" s="178" t="s">
        <v>339</v>
      </c>
      <c r="LNZ56" s="178" t="s">
        <v>339</v>
      </c>
      <c r="LOA56" s="178" t="s">
        <v>339</v>
      </c>
      <c r="LOB56" s="178" t="s">
        <v>339</v>
      </c>
      <c r="LOC56" s="178" t="s">
        <v>339</v>
      </c>
      <c r="LOD56" s="178" t="s">
        <v>339</v>
      </c>
      <c r="LOE56" s="178" t="s">
        <v>339</v>
      </c>
      <c r="LOF56" s="178" t="s">
        <v>339</v>
      </c>
      <c r="LOG56" s="178" t="s">
        <v>339</v>
      </c>
      <c r="LOH56" s="178" t="s">
        <v>339</v>
      </c>
      <c r="LOI56" s="178" t="s">
        <v>339</v>
      </c>
      <c r="LOJ56" s="178" t="s">
        <v>339</v>
      </c>
      <c r="LOK56" s="178" t="s">
        <v>339</v>
      </c>
      <c r="LOL56" s="178" t="s">
        <v>339</v>
      </c>
      <c r="LOM56" s="178" t="s">
        <v>339</v>
      </c>
      <c r="LON56" s="178" t="s">
        <v>339</v>
      </c>
      <c r="LOO56" s="178" t="s">
        <v>339</v>
      </c>
      <c r="LOP56" s="178" t="s">
        <v>339</v>
      </c>
      <c r="LOQ56" s="178" t="s">
        <v>339</v>
      </c>
      <c r="LOR56" s="178" t="s">
        <v>339</v>
      </c>
      <c r="LOS56" s="178" t="s">
        <v>339</v>
      </c>
      <c r="LOT56" s="178" t="s">
        <v>339</v>
      </c>
      <c r="LOU56" s="178" t="s">
        <v>339</v>
      </c>
      <c r="LOV56" s="178" t="s">
        <v>339</v>
      </c>
      <c r="LOW56" s="178" t="s">
        <v>339</v>
      </c>
      <c r="LOX56" s="178" t="s">
        <v>339</v>
      </c>
      <c r="LOY56" s="178" t="s">
        <v>339</v>
      </c>
      <c r="LOZ56" s="178" t="s">
        <v>339</v>
      </c>
      <c r="LPA56" s="178" t="s">
        <v>339</v>
      </c>
      <c r="LPB56" s="178" t="s">
        <v>339</v>
      </c>
      <c r="LPC56" s="178" t="s">
        <v>339</v>
      </c>
      <c r="LPD56" s="178" t="s">
        <v>339</v>
      </c>
      <c r="LPE56" s="178" t="s">
        <v>339</v>
      </c>
      <c r="LPF56" s="178" t="s">
        <v>339</v>
      </c>
      <c r="LPG56" s="178" t="s">
        <v>339</v>
      </c>
      <c r="LPH56" s="178" t="s">
        <v>339</v>
      </c>
      <c r="LPI56" s="178" t="s">
        <v>339</v>
      </c>
      <c r="LPJ56" s="178" t="s">
        <v>339</v>
      </c>
      <c r="LPK56" s="178" t="s">
        <v>339</v>
      </c>
      <c r="LPL56" s="178" t="s">
        <v>339</v>
      </c>
      <c r="LPM56" s="178" t="s">
        <v>339</v>
      </c>
      <c r="LPN56" s="178" t="s">
        <v>339</v>
      </c>
      <c r="LPO56" s="178" t="s">
        <v>339</v>
      </c>
      <c r="LPP56" s="178" t="s">
        <v>339</v>
      </c>
      <c r="LPQ56" s="178" t="s">
        <v>339</v>
      </c>
      <c r="LPR56" s="178" t="s">
        <v>339</v>
      </c>
      <c r="LPS56" s="178" t="s">
        <v>339</v>
      </c>
      <c r="LPT56" s="178" t="s">
        <v>339</v>
      </c>
      <c r="LPU56" s="178" t="s">
        <v>339</v>
      </c>
      <c r="LPV56" s="178" t="s">
        <v>339</v>
      </c>
      <c r="LPW56" s="178" t="s">
        <v>339</v>
      </c>
      <c r="LPX56" s="178" t="s">
        <v>339</v>
      </c>
      <c r="LPY56" s="178" t="s">
        <v>339</v>
      </c>
      <c r="LPZ56" s="178" t="s">
        <v>339</v>
      </c>
      <c r="LQA56" s="178" t="s">
        <v>339</v>
      </c>
      <c r="LQB56" s="178" t="s">
        <v>339</v>
      </c>
      <c r="LQC56" s="178" t="s">
        <v>339</v>
      </c>
      <c r="LQD56" s="178" t="s">
        <v>339</v>
      </c>
      <c r="LQE56" s="178" t="s">
        <v>339</v>
      </c>
      <c r="LQF56" s="178" t="s">
        <v>339</v>
      </c>
      <c r="LQG56" s="178" t="s">
        <v>339</v>
      </c>
      <c r="LQH56" s="178" t="s">
        <v>339</v>
      </c>
      <c r="LQI56" s="178" t="s">
        <v>339</v>
      </c>
      <c r="LQJ56" s="178" t="s">
        <v>339</v>
      </c>
      <c r="LQK56" s="178" t="s">
        <v>339</v>
      </c>
      <c r="LQL56" s="178" t="s">
        <v>339</v>
      </c>
      <c r="LQM56" s="178" t="s">
        <v>339</v>
      </c>
      <c r="LQN56" s="178" t="s">
        <v>339</v>
      </c>
      <c r="LQO56" s="178" t="s">
        <v>339</v>
      </c>
      <c r="LQP56" s="178" t="s">
        <v>339</v>
      </c>
      <c r="LQQ56" s="178" t="s">
        <v>339</v>
      </c>
      <c r="LQR56" s="178" t="s">
        <v>339</v>
      </c>
      <c r="LQS56" s="178" t="s">
        <v>339</v>
      </c>
      <c r="LQT56" s="178" t="s">
        <v>339</v>
      </c>
      <c r="LQU56" s="178" t="s">
        <v>339</v>
      </c>
      <c r="LQV56" s="178" t="s">
        <v>339</v>
      </c>
      <c r="LQW56" s="178" t="s">
        <v>339</v>
      </c>
      <c r="LQX56" s="178" t="s">
        <v>339</v>
      </c>
      <c r="LQY56" s="178" t="s">
        <v>339</v>
      </c>
      <c r="LQZ56" s="178" t="s">
        <v>339</v>
      </c>
      <c r="LRA56" s="178" t="s">
        <v>339</v>
      </c>
      <c r="LRB56" s="178" t="s">
        <v>339</v>
      </c>
      <c r="LRC56" s="178" t="s">
        <v>339</v>
      </c>
      <c r="LRD56" s="178" t="s">
        <v>339</v>
      </c>
      <c r="LRE56" s="178" t="s">
        <v>339</v>
      </c>
      <c r="LRF56" s="178" t="s">
        <v>339</v>
      </c>
      <c r="LRG56" s="178" t="s">
        <v>339</v>
      </c>
      <c r="LRH56" s="178" t="s">
        <v>339</v>
      </c>
      <c r="LRI56" s="178" t="s">
        <v>339</v>
      </c>
      <c r="LRJ56" s="178" t="s">
        <v>339</v>
      </c>
      <c r="LRK56" s="178" t="s">
        <v>339</v>
      </c>
      <c r="LRL56" s="178" t="s">
        <v>339</v>
      </c>
      <c r="LRM56" s="178" t="s">
        <v>339</v>
      </c>
      <c r="LRN56" s="178" t="s">
        <v>339</v>
      </c>
      <c r="LRO56" s="178" t="s">
        <v>339</v>
      </c>
      <c r="LRP56" s="178" t="s">
        <v>339</v>
      </c>
      <c r="LRQ56" s="178" t="s">
        <v>339</v>
      </c>
      <c r="LRR56" s="178" t="s">
        <v>339</v>
      </c>
      <c r="LRS56" s="178" t="s">
        <v>339</v>
      </c>
      <c r="LRT56" s="178" t="s">
        <v>339</v>
      </c>
      <c r="LRU56" s="178" t="s">
        <v>339</v>
      </c>
      <c r="LRV56" s="178" t="s">
        <v>339</v>
      </c>
      <c r="LRW56" s="178" t="s">
        <v>339</v>
      </c>
      <c r="LRX56" s="178" t="s">
        <v>339</v>
      </c>
      <c r="LRY56" s="178" t="s">
        <v>339</v>
      </c>
      <c r="LRZ56" s="178" t="s">
        <v>339</v>
      </c>
      <c r="LSA56" s="178" t="s">
        <v>339</v>
      </c>
      <c r="LSB56" s="178" t="s">
        <v>339</v>
      </c>
      <c r="LSC56" s="178" t="s">
        <v>339</v>
      </c>
      <c r="LSD56" s="178" t="s">
        <v>339</v>
      </c>
      <c r="LSE56" s="178" t="s">
        <v>339</v>
      </c>
      <c r="LSF56" s="178" t="s">
        <v>339</v>
      </c>
      <c r="LSG56" s="178" t="s">
        <v>339</v>
      </c>
      <c r="LSH56" s="178" t="s">
        <v>339</v>
      </c>
      <c r="LSI56" s="178" t="s">
        <v>339</v>
      </c>
      <c r="LSJ56" s="178" t="s">
        <v>339</v>
      </c>
      <c r="LSK56" s="178" t="s">
        <v>339</v>
      </c>
      <c r="LSL56" s="178" t="s">
        <v>339</v>
      </c>
      <c r="LSM56" s="178" t="s">
        <v>339</v>
      </c>
      <c r="LSN56" s="178" t="s">
        <v>339</v>
      </c>
      <c r="LSO56" s="178" t="s">
        <v>339</v>
      </c>
      <c r="LSP56" s="178" t="s">
        <v>339</v>
      </c>
      <c r="LSQ56" s="178" t="s">
        <v>339</v>
      </c>
      <c r="LSR56" s="178" t="s">
        <v>339</v>
      </c>
      <c r="LSS56" s="178" t="s">
        <v>339</v>
      </c>
      <c r="LST56" s="178" t="s">
        <v>339</v>
      </c>
      <c r="LSU56" s="178" t="s">
        <v>339</v>
      </c>
      <c r="LSV56" s="178" t="s">
        <v>339</v>
      </c>
      <c r="LSW56" s="178" t="s">
        <v>339</v>
      </c>
      <c r="LSX56" s="178" t="s">
        <v>339</v>
      </c>
      <c r="LSY56" s="178" t="s">
        <v>339</v>
      </c>
      <c r="LSZ56" s="178" t="s">
        <v>339</v>
      </c>
      <c r="LTA56" s="178" t="s">
        <v>339</v>
      </c>
      <c r="LTB56" s="178" t="s">
        <v>339</v>
      </c>
      <c r="LTC56" s="178" t="s">
        <v>339</v>
      </c>
      <c r="LTD56" s="178" t="s">
        <v>339</v>
      </c>
      <c r="LTE56" s="178" t="s">
        <v>339</v>
      </c>
      <c r="LTF56" s="178" t="s">
        <v>339</v>
      </c>
      <c r="LTG56" s="178" t="s">
        <v>339</v>
      </c>
      <c r="LTH56" s="178" t="s">
        <v>339</v>
      </c>
      <c r="LTI56" s="178" t="s">
        <v>339</v>
      </c>
      <c r="LTJ56" s="178" t="s">
        <v>339</v>
      </c>
      <c r="LTK56" s="178" t="s">
        <v>339</v>
      </c>
      <c r="LTL56" s="178" t="s">
        <v>339</v>
      </c>
      <c r="LTM56" s="178" t="s">
        <v>339</v>
      </c>
      <c r="LTN56" s="178" t="s">
        <v>339</v>
      </c>
      <c r="LTO56" s="178" t="s">
        <v>339</v>
      </c>
      <c r="LTP56" s="178" t="s">
        <v>339</v>
      </c>
      <c r="LTQ56" s="178" t="s">
        <v>339</v>
      </c>
      <c r="LTR56" s="178" t="s">
        <v>339</v>
      </c>
      <c r="LTS56" s="178" t="s">
        <v>339</v>
      </c>
      <c r="LTT56" s="178" t="s">
        <v>339</v>
      </c>
      <c r="LTU56" s="178" t="s">
        <v>339</v>
      </c>
      <c r="LTV56" s="178" t="s">
        <v>339</v>
      </c>
      <c r="LTW56" s="178" t="s">
        <v>339</v>
      </c>
      <c r="LTX56" s="178" t="s">
        <v>339</v>
      </c>
      <c r="LTY56" s="178" t="s">
        <v>339</v>
      </c>
      <c r="LTZ56" s="178" t="s">
        <v>339</v>
      </c>
      <c r="LUA56" s="178" t="s">
        <v>339</v>
      </c>
      <c r="LUB56" s="178" t="s">
        <v>339</v>
      </c>
      <c r="LUC56" s="178" t="s">
        <v>339</v>
      </c>
      <c r="LUD56" s="178" t="s">
        <v>339</v>
      </c>
      <c r="LUE56" s="178" t="s">
        <v>339</v>
      </c>
      <c r="LUF56" s="178" t="s">
        <v>339</v>
      </c>
      <c r="LUG56" s="178" t="s">
        <v>339</v>
      </c>
      <c r="LUH56" s="178" t="s">
        <v>339</v>
      </c>
      <c r="LUI56" s="178" t="s">
        <v>339</v>
      </c>
      <c r="LUJ56" s="178" t="s">
        <v>339</v>
      </c>
      <c r="LUK56" s="178" t="s">
        <v>339</v>
      </c>
      <c r="LUL56" s="178" t="s">
        <v>339</v>
      </c>
      <c r="LUM56" s="178" t="s">
        <v>339</v>
      </c>
      <c r="LUN56" s="178" t="s">
        <v>339</v>
      </c>
      <c r="LUO56" s="178" t="s">
        <v>339</v>
      </c>
      <c r="LUP56" s="178" t="s">
        <v>339</v>
      </c>
      <c r="LUQ56" s="178" t="s">
        <v>339</v>
      </c>
      <c r="LUR56" s="178" t="s">
        <v>339</v>
      </c>
      <c r="LUS56" s="178" t="s">
        <v>339</v>
      </c>
      <c r="LUT56" s="178" t="s">
        <v>339</v>
      </c>
      <c r="LUU56" s="178" t="s">
        <v>339</v>
      </c>
      <c r="LUV56" s="178" t="s">
        <v>339</v>
      </c>
      <c r="LUW56" s="178" t="s">
        <v>339</v>
      </c>
      <c r="LUX56" s="178" t="s">
        <v>339</v>
      </c>
      <c r="LUY56" s="178" t="s">
        <v>339</v>
      </c>
      <c r="LUZ56" s="178" t="s">
        <v>339</v>
      </c>
      <c r="LVA56" s="178" t="s">
        <v>339</v>
      </c>
      <c r="LVB56" s="178" t="s">
        <v>339</v>
      </c>
      <c r="LVC56" s="178" t="s">
        <v>339</v>
      </c>
      <c r="LVD56" s="178" t="s">
        <v>339</v>
      </c>
      <c r="LVE56" s="178" t="s">
        <v>339</v>
      </c>
      <c r="LVF56" s="178" t="s">
        <v>339</v>
      </c>
      <c r="LVG56" s="178" t="s">
        <v>339</v>
      </c>
      <c r="LVH56" s="178" t="s">
        <v>339</v>
      </c>
      <c r="LVI56" s="178" t="s">
        <v>339</v>
      </c>
      <c r="LVJ56" s="178" t="s">
        <v>339</v>
      </c>
      <c r="LVK56" s="178" t="s">
        <v>339</v>
      </c>
      <c r="LVL56" s="178" t="s">
        <v>339</v>
      </c>
      <c r="LVM56" s="178" t="s">
        <v>339</v>
      </c>
      <c r="LVN56" s="178" t="s">
        <v>339</v>
      </c>
      <c r="LVO56" s="178" t="s">
        <v>339</v>
      </c>
      <c r="LVP56" s="178" t="s">
        <v>339</v>
      </c>
      <c r="LVQ56" s="178" t="s">
        <v>339</v>
      </c>
      <c r="LVR56" s="178" t="s">
        <v>339</v>
      </c>
      <c r="LVS56" s="178" t="s">
        <v>339</v>
      </c>
      <c r="LVT56" s="178" t="s">
        <v>339</v>
      </c>
      <c r="LVU56" s="178" t="s">
        <v>339</v>
      </c>
      <c r="LVV56" s="178" t="s">
        <v>339</v>
      </c>
      <c r="LVW56" s="178" t="s">
        <v>339</v>
      </c>
      <c r="LVX56" s="178" t="s">
        <v>339</v>
      </c>
      <c r="LVY56" s="178" t="s">
        <v>339</v>
      </c>
      <c r="LVZ56" s="178" t="s">
        <v>339</v>
      </c>
      <c r="LWA56" s="178" t="s">
        <v>339</v>
      </c>
      <c r="LWB56" s="178" t="s">
        <v>339</v>
      </c>
      <c r="LWC56" s="178" t="s">
        <v>339</v>
      </c>
      <c r="LWD56" s="178" t="s">
        <v>339</v>
      </c>
      <c r="LWE56" s="178" t="s">
        <v>339</v>
      </c>
      <c r="LWF56" s="178" t="s">
        <v>339</v>
      </c>
      <c r="LWG56" s="178" t="s">
        <v>339</v>
      </c>
      <c r="LWH56" s="178" t="s">
        <v>339</v>
      </c>
      <c r="LWI56" s="178" t="s">
        <v>339</v>
      </c>
      <c r="LWJ56" s="178" t="s">
        <v>339</v>
      </c>
      <c r="LWK56" s="178" t="s">
        <v>339</v>
      </c>
      <c r="LWL56" s="178" t="s">
        <v>339</v>
      </c>
      <c r="LWM56" s="178" t="s">
        <v>339</v>
      </c>
      <c r="LWN56" s="178" t="s">
        <v>339</v>
      </c>
      <c r="LWO56" s="178" t="s">
        <v>339</v>
      </c>
      <c r="LWP56" s="178" t="s">
        <v>339</v>
      </c>
      <c r="LWQ56" s="178" t="s">
        <v>339</v>
      </c>
      <c r="LWR56" s="178" t="s">
        <v>339</v>
      </c>
      <c r="LWS56" s="178" t="s">
        <v>339</v>
      </c>
      <c r="LWT56" s="178" t="s">
        <v>339</v>
      </c>
      <c r="LWU56" s="178" t="s">
        <v>339</v>
      </c>
      <c r="LWV56" s="178" t="s">
        <v>339</v>
      </c>
      <c r="LWW56" s="178" t="s">
        <v>339</v>
      </c>
      <c r="LWX56" s="178" t="s">
        <v>339</v>
      </c>
      <c r="LWY56" s="178" t="s">
        <v>339</v>
      </c>
      <c r="LWZ56" s="178" t="s">
        <v>339</v>
      </c>
      <c r="LXA56" s="178" t="s">
        <v>339</v>
      </c>
      <c r="LXB56" s="178" t="s">
        <v>339</v>
      </c>
      <c r="LXC56" s="178" t="s">
        <v>339</v>
      </c>
      <c r="LXD56" s="178" t="s">
        <v>339</v>
      </c>
      <c r="LXE56" s="178" t="s">
        <v>339</v>
      </c>
      <c r="LXF56" s="178" t="s">
        <v>339</v>
      </c>
      <c r="LXG56" s="178" t="s">
        <v>339</v>
      </c>
      <c r="LXH56" s="178" t="s">
        <v>339</v>
      </c>
      <c r="LXI56" s="178" t="s">
        <v>339</v>
      </c>
      <c r="LXJ56" s="178" t="s">
        <v>339</v>
      </c>
      <c r="LXK56" s="178" t="s">
        <v>339</v>
      </c>
      <c r="LXL56" s="178" t="s">
        <v>339</v>
      </c>
      <c r="LXM56" s="178" t="s">
        <v>339</v>
      </c>
      <c r="LXN56" s="178" t="s">
        <v>339</v>
      </c>
      <c r="LXO56" s="178" t="s">
        <v>339</v>
      </c>
      <c r="LXP56" s="178" t="s">
        <v>339</v>
      </c>
      <c r="LXQ56" s="178" t="s">
        <v>339</v>
      </c>
      <c r="LXR56" s="178" t="s">
        <v>339</v>
      </c>
      <c r="LXS56" s="178" t="s">
        <v>339</v>
      </c>
      <c r="LXT56" s="178" t="s">
        <v>339</v>
      </c>
      <c r="LXU56" s="178" t="s">
        <v>339</v>
      </c>
      <c r="LXV56" s="178" t="s">
        <v>339</v>
      </c>
      <c r="LXW56" s="178" t="s">
        <v>339</v>
      </c>
      <c r="LXX56" s="178" t="s">
        <v>339</v>
      </c>
      <c r="LXY56" s="178" t="s">
        <v>339</v>
      </c>
      <c r="LXZ56" s="178" t="s">
        <v>339</v>
      </c>
      <c r="LYA56" s="178" t="s">
        <v>339</v>
      </c>
      <c r="LYB56" s="178" t="s">
        <v>339</v>
      </c>
      <c r="LYC56" s="178" t="s">
        <v>339</v>
      </c>
      <c r="LYD56" s="178" t="s">
        <v>339</v>
      </c>
      <c r="LYE56" s="178" t="s">
        <v>339</v>
      </c>
      <c r="LYF56" s="178" t="s">
        <v>339</v>
      </c>
      <c r="LYG56" s="178" t="s">
        <v>339</v>
      </c>
      <c r="LYH56" s="178" t="s">
        <v>339</v>
      </c>
      <c r="LYI56" s="178" t="s">
        <v>339</v>
      </c>
      <c r="LYJ56" s="178" t="s">
        <v>339</v>
      </c>
      <c r="LYK56" s="178" t="s">
        <v>339</v>
      </c>
      <c r="LYL56" s="178" t="s">
        <v>339</v>
      </c>
      <c r="LYM56" s="178" t="s">
        <v>339</v>
      </c>
      <c r="LYN56" s="178" t="s">
        <v>339</v>
      </c>
      <c r="LYO56" s="178" t="s">
        <v>339</v>
      </c>
      <c r="LYP56" s="178" t="s">
        <v>339</v>
      </c>
      <c r="LYQ56" s="178" t="s">
        <v>339</v>
      </c>
      <c r="LYR56" s="178" t="s">
        <v>339</v>
      </c>
      <c r="LYS56" s="178" t="s">
        <v>339</v>
      </c>
      <c r="LYT56" s="178" t="s">
        <v>339</v>
      </c>
      <c r="LYU56" s="178" t="s">
        <v>339</v>
      </c>
      <c r="LYV56" s="178" t="s">
        <v>339</v>
      </c>
      <c r="LYW56" s="178" t="s">
        <v>339</v>
      </c>
      <c r="LYX56" s="178" t="s">
        <v>339</v>
      </c>
      <c r="LYY56" s="178" t="s">
        <v>339</v>
      </c>
      <c r="LYZ56" s="178" t="s">
        <v>339</v>
      </c>
      <c r="LZA56" s="178" t="s">
        <v>339</v>
      </c>
      <c r="LZB56" s="178" t="s">
        <v>339</v>
      </c>
      <c r="LZC56" s="178" t="s">
        <v>339</v>
      </c>
      <c r="LZD56" s="178" t="s">
        <v>339</v>
      </c>
      <c r="LZE56" s="178" t="s">
        <v>339</v>
      </c>
      <c r="LZF56" s="178" t="s">
        <v>339</v>
      </c>
      <c r="LZG56" s="178" t="s">
        <v>339</v>
      </c>
      <c r="LZH56" s="178" t="s">
        <v>339</v>
      </c>
      <c r="LZI56" s="178" t="s">
        <v>339</v>
      </c>
      <c r="LZJ56" s="178" t="s">
        <v>339</v>
      </c>
      <c r="LZK56" s="178" t="s">
        <v>339</v>
      </c>
      <c r="LZL56" s="178" t="s">
        <v>339</v>
      </c>
      <c r="LZM56" s="178" t="s">
        <v>339</v>
      </c>
      <c r="LZN56" s="178" t="s">
        <v>339</v>
      </c>
      <c r="LZO56" s="178" t="s">
        <v>339</v>
      </c>
      <c r="LZP56" s="178" t="s">
        <v>339</v>
      </c>
      <c r="LZQ56" s="178" t="s">
        <v>339</v>
      </c>
      <c r="LZR56" s="178" t="s">
        <v>339</v>
      </c>
      <c r="LZS56" s="178" t="s">
        <v>339</v>
      </c>
      <c r="LZT56" s="178" t="s">
        <v>339</v>
      </c>
      <c r="LZU56" s="178" t="s">
        <v>339</v>
      </c>
      <c r="LZV56" s="178" t="s">
        <v>339</v>
      </c>
      <c r="LZW56" s="178" t="s">
        <v>339</v>
      </c>
      <c r="LZX56" s="178" t="s">
        <v>339</v>
      </c>
      <c r="LZY56" s="178" t="s">
        <v>339</v>
      </c>
      <c r="LZZ56" s="178" t="s">
        <v>339</v>
      </c>
      <c r="MAA56" s="178" t="s">
        <v>339</v>
      </c>
      <c r="MAB56" s="178" t="s">
        <v>339</v>
      </c>
      <c r="MAC56" s="178" t="s">
        <v>339</v>
      </c>
      <c r="MAD56" s="178" t="s">
        <v>339</v>
      </c>
      <c r="MAE56" s="178" t="s">
        <v>339</v>
      </c>
      <c r="MAF56" s="178" t="s">
        <v>339</v>
      </c>
      <c r="MAG56" s="178" t="s">
        <v>339</v>
      </c>
      <c r="MAH56" s="178" t="s">
        <v>339</v>
      </c>
      <c r="MAI56" s="178" t="s">
        <v>339</v>
      </c>
      <c r="MAJ56" s="178" t="s">
        <v>339</v>
      </c>
      <c r="MAK56" s="178" t="s">
        <v>339</v>
      </c>
      <c r="MAL56" s="178" t="s">
        <v>339</v>
      </c>
      <c r="MAM56" s="178" t="s">
        <v>339</v>
      </c>
      <c r="MAN56" s="178" t="s">
        <v>339</v>
      </c>
      <c r="MAO56" s="178" t="s">
        <v>339</v>
      </c>
      <c r="MAP56" s="178" t="s">
        <v>339</v>
      </c>
      <c r="MAQ56" s="178" t="s">
        <v>339</v>
      </c>
      <c r="MAR56" s="178" t="s">
        <v>339</v>
      </c>
      <c r="MAS56" s="178" t="s">
        <v>339</v>
      </c>
      <c r="MAT56" s="178" t="s">
        <v>339</v>
      </c>
      <c r="MAU56" s="178" t="s">
        <v>339</v>
      </c>
      <c r="MAV56" s="178" t="s">
        <v>339</v>
      </c>
      <c r="MAW56" s="178" t="s">
        <v>339</v>
      </c>
      <c r="MAX56" s="178" t="s">
        <v>339</v>
      </c>
      <c r="MAY56" s="178" t="s">
        <v>339</v>
      </c>
      <c r="MAZ56" s="178" t="s">
        <v>339</v>
      </c>
      <c r="MBA56" s="178" t="s">
        <v>339</v>
      </c>
      <c r="MBB56" s="178" t="s">
        <v>339</v>
      </c>
      <c r="MBC56" s="178" t="s">
        <v>339</v>
      </c>
      <c r="MBD56" s="178" t="s">
        <v>339</v>
      </c>
      <c r="MBE56" s="178" t="s">
        <v>339</v>
      </c>
      <c r="MBF56" s="178" t="s">
        <v>339</v>
      </c>
      <c r="MBG56" s="178" t="s">
        <v>339</v>
      </c>
      <c r="MBH56" s="178" t="s">
        <v>339</v>
      </c>
      <c r="MBI56" s="178" t="s">
        <v>339</v>
      </c>
      <c r="MBJ56" s="178" t="s">
        <v>339</v>
      </c>
      <c r="MBK56" s="178" t="s">
        <v>339</v>
      </c>
      <c r="MBL56" s="178" t="s">
        <v>339</v>
      </c>
      <c r="MBM56" s="178" t="s">
        <v>339</v>
      </c>
      <c r="MBN56" s="178" t="s">
        <v>339</v>
      </c>
      <c r="MBO56" s="178" t="s">
        <v>339</v>
      </c>
      <c r="MBP56" s="178" t="s">
        <v>339</v>
      </c>
      <c r="MBQ56" s="178" t="s">
        <v>339</v>
      </c>
      <c r="MBR56" s="178" t="s">
        <v>339</v>
      </c>
      <c r="MBS56" s="178" t="s">
        <v>339</v>
      </c>
      <c r="MBT56" s="178" t="s">
        <v>339</v>
      </c>
      <c r="MBU56" s="178" t="s">
        <v>339</v>
      </c>
      <c r="MBV56" s="178" t="s">
        <v>339</v>
      </c>
      <c r="MBW56" s="178" t="s">
        <v>339</v>
      </c>
      <c r="MBX56" s="178" t="s">
        <v>339</v>
      </c>
      <c r="MBY56" s="178" t="s">
        <v>339</v>
      </c>
      <c r="MBZ56" s="178" t="s">
        <v>339</v>
      </c>
      <c r="MCA56" s="178" t="s">
        <v>339</v>
      </c>
      <c r="MCB56" s="178" t="s">
        <v>339</v>
      </c>
      <c r="MCC56" s="178" t="s">
        <v>339</v>
      </c>
      <c r="MCD56" s="178" t="s">
        <v>339</v>
      </c>
      <c r="MCE56" s="178" t="s">
        <v>339</v>
      </c>
      <c r="MCF56" s="178" t="s">
        <v>339</v>
      </c>
      <c r="MCG56" s="178" t="s">
        <v>339</v>
      </c>
      <c r="MCH56" s="178" t="s">
        <v>339</v>
      </c>
      <c r="MCI56" s="178" t="s">
        <v>339</v>
      </c>
      <c r="MCJ56" s="178" t="s">
        <v>339</v>
      </c>
      <c r="MCK56" s="178" t="s">
        <v>339</v>
      </c>
      <c r="MCL56" s="178" t="s">
        <v>339</v>
      </c>
      <c r="MCM56" s="178" t="s">
        <v>339</v>
      </c>
      <c r="MCN56" s="178" t="s">
        <v>339</v>
      </c>
      <c r="MCO56" s="178" t="s">
        <v>339</v>
      </c>
      <c r="MCP56" s="178" t="s">
        <v>339</v>
      </c>
      <c r="MCQ56" s="178" t="s">
        <v>339</v>
      </c>
      <c r="MCR56" s="178" t="s">
        <v>339</v>
      </c>
      <c r="MCS56" s="178" t="s">
        <v>339</v>
      </c>
      <c r="MCT56" s="178" t="s">
        <v>339</v>
      </c>
      <c r="MCU56" s="178" t="s">
        <v>339</v>
      </c>
      <c r="MCV56" s="178" t="s">
        <v>339</v>
      </c>
      <c r="MCW56" s="178" t="s">
        <v>339</v>
      </c>
      <c r="MCX56" s="178" t="s">
        <v>339</v>
      </c>
      <c r="MCY56" s="178" t="s">
        <v>339</v>
      </c>
      <c r="MCZ56" s="178" t="s">
        <v>339</v>
      </c>
      <c r="MDA56" s="178" t="s">
        <v>339</v>
      </c>
      <c r="MDB56" s="178" t="s">
        <v>339</v>
      </c>
      <c r="MDC56" s="178" t="s">
        <v>339</v>
      </c>
      <c r="MDD56" s="178" t="s">
        <v>339</v>
      </c>
      <c r="MDE56" s="178" t="s">
        <v>339</v>
      </c>
      <c r="MDF56" s="178" t="s">
        <v>339</v>
      </c>
      <c r="MDG56" s="178" t="s">
        <v>339</v>
      </c>
      <c r="MDH56" s="178" t="s">
        <v>339</v>
      </c>
      <c r="MDI56" s="178" t="s">
        <v>339</v>
      </c>
      <c r="MDJ56" s="178" t="s">
        <v>339</v>
      </c>
      <c r="MDK56" s="178" t="s">
        <v>339</v>
      </c>
      <c r="MDL56" s="178" t="s">
        <v>339</v>
      </c>
      <c r="MDM56" s="178" t="s">
        <v>339</v>
      </c>
      <c r="MDN56" s="178" t="s">
        <v>339</v>
      </c>
      <c r="MDO56" s="178" t="s">
        <v>339</v>
      </c>
      <c r="MDP56" s="178" t="s">
        <v>339</v>
      </c>
      <c r="MDQ56" s="178" t="s">
        <v>339</v>
      </c>
      <c r="MDR56" s="178" t="s">
        <v>339</v>
      </c>
      <c r="MDS56" s="178" t="s">
        <v>339</v>
      </c>
      <c r="MDT56" s="178" t="s">
        <v>339</v>
      </c>
      <c r="MDU56" s="178" t="s">
        <v>339</v>
      </c>
      <c r="MDV56" s="178" t="s">
        <v>339</v>
      </c>
      <c r="MDW56" s="178" t="s">
        <v>339</v>
      </c>
      <c r="MDX56" s="178" t="s">
        <v>339</v>
      </c>
      <c r="MDY56" s="178" t="s">
        <v>339</v>
      </c>
      <c r="MDZ56" s="178" t="s">
        <v>339</v>
      </c>
      <c r="MEA56" s="178" t="s">
        <v>339</v>
      </c>
      <c r="MEB56" s="178" t="s">
        <v>339</v>
      </c>
      <c r="MEC56" s="178" t="s">
        <v>339</v>
      </c>
      <c r="MED56" s="178" t="s">
        <v>339</v>
      </c>
      <c r="MEE56" s="178" t="s">
        <v>339</v>
      </c>
      <c r="MEF56" s="178" t="s">
        <v>339</v>
      </c>
      <c r="MEG56" s="178" t="s">
        <v>339</v>
      </c>
      <c r="MEH56" s="178" t="s">
        <v>339</v>
      </c>
      <c r="MEI56" s="178" t="s">
        <v>339</v>
      </c>
      <c r="MEJ56" s="178" t="s">
        <v>339</v>
      </c>
      <c r="MEK56" s="178" t="s">
        <v>339</v>
      </c>
      <c r="MEL56" s="178" t="s">
        <v>339</v>
      </c>
      <c r="MEM56" s="178" t="s">
        <v>339</v>
      </c>
      <c r="MEN56" s="178" t="s">
        <v>339</v>
      </c>
      <c r="MEO56" s="178" t="s">
        <v>339</v>
      </c>
      <c r="MEP56" s="178" t="s">
        <v>339</v>
      </c>
      <c r="MEQ56" s="178" t="s">
        <v>339</v>
      </c>
      <c r="MER56" s="178" t="s">
        <v>339</v>
      </c>
      <c r="MES56" s="178" t="s">
        <v>339</v>
      </c>
      <c r="MET56" s="178" t="s">
        <v>339</v>
      </c>
      <c r="MEU56" s="178" t="s">
        <v>339</v>
      </c>
      <c r="MEV56" s="178" t="s">
        <v>339</v>
      </c>
      <c r="MEW56" s="178" t="s">
        <v>339</v>
      </c>
      <c r="MEX56" s="178" t="s">
        <v>339</v>
      </c>
      <c r="MEY56" s="178" t="s">
        <v>339</v>
      </c>
      <c r="MEZ56" s="178" t="s">
        <v>339</v>
      </c>
      <c r="MFA56" s="178" t="s">
        <v>339</v>
      </c>
      <c r="MFB56" s="178" t="s">
        <v>339</v>
      </c>
      <c r="MFC56" s="178" t="s">
        <v>339</v>
      </c>
      <c r="MFD56" s="178" t="s">
        <v>339</v>
      </c>
      <c r="MFE56" s="178" t="s">
        <v>339</v>
      </c>
      <c r="MFF56" s="178" t="s">
        <v>339</v>
      </c>
      <c r="MFG56" s="178" t="s">
        <v>339</v>
      </c>
      <c r="MFH56" s="178" t="s">
        <v>339</v>
      </c>
      <c r="MFI56" s="178" t="s">
        <v>339</v>
      </c>
      <c r="MFJ56" s="178" t="s">
        <v>339</v>
      </c>
      <c r="MFK56" s="178" t="s">
        <v>339</v>
      </c>
      <c r="MFL56" s="178" t="s">
        <v>339</v>
      </c>
      <c r="MFM56" s="178" t="s">
        <v>339</v>
      </c>
      <c r="MFN56" s="178" t="s">
        <v>339</v>
      </c>
      <c r="MFO56" s="178" t="s">
        <v>339</v>
      </c>
      <c r="MFP56" s="178" t="s">
        <v>339</v>
      </c>
      <c r="MFQ56" s="178" t="s">
        <v>339</v>
      </c>
      <c r="MFR56" s="178" t="s">
        <v>339</v>
      </c>
      <c r="MFS56" s="178" t="s">
        <v>339</v>
      </c>
      <c r="MFT56" s="178" t="s">
        <v>339</v>
      </c>
      <c r="MFU56" s="178" t="s">
        <v>339</v>
      </c>
      <c r="MFV56" s="178" t="s">
        <v>339</v>
      </c>
      <c r="MFW56" s="178" t="s">
        <v>339</v>
      </c>
      <c r="MFX56" s="178" t="s">
        <v>339</v>
      </c>
      <c r="MFY56" s="178" t="s">
        <v>339</v>
      </c>
      <c r="MFZ56" s="178" t="s">
        <v>339</v>
      </c>
      <c r="MGA56" s="178" t="s">
        <v>339</v>
      </c>
      <c r="MGB56" s="178" t="s">
        <v>339</v>
      </c>
      <c r="MGC56" s="178" t="s">
        <v>339</v>
      </c>
      <c r="MGD56" s="178" t="s">
        <v>339</v>
      </c>
      <c r="MGE56" s="178" t="s">
        <v>339</v>
      </c>
      <c r="MGF56" s="178" t="s">
        <v>339</v>
      </c>
      <c r="MGG56" s="178" t="s">
        <v>339</v>
      </c>
      <c r="MGH56" s="178" t="s">
        <v>339</v>
      </c>
      <c r="MGI56" s="178" t="s">
        <v>339</v>
      </c>
      <c r="MGJ56" s="178" t="s">
        <v>339</v>
      </c>
      <c r="MGK56" s="178" t="s">
        <v>339</v>
      </c>
      <c r="MGL56" s="178" t="s">
        <v>339</v>
      </c>
      <c r="MGM56" s="178" t="s">
        <v>339</v>
      </c>
      <c r="MGN56" s="178" t="s">
        <v>339</v>
      </c>
      <c r="MGO56" s="178" t="s">
        <v>339</v>
      </c>
      <c r="MGP56" s="178" t="s">
        <v>339</v>
      </c>
      <c r="MGQ56" s="178" t="s">
        <v>339</v>
      </c>
      <c r="MGR56" s="178" t="s">
        <v>339</v>
      </c>
      <c r="MGS56" s="178" t="s">
        <v>339</v>
      </c>
      <c r="MGT56" s="178" t="s">
        <v>339</v>
      </c>
      <c r="MGU56" s="178" t="s">
        <v>339</v>
      </c>
      <c r="MGV56" s="178" t="s">
        <v>339</v>
      </c>
      <c r="MGW56" s="178" t="s">
        <v>339</v>
      </c>
      <c r="MGX56" s="178" t="s">
        <v>339</v>
      </c>
      <c r="MGY56" s="178" t="s">
        <v>339</v>
      </c>
      <c r="MGZ56" s="178" t="s">
        <v>339</v>
      </c>
      <c r="MHA56" s="178" t="s">
        <v>339</v>
      </c>
      <c r="MHB56" s="178" t="s">
        <v>339</v>
      </c>
      <c r="MHC56" s="178" t="s">
        <v>339</v>
      </c>
      <c r="MHD56" s="178" t="s">
        <v>339</v>
      </c>
      <c r="MHE56" s="178" t="s">
        <v>339</v>
      </c>
      <c r="MHF56" s="178" t="s">
        <v>339</v>
      </c>
      <c r="MHG56" s="178" t="s">
        <v>339</v>
      </c>
      <c r="MHH56" s="178" t="s">
        <v>339</v>
      </c>
      <c r="MHI56" s="178" t="s">
        <v>339</v>
      </c>
      <c r="MHJ56" s="178" t="s">
        <v>339</v>
      </c>
      <c r="MHK56" s="178" t="s">
        <v>339</v>
      </c>
      <c r="MHL56" s="178" t="s">
        <v>339</v>
      </c>
      <c r="MHM56" s="178" t="s">
        <v>339</v>
      </c>
      <c r="MHN56" s="178" t="s">
        <v>339</v>
      </c>
      <c r="MHO56" s="178" t="s">
        <v>339</v>
      </c>
      <c r="MHP56" s="178" t="s">
        <v>339</v>
      </c>
      <c r="MHQ56" s="178" t="s">
        <v>339</v>
      </c>
      <c r="MHR56" s="178" t="s">
        <v>339</v>
      </c>
      <c r="MHS56" s="178" t="s">
        <v>339</v>
      </c>
      <c r="MHT56" s="178" t="s">
        <v>339</v>
      </c>
      <c r="MHU56" s="178" t="s">
        <v>339</v>
      </c>
      <c r="MHV56" s="178" t="s">
        <v>339</v>
      </c>
      <c r="MHW56" s="178" t="s">
        <v>339</v>
      </c>
      <c r="MHX56" s="178" t="s">
        <v>339</v>
      </c>
      <c r="MHY56" s="178" t="s">
        <v>339</v>
      </c>
      <c r="MHZ56" s="178" t="s">
        <v>339</v>
      </c>
      <c r="MIA56" s="178" t="s">
        <v>339</v>
      </c>
      <c r="MIB56" s="178" t="s">
        <v>339</v>
      </c>
      <c r="MIC56" s="178" t="s">
        <v>339</v>
      </c>
      <c r="MID56" s="178" t="s">
        <v>339</v>
      </c>
      <c r="MIE56" s="178" t="s">
        <v>339</v>
      </c>
      <c r="MIF56" s="178" t="s">
        <v>339</v>
      </c>
      <c r="MIG56" s="178" t="s">
        <v>339</v>
      </c>
      <c r="MIH56" s="178" t="s">
        <v>339</v>
      </c>
      <c r="MII56" s="178" t="s">
        <v>339</v>
      </c>
      <c r="MIJ56" s="178" t="s">
        <v>339</v>
      </c>
      <c r="MIK56" s="178" t="s">
        <v>339</v>
      </c>
      <c r="MIL56" s="178" t="s">
        <v>339</v>
      </c>
      <c r="MIM56" s="178" t="s">
        <v>339</v>
      </c>
      <c r="MIN56" s="178" t="s">
        <v>339</v>
      </c>
      <c r="MIO56" s="178" t="s">
        <v>339</v>
      </c>
      <c r="MIP56" s="178" t="s">
        <v>339</v>
      </c>
      <c r="MIQ56" s="178" t="s">
        <v>339</v>
      </c>
      <c r="MIR56" s="178" t="s">
        <v>339</v>
      </c>
      <c r="MIS56" s="178" t="s">
        <v>339</v>
      </c>
      <c r="MIT56" s="178" t="s">
        <v>339</v>
      </c>
      <c r="MIU56" s="178" t="s">
        <v>339</v>
      </c>
      <c r="MIV56" s="178" t="s">
        <v>339</v>
      </c>
      <c r="MIW56" s="178" t="s">
        <v>339</v>
      </c>
      <c r="MIX56" s="178" t="s">
        <v>339</v>
      </c>
      <c r="MIY56" s="178" t="s">
        <v>339</v>
      </c>
      <c r="MIZ56" s="178" t="s">
        <v>339</v>
      </c>
      <c r="MJA56" s="178" t="s">
        <v>339</v>
      </c>
      <c r="MJB56" s="178" t="s">
        <v>339</v>
      </c>
      <c r="MJC56" s="178" t="s">
        <v>339</v>
      </c>
      <c r="MJD56" s="178" t="s">
        <v>339</v>
      </c>
      <c r="MJE56" s="178" t="s">
        <v>339</v>
      </c>
      <c r="MJF56" s="178" t="s">
        <v>339</v>
      </c>
      <c r="MJG56" s="178" t="s">
        <v>339</v>
      </c>
      <c r="MJH56" s="178" t="s">
        <v>339</v>
      </c>
      <c r="MJI56" s="178" t="s">
        <v>339</v>
      </c>
      <c r="MJJ56" s="178" t="s">
        <v>339</v>
      </c>
      <c r="MJK56" s="178" t="s">
        <v>339</v>
      </c>
      <c r="MJL56" s="178" t="s">
        <v>339</v>
      </c>
      <c r="MJM56" s="178" t="s">
        <v>339</v>
      </c>
      <c r="MJN56" s="178" t="s">
        <v>339</v>
      </c>
      <c r="MJO56" s="178" t="s">
        <v>339</v>
      </c>
      <c r="MJP56" s="178" t="s">
        <v>339</v>
      </c>
      <c r="MJQ56" s="178" t="s">
        <v>339</v>
      </c>
      <c r="MJR56" s="178" t="s">
        <v>339</v>
      </c>
      <c r="MJS56" s="178" t="s">
        <v>339</v>
      </c>
      <c r="MJT56" s="178" t="s">
        <v>339</v>
      </c>
      <c r="MJU56" s="178" t="s">
        <v>339</v>
      </c>
      <c r="MJV56" s="178" t="s">
        <v>339</v>
      </c>
      <c r="MJW56" s="178" t="s">
        <v>339</v>
      </c>
      <c r="MJX56" s="178" t="s">
        <v>339</v>
      </c>
      <c r="MJY56" s="178" t="s">
        <v>339</v>
      </c>
      <c r="MJZ56" s="178" t="s">
        <v>339</v>
      </c>
      <c r="MKA56" s="178" t="s">
        <v>339</v>
      </c>
      <c r="MKB56" s="178" t="s">
        <v>339</v>
      </c>
      <c r="MKC56" s="178" t="s">
        <v>339</v>
      </c>
      <c r="MKD56" s="178" t="s">
        <v>339</v>
      </c>
      <c r="MKE56" s="178" t="s">
        <v>339</v>
      </c>
      <c r="MKF56" s="178" t="s">
        <v>339</v>
      </c>
      <c r="MKG56" s="178" t="s">
        <v>339</v>
      </c>
      <c r="MKH56" s="178" t="s">
        <v>339</v>
      </c>
      <c r="MKI56" s="178" t="s">
        <v>339</v>
      </c>
      <c r="MKJ56" s="178" t="s">
        <v>339</v>
      </c>
      <c r="MKK56" s="178" t="s">
        <v>339</v>
      </c>
      <c r="MKL56" s="178" t="s">
        <v>339</v>
      </c>
      <c r="MKM56" s="178" t="s">
        <v>339</v>
      </c>
      <c r="MKN56" s="178" t="s">
        <v>339</v>
      </c>
      <c r="MKO56" s="178" t="s">
        <v>339</v>
      </c>
      <c r="MKP56" s="178" t="s">
        <v>339</v>
      </c>
      <c r="MKQ56" s="178" t="s">
        <v>339</v>
      </c>
      <c r="MKR56" s="178" t="s">
        <v>339</v>
      </c>
      <c r="MKS56" s="178" t="s">
        <v>339</v>
      </c>
      <c r="MKT56" s="178" t="s">
        <v>339</v>
      </c>
      <c r="MKU56" s="178" t="s">
        <v>339</v>
      </c>
      <c r="MKV56" s="178" t="s">
        <v>339</v>
      </c>
      <c r="MKW56" s="178" t="s">
        <v>339</v>
      </c>
      <c r="MKX56" s="178" t="s">
        <v>339</v>
      </c>
      <c r="MKY56" s="178" t="s">
        <v>339</v>
      </c>
      <c r="MKZ56" s="178" t="s">
        <v>339</v>
      </c>
      <c r="MLA56" s="178" t="s">
        <v>339</v>
      </c>
      <c r="MLB56" s="178" t="s">
        <v>339</v>
      </c>
      <c r="MLC56" s="178" t="s">
        <v>339</v>
      </c>
      <c r="MLD56" s="178" t="s">
        <v>339</v>
      </c>
      <c r="MLE56" s="178" t="s">
        <v>339</v>
      </c>
      <c r="MLF56" s="178" t="s">
        <v>339</v>
      </c>
      <c r="MLG56" s="178" t="s">
        <v>339</v>
      </c>
      <c r="MLH56" s="178" t="s">
        <v>339</v>
      </c>
      <c r="MLI56" s="178" t="s">
        <v>339</v>
      </c>
      <c r="MLJ56" s="178" t="s">
        <v>339</v>
      </c>
      <c r="MLK56" s="178" t="s">
        <v>339</v>
      </c>
      <c r="MLL56" s="178" t="s">
        <v>339</v>
      </c>
      <c r="MLM56" s="178" t="s">
        <v>339</v>
      </c>
      <c r="MLN56" s="178" t="s">
        <v>339</v>
      </c>
      <c r="MLO56" s="178" t="s">
        <v>339</v>
      </c>
      <c r="MLP56" s="178" t="s">
        <v>339</v>
      </c>
      <c r="MLQ56" s="178" t="s">
        <v>339</v>
      </c>
      <c r="MLR56" s="178" t="s">
        <v>339</v>
      </c>
      <c r="MLS56" s="178" t="s">
        <v>339</v>
      </c>
      <c r="MLT56" s="178" t="s">
        <v>339</v>
      </c>
      <c r="MLU56" s="178" t="s">
        <v>339</v>
      </c>
      <c r="MLV56" s="178" t="s">
        <v>339</v>
      </c>
      <c r="MLW56" s="178" t="s">
        <v>339</v>
      </c>
      <c r="MLX56" s="178" t="s">
        <v>339</v>
      </c>
      <c r="MLY56" s="178" t="s">
        <v>339</v>
      </c>
      <c r="MLZ56" s="178" t="s">
        <v>339</v>
      </c>
      <c r="MMA56" s="178" t="s">
        <v>339</v>
      </c>
      <c r="MMB56" s="178" t="s">
        <v>339</v>
      </c>
      <c r="MMC56" s="178" t="s">
        <v>339</v>
      </c>
      <c r="MMD56" s="178" t="s">
        <v>339</v>
      </c>
      <c r="MME56" s="178" t="s">
        <v>339</v>
      </c>
      <c r="MMF56" s="178" t="s">
        <v>339</v>
      </c>
      <c r="MMG56" s="178" t="s">
        <v>339</v>
      </c>
      <c r="MMH56" s="178" t="s">
        <v>339</v>
      </c>
      <c r="MMI56" s="178" t="s">
        <v>339</v>
      </c>
      <c r="MMJ56" s="178" t="s">
        <v>339</v>
      </c>
      <c r="MMK56" s="178" t="s">
        <v>339</v>
      </c>
      <c r="MML56" s="178" t="s">
        <v>339</v>
      </c>
      <c r="MMM56" s="178" t="s">
        <v>339</v>
      </c>
      <c r="MMN56" s="178" t="s">
        <v>339</v>
      </c>
      <c r="MMO56" s="178" t="s">
        <v>339</v>
      </c>
      <c r="MMP56" s="178" t="s">
        <v>339</v>
      </c>
      <c r="MMQ56" s="178" t="s">
        <v>339</v>
      </c>
      <c r="MMR56" s="178" t="s">
        <v>339</v>
      </c>
      <c r="MMS56" s="178" t="s">
        <v>339</v>
      </c>
      <c r="MMT56" s="178" t="s">
        <v>339</v>
      </c>
      <c r="MMU56" s="178" t="s">
        <v>339</v>
      </c>
      <c r="MMV56" s="178" t="s">
        <v>339</v>
      </c>
      <c r="MMW56" s="178" t="s">
        <v>339</v>
      </c>
      <c r="MMX56" s="178" t="s">
        <v>339</v>
      </c>
      <c r="MMY56" s="178" t="s">
        <v>339</v>
      </c>
      <c r="MMZ56" s="178" t="s">
        <v>339</v>
      </c>
      <c r="MNA56" s="178" t="s">
        <v>339</v>
      </c>
      <c r="MNB56" s="178" t="s">
        <v>339</v>
      </c>
      <c r="MNC56" s="178" t="s">
        <v>339</v>
      </c>
      <c r="MND56" s="178" t="s">
        <v>339</v>
      </c>
      <c r="MNE56" s="178" t="s">
        <v>339</v>
      </c>
      <c r="MNF56" s="178" t="s">
        <v>339</v>
      </c>
      <c r="MNG56" s="178" t="s">
        <v>339</v>
      </c>
      <c r="MNH56" s="178" t="s">
        <v>339</v>
      </c>
      <c r="MNI56" s="178" t="s">
        <v>339</v>
      </c>
      <c r="MNJ56" s="178" t="s">
        <v>339</v>
      </c>
      <c r="MNK56" s="178" t="s">
        <v>339</v>
      </c>
      <c r="MNL56" s="178" t="s">
        <v>339</v>
      </c>
      <c r="MNM56" s="178" t="s">
        <v>339</v>
      </c>
      <c r="MNN56" s="178" t="s">
        <v>339</v>
      </c>
      <c r="MNO56" s="178" t="s">
        <v>339</v>
      </c>
      <c r="MNP56" s="178" t="s">
        <v>339</v>
      </c>
      <c r="MNQ56" s="178" t="s">
        <v>339</v>
      </c>
      <c r="MNR56" s="178" t="s">
        <v>339</v>
      </c>
      <c r="MNS56" s="178" t="s">
        <v>339</v>
      </c>
      <c r="MNT56" s="178" t="s">
        <v>339</v>
      </c>
      <c r="MNU56" s="178" t="s">
        <v>339</v>
      </c>
      <c r="MNV56" s="178" t="s">
        <v>339</v>
      </c>
      <c r="MNW56" s="178" t="s">
        <v>339</v>
      </c>
      <c r="MNX56" s="178" t="s">
        <v>339</v>
      </c>
      <c r="MNY56" s="178" t="s">
        <v>339</v>
      </c>
      <c r="MNZ56" s="178" t="s">
        <v>339</v>
      </c>
      <c r="MOA56" s="178" t="s">
        <v>339</v>
      </c>
      <c r="MOB56" s="178" t="s">
        <v>339</v>
      </c>
      <c r="MOC56" s="178" t="s">
        <v>339</v>
      </c>
      <c r="MOD56" s="178" t="s">
        <v>339</v>
      </c>
      <c r="MOE56" s="178" t="s">
        <v>339</v>
      </c>
      <c r="MOF56" s="178" t="s">
        <v>339</v>
      </c>
      <c r="MOG56" s="178" t="s">
        <v>339</v>
      </c>
      <c r="MOH56" s="178" t="s">
        <v>339</v>
      </c>
      <c r="MOI56" s="178" t="s">
        <v>339</v>
      </c>
      <c r="MOJ56" s="178" t="s">
        <v>339</v>
      </c>
      <c r="MOK56" s="178" t="s">
        <v>339</v>
      </c>
      <c r="MOL56" s="178" t="s">
        <v>339</v>
      </c>
      <c r="MOM56" s="178" t="s">
        <v>339</v>
      </c>
      <c r="MON56" s="178" t="s">
        <v>339</v>
      </c>
      <c r="MOO56" s="178" t="s">
        <v>339</v>
      </c>
      <c r="MOP56" s="178" t="s">
        <v>339</v>
      </c>
      <c r="MOQ56" s="178" t="s">
        <v>339</v>
      </c>
      <c r="MOR56" s="178" t="s">
        <v>339</v>
      </c>
      <c r="MOS56" s="178" t="s">
        <v>339</v>
      </c>
      <c r="MOT56" s="178" t="s">
        <v>339</v>
      </c>
      <c r="MOU56" s="178" t="s">
        <v>339</v>
      </c>
      <c r="MOV56" s="178" t="s">
        <v>339</v>
      </c>
      <c r="MOW56" s="178" t="s">
        <v>339</v>
      </c>
      <c r="MOX56" s="178" t="s">
        <v>339</v>
      </c>
      <c r="MOY56" s="178" t="s">
        <v>339</v>
      </c>
      <c r="MOZ56" s="178" t="s">
        <v>339</v>
      </c>
      <c r="MPA56" s="178" t="s">
        <v>339</v>
      </c>
      <c r="MPB56" s="178" t="s">
        <v>339</v>
      </c>
      <c r="MPC56" s="178" t="s">
        <v>339</v>
      </c>
      <c r="MPD56" s="178" t="s">
        <v>339</v>
      </c>
      <c r="MPE56" s="178" t="s">
        <v>339</v>
      </c>
      <c r="MPF56" s="178" t="s">
        <v>339</v>
      </c>
      <c r="MPG56" s="178" t="s">
        <v>339</v>
      </c>
      <c r="MPH56" s="178" t="s">
        <v>339</v>
      </c>
      <c r="MPI56" s="178" t="s">
        <v>339</v>
      </c>
      <c r="MPJ56" s="178" t="s">
        <v>339</v>
      </c>
      <c r="MPK56" s="178" t="s">
        <v>339</v>
      </c>
      <c r="MPL56" s="178" t="s">
        <v>339</v>
      </c>
      <c r="MPM56" s="178" t="s">
        <v>339</v>
      </c>
      <c r="MPN56" s="178" t="s">
        <v>339</v>
      </c>
      <c r="MPO56" s="178" t="s">
        <v>339</v>
      </c>
      <c r="MPP56" s="178" t="s">
        <v>339</v>
      </c>
      <c r="MPQ56" s="178" t="s">
        <v>339</v>
      </c>
      <c r="MPR56" s="178" t="s">
        <v>339</v>
      </c>
      <c r="MPS56" s="178" t="s">
        <v>339</v>
      </c>
      <c r="MPT56" s="178" t="s">
        <v>339</v>
      </c>
      <c r="MPU56" s="178" t="s">
        <v>339</v>
      </c>
      <c r="MPV56" s="178" t="s">
        <v>339</v>
      </c>
      <c r="MPW56" s="178" t="s">
        <v>339</v>
      </c>
      <c r="MPX56" s="178" t="s">
        <v>339</v>
      </c>
      <c r="MPY56" s="178" t="s">
        <v>339</v>
      </c>
      <c r="MPZ56" s="178" t="s">
        <v>339</v>
      </c>
      <c r="MQA56" s="178" t="s">
        <v>339</v>
      </c>
      <c r="MQB56" s="178" t="s">
        <v>339</v>
      </c>
      <c r="MQC56" s="178" t="s">
        <v>339</v>
      </c>
      <c r="MQD56" s="178" t="s">
        <v>339</v>
      </c>
      <c r="MQE56" s="178" t="s">
        <v>339</v>
      </c>
      <c r="MQF56" s="178" t="s">
        <v>339</v>
      </c>
      <c r="MQG56" s="178" t="s">
        <v>339</v>
      </c>
      <c r="MQH56" s="178" t="s">
        <v>339</v>
      </c>
      <c r="MQI56" s="178" t="s">
        <v>339</v>
      </c>
      <c r="MQJ56" s="178" t="s">
        <v>339</v>
      </c>
      <c r="MQK56" s="178" t="s">
        <v>339</v>
      </c>
      <c r="MQL56" s="178" t="s">
        <v>339</v>
      </c>
      <c r="MQM56" s="178" t="s">
        <v>339</v>
      </c>
      <c r="MQN56" s="178" t="s">
        <v>339</v>
      </c>
      <c r="MQO56" s="178" t="s">
        <v>339</v>
      </c>
      <c r="MQP56" s="178" t="s">
        <v>339</v>
      </c>
      <c r="MQQ56" s="178" t="s">
        <v>339</v>
      </c>
      <c r="MQR56" s="178" t="s">
        <v>339</v>
      </c>
      <c r="MQS56" s="178" t="s">
        <v>339</v>
      </c>
      <c r="MQT56" s="178" t="s">
        <v>339</v>
      </c>
      <c r="MQU56" s="178" t="s">
        <v>339</v>
      </c>
      <c r="MQV56" s="178" t="s">
        <v>339</v>
      </c>
      <c r="MQW56" s="178" t="s">
        <v>339</v>
      </c>
      <c r="MQX56" s="178" t="s">
        <v>339</v>
      </c>
      <c r="MQY56" s="178" t="s">
        <v>339</v>
      </c>
      <c r="MQZ56" s="178" t="s">
        <v>339</v>
      </c>
      <c r="MRA56" s="178" t="s">
        <v>339</v>
      </c>
      <c r="MRB56" s="178" t="s">
        <v>339</v>
      </c>
      <c r="MRC56" s="178" t="s">
        <v>339</v>
      </c>
      <c r="MRD56" s="178" t="s">
        <v>339</v>
      </c>
      <c r="MRE56" s="178" t="s">
        <v>339</v>
      </c>
      <c r="MRF56" s="178" t="s">
        <v>339</v>
      </c>
      <c r="MRG56" s="178" t="s">
        <v>339</v>
      </c>
      <c r="MRH56" s="178" t="s">
        <v>339</v>
      </c>
      <c r="MRI56" s="178" t="s">
        <v>339</v>
      </c>
      <c r="MRJ56" s="178" t="s">
        <v>339</v>
      </c>
      <c r="MRK56" s="178" t="s">
        <v>339</v>
      </c>
      <c r="MRL56" s="178" t="s">
        <v>339</v>
      </c>
      <c r="MRM56" s="178" t="s">
        <v>339</v>
      </c>
      <c r="MRN56" s="178" t="s">
        <v>339</v>
      </c>
      <c r="MRO56" s="178" t="s">
        <v>339</v>
      </c>
      <c r="MRP56" s="178" t="s">
        <v>339</v>
      </c>
      <c r="MRQ56" s="178" t="s">
        <v>339</v>
      </c>
      <c r="MRR56" s="178" t="s">
        <v>339</v>
      </c>
      <c r="MRS56" s="178" t="s">
        <v>339</v>
      </c>
      <c r="MRT56" s="178" t="s">
        <v>339</v>
      </c>
      <c r="MRU56" s="178" t="s">
        <v>339</v>
      </c>
      <c r="MRV56" s="178" t="s">
        <v>339</v>
      </c>
      <c r="MRW56" s="178" t="s">
        <v>339</v>
      </c>
      <c r="MRX56" s="178" t="s">
        <v>339</v>
      </c>
      <c r="MRY56" s="178" t="s">
        <v>339</v>
      </c>
      <c r="MRZ56" s="178" t="s">
        <v>339</v>
      </c>
      <c r="MSA56" s="178" t="s">
        <v>339</v>
      </c>
      <c r="MSB56" s="178" t="s">
        <v>339</v>
      </c>
      <c r="MSC56" s="178" t="s">
        <v>339</v>
      </c>
      <c r="MSD56" s="178" t="s">
        <v>339</v>
      </c>
      <c r="MSE56" s="178" t="s">
        <v>339</v>
      </c>
      <c r="MSF56" s="178" t="s">
        <v>339</v>
      </c>
      <c r="MSG56" s="178" t="s">
        <v>339</v>
      </c>
      <c r="MSH56" s="178" t="s">
        <v>339</v>
      </c>
      <c r="MSI56" s="178" t="s">
        <v>339</v>
      </c>
      <c r="MSJ56" s="178" t="s">
        <v>339</v>
      </c>
      <c r="MSK56" s="178" t="s">
        <v>339</v>
      </c>
      <c r="MSL56" s="178" t="s">
        <v>339</v>
      </c>
      <c r="MSM56" s="178" t="s">
        <v>339</v>
      </c>
      <c r="MSN56" s="178" t="s">
        <v>339</v>
      </c>
      <c r="MSO56" s="178" t="s">
        <v>339</v>
      </c>
      <c r="MSP56" s="178" t="s">
        <v>339</v>
      </c>
      <c r="MSQ56" s="178" t="s">
        <v>339</v>
      </c>
      <c r="MSR56" s="178" t="s">
        <v>339</v>
      </c>
      <c r="MSS56" s="178" t="s">
        <v>339</v>
      </c>
      <c r="MST56" s="178" t="s">
        <v>339</v>
      </c>
      <c r="MSU56" s="178" t="s">
        <v>339</v>
      </c>
      <c r="MSV56" s="178" t="s">
        <v>339</v>
      </c>
      <c r="MSW56" s="178" t="s">
        <v>339</v>
      </c>
      <c r="MSX56" s="178" t="s">
        <v>339</v>
      </c>
      <c r="MSY56" s="178" t="s">
        <v>339</v>
      </c>
      <c r="MSZ56" s="178" t="s">
        <v>339</v>
      </c>
      <c r="MTA56" s="178" t="s">
        <v>339</v>
      </c>
      <c r="MTB56" s="178" t="s">
        <v>339</v>
      </c>
      <c r="MTC56" s="178" t="s">
        <v>339</v>
      </c>
      <c r="MTD56" s="178" t="s">
        <v>339</v>
      </c>
      <c r="MTE56" s="178" t="s">
        <v>339</v>
      </c>
      <c r="MTF56" s="178" t="s">
        <v>339</v>
      </c>
      <c r="MTG56" s="178" t="s">
        <v>339</v>
      </c>
      <c r="MTH56" s="178" t="s">
        <v>339</v>
      </c>
      <c r="MTI56" s="178" t="s">
        <v>339</v>
      </c>
      <c r="MTJ56" s="178" t="s">
        <v>339</v>
      </c>
      <c r="MTK56" s="178" t="s">
        <v>339</v>
      </c>
      <c r="MTL56" s="178" t="s">
        <v>339</v>
      </c>
      <c r="MTM56" s="178" t="s">
        <v>339</v>
      </c>
      <c r="MTN56" s="178" t="s">
        <v>339</v>
      </c>
      <c r="MTO56" s="178" t="s">
        <v>339</v>
      </c>
      <c r="MTP56" s="178" t="s">
        <v>339</v>
      </c>
      <c r="MTQ56" s="178" t="s">
        <v>339</v>
      </c>
      <c r="MTR56" s="178" t="s">
        <v>339</v>
      </c>
      <c r="MTS56" s="178" t="s">
        <v>339</v>
      </c>
      <c r="MTT56" s="178" t="s">
        <v>339</v>
      </c>
      <c r="MTU56" s="178" t="s">
        <v>339</v>
      </c>
      <c r="MTV56" s="178" t="s">
        <v>339</v>
      </c>
      <c r="MTW56" s="178" t="s">
        <v>339</v>
      </c>
      <c r="MTX56" s="178" t="s">
        <v>339</v>
      </c>
      <c r="MTY56" s="178" t="s">
        <v>339</v>
      </c>
      <c r="MTZ56" s="178" t="s">
        <v>339</v>
      </c>
      <c r="MUA56" s="178" t="s">
        <v>339</v>
      </c>
      <c r="MUB56" s="178" t="s">
        <v>339</v>
      </c>
      <c r="MUC56" s="178" t="s">
        <v>339</v>
      </c>
      <c r="MUD56" s="178" t="s">
        <v>339</v>
      </c>
      <c r="MUE56" s="178" t="s">
        <v>339</v>
      </c>
      <c r="MUF56" s="178" t="s">
        <v>339</v>
      </c>
      <c r="MUG56" s="178" t="s">
        <v>339</v>
      </c>
      <c r="MUH56" s="178" t="s">
        <v>339</v>
      </c>
      <c r="MUI56" s="178" t="s">
        <v>339</v>
      </c>
      <c r="MUJ56" s="178" t="s">
        <v>339</v>
      </c>
      <c r="MUK56" s="178" t="s">
        <v>339</v>
      </c>
      <c r="MUL56" s="178" t="s">
        <v>339</v>
      </c>
      <c r="MUM56" s="178" t="s">
        <v>339</v>
      </c>
      <c r="MUN56" s="178" t="s">
        <v>339</v>
      </c>
      <c r="MUO56" s="178" t="s">
        <v>339</v>
      </c>
      <c r="MUP56" s="178" t="s">
        <v>339</v>
      </c>
      <c r="MUQ56" s="178" t="s">
        <v>339</v>
      </c>
      <c r="MUR56" s="178" t="s">
        <v>339</v>
      </c>
      <c r="MUS56" s="178" t="s">
        <v>339</v>
      </c>
      <c r="MUT56" s="178" t="s">
        <v>339</v>
      </c>
      <c r="MUU56" s="178" t="s">
        <v>339</v>
      </c>
      <c r="MUV56" s="178" t="s">
        <v>339</v>
      </c>
      <c r="MUW56" s="178" t="s">
        <v>339</v>
      </c>
      <c r="MUX56" s="178" t="s">
        <v>339</v>
      </c>
      <c r="MUY56" s="178" t="s">
        <v>339</v>
      </c>
      <c r="MUZ56" s="178" t="s">
        <v>339</v>
      </c>
      <c r="MVA56" s="178" t="s">
        <v>339</v>
      </c>
      <c r="MVB56" s="178" t="s">
        <v>339</v>
      </c>
      <c r="MVC56" s="178" t="s">
        <v>339</v>
      </c>
      <c r="MVD56" s="178" t="s">
        <v>339</v>
      </c>
      <c r="MVE56" s="178" t="s">
        <v>339</v>
      </c>
      <c r="MVF56" s="178" t="s">
        <v>339</v>
      </c>
      <c r="MVG56" s="178" t="s">
        <v>339</v>
      </c>
      <c r="MVH56" s="178" t="s">
        <v>339</v>
      </c>
      <c r="MVI56" s="178" t="s">
        <v>339</v>
      </c>
      <c r="MVJ56" s="178" t="s">
        <v>339</v>
      </c>
      <c r="MVK56" s="178" t="s">
        <v>339</v>
      </c>
      <c r="MVL56" s="178" t="s">
        <v>339</v>
      </c>
      <c r="MVM56" s="178" t="s">
        <v>339</v>
      </c>
      <c r="MVN56" s="178" t="s">
        <v>339</v>
      </c>
      <c r="MVO56" s="178" t="s">
        <v>339</v>
      </c>
      <c r="MVP56" s="178" t="s">
        <v>339</v>
      </c>
      <c r="MVQ56" s="178" t="s">
        <v>339</v>
      </c>
      <c r="MVR56" s="178" t="s">
        <v>339</v>
      </c>
      <c r="MVS56" s="178" t="s">
        <v>339</v>
      </c>
      <c r="MVT56" s="178" t="s">
        <v>339</v>
      </c>
      <c r="MVU56" s="178" t="s">
        <v>339</v>
      </c>
      <c r="MVV56" s="178" t="s">
        <v>339</v>
      </c>
      <c r="MVW56" s="178" t="s">
        <v>339</v>
      </c>
      <c r="MVX56" s="178" t="s">
        <v>339</v>
      </c>
      <c r="MVY56" s="178" t="s">
        <v>339</v>
      </c>
      <c r="MVZ56" s="178" t="s">
        <v>339</v>
      </c>
      <c r="MWA56" s="178" t="s">
        <v>339</v>
      </c>
      <c r="MWB56" s="178" t="s">
        <v>339</v>
      </c>
      <c r="MWC56" s="178" t="s">
        <v>339</v>
      </c>
      <c r="MWD56" s="178" t="s">
        <v>339</v>
      </c>
      <c r="MWE56" s="178" t="s">
        <v>339</v>
      </c>
      <c r="MWF56" s="178" t="s">
        <v>339</v>
      </c>
      <c r="MWG56" s="178" t="s">
        <v>339</v>
      </c>
      <c r="MWH56" s="178" t="s">
        <v>339</v>
      </c>
      <c r="MWI56" s="178" t="s">
        <v>339</v>
      </c>
      <c r="MWJ56" s="178" t="s">
        <v>339</v>
      </c>
      <c r="MWK56" s="178" t="s">
        <v>339</v>
      </c>
      <c r="MWL56" s="178" t="s">
        <v>339</v>
      </c>
      <c r="MWM56" s="178" t="s">
        <v>339</v>
      </c>
      <c r="MWN56" s="178" t="s">
        <v>339</v>
      </c>
      <c r="MWO56" s="178" t="s">
        <v>339</v>
      </c>
      <c r="MWP56" s="178" t="s">
        <v>339</v>
      </c>
      <c r="MWQ56" s="178" t="s">
        <v>339</v>
      </c>
      <c r="MWR56" s="178" t="s">
        <v>339</v>
      </c>
      <c r="MWS56" s="178" t="s">
        <v>339</v>
      </c>
      <c r="MWT56" s="178" t="s">
        <v>339</v>
      </c>
      <c r="MWU56" s="178" t="s">
        <v>339</v>
      </c>
      <c r="MWV56" s="178" t="s">
        <v>339</v>
      </c>
      <c r="MWW56" s="178" t="s">
        <v>339</v>
      </c>
      <c r="MWX56" s="178" t="s">
        <v>339</v>
      </c>
      <c r="MWY56" s="178" t="s">
        <v>339</v>
      </c>
      <c r="MWZ56" s="178" t="s">
        <v>339</v>
      </c>
      <c r="MXA56" s="178" t="s">
        <v>339</v>
      </c>
      <c r="MXB56" s="178" t="s">
        <v>339</v>
      </c>
      <c r="MXC56" s="178" t="s">
        <v>339</v>
      </c>
      <c r="MXD56" s="178" t="s">
        <v>339</v>
      </c>
      <c r="MXE56" s="178" t="s">
        <v>339</v>
      </c>
      <c r="MXF56" s="178" t="s">
        <v>339</v>
      </c>
      <c r="MXG56" s="178" t="s">
        <v>339</v>
      </c>
      <c r="MXH56" s="178" t="s">
        <v>339</v>
      </c>
      <c r="MXI56" s="178" t="s">
        <v>339</v>
      </c>
      <c r="MXJ56" s="178" t="s">
        <v>339</v>
      </c>
      <c r="MXK56" s="178" t="s">
        <v>339</v>
      </c>
      <c r="MXL56" s="178" t="s">
        <v>339</v>
      </c>
      <c r="MXM56" s="178" t="s">
        <v>339</v>
      </c>
      <c r="MXN56" s="178" t="s">
        <v>339</v>
      </c>
      <c r="MXO56" s="178" t="s">
        <v>339</v>
      </c>
      <c r="MXP56" s="178" t="s">
        <v>339</v>
      </c>
      <c r="MXQ56" s="178" t="s">
        <v>339</v>
      </c>
      <c r="MXR56" s="178" t="s">
        <v>339</v>
      </c>
      <c r="MXS56" s="178" t="s">
        <v>339</v>
      </c>
      <c r="MXT56" s="178" t="s">
        <v>339</v>
      </c>
      <c r="MXU56" s="178" t="s">
        <v>339</v>
      </c>
      <c r="MXV56" s="178" t="s">
        <v>339</v>
      </c>
      <c r="MXW56" s="178" t="s">
        <v>339</v>
      </c>
      <c r="MXX56" s="178" t="s">
        <v>339</v>
      </c>
      <c r="MXY56" s="178" t="s">
        <v>339</v>
      </c>
      <c r="MXZ56" s="178" t="s">
        <v>339</v>
      </c>
      <c r="MYA56" s="178" t="s">
        <v>339</v>
      </c>
      <c r="MYB56" s="178" t="s">
        <v>339</v>
      </c>
      <c r="MYC56" s="178" t="s">
        <v>339</v>
      </c>
      <c r="MYD56" s="178" t="s">
        <v>339</v>
      </c>
      <c r="MYE56" s="178" t="s">
        <v>339</v>
      </c>
      <c r="MYF56" s="178" t="s">
        <v>339</v>
      </c>
      <c r="MYG56" s="178" t="s">
        <v>339</v>
      </c>
      <c r="MYH56" s="178" t="s">
        <v>339</v>
      </c>
      <c r="MYI56" s="178" t="s">
        <v>339</v>
      </c>
      <c r="MYJ56" s="178" t="s">
        <v>339</v>
      </c>
      <c r="MYK56" s="178" t="s">
        <v>339</v>
      </c>
      <c r="MYL56" s="178" t="s">
        <v>339</v>
      </c>
      <c r="MYM56" s="178" t="s">
        <v>339</v>
      </c>
      <c r="MYN56" s="178" t="s">
        <v>339</v>
      </c>
      <c r="MYO56" s="178" t="s">
        <v>339</v>
      </c>
      <c r="MYP56" s="178" t="s">
        <v>339</v>
      </c>
      <c r="MYQ56" s="178" t="s">
        <v>339</v>
      </c>
      <c r="MYR56" s="178" t="s">
        <v>339</v>
      </c>
      <c r="MYS56" s="178" t="s">
        <v>339</v>
      </c>
      <c r="MYT56" s="178" t="s">
        <v>339</v>
      </c>
      <c r="MYU56" s="178" t="s">
        <v>339</v>
      </c>
      <c r="MYV56" s="178" t="s">
        <v>339</v>
      </c>
      <c r="MYW56" s="178" t="s">
        <v>339</v>
      </c>
      <c r="MYX56" s="178" t="s">
        <v>339</v>
      </c>
      <c r="MYY56" s="178" t="s">
        <v>339</v>
      </c>
      <c r="MYZ56" s="178" t="s">
        <v>339</v>
      </c>
      <c r="MZA56" s="178" t="s">
        <v>339</v>
      </c>
      <c r="MZB56" s="178" t="s">
        <v>339</v>
      </c>
      <c r="MZC56" s="178" t="s">
        <v>339</v>
      </c>
      <c r="MZD56" s="178" t="s">
        <v>339</v>
      </c>
      <c r="MZE56" s="178" t="s">
        <v>339</v>
      </c>
      <c r="MZF56" s="178" t="s">
        <v>339</v>
      </c>
      <c r="MZG56" s="178" t="s">
        <v>339</v>
      </c>
      <c r="MZH56" s="178" t="s">
        <v>339</v>
      </c>
      <c r="MZI56" s="178" t="s">
        <v>339</v>
      </c>
      <c r="MZJ56" s="178" t="s">
        <v>339</v>
      </c>
      <c r="MZK56" s="178" t="s">
        <v>339</v>
      </c>
      <c r="MZL56" s="178" t="s">
        <v>339</v>
      </c>
      <c r="MZM56" s="178" t="s">
        <v>339</v>
      </c>
      <c r="MZN56" s="178" t="s">
        <v>339</v>
      </c>
      <c r="MZO56" s="178" t="s">
        <v>339</v>
      </c>
      <c r="MZP56" s="178" t="s">
        <v>339</v>
      </c>
      <c r="MZQ56" s="178" t="s">
        <v>339</v>
      </c>
      <c r="MZR56" s="178" t="s">
        <v>339</v>
      </c>
      <c r="MZS56" s="178" t="s">
        <v>339</v>
      </c>
      <c r="MZT56" s="178" t="s">
        <v>339</v>
      </c>
      <c r="MZU56" s="178" t="s">
        <v>339</v>
      </c>
      <c r="MZV56" s="178" t="s">
        <v>339</v>
      </c>
      <c r="MZW56" s="178" t="s">
        <v>339</v>
      </c>
      <c r="MZX56" s="178" t="s">
        <v>339</v>
      </c>
      <c r="MZY56" s="178" t="s">
        <v>339</v>
      </c>
      <c r="MZZ56" s="178" t="s">
        <v>339</v>
      </c>
      <c r="NAA56" s="178" t="s">
        <v>339</v>
      </c>
      <c r="NAB56" s="178" t="s">
        <v>339</v>
      </c>
      <c r="NAC56" s="178" t="s">
        <v>339</v>
      </c>
      <c r="NAD56" s="178" t="s">
        <v>339</v>
      </c>
      <c r="NAE56" s="178" t="s">
        <v>339</v>
      </c>
      <c r="NAF56" s="178" t="s">
        <v>339</v>
      </c>
      <c r="NAG56" s="178" t="s">
        <v>339</v>
      </c>
      <c r="NAH56" s="178" t="s">
        <v>339</v>
      </c>
      <c r="NAI56" s="178" t="s">
        <v>339</v>
      </c>
      <c r="NAJ56" s="178" t="s">
        <v>339</v>
      </c>
      <c r="NAK56" s="178" t="s">
        <v>339</v>
      </c>
      <c r="NAL56" s="178" t="s">
        <v>339</v>
      </c>
      <c r="NAM56" s="178" t="s">
        <v>339</v>
      </c>
      <c r="NAN56" s="178" t="s">
        <v>339</v>
      </c>
      <c r="NAO56" s="178" t="s">
        <v>339</v>
      </c>
      <c r="NAP56" s="178" t="s">
        <v>339</v>
      </c>
      <c r="NAQ56" s="178" t="s">
        <v>339</v>
      </c>
      <c r="NAR56" s="178" t="s">
        <v>339</v>
      </c>
      <c r="NAS56" s="178" t="s">
        <v>339</v>
      </c>
      <c r="NAT56" s="178" t="s">
        <v>339</v>
      </c>
      <c r="NAU56" s="178" t="s">
        <v>339</v>
      </c>
      <c r="NAV56" s="178" t="s">
        <v>339</v>
      </c>
      <c r="NAW56" s="178" t="s">
        <v>339</v>
      </c>
      <c r="NAX56" s="178" t="s">
        <v>339</v>
      </c>
      <c r="NAY56" s="178" t="s">
        <v>339</v>
      </c>
      <c r="NAZ56" s="178" t="s">
        <v>339</v>
      </c>
      <c r="NBA56" s="178" t="s">
        <v>339</v>
      </c>
      <c r="NBB56" s="178" t="s">
        <v>339</v>
      </c>
      <c r="NBC56" s="178" t="s">
        <v>339</v>
      </c>
      <c r="NBD56" s="178" t="s">
        <v>339</v>
      </c>
      <c r="NBE56" s="178" t="s">
        <v>339</v>
      </c>
      <c r="NBF56" s="178" t="s">
        <v>339</v>
      </c>
      <c r="NBG56" s="178" t="s">
        <v>339</v>
      </c>
      <c r="NBH56" s="178" t="s">
        <v>339</v>
      </c>
      <c r="NBI56" s="178" t="s">
        <v>339</v>
      </c>
      <c r="NBJ56" s="178" t="s">
        <v>339</v>
      </c>
      <c r="NBK56" s="178" t="s">
        <v>339</v>
      </c>
      <c r="NBL56" s="178" t="s">
        <v>339</v>
      </c>
      <c r="NBM56" s="178" t="s">
        <v>339</v>
      </c>
      <c r="NBN56" s="178" t="s">
        <v>339</v>
      </c>
      <c r="NBO56" s="178" t="s">
        <v>339</v>
      </c>
      <c r="NBP56" s="178" t="s">
        <v>339</v>
      </c>
      <c r="NBQ56" s="178" t="s">
        <v>339</v>
      </c>
      <c r="NBR56" s="178" t="s">
        <v>339</v>
      </c>
      <c r="NBS56" s="178" t="s">
        <v>339</v>
      </c>
      <c r="NBT56" s="178" t="s">
        <v>339</v>
      </c>
      <c r="NBU56" s="178" t="s">
        <v>339</v>
      </c>
      <c r="NBV56" s="178" t="s">
        <v>339</v>
      </c>
      <c r="NBW56" s="178" t="s">
        <v>339</v>
      </c>
      <c r="NBX56" s="178" t="s">
        <v>339</v>
      </c>
      <c r="NBY56" s="178" t="s">
        <v>339</v>
      </c>
      <c r="NBZ56" s="178" t="s">
        <v>339</v>
      </c>
      <c r="NCA56" s="178" t="s">
        <v>339</v>
      </c>
      <c r="NCB56" s="178" t="s">
        <v>339</v>
      </c>
      <c r="NCC56" s="178" t="s">
        <v>339</v>
      </c>
      <c r="NCD56" s="178" t="s">
        <v>339</v>
      </c>
      <c r="NCE56" s="178" t="s">
        <v>339</v>
      </c>
      <c r="NCF56" s="178" t="s">
        <v>339</v>
      </c>
      <c r="NCG56" s="178" t="s">
        <v>339</v>
      </c>
      <c r="NCH56" s="178" t="s">
        <v>339</v>
      </c>
      <c r="NCI56" s="178" t="s">
        <v>339</v>
      </c>
      <c r="NCJ56" s="178" t="s">
        <v>339</v>
      </c>
      <c r="NCK56" s="178" t="s">
        <v>339</v>
      </c>
      <c r="NCL56" s="178" t="s">
        <v>339</v>
      </c>
      <c r="NCM56" s="178" t="s">
        <v>339</v>
      </c>
      <c r="NCN56" s="178" t="s">
        <v>339</v>
      </c>
      <c r="NCO56" s="178" t="s">
        <v>339</v>
      </c>
      <c r="NCP56" s="178" t="s">
        <v>339</v>
      </c>
      <c r="NCQ56" s="178" t="s">
        <v>339</v>
      </c>
      <c r="NCR56" s="178" t="s">
        <v>339</v>
      </c>
      <c r="NCS56" s="178" t="s">
        <v>339</v>
      </c>
      <c r="NCT56" s="178" t="s">
        <v>339</v>
      </c>
      <c r="NCU56" s="178" t="s">
        <v>339</v>
      </c>
      <c r="NCV56" s="178" t="s">
        <v>339</v>
      </c>
      <c r="NCW56" s="178" t="s">
        <v>339</v>
      </c>
      <c r="NCX56" s="178" t="s">
        <v>339</v>
      </c>
      <c r="NCY56" s="178" t="s">
        <v>339</v>
      </c>
      <c r="NCZ56" s="178" t="s">
        <v>339</v>
      </c>
      <c r="NDA56" s="178" t="s">
        <v>339</v>
      </c>
      <c r="NDB56" s="178" t="s">
        <v>339</v>
      </c>
      <c r="NDC56" s="178" t="s">
        <v>339</v>
      </c>
      <c r="NDD56" s="178" t="s">
        <v>339</v>
      </c>
      <c r="NDE56" s="178" t="s">
        <v>339</v>
      </c>
      <c r="NDF56" s="178" t="s">
        <v>339</v>
      </c>
      <c r="NDG56" s="178" t="s">
        <v>339</v>
      </c>
      <c r="NDH56" s="178" t="s">
        <v>339</v>
      </c>
      <c r="NDI56" s="178" t="s">
        <v>339</v>
      </c>
      <c r="NDJ56" s="178" t="s">
        <v>339</v>
      </c>
      <c r="NDK56" s="178" t="s">
        <v>339</v>
      </c>
      <c r="NDL56" s="178" t="s">
        <v>339</v>
      </c>
      <c r="NDM56" s="178" t="s">
        <v>339</v>
      </c>
      <c r="NDN56" s="178" t="s">
        <v>339</v>
      </c>
      <c r="NDO56" s="178" t="s">
        <v>339</v>
      </c>
      <c r="NDP56" s="178" t="s">
        <v>339</v>
      </c>
      <c r="NDQ56" s="178" t="s">
        <v>339</v>
      </c>
      <c r="NDR56" s="178" t="s">
        <v>339</v>
      </c>
      <c r="NDS56" s="178" t="s">
        <v>339</v>
      </c>
      <c r="NDT56" s="178" t="s">
        <v>339</v>
      </c>
      <c r="NDU56" s="178" t="s">
        <v>339</v>
      </c>
      <c r="NDV56" s="178" t="s">
        <v>339</v>
      </c>
      <c r="NDW56" s="178" t="s">
        <v>339</v>
      </c>
      <c r="NDX56" s="178" t="s">
        <v>339</v>
      </c>
      <c r="NDY56" s="178" t="s">
        <v>339</v>
      </c>
      <c r="NDZ56" s="178" t="s">
        <v>339</v>
      </c>
      <c r="NEA56" s="178" t="s">
        <v>339</v>
      </c>
      <c r="NEB56" s="178" t="s">
        <v>339</v>
      </c>
      <c r="NEC56" s="178" t="s">
        <v>339</v>
      </c>
      <c r="NED56" s="178" t="s">
        <v>339</v>
      </c>
      <c r="NEE56" s="178" t="s">
        <v>339</v>
      </c>
      <c r="NEF56" s="178" t="s">
        <v>339</v>
      </c>
      <c r="NEG56" s="178" t="s">
        <v>339</v>
      </c>
      <c r="NEH56" s="178" t="s">
        <v>339</v>
      </c>
      <c r="NEI56" s="178" t="s">
        <v>339</v>
      </c>
      <c r="NEJ56" s="178" t="s">
        <v>339</v>
      </c>
      <c r="NEK56" s="178" t="s">
        <v>339</v>
      </c>
      <c r="NEL56" s="178" t="s">
        <v>339</v>
      </c>
      <c r="NEM56" s="178" t="s">
        <v>339</v>
      </c>
      <c r="NEN56" s="178" t="s">
        <v>339</v>
      </c>
      <c r="NEO56" s="178" t="s">
        <v>339</v>
      </c>
      <c r="NEP56" s="178" t="s">
        <v>339</v>
      </c>
      <c r="NEQ56" s="178" t="s">
        <v>339</v>
      </c>
      <c r="NER56" s="178" t="s">
        <v>339</v>
      </c>
      <c r="NES56" s="178" t="s">
        <v>339</v>
      </c>
      <c r="NET56" s="178" t="s">
        <v>339</v>
      </c>
      <c r="NEU56" s="178" t="s">
        <v>339</v>
      </c>
      <c r="NEV56" s="178" t="s">
        <v>339</v>
      </c>
      <c r="NEW56" s="178" t="s">
        <v>339</v>
      </c>
      <c r="NEX56" s="178" t="s">
        <v>339</v>
      </c>
      <c r="NEY56" s="178" t="s">
        <v>339</v>
      </c>
      <c r="NEZ56" s="178" t="s">
        <v>339</v>
      </c>
      <c r="NFA56" s="178" t="s">
        <v>339</v>
      </c>
      <c r="NFB56" s="178" t="s">
        <v>339</v>
      </c>
      <c r="NFC56" s="178" t="s">
        <v>339</v>
      </c>
      <c r="NFD56" s="178" t="s">
        <v>339</v>
      </c>
      <c r="NFE56" s="178" t="s">
        <v>339</v>
      </c>
      <c r="NFF56" s="178" t="s">
        <v>339</v>
      </c>
      <c r="NFG56" s="178" t="s">
        <v>339</v>
      </c>
      <c r="NFH56" s="178" t="s">
        <v>339</v>
      </c>
      <c r="NFI56" s="178" t="s">
        <v>339</v>
      </c>
      <c r="NFJ56" s="178" t="s">
        <v>339</v>
      </c>
      <c r="NFK56" s="178" t="s">
        <v>339</v>
      </c>
      <c r="NFL56" s="178" t="s">
        <v>339</v>
      </c>
      <c r="NFM56" s="178" t="s">
        <v>339</v>
      </c>
      <c r="NFN56" s="178" t="s">
        <v>339</v>
      </c>
      <c r="NFO56" s="178" t="s">
        <v>339</v>
      </c>
      <c r="NFP56" s="178" t="s">
        <v>339</v>
      </c>
      <c r="NFQ56" s="178" t="s">
        <v>339</v>
      </c>
      <c r="NFR56" s="178" t="s">
        <v>339</v>
      </c>
      <c r="NFS56" s="178" t="s">
        <v>339</v>
      </c>
      <c r="NFT56" s="178" t="s">
        <v>339</v>
      </c>
      <c r="NFU56" s="178" t="s">
        <v>339</v>
      </c>
      <c r="NFV56" s="178" t="s">
        <v>339</v>
      </c>
      <c r="NFW56" s="178" t="s">
        <v>339</v>
      </c>
      <c r="NFX56" s="178" t="s">
        <v>339</v>
      </c>
      <c r="NFY56" s="178" t="s">
        <v>339</v>
      </c>
      <c r="NFZ56" s="178" t="s">
        <v>339</v>
      </c>
      <c r="NGA56" s="178" t="s">
        <v>339</v>
      </c>
      <c r="NGB56" s="178" t="s">
        <v>339</v>
      </c>
      <c r="NGC56" s="178" t="s">
        <v>339</v>
      </c>
      <c r="NGD56" s="178" t="s">
        <v>339</v>
      </c>
      <c r="NGE56" s="178" t="s">
        <v>339</v>
      </c>
      <c r="NGF56" s="178" t="s">
        <v>339</v>
      </c>
      <c r="NGG56" s="178" t="s">
        <v>339</v>
      </c>
      <c r="NGH56" s="178" t="s">
        <v>339</v>
      </c>
      <c r="NGI56" s="178" t="s">
        <v>339</v>
      </c>
      <c r="NGJ56" s="178" t="s">
        <v>339</v>
      </c>
      <c r="NGK56" s="178" t="s">
        <v>339</v>
      </c>
      <c r="NGL56" s="178" t="s">
        <v>339</v>
      </c>
      <c r="NGM56" s="178" t="s">
        <v>339</v>
      </c>
      <c r="NGN56" s="178" t="s">
        <v>339</v>
      </c>
      <c r="NGO56" s="178" t="s">
        <v>339</v>
      </c>
      <c r="NGP56" s="178" t="s">
        <v>339</v>
      </c>
      <c r="NGQ56" s="178" t="s">
        <v>339</v>
      </c>
      <c r="NGR56" s="178" t="s">
        <v>339</v>
      </c>
      <c r="NGS56" s="178" t="s">
        <v>339</v>
      </c>
      <c r="NGT56" s="178" t="s">
        <v>339</v>
      </c>
      <c r="NGU56" s="178" t="s">
        <v>339</v>
      </c>
      <c r="NGV56" s="178" t="s">
        <v>339</v>
      </c>
      <c r="NGW56" s="178" t="s">
        <v>339</v>
      </c>
      <c r="NGX56" s="178" t="s">
        <v>339</v>
      </c>
      <c r="NGY56" s="178" t="s">
        <v>339</v>
      </c>
      <c r="NGZ56" s="178" t="s">
        <v>339</v>
      </c>
      <c r="NHA56" s="178" t="s">
        <v>339</v>
      </c>
      <c r="NHB56" s="178" t="s">
        <v>339</v>
      </c>
      <c r="NHC56" s="178" t="s">
        <v>339</v>
      </c>
      <c r="NHD56" s="178" t="s">
        <v>339</v>
      </c>
      <c r="NHE56" s="178" t="s">
        <v>339</v>
      </c>
      <c r="NHF56" s="178" t="s">
        <v>339</v>
      </c>
      <c r="NHG56" s="178" t="s">
        <v>339</v>
      </c>
      <c r="NHH56" s="178" t="s">
        <v>339</v>
      </c>
      <c r="NHI56" s="178" t="s">
        <v>339</v>
      </c>
      <c r="NHJ56" s="178" t="s">
        <v>339</v>
      </c>
      <c r="NHK56" s="178" t="s">
        <v>339</v>
      </c>
      <c r="NHL56" s="178" t="s">
        <v>339</v>
      </c>
      <c r="NHM56" s="178" t="s">
        <v>339</v>
      </c>
      <c r="NHN56" s="178" t="s">
        <v>339</v>
      </c>
      <c r="NHO56" s="178" t="s">
        <v>339</v>
      </c>
      <c r="NHP56" s="178" t="s">
        <v>339</v>
      </c>
      <c r="NHQ56" s="178" t="s">
        <v>339</v>
      </c>
      <c r="NHR56" s="178" t="s">
        <v>339</v>
      </c>
      <c r="NHS56" s="178" t="s">
        <v>339</v>
      </c>
      <c r="NHT56" s="178" t="s">
        <v>339</v>
      </c>
      <c r="NHU56" s="178" t="s">
        <v>339</v>
      </c>
      <c r="NHV56" s="178" t="s">
        <v>339</v>
      </c>
      <c r="NHW56" s="178" t="s">
        <v>339</v>
      </c>
      <c r="NHX56" s="178" t="s">
        <v>339</v>
      </c>
      <c r="NHY56" s="178" t="s">
        <v>339</v>
      </c>
      <c r="NHZ56" s="178" t="s">
        <v>339</v>
      </c>
      <c r="NIA56" s="178" t="s">
        <v>339</v>
      </c>
      <c r="NIB56" s="178" t="s">
        <v>339</v>
      </c>
      <c r="NIC56" s="178" t="s">
        <v>339</v>
      </c>
      <c r="NID56" s="178" t="s">
        <v>339</v>
      </c>
      <c r="NIE56" s="178" t="s">
        <v>339</v>
      </c>
      <c r="NIF56" s="178" t="s">
        <v>339</v>
      </c>
      <c r="NIG56" s="178" t="s">
        <v>339</v>
      </c>
      <c r="NIH56" s="178" t="s">
        <v>339</v>
      </c>
      <c r="NII56" s="178" t="s">
        <v>339</v>
      </c>
      <c r="NIJ56" s="178" t="s">
        <v>339</v>
      </c>
      <c r="NIK56" s="178" t="s">
        <v>339</v>
      </c>
      <c r="NIL56" s="178" t="s">
        <v>339</v>
      </c>
      <c r="NIM56" s="178" t="s">
        <v>339</v>
      </c>
      <c r="NIN56" s="178" t="s">
        <v>339</v>
      </c>
      <c r="NIO56" s="178" t="s">
        <v>339</v>
      </c>
      <c r="NIP56" s="178" t="s">
        <v>339</v>
      </c>
      <c r="NIQ56" s="178" t="s">
        <v>339</v>
      </c>
      <c r="NIR56" s="178" t="s">
        <v>339</v>
      </c>
      <c r="NIS56" s="178" t="s">
        <v>339</v>
      </c>
      <c r="NIT56" s="178" t="s">
        <v>339</v>
      </c>
      <c r="NIU56" s="178" t="s">
        <v>339</v>
      </c>
      <c r="NIV56" s="178" t="s">
        <v>339</v>
      </c>
      <c r="NIW56" s="178" t="s">
        <v>339</v>
      </c>
      <c r="NIX56" s="178" t="s">
        <v>339</v>
      </c>
      <c r="NIY56" s="178" t="s">
        <v>339</v>
      </c>
      <c r="NIZ56" s="178" t="s">
        <v>339</v>
      </c>
      <c r="NJA56" s="178" t="s">
        <v>339</v>
      </c>
      <c r="NJB56" s="178" t="s">
        <v>339</v>
      </c>
      <c r="NJC56" s="178" t="s">
        <v>339</v>
      </c>
      <c r="NJD56" s="178" t="s">
        <v>339</v>
      </c>
      <c r="NJE56" s="178" t="s">
        <v>339</v>
      </c>
      <c r="NJF56" s="178" t="s">
        <v>339</v>
      </c>
      <c r="NJG56" s="178" t="s">
        <v>339</v>
      </c>
      <c r="NJH56" s="178" t="s">
        <v>339</v>
      </c>
      <c r="NJI56" s="178" t="s">
        <v>339</v>
      </c>
      <c r="NJJ56" s="178" t="s">
        <v>339</v>
      </c>
      <c r="NJK56" s="178" t="s">
        <v>339</v>
      </c>
      <c r="NJL56" s="178" t="s">
        <v>339</v>
      </c>
      <c r="NJM56" s="178" t="s">
        <v>339</v>
      </c>
      <c r="NJN56" s="178" t="s">
        <v>339</v>
      </c>
      <c r="NJO56" s="178" t="s">
        <v>339</v>
      </c>
      <c r="NJP56" s="178" t="s">
        <v>339</v>
      </c>
      <c r="NJQ56" s="178" t="s">
        <v>339</v>
      </c>
      <c r="NJR56" s="178" t="s">
        <v>339</v>
      </c>
      <c r="NJS56" s="178" t="s">
        <v>339</v>
      </c>
      <c r="NJT56" s="178" t="s">
        <v>339</v>
      </c>
      <c r="NJU56" s="178" t="s">
        <v>339</v>
      </c>
      <c r="NJV56" s="178" t="s">
        <v>339</v>
      </c>
      <c r="NJW56" s="178" t="s">
        <v>339</v>
      </c>
      <c r="NJX56" s="178" t="s">
        <v>339</v>
      </c>
      <c r="NJY56" s="178" t="s">
        <v>339</v>
      </c>
      <c r="NJZ56" s="178" t="s">
        <v>339</v>
      </c>
      <c r="NKA56" s="178" t="s">
        <v>339</v>
      </c>
      <c r="NKB56" s="178" t="s">
        <v>339</v>
      </c>
      <c r="NKC56" s="178" t="s">
        <v>339</v>
      </c>
      <c r="NKD56" s="178" t="s">
        <v>339</v>
      </c>
      <c r="NKE56" s="178" t="s">
        <v>339</v>
      </c>
      <c r="NKF56" s="178" t="s">
        <v>339</v>
      </c>
      <c r="NKG56" s="178" t="s">
        <v>339</v>
      </c>
      <c r="NKH56" s="178" t="s">
        <v>339</v>
      </c>
      <c r="NKI56" s="178" t="s">
        <v>339</v>
      </c>
      <c r="NKJ56" s="178" t="s">
        <v>339</v>
      </c>
      <c r="NKK56" s="178" t="s">
        <v>339</v>
      </c>
      <c r="NKL56" s="178" t="s">
        <v>339</v>
      </c>
      <c r="NKM56" s="178" t="s">
        <v>339</v>
      </c>
      <c r="NKN56" s="178" t="s">
        <v>339</v>
      </c>
      <c r="NKO56" s="178" t="s">
        <v>339</v>
      </c>
      <c r="NKP56" s="178" t="s">
        <v>339</v>
      </c>
      <c r="NKQ56" s="178" t="s">
        <v>339</v>
      </c>
      <c r="NKR56" s="178" t="s">
        <v>339</v>
      </c>
      <c r="NKS56" s="178" t="s">
        <v>339</v>
      </c>
      <c r="NKT56" s="178" t="s">
        <v>339</v>
      </c>
      <c r="NKU56" s="178" t="s">
        <v>339</v>
      </c>
      <c r="NKV56" s="178" t="s">
        <v>339</v>
      </c>
      <c r="NKW56" s="178" t="s">
        <v>339</v>
      </c>
      <c r="NKX56" s="178" t="s">
        <v>339</v>
      </c>
      <c r="NKY56" s="178" t="s">
        <v>339</v>
      </c>
      <c r="NKZ56" s="178" t="s">
        <v>339</v>
      </c>
      <c r="NLA56" s="178" t="s">
        <v>339</v>
      </c>
      <c r="NLB56" s="178" t="s">
        <v>339</v>
      </c>
      <c r="NLC56" s="178" t="s">
        <v>339</v>
      </c>
      <c r="NLD56" s="178" t="s">
        <v>339</v>
      </c>
      <c r="NLE56" s="178" t="s">
        <v>339</v>
      </c>
      <c r="NLF56" s="178" t="s">
        <v>339</v>
      </c>
      <c r="NLG56" s="178" t="s">
        <v>339</v>
      </c>
      <c r="NLH56" s="178" t="s">
        <v>339</v>
      </c>
      <c r="NLI56" s="178" t="s">
        <v>339</v>
      </c>
      <c r="NLJ56" s="178" t="s">
        <v>339</v>
      </c>
      <c r="NLK56" s="178" t="s">
        <v>339</v>
      </c>
      <c r="NLL56" s="178" t="s">
        <v>339</v>
      </c>
      <c r="NLM56" s="178" t="s">
        <v>339</v>
      </c>
      <c r="NLN56" s="178" t="s">
        <v>339</v>
      </c>
      <c r="NLO56" s="178" t="s">
        <v>339</v>
      </c>
      <c r="NLP56" s="178" t="s">
        <v>339</v>
      </c>
      <c r="NLQ56" s="178" t="s">
        <v>339</v>
      </c>
      <c r="NLR56" s="178" t="s">
        <v>339</v>
      </c>
      <c r="NLS56" s="178" t="s">
        <v>339</v>
      </c>
      <c r="NLT56" s="178" t="s">
        <v>339</v>
      </c>
      <c r="NLU56" s="178" t="s">
        <v>339</v>
      </c>
      <c r="NLV56" s="178" t="s">
        <v>339</v>
      </c>
      <c r="NLW56" s="178" t="s">
        <v>339</v>
      </c>
      <c r="NLX56" s="178" t="s">
        <v>339</v>
      </c>
      <c r="NLY56" s="178" t="s">
        <v>339</v>
      </c>
      <c r="NLZ56" s="178" t="s">
        <v>339</v>
      </c>
      <c r="NMA56" s="178" t="s">
        <v>339</v>
      </c>
      <c r="NMB56" s="178" t="s">
        <v>339</v>
      </c>
      <c r="NMC56" s="178" t="s">
        <v>339</v>
      </c>
      <c r="NMD56" s="178" t="s">
        <v>339</v>
      </c>
      <c r="NME56" s="178" t="s">
        <v>339</v>
      </c>
      <c r="NMF56" s="178" t="s">
        <v>339</v>
      </c>
      <c r="NMG56" s="178" t="s">
        <v>339</v>
      </c>
      <c r="NMH56" s="178" t="s">
        <v>339</v>
      </c>
      <c r="NMI56" s="178" t="s">
        <v>339</v>
      </c>
      <c r="NMJ56" s="178" t="s">
        <v>339</v>
      </c>
      <c r="NMK56" s="178" t="s">
        <v>339</v>
      </c>
      <c r="NML56" s="178" t="s">
        <v>339</v>
      </c>
      <c r="NMM56" s="178" t="s">
        <v>339</v>
      </c>
      <c r="NMN56" s="178" t="s">
        <v>339</v>
      </c>
      <c r="NMO56" s="178" t="s">
        <v>339</v>
      </c>
      <c r="NMP56" s="178" t="s">
        <v>339</v>
      </c>
      <c r="NMQ56" s="178" t="s">
        <v>339</v>
      </c>
      <c r="NMR56" s="178" t="s">
        <v>339</v>
      </c>
      <c r="NMS56" s="178" t="s">
        <v>339</v>
      </c>
      <c r="NMT56" s="178" t="s">
        <v>339</v>
      </c>
      <c r="NMU56" s="178" t="s">
        <v>339</v>
      </c>
      <c r="NMV56" s="178" t="s">
        <v>339</v>
      </c>
      <c r="NMW56" s="178" t="s">
        <v>339</v>
      </c>
      <c r="NMX56" s="178" t="s">
        <v>339</v>
      </c>
      <c r="NMY56" s="178" t="s">
        <v>339</v>
      </c>
      <c r="NMZ56" s="178" t="s">
        <v>339</v>
      </c>
      <c r="NNA56" s="178" t="s">
        <v>339</v>
      </c>
      <c r="NNB56" s="178" t="s">
        <v>339</v>
      </c>
      <c r="NNC56" s="178" t="s">
        <v>339</v>
      </c>
      <c r="NND56" s="178" t="s">
        <v>339</v>
      </c>
      <c r="NNE56" s="178" t="s">
        <v>339</v>
      </c>
      <c r="NNF56" s="178" t="s">
        <v>339</v>
      </c>
      <c r="NNG56" s="178" t="s">
        <v>339</v>
      </c>
      <c r="NNH56" s="178" t="s">
        <v>339</v>
      </c>
      <c r="NNI56" s="178" t="s">
        <v>339</v>
      </c>
      <c r="NNJ56" s="178" t="s">
        <v>339</v>
      </c>
      <c r="NNK56" s="178" t="s">
        <v>339</v>
      </c>
      <c r="NNL56" s="178" t="s">
        <v>339</v>
      </c>
      <c r="NNM56" s="178" t="s">
        <v>339</v>
      </c>
      <c r="NNN56" s="178" t="s">
        <v>339</v>
      </c>
      <c r="NNO56" s="178" t="s">
        <v>339</v>
      </c>
      <c r="NNP56" s="178" t="s">
        <v>339</v>
      </c>
      <c r="NNQ56" s="178" t="s">
        <v>339</v>
      </c>
      <c r="NNR56" s="178" t="s">
        <v>339</v>
      </c>
      <c r="NNS56" s="178" t="s">
        <v>339</v>
      </c>
      <c r="NNT56" s="178" t="s">
        <v>339</v>
      </c>
      <c r="NNU56" s="178" t="s">
        <v>339</v>
      </c>
      <c r="NNV56" s="178" t="s">
        <v>339</v>
      </c>
      <c r="NNW56" s="178" t="s">
        <v>339</v>
      </c>
      <c r="NNX56" s="178" t="s">
        <v>339</v>
      </c>
      <c r="NNY56" s="178" t="s">
        <v>339</v>
      </c>
      <c r="NNZ56" s="178" t="s">
        <v>339</v>
      </c>
      <c r="NOA56" s="178" t="s">
        <v>339</v>
      </c>
      <c r="NOB56" s="178" t="s">
        <v>339</v>
      </c>
      <c r="NOC56" s="178" t="s">
        <v>339</v>
      </c>
      <c r="NOD56" s="178" t="s">
        <v>339</v>
      </c>
      <c r="NOE56" s="178" t="s">
        <v>339</v>
      </c>
      <c r="NOF56" s="178" t="s">
        <v>339</v>
      </c>
      <c r="NOG56" s="178" t="s">
        <v>339</v>
      </c>
      <c r="NOH56" s="178" t="s">
        <v>339</v>
      </c>
      <c r="NOI56" s="178" t="s">
        <v>339</v>
      </c>
      <c r="NOJ56" s="178" t="s">
        <v>339</v>
      </c>
      <c r="NOK56" s="178" t="s">
        <v>339</v>
      </c>
      <c r="NOL56" s="178" t="s">
        <v>339</v>
      </c>
      <c r="NOM56" s="178" t="s">
        <v>339</v>
      </c>
      <c r="NON56" s="178" t="s">
        <v>339</v>
      </c>
      <c r="NOO56" s="178" t="s">
        <v>339</v>
      </c>
      <c r="NOP56" s="178" t="s">
        <v>339</v>
      </c>
      <c r="NOQ56" s="178" t="s">
        <v>339</v>
      </c>
      <c r="NOR56" s="178" t="s">
        <v>339</v>
      </c>
      <c r="NOS56" s="178" t="s">
        <v>339</v>
      </c>
      <c r="NOT56" s="178" t="s">
        <v>339</v>
      </c>
      <c r="NOU56" s="178" t="s">
        <v>339</v>
      </c>
      <c r="NOV56" s="178" t="s">
        <v>339</v>
      </c>
      <c r="NOW56" s="178" t="s">
        <v>339</v>
      </c>
      <c r="NOX56" s="178" t="s">
        <v>339</v>
      </c>
      <c r="NOY56" s="178" t="s">
        <v>339</v>
      </c>
      <c r="NOZ56" s="178" t="s">
        <v>339</v>
      </c>
      <c r="NPA56" s="178" t="s">
        <v>339</v>
      </c>
      <c r="NPB56" s="178" t="s">
        <v>339</v>
      </c>
      <c r="NPC56" s="178" t="s">
        <v>339</v>
      </c>
      <c r="NPD56" s="178" t="s">
        <v>339</v>
      </c>
      <c r="NPE56" s="178" t="s">
        <v>339</v>
      </c>
      <c r="NPF56" s="178" t="s">
        <v>339</v>
      </c>
      <c r="NPG56" s="178" t="s">
        <v>339</v>
      </c>
      <c r="NPH56" s="178" t="s">
        <v>339</v>
      </c>
      <c r="NPI56" s="178" t="s">
        <v>339</v>
      </c>
      <c r="NPJ56" s="178" t="s">
        <v>339</v>
      </c>
      <c r="NPK56" s="178" t="s">
        <v>339</v>
      </c>
      <c r="NPL56" s="178" t="s">
        <v>339</v>
      </c>
      <c r="NPM56" s="178" t="s">
        <v>339</v>
      </c>
      <c r="NPN56" s="178" t="s">
        <v>339</v>
      </c>
      <c r="NPO56" s="178" t="s">
        <v>339</v>
      </c>
      <c r="NPP56" s="178" t="s">
        <v>339</v>
      </c>
      <c r="NPQ56" s="178" t="s">
        <v>339</v>
      </c>
      <c r="NPR56" s="178" t="s">
        <v>339</v>
      </c>
      <c r="NPS56" s="178" t="s">
        <v>339</v>
      </c>
      <c r="NPT56" s="178" t="s">
        <v>339</v>
      </c>
      <c r="NPU56" s="178" t="s">
        <v>339</v>
      </c>
      <c r="NPV56" s="178" t="s">
        <v>339</v>
      </c>
      <c r="NPW56" s="178" t="s">
        <v>339</v>
      </c>
      <c r="NPX56" s="178" t="s">
        <v>339</v>
      </c>
      <c r="NPY56" s="178" t="s">
        <v>339</v>
      </c>
      <c r="NPZ56" s="178" t="s">
        <v>339</v>
      </c>
      <c r="NQA56" s="178" t="s">
        <v>339</v>
      </c>
      <c r="NQB56" s="178" t="s">
        <v>339</v>
      </c>
      <c r="NQC56" s="178" t="s">
        <v>339</v>
      </c>
      <c r="NQD56" s="178" t="s">
        <v>339</v>
      </c>
      <c r="NQE56" s="178" t="s">
        <v>339</v>
      </c>
      <c r="NQF56" s="178" t="s">
        <v>339</v>
      </c>
      <c r="NQG56" s="178" t="s">
        <v>339</v>
      </c>
      <c r="NQH56" s="178" t="s">
        <v>339</v>
      </c>
      <c r="NQI56" s="178" t="s">
        <v>339</v>
      </c>
      <c r="NQJ56" s="178" t="s">
        <v>339</v>
      </c>
      <c r="NQK56" s="178" t="s">
        <v>339</v>
      </c>
      <c r="NQL56" s="178" t="s">
        <v>339</v>
      </c>
      <c r="NQM56" s="178" t="s">
        <v>339</v>
      </c>
      <c r="NQN56" s="178" t="s">
        <v>339</v>
      </c>
      <c r="NQO56" s="178" t="s">
        <v>339</v>
      </c>
      <c r="NQP56" s="178" t="s">
        <v>339</v>
      </c>
      <c r="NQQ56" s="178" t="s">
        <v>339</v>
      </c>
      <c r="NQR56" s="178" t="s">
        <v>339</v>
      </c>
      <c r="NQS56" s="178" t="s">
        <v>339</v>
      </c>
      <c r="NQT56" s="178" t="s">
        <v>339</v>
      </c>
      <c r="NQU56" s="178" t="s">
        <v>339</v>
      </c>
      <c r="NQV56" s="178" t="s">
        <v>339</v>
      </c>
      <c r="NQW56" s="178" t="s">
        <v>339</v>
      </c>
      <c r="NQX56" s="178" t="s">
        <v>339</v>
      </c>
      <c r="NQY56" s="178" t="s">
        <v>339</v>
      </c>
      <c r="NQZ56" s="178" t="s">
        <v>339</v>
      </c>
      <c r="NRA56" s="178" t="s">
        <v>339</v>
      </c>
      <c r="NRB56" s="178" t="s">
        <v>339</v>
      </c>
      <c r="NRC56" s="178" t="s">
        <v>339</v>
      </c>
      <c r="NRD56" s="178" t="s">
        <v>339</v>
      </c>
      <c r="NRE56" s="178" t="s">
        <v>339</v>
      </c>
      <c r="NRF56" s="178" t="s">
        <v>339</v>
      </c>
      <c r="NRG56" s="178" t="s">
        <v>339</v>
      </c>
      <c r="NRH56" s="178" t="s">
        <v>339</v>
      </c>
      <c r="NRI56" s="178" t="s">
        <v>339</v>
      </c>
      <c r="NRJ56" s="178" t="s">
        <v>339</v>
      </c>
      <c r="NRK56" s="178" t="s">
        <v>339</v>
      </c>
      <c r="NRL56" s="178" t="s">
        <v>339</v>
      </c>
      <c r="NRM56" s="178" t="s">
        <v>339</v>
      </c>
      <c r="NRN56" s="178" t="s">
        <v>339</v>
      </c>
      <c r="NRO56" s="178" t="s">
        <v>339</v>
      </c>
      <c r="NRP56" s="178" t="s">
        <v>339</v>
      </c>
      <c r="NRQ56" s="178" t="s">
        <v>339</v>
      </c>
      <c r="NRR56" s="178" t="s">
        <v>339</v>
      </c>
      <c r="NRS56" s="178" t="s">
        <v>339</v>
      </c>
      <c r="NRT56" s="178" t="s">
        <v>339</v>
      </c>
      <c r="NRU56" s="178" t="s">
        <v>339</v>
      </c>
      <c r="NRV56" s="178" t="s">
        <v>339</v>
      </c>
      <c r="NRW56" s="178" t="s">
        <v>339</v>
      </c>
      <c r="NRX56" s="178" t="s">
        <v>339</v>
      </c>
      <c r="NRY56" s="178" t="s">
        <v>339</v>
      </c>
      <c r="NRZ56" s="178" t="s">
        <v>339</v>
      </c>
      <c r="NSA56" s="178" t="s">
        <v>339</v>
      </c>
      <c r="NSB56" s="178" t="s">
        <v>339</v>
      </c>
      <c r="NSC56" s="178" t="s">
        <v>339</v>
      </c>
      <c r="NSD56" s="178" t="s">
        <v>339</v>
      </c>
      <c r="NSE56" s="178" t="s">
        <v>339</v>
      </c>
      <c r="NSF56" s="178" t="s">
        <v>339</v>
      </c>
      <c r="NSG56" s="178" t="s">
        <v>339</v>
      </c>
      <c r="NSH56" s="178" t="s">
        <v>339</v>
      </c>
      <c r="NSI56" s="178" t="s">
        <v>339</v>
      </c>
      <c r="NSJ56" s="178" t="s">
        <v>339</v>
      </c>
      <c r="NSK56" s="178" t="s">
        <v>339</v>
      </c>
      <c r="NSL56" s="178" t="s">
        <v>339</v>
      </c>
      <c r="NSM56" s="178" t="s">
        <v>339</v>
      </c>
      <c r="NSN56" s="178" t="s">
        <v>339</v>
      </c>
      <c r="NSO56" s="178" t="s">
        <v>339</v>
      </c>
      <c r="NSP56" s="178" t="s">
        <v>339</v>
      </c>
      <c r="NSQ56" s="178" t="s">
        <v>339</v>
      </c>
      <c r="NSR56" s="178" t="s">
        <v>339</v>
      </c>
      <c r="NSS56" s="178" t="s">
        <v>339</v>
      </c>
      <c r="NST56" s="178" t="s">
        <v>339</v>
      </c>
      <c r="NSU56" s="178" t="s">
        <v>339</v>
      </c>
      <c r="NSV56" s="178" t="s">
        <v>339</v>
      </c>
      <c r="NSW56" s="178" t="s">
        <v>339</v>
      </c>
      <c r="NSX56" s="178" t="s">
        <v>339</v>
      </c>
      <c r="NSY56" s="178" t="s">
        <v>339</v>
      </c>
      <c r="NSZ56" s="178" t="s">
        <v>339</v>
      </c>
      <c r="NTA56" s="178" t="s">
        <v>339</v>
      </c>
      <c r="NTB56" s="178" t="s">
        <v>339</v>
      </c>
      <c r="NTC56" s="178" t="s">
        <v>339</v>
      </c>
      <c r="NTD56" s="178" t="s">
        <v>339</v>
      </c>
      <c r="NTE56" s="178" t="s">
        <v>339</v>
      </c>
      <c r="NTF56" s="178" t="s">
        <v>339</v>
      </c>
      <c r="NTG56" s="178" t="s">
        <v>339</v>
      </c>
      <c r="NTH56" s="178" t="s">
        <v>339</v>
      </c>
      <c r="NTI56" s="178" t="s">
        <v>339</v>
      </c>
      <c r="NTJ56" s="178" t="s">
        <v>339</v>
      </c>
      <c r="NTK56" s="178" t="s">
        <v>339</v>
      </c>
      <c r="NTL56" s="178" t="s">
        <v>339</v>
      </c>
      <c r="NTM56" s="178" t="s">
        <v>339</v>
      </c>
      <c r="NTN56" s="178" t="s">
        <v>339</v>
      </c>
      <c r="NTO56" s="178" t="s">
        <v>339</v>
      </c>
      <c r="NTP56" s="178" t="s">
        <v>339</v>
      </c>
      <c r="NTQ56" s="178" t="s">
        <v>339</v>
      </c>
      <c r="NTR56" s="178" t="s">
        <v>339</v>
      </c>
      <c r="NTS56" s="178" t="s">
        <v>339</v>
      </c>
      <c r="NTT56" s="178" t="s">
        <v>339</v>
      </c>
      <c r="NTU56" s="178" t="s">
        <v>339</v>
      </c>
      <c r="NTV56" s="178" t="s">
        <v>339</v>
      </c>
      <c r="NTW56" s="178" t="s">
        <v>339</v>
      </c>
      <c r="NTX56" s="178" t="s">
        <v>339</v>
      </c>
      <c r="NTY56" s="178" t="s">
        <v>339</v>
      </c>
      <c r="NTZ56" s="178" t="s">
        <v>339</v>
      </c>
      <c r="NUA56" s="178" t="s">
        <v>339</v>
      </c>
      <c r="NUB56" s="178" t="s">
        <v>339</v>
      </c>
      <c r="NUC56" s="178" t="s">
        <v>339</v>
      </c>
      <c r="NUD56" s="178" t="s">
        <v>339</v>
      </c>
      <c r="NUE56" s="178" t="s">
        <v>339</v>
      </c>
      <c r="NUF56" s="178" t="s">
        <v>339</v>
      </c>
      <c r="NUG56" s="178" t="s">
        <v>339</v>
      </c>
      <c r="NUH56" s="178" t="s">
        <v>339</v>
      </c>
      <c r="NUI56" s="178" t="s">
        <v>339</v>
      </c>
      <c r="NUJ56" s="178" t="s">
        <v>339</v>
      </c>
      <c r="NUK56" s="178" t="s">
        <v>339</v>
      </c>
      <c r="NUL56" s="178" t="s">
        <v>339</v>
      </c>
      <c r="NUM56" s="178" t="s">
        <v>339</v>
      </c>
      <c r="NUN56" s="178" t="s">
        <v>339</v>
      </c>
      <c r="NUO56" s="178" t="s">
        <v>339</v>
      </c>
      <c r="NUP56" s="178" t="s">
        <v>339</v>
      </c>
      <c r="NUQ56" s="178" t="s">
        <v>339</v>
      </c>
      <c r="NUR56" s="178" t="s">
        <v>339</v>
      </c>
      <c r="NUS56" s="178" t="s">
        <v>339</v>
      </c>
      <c r="NUT56" s="178" t="s">
        <v>339</v>
      </c>
      <c r="NUU56" s="178" t="s">
        <v>339</v>
      </c>
      <c r="NUV56" s="178" t="s">
        <v>339</v>
      </c>
      <c r="NUW56" s="178" t="s">
        <v>339</v>
      </c>
      <c r="NUX56" s="178" t="s">
        <v>339</v>
      </c>
      <c r="NUY56" s="178" t="s">
        <v>339</v>
      </c>
      <c r="NUZ56" s="178" t="s">
        <v>339</v>
      </c>
      <c r="NVA56" s="178" t="s">
        <v>339</v>
      </c>
      <c r="NVB56" s="178" t="s">
        <v>339</v>
      </c>
      <c r="NVC56" s="178" t="s">
        <v>339</v>
      </c>
      <c r="NVD56" s="178" t="s">
        <v>339</v>
      </c>
      <c r="NVE56" s="178" t="s">
        <v>339</v>
      </c>
      <c r="NVF56" s="178" t="s">
        <v>339</v>
      </c>
      <c r="NVG56" s="178" t="s">
        <v>339</v>
      </c>
      <c r="NVH56" s="178" t="s">
        <v>339</v>
      </c>
      <c r="NVI56" s="178" t="s">
        <v>339</v>
      </c>
      <c r="NVJ56" s="178" t="s">
        <v>339</v>
      </c>
      <c r="NVK56" s="178" t="s">
        <v>339</v>
      </c>
      <c r="NVL56" s="178" t="s">
        <v>339</v>
      </c>
      <c r="NVM56" s="178" t="s">
        <v>339</v>
      </c>
      <c r="NVN56" s="178" t="s">
        <v>339</v>
      </c>
      <c r="NVO56" s="178" t="s">
        <v>339</v>
      </c>
      <c r="NVP56" s="178" t="s">
        <v>339</v>
      </c>
      <c r="NVQ56" s="178" t="s">
        <v>339</v>
      </c>
      <c r="NVR56" s="178" t="s">
        <v>339</v>
      </c>
      <c r="NVS56" s="178" t="s">
        <v>339</v>
      </c>
      <c r="NVT56" s="178" t="s">
        <v>339</v>
      </c>
      <c r="NVU56" s="178" t="s">
        <v>339</v>
      </c>
      <c r="NVV56" s="178" t="s">
        <v>339</v>
      </c>
      <c r="NVW56" s="178" t="s">
        <v>339</v>
      </c>
      <c r="NVX56" s="178" t="s">
        <v>339</v>
      </c>
      <c r="NVY56" s="178" t="s">
        <v>339</v>
      </c>
      <c r="NVZ56" s="178" t="s">
        <v>339</v>
      </c>
      <c r="NWA56" s="178" t="s">
        <v>339</v>
      </c>
      <c r="NWB56" s="178" t="s">
        <v>339</v>
      </c>
      <c r="NWC56" s="178" t="s">
        <v>339</v>
      </c>
      <c r="NWD56" s="178" t="s">
        <v>339</v>
      </c>
      <c r="NWE56" s="178" t="s">
        <v>339</v>
      </c>
      <c r="NWF56" s="178" t="s">
        <v>339</v>
      </c>
      <c r="NWG56" s="178" t="s">
        <v>339</v>
      </c>
      <c r="NWH56" s="178" t="s">
        <v>339</v>
      </c>
      <c r="NWI56" s="178" t="s">
        <v>339</v>
      </c>
      <c r="NWJ56" s="178" t="s">
        <v>339</v>
      </c>
      <c r="NWK56" s="178" t="s">
        <v>339</v>
      </c>
      <c r="NWL56" s="178" t="s">
        <v>339</v>
      </c>
      <c r="NWM56" s="178" t="s">
        <v>339</v>
      </c>
      <c r="NWN56" s="178" t="s">
        <v>339</v>
      </c>
      <c r="NWO56" s="178" t="s">
        <v>339</v>
      </c>
      <c r="NWP56" s="178" t="s">
        <v>339</v>
      </c>
      <c r="NWQ56" s="178" t="s">
        <v>339</v>
      </c>
      <c r="NWR56" s="178" t="s">
        <v>339</v>
      </c>
      <c r="NWS56" s="178" t="s">
        <v>339</v>
      </c>
      <c r="NWT56" s="178" t="s">
        <v>339</v>
      </c>
      <c r="NWU56" s="178" t="s">
        <v>339</v>
      </c>
      <c r="NWV56" s="178" t="s">
        <v>339</v>
      </c>
      <c r="NWW56" s="178" t="s">
        <v>339</v>
      </c>
      <c r="NWX56" s="178" t="s">
        <v>339</v>
      </c>
      <c r="NWY56" s="178" t="s">
        <v>339</v>
      </c>
      <c r="NWZ56" s="178" t="s">
        <v>339</v>
      </c>
      <c r="NXA56" s="178" t="s">
        <v>339</v>
      </c>
      <c r="NXB56" s="178" t="s">
        <v>339</v>
      </c>
      <c r="NXC56" s="178" t="s">
        <v>339</v>
      </c>
      <c r="NXD56" s="178" t="s">
        <v>339</v>
      </c>
      <c r="NXE56" s="178" t="s">
        <v>339</v>
      </c>
      <c r="NXF56" s="178" t="s">
        <v>339</v>
      </c>
      <c r="NXG56" s="178" t="s">
        <v>339</v>
      </c>
      <c r="NXH56" s="178" t="s">
        <v>339</v>
      </c>
      <c r="NXI56" s="178" t="s">
        <v>339</v>
      </c>
      <c r="NXJ56" s="178" t="s">
        <v>339</v>
      </c>
      <c r="NXK56" s="178" t="s">
        <v>339</v>
      </c>
      <c r="NXL56" s="178" t="s">
        <v>339</v>
      </c>
      <c r="NXM56" s="178" t="s">
        <v>339</v>
      </c>
      <c r="NXN56" s="178" t="s">
        <v>339</v>
      </c>
      <c r="NXO56" s="178" t="s">
        <v>339</v>
      </c>
      <c r="NXP56" s="178" t="s">
        <v>339</v>
      </c>
      <c r="NXQ56" s="178" t="s">
        <v>339</v>
      </c>
      <c r="NXR56" s="178" t="s">
        <v>339</v>
      </c>
      <c r="NXS56" s="178" t="s">
        <v>339</v>
      </c>
      <c r="NXT56" s="178" t="s">
        <v>339</v>
      </c>
      <c r="NXU56" s="178" t="s">
        <v>339</v>
      </c>
      <c r="NXV56" s="178" t="s">
        <v>339</v>
      </c>
      <c r="NXW56" s="178" t="s">
        <v>339</v>
      </c>
      <c r="NXX56" s="178" t="s">
        <v>339</v>
      </c>
      <c r="NXY56" s="178" t="s">
        <v>339</v>
      </c>
      <c r="NXZ56" s="178" t="s">
        <v>339</v>
      </c>
      <c r="NYA56" s="178" t="s">
        <v>339</v>
      </c>
      <c r="NYB56" s="178" t="s">
        <v>339</v>
      </c>
      <c r="NYC56" s="178" t="s">
        <v>339</v>
      </c>
      <c r="NYD56" s="178" t="s">
        <v>339</v>
      </c>
      <c r="NYE56" s="178" t="s">
        <v>339</v>
      </c>
      <c r="NYF56" s="178" t="s">
        <v>339</v>
      </c>
      <c r="NYG56" s="178" t="s">
        <v>339</v>
      </c>
      <c r="NYH56" s="178" t="s">
        <v>339</v>
      </c>
      <c r="NYI56" s="178" t="s">
        <v>339</v>
      </c>
      <c r="NYJ56" s="178" t="s">
        <v>339</v>
      </c>
      <c r="NYK56" s="178" t="s">
        <v>339</v>
      </c>
      <c r="NYL56" s="178" t="s">
        <v>339</v>
      </c>
      <c r="NYM56" s="178" t="s">
        <v>339</v>
      </c>
      <c r="NYN56" s="178" t="s">
        <v>339</v>
      </c>
      <c r="NYO56" s="178" t="s">
        <v>339</v>
      </c>
      <c r="NYP56" s="178" t="s">
        <v>339</v>
      </c>
      <c r="NYQ56" s="178" t="s">
        <v>339</v>
      </c>
      <c r="NYR56" s="178" t="s">
        <v>339</v>
      </c>
      <c r="NYS56" s="178" t="s">
        <v>339</v>
      </c>
      <c r="NYT56" s="178" t="s">
        <v>339</v>
      </c>
      <c r="NYU56" s="178" t="s">
        <v>339</v>
      </c>
      <c r="NYV56" s="178" t="s">
        <v>339</v>
      </c>
      <c r="NYW56" s="178" t="s">
        <v>339</v>
      </c>
      <c r="NYX56" s="178" t="s">
        <v>339</v>
      </c>
      <c r="NYY56" s="178" t="s">
        <v>339</v>
      </c>
      <c r="NYZ56" s="178" t="s">
        <v>339</v>
      </c>
      <c r="NZA56" s="178" t="s">
        <v>339</v>
      </c>
      <c r="NZB56" s="178" t="s">
        <v>339</v>
      </c>
      <c r="NZC56" s="178" t="s">
        <v>339</v>
      </c>
      <c r="NZD56" s="178" t="s">
        <v>339</v>
      </c>
      <c r="NZE56" s="178" t="s">
        <v>339</v>
      </c>
      <c r="NZF56" s="178" t="s">
        <v>339</v>
      </c>
      <c r="NZG56" s="178" t="s">
        <v>339</v>
      </c>
      <c r="NZH56" s="178" t="s">
        <v>339</v>
      </c>
      <c r="NZI56" s="178" t="s">
        <v>339</v>
      </c>
      <c r="NZJ56" s="178" t="s">
        <v>339</v>
      </c>
      <c r="NZK56" s="178" t="s">
        <v>339</v>
      </c>
      <c r="NZL56" s="178" t="s">
        <v>339</v>
      </c>
      <c r="NZM56" s="178" t="s">
        <v>339</v>
      </c>
      <c r="NZN56" s="178" t="s">
        <v>339</v>
      </c>
      <c r="NZO56" s="178" t="s">
        <v>339</v>
      </c>
      <c r="NZP56" s="178" t="s">
        <v>339</v>
      </c>
      <c r="NZQ56" s="178" t="s">
        <v>339</v>
      </c>
      <c r="NZR56" s="178" t="s">
        <v>339</v>
      </c>
      <c r="NZS56" s="178" t="s">
        <v>339</v>
      </c>
      <c r="NZT56" s="178" t="s">
        <v>339</v>
      </c>
      <c r="NZU56" s="178" t="s">
        <v>339</v>
      </c>
      <c r="NZV56" s="178" t="s">
        <v>339</v>
      </c>
      <c r="NZW56" s="178" t="s">
        <v>339</v>
      </c>
      <c r="NZX56" s="178" t="s">
        <v>339</v>
      </c>
      <c r="NZY56" s="178" t="s">
        <v>339</v>
      </c>
      <c r="NZZ56" s="178" t="s">
        <v>339</v>
      </c>
      <c r="OAA56" s="178" t="s">
        <v>339</v>
      </c>
      <c r="OAB56" s="178" t="s">
        <v>339</v>
      </c>
      <c r="OAC56" s="178" t="s">
        <v>339</v>
      </c>
      <c r="OAD56" s="178" t="s">
        <v>339</v>
      </c>
      <c r="OAE56" s="178" t="s">
        <v>339</v>
      </c>
      <c r="OAF56" s="178" t="s">
        <v>339</v>
      </c>
      <c r="OAG56" s="178" t="s">
        <v>339</v>
      </c>
      <c r="OAH56" s="178" t="s">
        <v>339</v>
      </c>
      <c r="OAI56" s="178" t="s">
        <v>339</v>
      </c>
      <c r="OAJ56" s="178" t="s">
        <v>339</v>
      </c>
      <c r="OAK56" s="178" t="s">
        <v>339</v>
      </c>
      <c r="OAL56" s="178" t="s">
        <v>339</v>
      </c>
      <c r="OAM56" s="178" t="s">
        <v>339</v>
      </c>
      <c r="OAN56" s="178" t="s">
        <v>339</v>
      </c>
      <c r="OAO56" s="178" t="s">
        <v>339</v>
      </c>
      <c r="OAP56" s="178" t="s">
        <v>339</v>
      </c>
      <c r="OAQ56" s="178" t="s">
        <v>339</v>
      </c>
      <c r="OAR56" s="178" t="s">
        <v>339</v>
      </c>
      <c r="OAS56" s="178" t="s">
        <v>339</v>
      </c>
      <c r="OAT56" s="178" t="s">
        <v>339</v>
      </c>
      <c r="OAU56" s="178" t="s">
        <v>339</v>
      </c>
      <c r="OAV56" s="178" t="s">
        <v>339</v>
      </c>
      <c r="OAW56" s="178" t="s">
        <v>339</v>
      </c>
      <c r="OAX56" s="178" t="s">
        <v>339</v>
      </c>
      <c r="OAY56" s="178" t="s">
        <v>339</v>
      </c>
      <c r="OAZ56" s="178" t="s">
        <v>339</v>
      </c>
      <c r="OBA56" s="178" t="s">
        <v>339</v>
      </c>
      <c r="OBB56" s="178" t="s">
        <v>339</v>
      </c>
      <c r="OBC56" s="178" t="s">
        <v>339</v>
      </c>
      <c r="OBD56" s="178" t="s">
        <v>339</v>
      </c>
      <c r="OBE56" s="178" t="s">
        <v>339</v>
      </c>
      <c r="OBF56" s="178" t="s">
        <v>339</v>
      </c>
      <c r="OBG56" s="178" t="s">
        <v>339</v>
      </c>
      <c r="OBH56" s="178" t="s">
        <v>339</v>
      </c>
      <c r="OBI56" s="178" t="s">
        <v>339</v>
      </c>
      <c r="OBJ56" s="178" t="s">
        <v>339</v>
      </c>
      <c r="OBK56" s="178" t="s">
        <v>339</v>
      </c>
      <c r="OBL56" s="178" t="s">
        <v>339</v>
      </c>
      <c r="OBM56" s="178" t="s">
        <v>339</v>
      </c>
      <c r="OBN56" s="178" t="s">
        <v>339</v>
      </c>
      <c r="OBO56" s="178" t="s">
        <v>339</v>
      </c>
      <c r="OBP56" s="178" t="s">
        <v>339</v>
      </c>
      <c r="OBQ56" s="178" t="s">
        <v>339</v>
      </c>
      <c r="OBR56" s="178" t="s">
        <v>339</v>
      </c>
      <c r="OBS56" s="178" t="s">
        <v>339</v>
      </c>
      <c r="OBT56" s="178" t="s">
        <v>339</v>
      </c>
      <c r="OBU56" s="178" t="s">
        <v>339</v>
      </c>
      <c r="OBV56" s="178" t="s">
        <v>339</v>
      </c>
      <c r="OBW56" s="178" t="s">
        <v>339</v>
      </c>
      <c r="OBX56" s="178" t="s">
        <v>339</v>
      </c>
      <c r="OBY56" s="178" t="s">
        <v>339</v>
      </c>
      <c r="OBZ56" s="178" t="s">
        <v>339</v>
      </c>
      <c r="OCA56" s="178" t="s">
        <v>339</v>
      </c>
      <c r="OCB56" s="178" t="s">
        <v>339</v>
      </c>
      <c r="OCC56" s="178" t="s">
        <v>339</v>
      </c>
      <c r="OCD56" s="178" t="s">
        <v>339</v>
      </c>
      <c r="OCE56" s="178" t="s">
        <v>339</v>
      </c>
      <c r="OCF56" s="178" t="s">
        <v>339</v>
      </c>
      <c r="OCG56" s="178" t="s">
        <v>339</v>
      </c>
      <c r="OCH56" s="178" t="s">
        <v>339</v>
      </c>
      <c r="OCI56" s="178" t="s">
        <v>339</v>
      </c>
      <c r="OCJ56" s="178" t="s">
        <v>339</v>
      </c>
      <c r="OCK56" s="178" t="s">
        <v>339</v>
      </c>
      <c r="OCL56" s="178" t="s">
        <v>339</v>
      </c>
      <c r="OCM56" s="178" t="s">
        <v>339</v>
      </c>
      <c r="OCN56" s="178" t="s">
        <v>339</v>
      </c>
      <c r="OCO56" s="178" t="s">
        <v>339</v>
      </c>
      <c r="OCP56" s="178" t="s">
        <v>339</v>
      </c>
      <c r="OCQ56" s="178" t="s">
        <v>339</v>
      </c>
      <c r="OCR56" s="178" t="s">
        <v>339</v>
      </c>
      <c r="OCS56" s="178" t="s">
        <v>339</v>
      </c>
      <c r="OCT56" s="178" t="s">
        <v>339</v>
      </c>
      <c r="OCU56" s="178" t="s">
        <v>339</v>
      </c>
      <c r="OCV56" s="178" t="s">
        <v>339</v>
      </c>
      <c r="OCW56" s="178" t="s">
        <v>339</v>
      </c>
      <c r="OCX56" s="178" t="s">
        <v>339</v>
      </c>
      <c r="OCY56" s="178" t="s">
        <v>339</v>
      </c>
      <c r="OCZ56" s="178" t="s">
        <v>339</v>
      </c>
      <c r="ODA56" s="178" t="s">
        <v>339</v>
      </c>
      <c r="ODB56" s="178" t="s">
        <v>339</v>
      </c>
      <c r="ODC56" s="178" t="s">
        <v>339</v>
      </c>
      <c r="ODD56" s="178" t="s">
        <v>339</v>
      </c>
      <c r="ODE56" s="178" t="s">
        <v>339</v>
      </c>
      <c r="ODF56" s="178" t="s">
        <v>339</v>
      </c>
      <c r="ODG56" s="178" t="s">
        <v>339</v>
      </c>
      <c r="ODH56" s="178" t="s">
        <v>339</v>
      </c>
      <c r="ODI56" s="178" t="s">
        <v>339</v>
      </c>
      <c r="ODJ56" s="178" t="s">
        <v>339</v>
      </c>
      <c r="ODK56" s="178" t="s">
        <v>339</v>
      </c>
      <c r="ODL56" s="178" t="s">
        <v>339</v>
      </c>
      <c r="ODM56" s="178" t="s">
        <v>339</v>
      </c>
      <c r="ODN56" s="178" t="s">
        <v>339</v>
      </c>
      <c r="ODO56" s="178" t="s">
        <v>339</v>
      </c>
      <c r="ODP56" s="178" t="s">
        <v>339</v>
      </c>
      <c r="ODQ56" s="178" t="s">
        <v>339</v>
      </c>
      <c r="ODR56" s="178" t="s">
        <v>339</v>
      </c>
      <c r="ODS56" s="178" t="s">
        <v>339</v>
      </c>
      <c r="ODT56" s="178" t="s">
        <v>339</v>
      </c>
      <c r="ODU56" s="178" t="s">
        <v>339</v>
      </c>
      <c r="ODV56" s="178" t="s">
        <v>339</v>
      </c>
      <c r="ODW56" s="178" t="s">
        <v>339</v>
      </c>
      <c r="ODX56" s="178" t="s">
        <v>339</v>
      </c>
      <c r="ODY56" s="178" t="s">
        <v>339</v>
      </c>
      <c r="ODZ56" s="178" t="s">
        <v>339</v>
      </c>
      <c r="OEA56" s="178" t="s">
        <v>339</v>
      </c>
      <c r="OEB56" s="178" t="s">
        <v>339</v>
      </c>
      <c r="OEC56" s="178" t="s">
        <v>339</v>
      </c>
      <c r="OED56" s="178" t="s">
        <v>339</v>
      </c>
      <c r="OEE56" s="178" t="s">
        <v>339</v>
      </c>
      <c r="OEF56" s="178" t="s">
        <v>339</v>
      </c>
      <c r="OEG56" s="178" t="s">
        <v>339</v>
      </c>
      <c r="OEH56" s="178" t="s">
        <v>339</v>
      </c>
      <c r="OEI56" s="178" t="s">
        <v>339</v>
      </c>
      <c r="OEJ56" s="178" t="s">
        <v>339</v>
      </c>
      <c r="OEK56" s="178" t="s">
        <v>339</v>
      </c>
      <c r="OEL56" s="178" t="s">
        <v>339</v>
      </c>
      <c r="OEM56" s="178" t="s">
        <v>339</v>
      </c>
      <c r="OEN56" s="178" t="s">
        <v>339</v>
      </c>
      <c r="OEO56" s="178" t="s">
        <v>339</v>
      </c>
      <c r="OEP56" s="178" t="s">
        <v>339</v>
      </c>
      <c r="OEQ56" s="178" t="s">
        <v>339</v>
      </c>
      <c r="OER56" s="178" t="s">
        <v>339</v>
      </c>
      <c r="OES56" s="178" t="s">
        <v>339</v>
      </c>
      <c r="OET56" s="178" t="s">
        <v>339</v>
      </c>
      <c r="OEU56" s="178" t="s">
        <v>339</v>
      </c>
      <c r="OEV56" s="178" t="s">
        <v>339</v>
      </c>
      <c r="OEW56" s="178" t="s">
        <v>339</v>
      </c>
      <c r="OEX56" s="178" t="s">
        <v>339</v>
      </c>
      <c r="OEY56" s="178" t="s">
        <v>339</v>
      </c>
      <c r="OEZ56" s="178" t="s">
        <v>339</v>
      </c>
      <c r="OFA56" s="178" t="s">
        <v>339</v>
      </c>
      <c r="OFB56" s="178" t="s">
        <v>339</v>
      </c>
      <c r="OFC56" s="178" t="s">
        <v>339</v>
      </c>
      <c r="OFD56" s="178" t="s">
        <v>339</v>
      </c>
      <c r="OFE56" s="178" t="s">
        <v>339</v>
      </c>
      <c r="OFF56" s="178" t="s">
        <v>339</v>
      </c>
      <c r="OFG56" s="178" t="s">
        <v>339</v>
      </c>
      <c r="OFH56" s="178" t="s">
        <v>339</v>
      </c>
      <c r="OFI56" s="178" t="s">
        <v>339</v>
      </c>
      <c r="OFJ56" s="178" t="s">
        <v>339</v>
      </c>
      <c r="OFK56" s="178" t="s">
        <v>339</v>
      </c>
      <c r="OFL56" s="178" t="s">
        <v>339</v>
      </c>
      <c r="OFM56" s="178" t="s">
        <v>339</v>
      </c>
      <c r="OFN56" s="178" t="s">
        <v>339</v>
      </c>
      <c r="OFO56" s="178" t="s">
        <v>339</v>
      </c>
      <c r="OFP56" s="178" t="s">
        <v>339</v>
      </c>
      <c r="OFQ56" s="178" t="s">
        <v>339</v>
      </c>
      <c r="OFR56" s="178" t="s">
        <v>339</v>
      </c>
      <c r="OFS56" s="178" t="s">
        <v>339</v>
      </c>
      <c r="OFT56" s="178" t="s">
        <v>339</v>
      </c>
      <c r="OFU56" s="178" t="s">
        <v>339</v>
      </c>
      <c r="OFV56" s="178" t="s">
        <v>339</v>
      </c>
      <c r="OFW56" s="178" t="s">
        <v>339</v>
      </c>
      <c r="OFX56" s="178" t="s">
        <v>339</v>
      </c>
      <c r="OFY56" s="178" t="s">
        <v>339</v>
      </c>
      <c r="OFZ56" s="178" t="s">
        <v>339</v>
      </c>
      <c r="OGA56" s="178" t="s">
        <v>339</v>
      </c>
      <c r="OGB56" s="178" t="s">
        <v>339</v>
      </c>
      <c r="OGC56" s="178" t="s">
        <v>339</v>
      </c>
      <c r="OGD56" s="178" t="s">
        <v>339</v>
      </c>
      <c r="OGE56" s="178" t="s">
        <v>339</v>
      </c>
      <c r="OGF56" s="178" t="s">
        <v>339</v>
      </c>
      <c r="OGG56" s="178" t="s">
        <v>339</v>
      </c>
      <c r="OGH56" s="178" t="s">
        <v>339</v>
      </c>
      <c r="OGI56" s="178" t="s">
        <v>339</v>
      </c>
      <c r="OGJ56" s="178" t="s">
        <v>339</v>
      </c>
      <c r="OGK56" s="178" t="s">
        <v>339</v>
      </c>
      <c r="OGL56" s="178" t="s">
        <v>339</v>
      </c>
      <c r="OGM56" s="178" t="s">
        <v>339</v>
      </c>
      <c r="OGN56" s="178" t="s">
        <v>339</v>
      </c>
      <c r="OGO56" s="178" t="s">
        <v>339</v>
      </c>
      <c r="OGP56" s="178" t="s">
        <v>339</v>
      </c>
      <c r="OGQ56" s="178" t="s">
        <v>339</v>
      </c>
      <c r="OGR56" s="178" t="s">
        <v>339</v>
      </c>
      <c r="OGS56" s="178" t="s">
        <v>339</v>
      </c>
      <c r="OGT56" s="178" t="s">
        <v>339</v>
      </c>
      <c r="OGU56" s="178" t="s">
        <v>339</v>
      </c>
      <c r="OGV56" s="178" t="s">
        <v>339</v>
      </c>
      <c r="OGW56" s="178" t="s">
        <v>339</v>
      </c>
      <c r="OGX56" s="178" t="s">
        <v>339</v>
      </c>
      <c r="OGY56" s="178" t="s">
        <v>339</v>
      </c>
      <c r="OGZ56" s="178" t="s">
        <v>339</v>
      </c>
      <c r="OHA56" s="178" t="s">
        <v>339</v>
      </c>
      <c r="OHB56" s="178" t="s">
        <v>339</v>
      </c>
      <c r="OHC56" s="178" t="s">
        <v>339</v>
      </c>
      <c r="OHD56" s="178" t="s">
        <v>339</v>
      </c>
      <c r="OHE56" s="178" t="s">
        <v>339</v>
      </c>
      <c r="OHF56" s="178" t="s">
        <v>339</v>
      </c>
      <c r="OHG56" s="178" t="s">
        <v>339</v>
      </c>
      <c r="OHH56" s="178" t="s">
        <v>339</v>
      </c>
      <c r="OHI56" s="178" t="s">
        <v>339</v>
      </c>
      <c r="OHJ56" s="178" t="s">
        <v>339</v>
      </c>
      <c r="OHK56" s="178" t="s">
        <v>339</v>
      </c>
      <c r="OHL56" s="178" t="s">
        <v>339</v>
      </c>
      <c r="OHM56" s="178" t="s">
        <v>339</v>
      </c>
      <c r="OHN56" s="178" t="s">
        <v>339</v>
      </c>
      <c r="OHO56" s="178" t="s">
        <v>339</v>
      </c>
      <c r="OHP56" s="178" t="s">
        <v>339</v>
      </c>
      <c r="OHQ56" s="178" t="s">
        <v>339</v>
      </c>
      <c r="OHR56" s="178" t="s">
        <v>339</v>
      </c>
      <c r="OHS56" s="178" t="s">
        <v>339</v>
      </c>
      <c r="OHT56" s="178" t="s">
        <v>339</v>
      </c>
      <c r="OHU56" s="178" t="s">
        <v>339</v>
      </c>
      <c r="OHV56" s="178" t="s">
        <v>339</v>
      </c>
      <c r="OHW56" s="178" t="s">
        <v>339</v>
      </c>
      <c r="OHX56" s="178" t="s">
        <v>339</v>
      </c>
      <c r="OHY56" s="178" t="s">
        <v>339</v>
      </c>
      <c r="OHZ56" s="178" t="s">
        <v>339</v>
      </c>
      <c r="OIA56" s="178" t="s">
        <v>339</v>
      </c>
      <c r="OIB56" s="178" t="s">
        <v>339</v>
      </c>
      <c r="OIC56" s="178" t="s">
        <v>339</v>
      </c>
      <c r="OID56" s="178" t="s">
        <v>339</v>
      </c>
      <c r="OIE56" s="178" t="s">
        <v>339</v>
      </c>
      <c r="OIF56" s="178" t="s">
        <v>339</v>
      </c>
      <c r="OIG56" s="178" t="s">
        <v>339</v>
      </c>
      <c r="OIH56" s="178" t="s">
        <v>339</v>
      </c>
      <c r="OII56" s="178" t="s">
        <v>339</v>
      </c>
      <c r="OIJ56" s="178" t="s">
        <v>339</v>
      </c>
      <c r="OIK56" s="178" t="s">
        <v>339</v>
      </c>
      <c r="OIL56" s="178" t="s">
        <v>339</v>
      </c>
      <c r="OIM56" s="178" t="s">
        <v>339</v>
      </c>
      <c r="OIN56" s="178" t="s">
        <v>339</v>
      </c>
      <c r="OIO56" s="178" t="s">
        <v>339</v>
      </c>
      <c r="OIP56" s="178" t="s">
        <v>339</v>
      </c>
      <c r="OIQ56" s="178" t="s">
        <v>339</v>
      </c>
      <c r="OIR56" s="178" t="s">
        <v>339</v>
      </c>
      <c r="OIS56" s="178" t="s">
        <v>339</v>
      </c>
      <c r="OIT56" s="178" t="s">
        <v>339</v>
      </c>
      <c r="OIU56" s="178" t="s">
        <v>339</v>
      </c>
      <c r="OIV56" s="178" t="s">
        <v>339</v>
      </c>
      <c r="OIW56" s="178" t="s">
        <v>339</v>
      </c>
      <c r="OIX56" s="178" t="s">
        <v>339</v>
      </c>
      <c r="OIY56" s="178" t="s">
        <v>339</v>
      </c>
      <c r="OIZ56" s="178" t="s">
        <v>339</v>
      </c>
      <c r="OJA56" s="178" t="s">
        <v>339</v>
      </c>
      <c r="OJB56" s="178" t="s">
        <v>339</v>
      </c>
      <c r="OJC56" s="178" t="s">
        <v>339</v>
      </c>
      <c r="OJD56" s="178" t="s">
        <v>339</v>
      </c>
      <c r="OJE56" s="178" t="s">
        <v>339</v>
      </c>
      <c r="OJF56" s="178" t="s">
        <v>339</v>
      </c>
      <c r="OJG56" s="178" t="s">
        <v>339</v>
      </c>
      <c r="OJH56" s="178" t="s">
        <v>339</v>
      </c>
      <c r="OJI56" s="178" t="s">
        <v>339</v>
      </c>
      <c r="OJJ56" s="178" t="s">
        <v>339</v>
      </c>
      <c r="OJK56" s="178" t="s">
        <v>339</v>
      </c>
      <c r="OJL56" s="178" t="s">
        <v>339</v>
      </c>
      <c r="OJM56" s="178" t="s">
        <v>339</v>
      </c>
      <c r="OJN56" s="178" t="s">
        <v>339</v>
      </c>
      <c r="OJO56" s="178" t="s">
        <v>339</v>
      </c>
      <c r="OJP56" s="178" t="s">
        <v>339</v>
      </c>
      <c r="OJQ56" s="178" t="s">
        <v>339</v>
      </c>
      <c r="OJR56" s="178" t="s">
        <v>339</v>
      </c>
      <c r="OJS56" s="178" t="s">
        <v>339</v>
      </c>
      <c r="OJT56" s="178" t="s">
        <v>339</v>
      </c>
      <c r="OJU56" s="178" t="s">
        <v>339</v>
      </c>
      <c r="OJV56" s="178" t="s">
        <v>339</v>
      </c>
      <c r="OJW56" s="178" t="s">
        <v>339</v>
      </c>
      <c r="OJX56" s="178" t="s">
        <v>339</v>
      </c>
      <c r="OJY56" s="178" t="s">
        <v>339</v>
      </c>
      <c r="OJZ56" s="178" t="s">
        <v>339</v>
      </c>
      <c r="OKA56" s="178" t="s">
        <v>339</v>
      </c>
      <c r="OKB56" s="178" t="s">
        <v>339</v>
      </c>
      <c r="OKC56" s="178" t="s">
        <v>339</v>
      </c>
      <c r="OKD56" s="178" t="s">
        <v>339</v>
      </c>
      <c r="OKE56" s="178" t="s">
        <v>339</v>
      </c>
      <c r="OKF56" s="178" t="s">
        <v>339</v>
      </c>
      <c r="OKG56" s="178" t="s">
        <v>339</v>
      </c>
      <c r="OKH56" s="178" t="s">
        <v>339</v>
      </c>
      <c r="OKI56" s="178" t="s">
        <v>339</v>
      </c>
      <c r="OKJ56" s="178" t="s">
        <v>339</v>
      </c>
      <c r="OKK56" s="178" t="s">
        <v>339</v>
      </c>
      <c r="OKL56" s="178" t="s">
        <v>339</v>
      </c>
      <c r="OKM56" s="178" t="s">
        <v>339</v>
      </c>
      <c r="OKN56" s="178" t="s">
        <v>339</v>
      </c>
      <c r="OKO56" s="178" t="s">
        <v>339</v>
      </c>
      <c r="OKP56" s="178" t="s">
        <v>339</v>
      </c>
      <c r="OKQ56" s="178" t="s">
        <v>339</v>
      </c>
      <c r="OKR56" s="178" t="s">
        <v>339</v>
      </c>
      <c r="OKS56" s="178" t="s">
        <v>339</v>
      </c>
      <c r="OKT56" s="178" t="s">
        <v>339</v>
      </c>
      <c r="OKU56" s="178" t="s">
        <v>339</v>
      </c>
      <c r="OKV56" s="178" t="s">
        <v>339</v>
      </c>
      <c r="OKW56" s="178" t="s">
        <v>339</v>
      </c>
      <c r="OKX56" s="178" t="s">
        <v>339</v>
      </c>
      <c r="OKY56" s="178" t="s">
        <v>339</v>
      </c>
      <c r="OKZ56" s="178" t="s">
        <v>339</v>
      </c>
      <c r="OLA56" s="178" t="s">
        <v>339</v>
      </c>
      <c r="OLB56" s="178" t="s">
        <v>339</v>
      </c>
      <c r="OLC56" s="178" t="s">
        <v>339</v>
      </c>
      <c r="OLD56" s="178" t="s">
        <v>339</v>
      </c>
      <c r="OLE56" s="178" t="s">
        <v>339</v>
      </c>
      <c r="OLF56" s="178" t="s">
        <v>339</v>
      </c>
      <c r="OLG56" s="178" t="s">
        <v>339</v>
      </c>
      <c r="OLH56" s="178" t="s">
        <v>339</v>
      </c>
      <c r="OLI56" s="178" t="s">
        <v>339</v>
      </c>
      <c r="OLJ56" s="178" t="s">
        <v>339</v>
      </c>
      <c r="OLK56" s="178" t="s">
        <v>339</v>
      </c>
      <c r="OLL56" s="178" t="s">
        <v>339</v>
      </c>
      <c r="OLM56" s="178" t="s">
        <v>339</v>
      </c>
      <c r="OLN56" s="178" t="s">
        <v>339</v>
      </c>
      <c r="OLO56" s="178" t="s">
        <v>339</v>
      </c>
      <c r="OLP56" s="178" t="s">
        <v>339</v>
      </c>
      <c r="OLQ56" s="178" t="s">
        <v>339</v>
      </c>
      <c r="OLR56" s="178" t="s">
        <v>339</v>
      </c>
      <c r="OLS56" s="178" t="s">
        <v>339</v>
      </c>
      <c r="OLT56" s="178" t="s">
        <v>339</v>
      </c>
      <c r="OLU56" s="178" t="s">
        <v>339</v>
      </c>
      <c r="OLV56" s="178" t="s">
        <v>339</v>
      </c>
      <c r="OLW56" s="178" t="s">
        <v>339</v>
      </c>
      <c r="OLX56" s="178" t="s">
        <v>339</v>
      </c>
      <c r="OLY56" s="178" t="s">
        <v>339</v>
      </c>
      <c r="OLZ56" s="178" t="s">
        <v>339</v>
      </c>
      <c r="OMA56" s="178" t="s">
        <v>339</v>
      </c>
      <c r="OMB56" s="178" t="s">
        <v>339</v>
      </c>
      <c r="OMC56" s="178" t="s">
        <v>339</v>
      </c>
      <c r="OMD56" s="178" t="s">
        <v>339</v>
      </c>
      <c r="OME56" s="178" t="s">
        <v>339</v>
      </c>
      <c r="OMF56" s="178" t="s">
        <v>339</v>
      </c>
      <c r="OMG56" s="178" t="s">
        <v>339</v>
      </c>
      <c r="OMH56" s="178" t="s">
        <v>339</v>
      </c>
      <c r="OMI56" s="178" t="s">
        <v>339</v>
      </c>
      <c r="OMJ56" s="178" t="s">
        <v>339</v>
      </c>
      <c r="OMK56" s="178" t="s">
        <v>339</v>
      </c>
      <c r="OML56" s="178" t="s">
        <v>339</v>
      </c>
      <c r="OMM56" s="178" t="s">
        <v>339</v>
      </c>
      <c r="OMN56" s="178" t="s">
        <v>339</v>
      </c>
      <c r="OMO56" s="178" t="s">
        <v>339</v>
      </c>
      <c r="OMP56" s="178" t="s">
        <v>339</v>
      </c>
      <c r="OMQ56" s="178" t="s">
        <v>339</v>
      </c>
      <c r="OMR56" s="178" t="s">
        <v>339</v>
      </c>
      <c r="OMS56" s="178" t="s">
        <v>339</v>
      </c>
      <c r="OMT56" s="178" t="s">
        <v>339</v>
      </c>
      <c r="OMU56" s="178" t="s">
        <v>339</v>
      </c>
      <c r="OMV56" s="178" t="s">
        <v>339</v>
      </c>
      <c r="OMW56" s="178" t="s">
        <v>339</v>
      </c>
      <c r="OMX56" s="178" t="s">
        <v>339</v>
      </c>
      <c r="OMY56" s="178" t="s">
        <v>339</v>
      </c>
      <c r="OMZ56" s="178" t="s">
        <v>339</v>
      </c>
      <c r="ONA56" s="178" t="s">
        <v>339</v>
      </c>
      <c r="ONB56" s="178" t="s">
        <v>339</v>
      </c>
      <c r="ONC56" s="178" t="s">
        <v>339</v>
      </c>
      <c r="OND56" s="178" t="s">
        <v>339</v>
      </c>
      <c r="ONE56" s="178" t="s">
        <v>339</v>
      </c>
      <c r="ONF56" s="178" t="s">
        <v>339</v>
      </c>
      <c r="ONG56" s="178" t="s">
        <v>339</v>
      </c>
      <c r="ONH56" s="178" t="s">
        <v>339</v>
      </c>
      <c r="ONI56" s="178" t="s">
        <v>339</v>
      </c>
      <c r="ONJ56" s="178" t="s">
        <v>339</v>
      </c>
      <c r="ONK56" s="178" t="s">
        <v>339</v>
      </c>
      <c r="ONL56" s="178" t="s">
        <v>339</v>
      </c>
      <c r="ONM56" s="178" t="s">
        <v>339</v>
      </c>
      <c r="ONN56" s="178" t="s">
        <v>339</v>
      </c>
      <c r="ONO56" s="178" t="s">
        <v>339</v>
      </c>
      <c r="ONP56" s="178" t="s">
        <v>339</v>
      </c>
      <c r="ONQ56" s="178" t="s">
        <v>339</v>
      </c>
      <c r="ONR56" s="178" t="s">
        <v>339</v>
      </c>
      <c r="ONS56" s="178" t="s">
        <v>339</v>
      </c>
      <c r="ONT56" s="178" t="s">
        <v>339</v>
      </c>
      <c r="ONU56" s="178" t="s">
        <v>339</v>
      </c>
      <c r="ONV56" s="178" t="s">
        <v>339</v>
      </c>
      <c r="ONW56" s="178" t="s">
        <v>339</v>
      </c>
      <c r="ONX56" s="178" t="s">
        <v>339</v>
      </c>
      <c r="ONY56" s="178" t="s">
        <v>339</v>
      </c>
      <c r="ONZ56" s="178" t="s">
        <v>339</v>
      </c>
      <c r="OOA56" s="178" t="s">
        <v>339</v>
      </c>
      <c r="OOB56" s="178" t="s">
        <v>339</v>
      </c>
      <c r="OOC56" s="178" t="s">
        <v>339</v>
      </c>
      <c r="OOD56" s="178" t="s">
        <v>339</v>
      </c>
      <c r="OOE56" s="178" t="s">
        <v>339</v>
      </c>
      <c r="OOF56" s="178" t="s">
        <v>339</v>
      </c>
      <c r="OOG56" s="178" t="s">
        <v>339</v>
      </c>
      <c r="OOH56" s="178" t="s">
        <v>339</v>
      </c>
      <c r="OOI56" s="178" t="s">
        <v>339</v>
      </c>
      <c r="OOJ56" s="178" t="s">
        <v>339</v>
      </c>
      <c r="OOK56" s="178" t="s">
        <v>339</v>
      </c>
      <c r="OOL56" s="178" t="s">
        <v>339</v>
      </c>
      <c r="OOM56" s="178" t="s">
        <v>339</v>
      </c>
      <c r="OON56" s="178" t="s">
        <v>339</v>
      </c>
      <c r="OOO56" s="178" t="s">
        <v>339</v>
      </c>
      <c r="OOP56" s="178" t="s">
        <v>339</v>
      </c>
      <c r="OOQ56" s="178" t="s">
        <v>339</v>
      </c>
      <c r="OOR56" s="178" t="s">
        <v>339</v>
      </c>
      <c r="OOS56" s="178" t="s">
        <v>339</v>
      </c>
      <c r="OOT56" s="178" t="s">
        <v>339</v>
      </c>
      <c r="OOU56" s="178" t="s">
        <v>339</v>
      </c>
      <c r="OOV56" s="178" t="s">
        <v>339</v>
      </c>
      <c r="OOW56" s="178" t="s">
        <v>339</v>
      </c>
      <c r="OOX56" s="178" t="s">
        <v>339</v>
      </c>
      <c r="OOY56" s="178" t="s">
        <v>339</v>
      </c>
      <c r="OOZ56" s="178" t="s">
        <v>339</v>
      </c>
      <c r="OPA56" s="178" t="s">
        <v>339</v>
      </c>
      <c r="OPB56" s="178" t="s">
        <v>339</v>
      </c>
      <c r="OPC56" s="178" t="s">
        <v>339</v>
      </c>
      <c r="OPD56" s="178" t="s">
        <v>339</v>
      </c>
      <c r="OPE56" s="178" t="s">
        <v>339</v>
      </c>
      <c r="OPF56" s="178" t="s">
        <v>339</v>
      </c>
      <c r="OPG56" s="178" t="s">
        <v>339</v>
      </c>
      <c r="OPH56" s="178" t="s">
        <v>339</v>
      </c>
      <c r="OPI56" s="178" t="s">
        <v>339</v>
      </c>
      <c r="OPJ56" s="178" t="s">
        <v>339</v>
      </c>
      <c r="OPK56" s="178" t="s">
        <v>339</v>
      </c>
      <c r="OPL56" s="178" t="s">
        <v>339</v>
      </c>
      <c r="OPM56" s="178" t="s">
        <v>339</v>
      </c>
      <c r="OPN56" s="178" t="s">
        <v>339</v>
      </c>
      <c r="OPO56" s="178" t="s">
        <v>339</v>
      </c>
      <c r="OPP56" s="178" t="s">
        <v>339</v>
      </c>
      <c r="OPQ56" s="178" t="s">
        <v>339</v>
      </c>
      <c r="OPR56" s="178" t="s">
        <v>339</v>
      </c>
      <c r="OPS56" s="178" t="s">
        <v>339</v>
      </c>
      <c r="OPT56" s="178" t="s">
        <v>339</v>
      </c>
      <c r="OPU56" s="178" t="s">
        <v>339</v>
      </c>
      <c r="OPV56" s="178" t="s">
        <v>339</v>
      </c>
      <c r="OPW56" s="178" t="s">
        <v>339</v>
      </c>
      <c r="OPX56" s="178" t="s">
        <v>339</v>
      </c>
      <c r="OPY56" s="178" t="s">
        <v>339</v>
      </c>
      <c r="OPZ56" s="178" t="s">
        <v>339</v>
      </c>
      <c r="OQA56" s="178" t="s">
        <v>339</v>
      </c>
      <c r="OQB56" s="178" t="s">
        <v>339</v>
      </c>
      <c r="OQC56" s="178" t="s">
        <v>339</v>
      </c>
      <c r="OQD56" s="178" t="s">
        <v>339</v>
      </c>
      <c r="OQE56" s="178" t="s">
        <v>339</v>
      </c>
      <c r="OQF56" s="178" t="s">
        <v>339</v>
      </c>
      <c r="OQG56" s="178" t="s">
        <v>339</v>
      </c>
      <c r="OQH56" s="178" t="s">
        <v>339</v>
      </c>
      <c r="OQI56" s="178" t="s">
        <v>339</v>
      </c>
      <c r="OQJ56" s="178" t="s">
        <v>339</v>
      </c>
      <c r="OQK56" s="178" t="s">
        <v>339</v>
      </c>
      <c r="OQL56" s="178" t="s">
        <v>339</v>
      </c>
      <c r="OQM56" s="178" t="s">
        <v>339</v>
      </c>
      <c r="OQN56" s="178" t="s">
        <v>339</v>
      </c>
      <c r="OQO56" s="178" t="s">
        <v>339</v>
      </c>
      <c r="OQP56" s="178" t="s">
        <v>339</v>
      </c>
      <c r="OQQ56" s="178" t="s">
        <v>339</v>
      </c>
      <c r="OQR56" s="178" t="s">
        <v>339</v>
      </c>
      <c r="OQS56" s="178" t="s">
        <v>339</v>
      </c>
      <c r="OQT56" s="178" t="s">
        <v>339</v>
      </c>
      <c r="OQU56" s="178" t="s">
        <v>339</v>
      </c>
      <c r="OQV56" s="178" t="s">
        <v>339</v>
      </c>
      <c r="OQW56" s="178" t="s">
        <v>339</v>
      </c>
      <c r="OQX56" s="178" t="s">
        <v>339</v>
      </c>
      <c r="OQY56" s="178" t="s">
        <v>339</v>
      </c>
      <c r="OQZ56" s="178" t="s">
        <v>339</v>
      </c>
      <c r="ORA56" s="178" t="s">
        <v>339</v>
      </c>
      <c r="ORB56" s="178" t="s">
        <v>339</v>
      </c>
      <c r="ORC56" s="178" t="s">
        <v>339</v>
      </c>
      <c r="ORD56" s="178" t="s">
        <v>339</v>
      </c>
      <c r="ORE56" s="178" t="s">
        <v>339</v>
      </c>
      <c r="ORF56" s="178" t="s">
        <v>339</v>
      </c>
      <c r="ORG56" s="178" t="s">
        <v>339</v>
      </c>
      <c r="ORH56" s="178" t="s">
        <v>339</v>
      </c>
      <c r="ORI56" s="178" t="s">
        <v>339</v>
      </c>
      <c r="ORJ56" s="178" t="s">
        <v>339</v>
      </c>
      <c r="ORK56" s="178" t="s">
        <v>339</v>
      </c>
      <c r="ORL56" s="178" t="s">
        <v>339</v>
      </c>
      <c r="ORM56" s="178" t="s">
        <v>339</v>
      </c>
      <c r="ORN56" s="178" t="s">
        <v>339</v>
      </c>
      <c r="ORO56" s="178" t="s">
        <v>339</v>
      </c>
      <c r="ORP56" s="178" t="s">
        <v>339</v>
      </c>
      <c r="ORQ56" s="178" t="s">
        <v>339</v>
      </c>
      <c r="ORR56" s="178" t="s">
        <v>339</v>
      </c>
      <c r="ORS56" s="178" t="s">
        <v>339</v>
      </c>
      <c r="ORT56" s="178" t="s">
        <v>339</v>
      </c>
      <c r="ORU56" s="178" t="s">
        <v>339</v>
      </c>
      <c r="ORV56" s="178" t="s">
        <v>339</v>
      </c>
      <c r="ORW56" s="178" t="s">
        <v>339</v>
      </c>
      <c r="ORX56" s="178" t="s">
        <v>339</v>
      </c>
      <c r="ORY56" s="178" t="s">
        <v>339</v>
      </c>
      <c r="ORZ56" s="178" t="s">
        <v>339</v>
      </c>
      <c r="OSA56" s="178" t="s">
        <v>339</v>
      </c>
      <c r="OSB56" s="178" t="s">
        <v>339</v>
      </c>
      <c r="OSC56" s="178" t="s">
        <v>339</v>
      </c>
      <c r="OSD56" s="178" t="s">
        <v>339</v>
      </c>
      <c r="OSE56" s="178" t="s">
        <v>339</v>
      </c>
      <c r="OSF56" s="178" t="s">
        <v>339</v>
      </c>
      <c r="OSG56" s="178" t="s">
        <v>339</v>
      </c>
      <c r="OSH56" s="178" t="s">
        <v>339</v>
      </c>
      <c r="OSI56" s="178" t="s">
        <v>339</v>
      </c>
      <c r="OSJ56" s="178" t="s">
        <v>339</v>
      </c>
      <c r="OSK56" s="178" t="s">
        <v>339</v>
      </c>
      <c r="OSL56" s="178" t="s">
        <v>339</v>
      </c>
      <c r="OSM56" s="178" t="s">
        <v>339</v>
      </c>
      <c r="OSN56" s="178" t="s">
        <v>339</v>
      </c>
      <c r="OSO56" s="178" t="s">
        <v>339</v>
      </c>
      <c r="OSP56" s="178" t="s">
        <v>339</v>
      </c>
      <c r="OSQ56" s="178" t="s">
        <v>339</v>
      </c>
      <c r="OSR56" s="178" t="s">
        <v>339</v>
      </c>
      <c r="OSS56" s="178" t="s">
        <v>339</v>
      </c>
      <c r="OST56" s="178" t="s">
        <v>339</v>
      </c>
      <c r="OSU56" s="178" t="s">
        <v>339</v>
      </c>
      <c r="OSV56" s="178" t="s">
        <v>339</v>
      </c>
      <c r="OSW56" s="178" t="s">
        <v>339</v>
      </c>
      <c r="OSX56" s="178" t="s">
        <v>339</v>
      </c>
      <c r="OSY56" s="178" t="s">
        <v>339</v>
      </c>
      <c r="OSZ56" s="178" t="s">
        <v>339</v>
      </c>
      <c r="OTA56" s="178" t="s">
        <v>339</v>
      </c>
      <c r="OTB56" s="178" t="s">
        <v>339</v>
      </c>
      <c r="OTC56" s="178" t="s">
        <v>339</v>
      </c>
      <c r="OTD56" s="178" t="s">
        <v>339</v>
      </c>
      <c r="OTE56" s="178" t="s">
        <v>339</v>
      </c>
      <c r="OTF56" s="178" t="s">
        <v>339</v>
      </c>
      <c r="OTG56" s="178" t="s">
        <v>339</v>
      </c>
      <c r="OTH56" s="178" t="s">
        <v>339</v>
      </c>
      <c r="OTI56" s="178" t="s">
        <v>339</v>
      </c>
      <c r="OTJ56" s="178" t="s">
        <v>339</v>
      </c>
      <c r="OTK56" s="178" t="s">
        <v>339</v>
      </c>
      <c r="OTL56" s="178" t="s">
        <v>339</v>
      </c>
      <c r="OTM56" s="178" t="s">
        <v>339</v>
      </c>
      <c r="OTN56" s="178" t="s">
        <v>339</v>
      </c>
      <c r="OTO56" s="178" t="s">
        <v>339</v>
      </c>
      <c r="OTP56" s="178" t="s">
        <v>339</v>
      </c>
      <c r="OTQ56" s="178" t="s">
        <v>339</v>
      </c>
      <c r="OTR56" s="178" t="s">
        <v>339</v>
      </c>
      <c r="OTS56" s="178" t="s">
        <v>339</v>
      </c>
      <c r="OTT56" s="178" t="s">
        <v>339</v>
      </c>
      <c r="OTU56" s="178" t="s">
        <v>339</v>
      </c>
      <c r="OTV56" s="178" t="s">
        <v>339</v>
      </c>
      <c r="OTW56" s="178" t="s">
        <v>339</v>
      </c>
      <c r="OTX56" s="178" t="s">
        <v>339</v>
      </c>
      <c r="OTY56" s="178" t="s">
        <v>339</v>
      </c>
      <c r="OTZ56" s="178" t="s">
        <v>339</v>
      </c>
      <c r="OUA56" s="178" t="s">
        <v>339</v>
      </c>
      <c r="OUB56" s="178" t="s">
        <v>339</v>
      </c>
      <c r="OUC56" s="178" t="s">
        <v>339</v>
      </c>
      <c r="OUD56" s="178" t="s">
        <v>339</v>
      </c>
      <c r="OUE56" s="178" t="s">
        <v>339</v>
      </c>
      <c r="OUF56" s="178" t="s">
        <v>339</v>
      </c>
      <c r="OUG56" s="178" t="s">
        <v>339</v>
      </c>
      <c r="OUH56" s="178" t="s">
        <v>339</v>
      </c>
      <c r="OUI56" s="178" t="s">
        <v>339</v>
      </c>
      <c r="OUJ56" s="178" t="s">
        <v>339</v>
      </c>
      <c r="OUK56" s="178" t="s">
        <v>339</v>
      </c>
      <c r="OUL56" s="178" t="s">
        <v>339</v>
      </c>
      <c r="OUM56" s="178" t="s">
        <v>339</v>
      </c>
      <c r="OUN56" s="178" t="s">
        <v>339</v>
      </c>
      <c r="OUO56" s="178" t="s">
        <v>339</v>
      </c>
      <c r="OUP56" s="178" t="s">
        <v>339</v>
      </c>
      <c r="OUQ56" s="178" t="s">
        <v>339</v>
      </c>
      <c r="OUR56" s="178" t="s">
        <v>339</v>
      </c>
      <c r="OUS56" s="178" t="s">
        <v>339</v>
      </c>
      <c r="OUT56" s="178" t="s">
        <v>339</v>
      </c>
      <c r="OUU56" s="178" t="s">
        <v>339</v>
      </c>
      <c r="OUV56" s="178" t="s">
        <v>339</v>
      </c>
      <c r="OUW56" s="178" t="s">
        <v>339</v>
      </c>
      <c r="OUX56" s="178" t="s">
        <v>339</v>
      </c>
      <c r="OUY56" s="178" t="s">
        <v>339</v>
      </c>
      <c r="OUZ56" s="178" t="s">
        <v>339</v>
      </c>
      <c r="OVA56" s="178" t="s">
        <v>339</v>
      </c>
      <c r="OVB56" s="178" t="s">
        <v>339</v>
      </c>
      <c r="OVC56" s="178" t="s">
        <v>339</v>
      </c>
      <c r="OVD56" s="178" t="s">
        <v>339</v>
      </c>
      <c r="OVE56" s="178" t="s">
        <v>339</v>
      </c>
      <c r="OVF56" s="178" t="s">
        <v>339</v>
      </c>
      <c r="OVG56" s="178" t="s">
        <v>339</v>
      </c>
      <c r="OVH56" s="178" t="s">
        <v>339</v>
      </c>
      <c r="OVI56" s="178" t="s">
        <v>339</v>
      </c>
      <c r="OVJ56" s="178" t="s">
        <v>339</v>
      </c>
      <c r="OVK56" s="178" t="s">
        <v>339</v>
      </c>
      <c r="OVL56" s="178" t="s">
        <v>339</v>
      </c>
      <c r="OVM56" s="178" t="s">
        <v>339</v>
      </c>
      <c r="OVN56" s="178" t="s">
        <v>339</v>
      </c>
      <c r="OVO56" s="178" t="s">
        <v>339</v>
      </c>
      <c r="OVP56" s="178" t="s">
        <v>339</v>
      </c>
      <c r="OVQ56" s="178" t="s">
        <v>339</v>
      </c>
      <c r="OVR56" s="178" t="s">
        <v>339</v>
      </c>
      <c r="OVS56" s="178" t="s">
        <v>339</v>
      </c>
      <c r="OVT56" s="178" t="s">
        <v>339</v>
      </c>
      <c r="OVU56" s="178" t="s">
        <v>339</v>
      </c>
      <c r="OVV56" s="178" t="s">
        <v>339</v>
      </c>
      <c r="OVW56" s="178" t="s">
        <v>339</v>
      </c>
      <c r="OVX56" s="178" t="s">
        <v>339</v>
      </c>
      <c r="OVY56" s="178" t="s">
        <v>339</v>
      </c>
      <c r="OVZ56" s="178" t="s">
        <v>339</v>
      </c>
      <c r="OWA56" s="178" t="s">
        <v>339</v>
      </c>
      <c r="OWB56" s="178" t="s">
        <v>339</v>
      </c>
      <c r="OWC56" s="178" t="s">
        <v>339</v>
      </c>
      <c r="OWD56" s="178" t="s">
        <v>339</v>
      </c>
      <c r="OWE56" s="178" t="s">
        <v>339</v>
      </c>
      <c r="OWF56" s="178" t="s">
        <v>339</v>
      </c>
      <c r="OWG56" s="178" t="s">
        <v>339</v>
      </c>
      <c r="OWH56" s="178" t="s">
        <v>339</v>
      </c>
      <c r="OWI56" s="178" t="s">
        <v>339</v>
      </c>
      <c r="OWJ56" s="178" t="s">
        <v>339</v>
      </c>
      <c r="OWK56" s="178" t="s">
        <v>339</v>
      </c>
      <c r="OWL56" s="178" t="s">
        <v>339</v>
      </c>
      <c r="OWM56" s="178" t="s">
        <v>339</v>
      </c>
      <c r="OWN56" s="178" t="s">
        <v>339</v>
      </c>
      <c r="OWO56" s="178" t="s">
        <v>339</v>
      </c>
      <c r="OWP56" s="178" t="s">
        <v>339</v>
      </c>
      <c r="OWQ56" s="178" t="s">
        <v>339</v>
      </c>
      <c r="OWR56" s="178" t="s">
        <v>339</v>
      </c>
      <c r="OWS56" s="178" t="s">
        <v>339</v>
      </c>
      <c r="OWT56" s="178" t="s">
        <v>339</v>
      </c>
      <c r="OWU56" s="178" t="s">
        <v>339</v>
      </c>
      <c r="OWV56" s="178" t="s">
        <v>339</v>
      </c>
      <c r="OWW56" s="178" t="s">
        <v>339</v>
      </c>
      <c r="OWX56" s="178" t="s">
        <v>339</v>
      </c>
      <c r="OWY56" s="178" t="s">
        <v>339</v>
      </c>
      <c r="OWZ56" s="178" t="s">
        <v>339</v>
      </c>
      <c r="OXA56" s="178" t="s">
        <v>339</v>
      </c>
      <c r="OXB56" s="178" t="s">
        <v>339</v>
      </c>
      <c r="OXC56" s="178" t="s">
        <v>339</v>
      </c>
      <c r="OXD56" s="178" t="s">
        <v>339</v>
      </c>
      <c r="OXE56" s="178" t="s">
        <v>339</v>
      </c>
      <c r="OXF56" s="178" t="s">
        <v>339</v>
      </c>
      <c r="OXG56" s="178" t="s">
        <v>339</v>
      </c>
      <c r="OXH56" s="178" t="s">
        <v>339</v>
      </c>
      <c r="OXI56" s="178" t="s">
        <v>339</v>
      </c>
      <c r="OXJ56" s="178" t="s">
        <v>339</v>
      </c>
      <c r="OXK56" s="178" t="s">
        <v>339</v>
      </c>
      <c r="OXL56" s="178" t="s">
        <v>339</v>
      </c>
      <c r="OXM56" s="178" t="s">
        <v>339</v>
      </c>
      <c r="OXN56" s="178" t="s">
        <v>339</v>
      </c>
      <c r="OXO56" s="178" t="s">
        <v>339</v>
      </c>
      <c r="OXP56" s="178" t="s">
        <v>339</v>
      </c>
      <c r="OXQ56" s="178" t="s">
        <v>339</v>
      </c>
      <c r="OXR56" s="178" t="s">
        <v>339</v>
      </c>
      <c r="OXS56" s="178" t="s">
        <v>339</v>
      </c>
      <c r="OXT56" s="178" t="s">
        <v>339</v>
      </c>
      <c r="OXU56" s="178" t="s">
        <v>339</v>
      </c>
      <c r="OXV56" s="178" t="s">
        <v>339</v>
      </c>
      <c r="OXW56" s="178" t="s">
        <v>339</v>
      </c>
      <c r="OXX56" s="178" t="s">
        <v>339</v>
      </c>
      <c r="OXY56" s="178" t="s">
        <v>339</v>
      </c>
      <c r="OXZ56" s="178" t="s">
        <v>339</v>
      </c>
      <c r="OYA56" s="178" t="s">
        <v>339</v>
      </c>
      <c r="OYB56" s="178" t="s">
        <v>339</v>
      </c>
      <c r="OYC56" s="178" t="s">
        <v>339</v>
      </c>
      <c r="OYD56" s="178" t="s">
        <v>339</v>
      </c>
      <c r="OYE56" s="178" t="s">
        <v>339</v>
      </c>
      <c r="OYF56" s="178" t="s">
        <v>339</v>
      </c>
      <c r="OYG56" s="178" t="s">
        <v>339</v>
      </c>
      <c r="OYH56" s="178" t="s">
        <v>339</v>
      </c>
      <c r="OYI56" s="178" t="s">
        <v>339</v>
      </c>
      <c r="OYJ56" s="178" t="s">
        <v>339</v>
      </c>
      <c r="OYK56" s="178" t="s">
        <v>339</v>
      </c>
      <c r="OYL56" s="178" t="s">
        <v>339</v>
      </c>
      <c r="OYM56" s="178" t="s">
        <v>339</v>
      </c>
      <c r="OYN56" s="178" t="s">
        <v>339</v>
      </c>
      <c r="OYO56" s="178" t="s">
        <v>339</v>
      </c>
      <c r="OYP56" s="178" t="s">
        <v>339</v>
      </c>
      <c r="OYQ56" s="178" t="s">
        <v>339</v>
      </c>
      <c r="OYR56" s="178" t="s">
        <v>339</v>
      </c>
      <c r="OYS56" s="178" t="s">
        <v>339</v>
      </c>
      <c r="OYT56" s="178" t="s">
        <v>339</v>
      </c>
      <c r="OYU56" s="178" t="s">
        <v>339</v>
      </c>
      <c r="OYV56" s="178" t="s">
        <v>339</v>
      </c>
      <c r="OYW56" s="178" t="s">
        <v>339</v>
      </c>
      <c r="OYX56" s="178" t="s">
        <v>339</v>
      </c>
      <c r="OYY56" s="178" t="s">
        <v>339</v>
      </c>
      <c r="OYZ56" s="178" t="s">
        <v>339</v>
      </c>
      <c r="OZA56" s="178" t="s">
        <v>339</v>
      </c>
      <c r="OZB56" s="178" t="s">
        <v>339</v>
      </c>
      <c r="OZC56" s="178" t="s">
        <v>339</v>
      </c>
      <c r="OZD56" s="178" t="s">
        <v>339</v>
      </c>
      <c r="OZE56" s="178" t="s">
        <v>339</v>
      </c>
      <c r="OZF56" s="178" t="s">
        <v>339</v>
      </c>
      <c r="OZG56" s="178" t="s">
        <v>339</v>
      </c>
      <c r="OZH56" s="178" t="s">
        <v>339</v>
      </c>
      <c r="OZI56" s="178" t="s">
        <v>339</v>
      </c>
      <c r="OZJ56" s="178" t="s">
        <v>339</v>
      </c>
      <c r="OZK56" s="178" t="s">
        <v>339</v>
      </c>
      <c r="OZL56" s="178" t="s">
        <v>339</v>
      </c>
      <c r="OZM56" s="178" t="s">
        <v>339</v>
      </c>
      <c r="OZN56" s="178" t="s">
        <v>339</v>
      </c>
      <c r="OZO56" s="178" t="s">
        <v>339</v>
      </c>
      <c r="OZP56" s="178" t="s">
        <v>339</v>
      </c>
      <c r="OZQ56" s="178" t="s">
        <v>339</v>
      </c>
      <c r="OZR56" s="178" t="s">
        <v>339</v>
      </c>
      <c r="OZS56" s="178" t="s">
        <v>339</v>
      </c>
      <c r="OZT56" s="178" t="s">
        <v>339</v>
      </c>
      <c r="OZU56" s="178" t="s">
        <v>339</v>
      </c>
      <c r="OZV56" s="178" t="s">
        <v>339</v>
      </c>
      <c r="OZW56" s="178" t="s">
        <v>339</v>
      </c>
      <c r="OZX56" s="178" t="s">
        <v>339</v>
      </c>
      <c r="OZY56" s="178" t="s">
        <v>339</v>
      </c>
      <c r="OZZ56" s="178" t="s">
        <v>339</v>
      </c>
      <c r="PAA56" s="178" t="s">
        <v>339</v>
      </c>
      <c r="PAB56" s="178" t="s">
        <v>339</v>
      </c>
      <c r="PAC56" s="178" t="s">
        <v>339</v>
      </c>
      <c r="PAD56" s="178" t="s">
        <v>339</v>
      </c>
      <c r="PAE56" s="178" t="s">
        <v>339</v>
      </c>
      <c r="PAF56" s="178" t="s">
        <v>339</v>
      </c>
      <c r="PAG56" s="178" t="s">
        <v>339</v>
      </c>
      <c r="PAH56" s="178" t="s">
        <v>339</v>
      </c>
      <c r="PAI56" s="178" t="s">
        <v>339</v>
      </c>
      <c r="PAJ56" s="178" t="s">
        <v>339</v>
      </c>
      <c r="PAK56" s="178" t="s">
        <v>339</v>
      </c>
      <c r="PAL56" s="178" t="s">
        <v>339</v>
      </c>
      <c r="PAM56" s="178" t="s">
        <v>339</v>
      </c>
      <c r="PAN56" s="178" t="s">
        <v>339</v>
      </c>
      <c r="PAO56" s="178" t="s">
        <v>339</v>
      </c>
      <c r="PAP56" s="178" t="s">
        <v>339</v>
      </c>
      <c r="PAQ56" s="178" t="s">
        <v>339</v>
      </c>
      <c r="PAR56" s="178" t="s">
        <v>339</v>
      </c>
      <c r="PAS56" s="178" t="s">
        <v>339</v>
      </c>
      <c r="PAT56" s="178" t="s">
        <v>339</v>
      </c>
      <c r="PAU56" s="178" t="s">
        <v>339</v>
      </c>
      <c r="PAV56" s="178" t="s">
        <v>339</v>
      </c>
      <c r="PAW56" s="178" t="s">
        <v>339</v>
      </c>
      <c r="PAX56" s="178" t="s">
        <v>339</v>
      </c>
      <c r="PAY56" s="178" t="s">
        <v>339</v>
      </c>
      <c r="PAZ56" s="178" t="s">
        <v>339</v>
      </c>
      <c r="PBA56" s="178" t="s">
        <v>339</v>
      </c>
      <c r="PBB56" s="178" t="s">
        <v>339</v>
      </c>
      <c r="PBC56" s="178" t="s">
        <v>339</v>
      </c>
      <c r="PBD56" s="178" t="s">
        <v>339</v>
      </c>
      <c r="PBE56" s="178" t="s">
        <v>339</v>
      </c>
      <c r="PBF56" s="178" t="s">
        <v>339</v>
      </c>
      <c r="PBG56" s="178" t="s">
        <v>339</v>
      </c>
      <c r="PBH56" s="178" t="s">
        <v>339</v>
      </c>
      <c r="PBI56" s="178" t="s">
        <v>339</v>
      </c>
      <c r="PBJ56" s="178" t="s">
        <v>339</v>
      </c>
      <c r="PBK56" s="178" t="s">
        <v>339</v>
      </c>
      <c r="PBL56" s="178" t="s">
        <v>339</v>
      </c>
      <c r="PBM56" s="178" t="s">
        <v>339</v>
      </c>
      <c r="PBN56" s="178" t="s">
        <v>339</v>
      </c>
      <c r="PBO56" s="178" t="s">
        <v>339</v>
      </c>
      <c r="PBP56" s="178" t="s">
        <v>339</v>
      </c>
      <c r="PBQ56" s="178" t="s">
        <v>339</v>
      </c>
      <c r="PBR56" s="178" t="s">
        <v>339</v>
      </c>
      <c r="PBS56" s="178" t="s">
        <v>339</v>
      </c>
      <c r="PBT56" s="178" t="s">
        <v>339</v>
      </c>
      <c r="PBU56" s="178" t="s">
        <v>339</v>
      </c>
      <c r="PBV56" s="178" t="s">
        <v>339</v>
      </c>
      <c r="PBW56" s="178" t="s">
        <v>339</v>
      </c>
      <c r="PBX56" s="178" t="s">
        <v>339</v>
      </c>
      <c r="PBY56" s="178" t="s">
        <v>339</v>
      </c>
      <c r="PBZ56" s="178" t="s">
        <v>339</v>
      </c>
      <c r="PCA56" s="178" t="s">
        <v>339</v>
      </c>
      <c r="PCB56" s="178" t="s">
        <v>339</v>
      </c>
      <c r="PCC56" s="178" t="s">
        <v>339</v>
      </c>
      <c r="PCD56" s="178" t="s">
        <v>339</v>
      </c>
      <c r="PCE56" s="178" t="s">
        <v>339</v>
      </c>
      <c r="PCF56" s="178" t="s">
        <v>339</v>
      </c>
      <c r="PCG56" s="178" t="s">
        <v>339</v>
      </c>
      <c r="PCH56" s="178" t="s">
        <v>339</v>
      </c>
      <c r="PCI56" s="178" t="s">
        <v>339</v>
      </c>
      <c r="PCJ56" s="178" t="s">
        <v>339</v>
      </c>
      <c r="PCK56" s="178" t="s">
        <v>339</v>
      </c>
      <c r="PCL56" s="178" t="s">
        <v>339</v>
      </c>
      <c r="PCM56" s="178" t="s">
        <v>339</v>
      </c>
      <c r="PCN56" s="178" t="s">
        <v>339</v>
      </c>
      <c r="PCO56" s="178" t="s">
        <v>339</v>
      </c>
      <c r="PCP56" s="178" t="s">
        <v>339</v>
      </c>
      <c r="PCQ56" s="178" t="s">
        <v>339</v>
      </c>
      <c r="PCR56" s="178" t="s">
        <v>339</v>
      </c>
      <c r="PCS56" s="178" t="s">
        <v>339</v>
      </c>
      <c r="PCT56" s="178" t="s">
        <v>339</v>
      </c>
      <c r="PCU56" s="178" t="s">
        <v>339</v>
      </c>
      <c r="PCV56" s="178" t="s">
        <v>339</v>
      </c>
      <c r="PCW56" s="178" t="s">
        <v>339</v>
      </c>
      <c r="PCX56" s="178" t="s">
        <v>339</v>
      </c>
      <c r="PCY56" s="178" t="s">
        <v>339</v>
      </c>
      <c r="PCZ56" s="178" t="s">
        <v>339</v>
      </c>
      <c r="PDA56" s="178" t="s">
        <v>339</v>
      </c>
      <c r="PDB56" s="178" t="s">
        <v>339</v>
      </c>
      <c r="PDC56" s="178" t="s">
        <v>339</v>
      </c>
      <c r="PDD56" s="178" t="s">
        <v>339</v>
      </c>
      <c r="PDE56" s="178" t="s">
        <v>339</v>
      </c>
      <c r="PDF56" s="178" t="s">
        <v>339</v>
      </c>
      <c r="PDG56" s="178" t="s">
        <v>339</v>
      </c>
      <c r="PDH56" s="178" t="s">
        <v>339</v>
      </c>
      <c r="PDI56" s="178" t="s">
        <v>339</v>
      </c>
      <c r="PDJ56" s="178" t="s">
        <v>339</v>
      </c>
      <c r="PDK56" s="178" t="s">
        <v>339</v>
      </c>
      <c r="PDL56" s="178" t="s">
        <v>339</v>
      </c>
      <c r="PDM56" s="178" t="s">
        <v>339</v>
      </c>
      <c r="PDN56" s="178" t="s">
        <v>339</v>
      </c>
      <c r="PDO56" s="178" t="s">
        <v>339</v>
      </c>
      <c r="PDP56" s="178" t="s">
        <v>339</v>
      </c>
      <c r="PDQ56" s="178" t="s">
        <v>339</v>
      </c>
      <c r="PDR56" s="178" t="s">
        <v>339</v>
      </c>
      <c r="PDS56" s="178" t="s">
        <v>339</v>
      </c>
      <c r="PDT56" s="178" t="s">
        <v>339</v>
      </c>
      <c r="PDU56" s="178" t="s">
        <v>339</v>
      </c>
      <c r="PDV56" s="178" t="s">
        <v>339</v>
      </c>
      <c r="PDW56" s="178" t="s">
        <v>339</v>
      </c>
      <c r="PDX56" s="178" t="s">
        <v>339</v>
      </c>
      <c r="PDY56" s="178" t="s">
        <v>339</v>
      </c>
      <c r="PDZ56" s="178" t="s">
        <v>339</v>
      </c>
      <c r="PEA56" s="178" t="s">
        <v>339</v>
      </c>
      <c r="PEB56" s="178" t="s">
        <v>339</v>
      </c>
      <c r="PEC56" s="178" t="s">
        <v>339</v>
      </c>
      <c r="PED56" s="178" t="s">
        <v>339</v>
      </c>
      <c r="PEE56" s="178" t="s">
        <v>339</v>
      </c>
      <c r="PEF56" s="178" t="s">
        <v>339</v>
      </c>
      <c r="PEG56" s="178" t="s">
        <v>339</v>
      </c>
      <c r="PEH56" s="178" t="s">
        <v>339</v>
      </c>
      <c r="PEI56" s="178" t="s">
        <v>339</v>
      </c>
      <c r="PEJ56" s="178" t="s">
        <v>339</v>
      </c>
      <c r="PEK56" s="178" t="s">
        <v>339</v>
      </c>
      <c r="PEL56" s="178" t="s">
        <v>339</v>
      </c>
      <c r="PEM56" s="178" t="s">
        <v>339</v>
      </c>
      <c r="PEN56" s="178" t="s">
        <v>339</v>
      </c>
      <c r="PEO56" s="178" t="s">
        <v>339</v>
      </c>
      <c r="PEP56" s="178" t="s">
        <v>339</v>
      </c>
      <c r="PEQ56" s="178" t="s">
        <v>339</v>
      </c>
      <c r="PER56" s="178" t="s">
        <v>339</v>
      </c>
      <c r="PES56" s="178" t="s">
        <v>339</v>
      </c>
      <c r="PET56" s="178" t="s">
        <v>339</v>
      </c>
      <c r="PEU56" s="178" t="s">
        <v>339</v>
      </c>
      <c r="PEV56" s="178" t="s">
        <v>339</v>
      </c>
      <c r="PEW56" s="178" t="s">
        <v>339</v>
      </c>
      <c r="PEX56" s="178" t="s">
        <v>339</v>
      </c>
      <c r="PEY56" s="178" t="s">
        <v>339</v>
      </c>
      <c r="PEZ56" s="178" t="s">
        <v>339</v>
      </c>
      <c r="PFA56" s="178" t="s">
        <v>339</v>
      </c>
      <c r="PFB56" s="178" t="s">
        <v>339</v>
      </c>
      <c r="PFC56" s="178" t="s">
        <v>339</v>
      </c>
      <c r="PFD56" s="178" t="s">
        <v>339</v>
      </c>
      <c r="PFE56" s="178" t="s">
        <v>339</v>
      </c>
      <c r="PFF56" s="178" t="s">
        <v>339</v>
      </c>
      <c r="PFG56" s="178" t="s">
        <v>339</v>
      </c>
      <c r="PFH56" s="178" t="s">
        <v>339</v>
      </c>
      <c r="PFI56" s="178" t="s">
        <v>339</v>
      </c>
      <c r="PFJ56" s="178" t="s">
        <v>339</v>
      </c>
      <c r="PFK56" s="178" t="s">
        <v>339</v>
      </c>
      <c r="PFL56" s="178" t="s">
        <v>339</v>
      </c>
      <c r="PFM56" s="178" t="s">
        <v>339</v>
      </c>
      <c r="PFN56" s="178" t="s">
        <v>339</v>
      </c>
      <c r="PFO56" s="178" t="s">
        <v>339</v>
      </c>
      <c r="PFP56" s="178" t="s">
        <v>339</v>
      </c>
      <c r="PFQ56" s="178" t="s">
        <v>339</v>
      </c>
      <c r="PFR56" s="178" t="s">
        <v>339</v>
      </c>
      <c r="PFS56" s="178" t="s">
        <v>339</v>
      </c>
      <c r="PFT56" s="178" t="s">
        <v>339</v>
      </c>
      <c r="PFU56" s="178" t="s">
        <v>339</v>
      </c>
      <c r="PFV56" s="178" t="s">
        <v>339</v>
      </c>
      <c r="PFW56" s="178" t="s">
        <v>339</v>
      </c>
      <c r="PFX56" s="178" t="s">
        <v>339</v>
      </c>
      <c r="PFY56" s="178" t="s">
        <v>339</v>
      </c>
      <c r="PFZ56" s="178" t="s">
        <v>339</v>
      </c>
      <c r="PGA56" s="178" t="s">
        <v>339</v>
      </c>
      <c r="PGB56" s="178" t="s">
        <v>339</v>
      </c>
      <c r="PGC56" s="178" t="s">
        <v>339</v>
      </c>
      <c r="PGD56" s="178" t="s">
        <v>339</v>
      </c>
      <c r="PGE56" s="178" t="s">
        <v>339</v>
      </c>
      <c r="PGF56" s="178" t="s">
        <v>339</v>
      </c>
      <c r="PGG56" s="178" t="s">
        <v>339</v>
      </c>
      <c r="PGH56" s="178" t="s">
        <v>339</v>
      </c>
      <c r="PGI56" s="178" t="s">
        <v>339</v>
      </c>
      <c r="PGJ56" s="178" t="s">
        <v>339</v>
      </c>
      <c r="PGK56" s="178" t="s">
        <v>339</v>
      </c>
      <c r="PGL56" s="178" t="s">
        <v>339</v>
      </c>
      <c r="PGM56" s="178" t="s">
        <v>339</v>
      </c>
      <c r="PGN56" s="178" t="s">
        <v>339</v>
      </c>
      <c r="PGO56" s="178" t="s">
        <v>339</v>
      </c>
      <c r="PGP56" s="178" t="s">
        <v>339</v>
      </c>
      <c r="PGQ56" s="178" t="s">
        <v>339</v>
      </c>
      <c r="PGR56" s="178" t="s">
        <v>339</v>
      </c>
      <c r="PGS56" s="178" t="s">
        <v>339</v>
      </c>
      <c r="PGT56" s="178" t="s">
        <v>339</v>
      </c>
      <c r="PGU56" s="178" t="s">
        <v>339</v>
      </c>
      <c r="PGV56" s="178" t="s">
        <v>339</v>
      </c>
      <c r="PGW56" s="178" t="s">
        <v>339</v>
      </c>
      <c r="PGX56" s="178" t="s">
        <v>339</v>
      </c>
      <c r="PGY56" s="178" t="s">
        <v>339</v>
      </c>
      <c r="PGZ56" s="178" t="s">
        <v>339</v>
      </c>
      <c r="PHA56" s="178" t="s">
        <v>339</v>
      </c>
      <c r="PHB56" s="178" t="s">
        <v>339</v>
      </c>
      <c r="PHC56" s="178" t="s">
        <v>339</v>
      </c>
      <c r="PHD56" s="178" t="s">
        <v>339</v>
      </c>
      <c r="PHE56" s="178" t="s">
        <v>339</v>
      </c>
      <c r="PHF56" s="178" t="s">
        <v>339</v>
      </c>
      <c r="PHG56" s="178" t="s">
        <v>339</v>
      </c>
      <c r="PHH56" s="178" t="s">
        <v>339</v>
      </c>
      <c r="PHI56" s="178" t="s">
        <v>339</v>
      </c>
      <c r="PHJ56" s="178" t="s">
        <v>339</v>
      </c>
      <c r="PHK56" s="178" t="s">
        <v>339</v>
      </c>
      <c r="PHL56" s="178" t="s">
        <v>339</v>
      </c>
      <c r="PHM56" s="178" t="s">
        <v>339</v>
      </c>
      <c r="PHN56" s="178" t="s">
        <v>339</v>
      </c>
      <c r="PHO56" s="178" t="s">
        <v>339</v>
      </c>
      <c r="PHP56" s="178" t="s">
        <v>339</v>
      </c>
      <c r="PHQ56" s="178" t="s">
        <v>339</v>
      </c>
      <c r="PHR56" s="178" t="s">
        <v>339</v>
      </c>
      <c r="PHS56" s="178" t="s">
        <v>339</v>
      </c>
      <c r="PHT56" s="178" t="s">
        <v>339</v>
      </c>
      <c r="PHU56" s="178" t="s">
        <v>339</v>
      </c>
      <c r="PHV56" s="178" t="s">
        <v>339</v>
      </c>
      <c r="PHW56" s="178" t="s">
        <v>339</v>
      </c>
      <c r="PHX56" s="178" t="s">
        <v>339</v>
      </c>
      <c r="PHY56" s="178" t="s">
        <v>339</v>
      </c>
      <c r="PHZ56" s="178" t="s">
        <v>339</v>
      </c>
      <c r="PIA56" s="178" t="s">
        <v>339</v>
      </c>
      <c r="PIB56" s="178" t="s">
        <v>339</v>
      </c>
      <c r="PIC56" s="178" t="s">
        <v>339</v>
      </c>
      <c r="PID56" s="178" t="s">
        <v>339</v>
      </c>
      <c r="PIE56" s="178" t="s">
        <v>339</v>
      </c>
      <c r="PIF56" s="178" t="s">
        <v>339</v>
      </c>
      <c r="PIG56" s="178" t="s">
        <v>339</v>
      </c>
      <c r="PIH56" s="178" t="s">
        <v>339</v>
      </c>
      <c r="PII56" s="178" t="s">
        <v>339</v>
      </c>
      <c r="PIJ56" s="178" t="s">
        <v>339</v>
      </c>
      <c r="PIK56" s="178" t="s">
        <v>339</v>
      </c>
      <c r="PIL56" s="178" t="s">
        <v>339</v>
      </c>
      <c r="PIM56" s="178" t="s">
        <v>339</v>
      </c>
      <c r="PIN56" s="178" t="s">
        <v>339</v>
      </c>
      <c r="PIO56" s="178" t="s">
        <v>339</v>
      </c>
      <c r="PIP56" s="178" t="s">
        <v>339</v>
      </c>
      <c r="PIQ56" s="178" t="s">
        <v>339</v>
      </c>
      <c r="PIR56" s="178" t="s">
        <v>339</v>
      </c>
      <c r="PIS56" s="178" t="s">
        <v>339</v>
      </c>
      <c r="PIT56" s="178" t="s">
        <v>339</v>
      </c>
      <c r="PIU56" s="178" t="s">
        <v>339</v>
      </c>
      <c r="PIV56" s="178" t="s">
        <v>339</v>
      </c>
      <c r="PIW56" s="178" t="s">
        <v>339</v>
      </c>
      <c r="PIX56" s="178" t="s">
        <v>339</v>
      </c>
      <c r="PIY56" s="178" t="s">
        <v>339</v>
      </c>
      <c r="PIZ56" s="178" t="s">
        <v>339</v>
      </c>
      <c r="PJA56" s="178" t="s">
        <v>339</v>
      </c>
      <c r="PJB56" s="178" t="s">
        <v>339</v>
      </c>
      <c r="PJC56" s="178" t="s">
        <v>339</v>
      </c>
      <c r="PJD56" s="178" t="s">
        <v>339</v>
      </c>
      <c r="PJE56" s="178" t="s">
        <v>339</v>
      </c>
      <c r="PJF56" s="178" t="s">
        <v>339</v>
      </c>
      <c r="PJG56" s="178" t="s">
        <v>339</v>
      </c>
      <c r="PJH56" s="178" t="s">
        <v>339</v>
      </c>
      <c r="PJI56" s="178" t="s">
        <v>339</v>
      </c>
      <c r="PJJ56" s="178" t="s">
        <v>339</v>
      </c>
      <c r="PJK56" s="178" t="s">
        <v>339</v>
      </c>
      <c r="PJL56" s="178" t="s">
        <v>339</v>
      </c>
      <c r="PJM56" s="178" t="s">
        <v>339</v>
      </c>
      <c r="PJN56" s="178" t="s">
        <v>339</v>
      </c>
      <c r="PJO56" s="178" t="s">
        <v>339</v>
      </c>
      <c r="PJP56" s="178" t="s">
        <v>339</v>
      </c>
      <c r="PJQ56" s="178" t="s">
        <v>339</v>
      </c>
      <c r="PJR56" s="178" t="s">
        <v>339</v>
      </c>
      <c r="PJS56" s="178" t="s">
        <v>339</v>
      </c>
      <c r="PJT56" s="178" t="s">
        <v>339</v>
      </c>
      <c r="PJU56" s="178" t="s">
        <v>339</v>
      </c>
      <c r="PJV56" s="178" t="s">
        <v>339</v>
      </c>
      <c r="PJW56" s="178" t="s">
        <v>339</v>
      </c>
      <c r="PJX56" s="178" t="s">
        <v>339</v>
      </c>
      <c r="PJY56" s="178" t="s">
        <v>339</v>
      </c>
      <c r="PJZ56" s="178" t="s">
        <v>339</v>
      </c>
      <c r="PKA56" s="178" t="s">
        <v>339</v>
      </c>
      <c r="PKB56" s="178" t="s">
        <v>339</v>
      </c>
      <c r="PKC56" s="178" t="s">
        <v>339</v>
      </c>
      <c r="PKD56" s="178" t="s">
        <v>339</v>
      </c>
      <c r="PKE56" s="178" t="s">
        <v>339</v>
      </c>
      <c r="PKF56" s="178" t="s">
        <v>339</v>
      </c>
      <c r="PKG56" s="178" t="s">
        <v>339</v>
      </c>
      <c r="PKH56" s="178" t="s">
        <v>339</v>
      </c>
      <c r="PKI56" s="178" t="s">
        <v>339</v>
      </c>
      <c r="PKJ56" s="178" t="s">
        <v>339</v>
      </c>
      <c r="PKK56" s="178" t="s">
        <v>339</v>
      </c>
      <c r="PKL56" s="178" t="s">
        <v>339</v>
      </c>
      <c r="PKM56" s="178" t="s">
        <v>339</v>
      </c>
      <c r="PKN56" s="178" t="s">
        <v>339</v>
      </c>
      <c r="PKO56" s="178" t="s">
        <v>339</v>
      </c>
      <c r="PKP56" s="178" t="s">
        <v>339</v>
      </c>
      <c r="PKQ56" s="178" t="s">
        <v>339</v>
      </c>
      <c r="PKR56" s="178" t="s">
        <v>339</v>
      </c>
      <c r="PKS56" s="178" t="s">
        <v>339</v>
      </c>
      <c r="PKT56" s="178" t="s">
        <v>339</v>
      </c>
      <c r="PKU56" s="178" t="s">
        <v>339</v>
      </c>
      <c r="PKV56" s="178" t="s">
        <v>339</v>
      </c>
      <c r="PKW56" s="178" t="s">
        <v>339</v>
      </c>
      <c r="PKX56" s="178" t="s">
        <v>339</v>
      </c>
      <c r="PKY56" s="178" t="s">
        <v>339</v>
      </c>
      <c r="PKZ56" s="178" t="s">
        <v>339</v>
      </c>
      <c r="PLA56" s="178" t="s">
        <v>339</v>
      </c>
      <c r="PLB56" s="178" t="s">
        <v>339</v>
      </c>
      <c r="PLC56" s="178" t="s">
        <v>339</v>
      </c>
      <c r="PLD56" s="178" t="s">
        <v>339</v>
      </c>
      <c r="PLE56" s="178" t="s">
        <v>339</v>
      </c>
      <c r="PLF56" s="178" t="s">
        <v>339</v>
      </c>
      <c r="PLG56" s="178" t="s">
        <v>339</v>
      </c>
      <c r="PLH56" s="178" t="s">
        <v>339</v>
      </c>
      <c r="PLI56" s="178" t="s">
        <v>339</v>
      </c>
      <c r="PLJ56" s="178" t="s">
        <v>339</v>
      </c>
      <c r="PLK56" s="178" t="s">
        <v>339</v>
      </c>
      <c r="PLL56" s="178" t="s">
        <v>339</v>
      </c>
      <c r="PLM56" s="178" t="s">
        <v>339</v>
      </c>
      <c r="PLN56" s="178" t="s">
        <v>339</v>
      </c>
      <c r="PLO56" s="178" t="s">
        <v>339</v>
      </c>
      <c r="PLP56" s="178" t="s">
        <v>339</v>
      </c>
      <c r="PLQ56" s="178" t="s">
        <v>339</v>
      </c>
      <c r="PLR56" s="178" t="s">
        <v>339</v>
      </c>
      <c r="PLS56" s="178" t="s">
        <v>339</v>
      </c>
      <c r="PLT56" s="178" t="s">
        <v>339</v>
      </c>
      <c r="PLU56" s="178" t="s">
        <v>339</v>
      </c>
      <c r="PLV56" s="178" t="s">
        <v>339</v>
      </c>
      <c r="PLW56" s="178" t="s">
        <v>339</v>
      </c>
      <c r="PLX56" s="178" t="s">
        <v>339</v>
      </c>
      <c r="PLY56" s="178" t="s">
        <v>339</v>
      </c>
      <c r="PLZ56" s="178" t="s">
        <v>339</v>
      </c>
      <c r="PMA56" s="178" t="s">
        <v>339</v>
      </c>
      <c r="PMB56" s="178" t="s">
        <v>339</v>
      </c>
      <c r="PMC56" s="178" t="s">
        <v>339</v>
      </c>
      <c r="PMD56" s="178" t="s">
        <v>339</v>
      </c>
      <c r="PME56" s="178" t="s">
        <v>339</v>
      </c>
      <c r="PMF56" s="178" t="s">
        <v>339</v>
      </c>
      <c r="PMG56" s="178" t="s">
        <v>339</v>
      </c>
      <c r="PMH56" s="178" t="s">
        <v>339</v>
      </c>
      <c r="PMI56" s="178" t="s">
        <v>339</v>
      </c>
      <c r="PMJ56" s="178" t="s">
        <v>339</v>
      </c>
      <c r="PMK56" s="178" t="s">
        <v>339</v>
      </c>
      <c r="PML56" s="178" t="s">
        <v>339</v>
      </c>
      <c r="PMM56" s="178" t="s">
        <v>339</v>
      </c>
      <c r="PMN56" s="178" t="s">
        <v>339</v>
      </c>
      <c r="PMO56" s="178" t="s">
        <v>339</v>
      </c>
      <c r="PMP56" s="178" t="s">
        <v>339</v>
      </c>
      <c r="PMQ56" s="178" t="s">
        <v>339</v>
      </c>
      <c r="PMR56" s="178" t="s">
        <v>339</v>
      </c>
      <c r="PMS56" s="178" t="s">
        <v>339</v>
      </c>
      <c r="PMT56" s="178" t="s">
        <v>339</v>
      </c>
      <c r="PMU56" s="178" t="s">
        <v>339</v>
      </c>
      <c r="PMV56" s="178" t="s">
        <v>339</v>
      </c>
      <c r="PMW56" s="178" t="s">
        <v>339</v>
      </c>
      <c r="PMX56" s="178" t="s">
        <v>339</v>
      </c>
      <c r="PMY56" s="178" t="s">
        <v>339</v>
      </c>
      <c r="PMZ56" s="178" t="s">
        <v>339</v>
      </c>
      <c r="PNA56" s="178" t="s">
        <v>339</v>
      </c>
      <c r="PNB56" s="178" t="s">
        <v>339</v>
      </c>
      <c r="PNC56" s="178" t="s">
        <v>339</v>
      </c>
      <c r="PND56" s="178" t="s">
        <v>339</v>
      </c>
      <c r="PNE56" s="178" t="s">
        <v>339</v>
      </c>
      <c r="PNF56" s="178" t="s">
        <v>339</v>
      </c>
      <c r="PNG56" s="178" t="s">
        <v>339</v>
      </c>
      <c r="PNH56" s="178" t="s">
        <v>339</v>
      </c>
      <c r="PNI56" s="178" t="s">
        <v>339</v>
      </c>
      <c r="PNJ56" s="178" t="s">
        <v>339</v>
      </c>
      <c r="PNK56" s="178" t="s">
        <v>339</v>
      </c>
      <c r="PNL56" s="178" t="s">
        <v>339</v>
      </c>
      <c r="PNM56" s="178" t="s">
        <v>339</v>
      </c>
      <c r="PNN56" s="178" t="s">
        <v>339</v>
      </c>
      <c r="PNO56" s="178" t="s">
        <v>339</v>
      </c>
      <c r="PNP56" s="178" t="s">
        <v>339</v>
      </c>
      <c r="PNQ56" s="178" t="s">
        <v>339</v>
      </c>
      <c r="PNR56" s="178" t="s">
        <v>339</v>
      </c>
      <c r="PNS56" s="178" t="s">
        <v>339</v>
      </c>
      <c r="PNT56" s="178" t="s">
        <v>339</v>
      </c>
      <c r="PNU56" s="178" t="s">
        <v>339</v>
      </c>
      <c r="PNV56" s="178" t="s">
        <v>339</v>
      </c>
      <c r="PNW56" s="178" t="s">
        <v>339</v>
      </c>
      <c r="PNX56" s="178" t="s">
        <v>339</v>
      </c>
      <c r="PNY56" s="178" t="s">
        <v>339</v>
      </c>
      <c r="PNZ56" s="178" t="s">
        <v>339</v>
      </c>
      <c r="POA56" s="178" t="s">
        <v>339</v>
      </c>
      <c r="POB56" s="178" t="s">
        <v>339</v>
      </c>
      <c r="POC56" s="178" t="s">
        <v>339</v>
      </c>
      <c r="POD56" s="178" t="s">
        <v>339</v>
      </c>
      <c r="POE56" s="178" t="s">
        <v>339</v>
      </c>
      <c r="POF56" s="178" t="s">
        <v>339</v>
      </c>
      <c r="POG56" s="178" t="s">
        <v>339</v>
      </c>
      <c r="POH56" s="178" t="s">
        <v>339</v>
      </c>
      <c r="POI56" s="178" t="s">
        <v>339</v>
      </c>
      <c r="POJ56" s="178" t="s">
        <v>339</v>
      </c>
      <c r="POK56" s="178" t="s">
        <v>339</v>
      </c>
      <c r="POL56" s="178" t="s">
        <v>339</v>
      </c>
      <c r="POM56" s="178" t="s">
        <v>339</v>
      </c>
      <c r="PON56" s="178" t="s">
        <v>339</v>
      </c>
      <c r="POO56" s="178" t="s">
        <v>339</v>
      </c>
      <c r="POP56" s="178" t="s">
        <v>339</v>
      </c>
      <c r="POQ56" s="178" t="s">
        <v>339</v>
      </c>
      <c r="POR56" s="178" t="s">
        <v>339</v>
      </c>
      <c r="POS56" s="178" t="s">
        <v>339</v>
      </c>
      <c r="POT56" s="178" t="s">
        <v>339</v>
      </c>
      <c r="POU56" s="178" t="s">
        <v>339</v>
      </c>
      <c r="POV56" s="178" t="s">
        <v>339</v>
      </c>
      <c r="POW56" s="178" t="s">
        <v>339</v>
      </c>
      <c r="POX56" s="178" t="s">
        <v>339</v>
      </c>
      <c r="POY56" s="178" t="s">
        <v>339</v>
      </c>
      <c r="POZ56" s="178" t="s">
        <v>339</v>
      </c>
      <c r="PPA56" s="178" t="s">
        <v>339</v>
      </c>
      <c r="PPB56" s="178" t="s">
        <v>339</v>
      </c>
      <c r="PPC56" s="178" t="s">
        <v>339</v>
      </c>
      <c r="PPD56" s="178" t="s">
        <v>339</v>
      </c>
      <c r="PPE56" s="178" t="s">
        <v>339</v>
      </c>
      <c r="PPF56" s="178" t="s">
        <v>339</v>
      </c>
      <c r="PPG56" s="178" t="s">
        <v>339</v>
      </c>
      <c r="PPH56" s="178" t="s">
        <v>339</v>
      </c>
      <c r="PPI56" s="178" t="s">
        <v>339</v>
      </c>
      <c r="PPJ56" s="178" t="s">
        <v>339</v>
      </c>
      <c r="PPK56" s="178" t="s">
        <v>339</v>
      </c>
      <c r="PPL56" s="178" t="s">
        <v>339</v>
      </c>
      <c r="PPM56" s="178" t="s">
        <v>339</v>
      </c>
      <c r="PPN56" s="178" t="s">
        <v>339</v>
      </c>
      <c r="PPO56" s="178" t="s">
        <v>339</v>
      </c>
      <c r="PPP56" s="178" t="s">
        <v>339</v>
      </c>
      <c r="PPQ56" s="178" t="s">
        <v>339</v>
      </c>
      <c r="PPR56" s="178" t="s">
        <v>339</v>
      </c>
      <c r="PPS56" s="178" t="s">
        <v>339</v>
      </c>
      <c r="PPT56" s="178" t="s">
        <v>339</v>
      </c>
      <c r="PPU56" s="178" t="s">
        <v>339</v>
      </c>
      <c r="PPV56" s="178" t="s">
        <v>339</v>
      </c>
      <c r="PPW56" s="178" t="s">
        <v>339</v>
      </c>
      <c r="PPX56" s="178" t="s">
        <v>339</v>
      </c>
      <c r="PPY56" s="178" t="s">
        <v>339</v>
      </c>
      <c r="PPZ56" s="178" t="s">
        <v>339</v>
      </c>
      <c r="PQA56" s="178" t="s">
        <v>339</v>
      </c>
      <c r="PQB56" s="178" t="s">
        <v>339</v>
      </c>
      <c r="PQC56" s="178" t="s">
        <v>339</v>
      </c>
      <c r="PQD56" s="178" t="s">
        <v>339</v>
      </c>
      <c r="PQE56" s="178" t="s">
        <v>339</v>
      </c>
      <c r="PQF56" s="178" t="s">
        <v>339</v>
      </c>
      <c r="PQG56" s="178" t="s">
        <v>339</v>
      </c>
      <c r="PQH56" s="178" t="s">
        <v>339</v>
      </c>
      <c r="PQI56" s="178" t="s">
        <v>339</v>
      </c>
      <c r="PQJ56" s="178" t="s">
        <v>339</v>
      </c>
      <c r="PQK56" s="178" t="s">
        <v>339</v>
      </c>
      <c r="PQL56" s="178" t="s">
        <v>339</v>
      </c>
      <c r="PQM56" s="178" t="s">
        <v>339</v>
      </c>
      <c r="PQN56" s="178" t="s">
        <v>339</v>
      </c>
      <c r="PQO56" s="178" t="s">
        <v>339</v>
      </c>
      <c r="PQP56" s="178" t="s">
        <v>339</v>
      </c>
      <c r="PQQ56" s="178" t="s">
        <v>339</v>
      </c>
      <c r="PQR56" s="178" t="s">
        <v>339</v>
      </c>
      <c r="PQS56" s="178" t="s">
        <v>339</v>
      </c>
      <c r="PQT56" s="178" t="s">
        <v>339</v>
      </c>
      <c r="PQU56" s="178" t="s">
        <v>339</v>
      </c>
      <c r="PQV56" s="178" t="s">
        <v>339</v>
      </c>
      <c r="PQW56" s="178" t="s">
        <v>339</v>
      </c>
      <c r="PQX56" s="178" t="s">
        <v>339</v>
      </c>
      <c r="PQY56" s="178" t="s">
        <v>339</v>
      </c>
      <c r="PQZ56" s="178" t="s">
        <v>339</v>
      </c>
      <c r="PRA56" s="178" t="s">
        <v>339</v>
      </c>
      <c r="PRB56" s="178" t="s">
        <v>339</v>
      </c>
      <c r="PRC56" s="178" t="s">
        <v>339</v>
      </c>
      <c r="PRD56" s="178" t="s">
        <v>339</v>
      </c>
      <c r="PRE56" s="178" t="s">
        <v>339</v>
      </c>
      <c r="PRF56" s="178" t="s">
        <v>339</v>
      </c>
      <c r="PRG56" s="178" t="s">
        <v>339</v>
      </c>
      <c r="PRH56" s="178" t="s">
        <v>339</v>
      </c>
      <c r="PRI56" s="178" t="s">
        <v>339</v>
      </c>
      <c r="PRJ56" s="178" t="s">
        <v>339</v>
      </c>
      <c r="PRK56" s="178" t="s">
        <v>339</v>
      </c>
      <c r="PRL56" s="178" t="s">
        <v>339</v>
      </c>
      <c r="PRM56" s="178" t="s">
        <v>339</v>
      </c>
      <c r="PRN56" s="178" t="s">
        <v>339</v>
      </c>
      <c r="PRO56" s="178" t="s">
        <v>339</v>
      </c>
      <c r="PRP56" s="178" t="s">
        <v>339</v>
      </c>
      <c r="PRQ56" s="178" t="s">
        <v>339</v>
      </c>
      <c r="PRR56" s="178" t="s">
        <v>339</v>
      </c>
      <c r="PRS56" s="178" t="s">
        <v>339</v>
      </c>
      <c r="PRT56" s="178" t="s">
        <v>339</v>
      </c>
      <c r="PRU56" s="178" t="s">
        <v>339</v>
      </c>
      <c r="PRV56" s="178" t="s">
        <v>339</v>
      </c>
      <c r="PRW56" s="178" t="s">
        <v>339</v>
      </c>
      <c r="PRX56" s="178" t="s">
        <v>339</v>
      </c>
      <c r="PRY56" s="178" t="s">
        <v>339</v>
      </c>
      <c r="PRZ56" s="178" t="s">
        <v>339</v>
      </c>
      <c r="PSA56" s="178" t="s">
        <v>339</v>
      </c>
      <c r="PSB56" s="178" t="s">
        <v>339</v>
      </c>
      <c r="PSC56" s="178" t="s">
        <v>339</v>
      </c>
      <c r="PSD56" s="178" t="s">
        <v>339</v>
      </c>
      <c r="PSE56" s="178" t="s">
        <v>339</v>
      </c>
      <c r="PSF56" s="178" t="s">
        <v>339</v>
      </c>
      <c r="PSG56" s="178" t="s">
        <v>339</v>
      </c>
      <c r="PSH56" s="178" t="s">
        <v>339</v>
      </c>
      <c r="PSI56" s="178" t="s">
        <v>339</v>
      </c>
      <c r="PSJ56" s="178" t="s">
        <v>339</v>
      </c>
      <c r="PSK56" s="178" t="s">
        <v>339</v>
      </c>
      <c r="PSL56" s="178" t="s">
        <v>339</v>
      </c>
      <c r="PSM56" s="178" t="s">
        <v>339</v>
      </c>
      <c r="PSN56" s="178" t="s">
        <v>339</v>
      </c>
      <c r="PSO56" s="178" t="s">
        <v>339</v>
      </c>
      <c r="PSP56" s="178" t="s">
        <v>339</v>
      </c>
      <c r="PSQ56" s="178" t="s">
        <v>339</v>
      </c>
      <c r="PSR56" s="178" t="s">
        <v>339</v>
      </c>
      <c r="PSS56" s="178" t="s">
        <v>339</v>
      </c>
      <c r="PST56" s="178" t="s">
        <v>339</v>
      </c>
      <c r="PSU56" s="178" t="s">
        <v>339</v>
      </c>
      <c r="PSV56" s="178" t="s">
        <v>339</v>
      </c>
      <c r="PSW56" s="178" t="s">
        <v>339</v>
      </c>
      <c r="PSX56" s="178" t="s">
        <v>339</v>
      </c>
      <c r="PSY56" s="178" t="s">
        <v>339</v>
      </c>
      <c r="PSZ56" s="178" t="s">
        <v>339</v>
      </c>
      <c r="PTA56" s="178" t="s">
        <v>339</v>
      </c>
      <c r="PTB56" s="178" t="s">
        <v>339</v>
      </c>
      <c r="PTC56" s="178" t="s">
        <v>339</v>
      </c>
      <c r="PTD56" s="178" t="s">
        <v>339</v>
      </c>
      <c r="PTE56" s="178" t="s">
        <v>339</v>
      </c>
      <c r="PTF56" s="178" t="s">
        <v>339</v>
      </c>
      <c r="PTG56" s="178" t="s">
        <v>339</v>
      </c>
      <c r="PTH56" s="178" t="s">
        <v>339</v>
      </c>
      <c r="PTI56" s="178" t="s">
        <v>339</v>
      </c>
      <c r="PTJ56" s="178" t="s">
        <v>339</v>
      </c>
      <c r="PTK56" s="178" t="s">
        <v>339</v>
      </c>
      <c r="PTL56" s="178" t="s">
        <v>339</v>
      </c>
      <c r="PTM56" s="178" t="s">
        <v>339</v>
      </c>
      <c r="PTN56" s="178" t="s">
        <v>339</v>
      </c>
      <c r="PTO56" s="178" t="s">
        <v>339</v>
      </c>
      <c r="PTP56" s="178" t="s">
        <v>339</v>
      </c>
      <c r="PTQ56" s="178" t="s">
        <v>339</v>
      </c>
      <c r="PTR56" s="178" t="s">
        <v>339</v>
      </c>
      <c r="PTS56" s="178" t="s">
        <v>339</v>
      </c>
      <c r="PTT56" s="178" t="s">
        <v>339</v>
      </c>
      <c r="PTU56" s="178" t="s">
        <v>339</v>
      </c>
      <c r="PTV56" s="178" t="s">
        <v>339</v>
      </c>
      <c r="PTW56" s="178" t="s">
        <v>339</v>
      </c>
      <c r="PTX56" s="178" t="s">
        <v>339</v>
      </c>
      <c r="PTY56" s="178" t="s">
        <v>339</v>
      </c>
      <c r="PTZ56" s="178" t="s">
        <v>339</v>
      </c>
      <c r="PUA56" s="178" t="s">
        <v>339</v>
      </c>
      <c r="PUB56" s="178" t="s">
        <v>339</v>
      </c>
      <c r="PUC56" s="178" t="s">
        <v>339</v>
      </c>
      <c r="PUD56" s="178" t="s">
        <v>339</v>
      </c>
      <c r="PUE56" s="178" t="s">
        <v>339</v>
      </c>
      <c r="PUF56" s="178" t="s">
        <v>339</v>
      </c>
      <c r="PUG56" s="178" t="s">
        <v>339</v>
      </c>
      <c r="PUH56" s="178" t="s">
        <v>339</v>
      </c>
      <c r="PUI56" s="178" t="s">
        <v>339</v>
      </c>
      <c r="PUJ56" s="178" t="s">
        <v>339</v>
      </c>
      <c r="PUK56" s="178" t="s">
        <v>339</v>
      </c>
      <c r="PUL56" s="178" t="s">
        <v>339</v>
      </c>
      <c r="PUM56" s="178" t="s">
        <v>339</v>
      </c>
      <c r="PUN56" s="178" t="s">
        <v>339</v>
      </c>
      <c r="PUO56" s="178" t="s">
        <v>339</v>
      </c>
      <c r="PUP56" s="178" t="s">
        <v>339</v>
      </c>
      <c r="PUQ56" s="178" t="s">
        <v>339</v>
      </c>
      <c r="PUR56" s="178" t="s">
        <v>339</v>
      </c>
      <c r="PUS56" s="178" t="s">
        <v>339</v>
      </c>
      <c r="PUT56" s="178" t="s">
        <v>339</v>
      </c>
      <c r="PUU56" s="178" t="s">
        <v>339</v>
      </c>
      <c r="PUV56" s="178" t="s">
        <v>339</v>
      </c>
      <c r="PUW56" s="178" t="s">
        <v>339</v>
      </c>
      <c r="PUX56" s="178" t="s">
        <v>339</v>
      </c>
      <c r="PUY56" s="178" t="s">
        <v>339</v>
      </c>
      <c r="PUZ56" s="178" t="s">
        <v>339</v>
      </c>
      <c r="PVA56" s="178" t="s">
        <v>339</v>
      </c>
      <c r="PVB56" s="178" t="s">
        <v>339</v>
      </c>
      <c r="PVC56" s="178" t="s">
        <v>339</v>
      </c>
      <c r="PVD56" s="178" t="s">
        <v>339</v>
      </c>
      <c r="PVE56" s="178" t="s">
        <v>339</v>
      </c>
      <c r="PVF56" s="178" t="s">
        <v>339</v>
      </c>
      <c r="PVG56" s="178" t="s">
        <v>339</v>
      </c>
      <c r="PVH56" s="178" t="s">
        <v>339</v>
      </c>
      <c r="PVI56" s="178" t="s">
        <v>339</v>
      </c>
      <c r="PVJ56" s="178" t="s">
        <v>339</v>
      </c>
      <c r="PVK56" s="178" t="s">
        <v>339</v>
      </c>
      <c r="PVL56" s="178" t="s">
        <v>339</v>
      </c>
      <c r="PVM56" s="178" t="s">
        <v>339</v>
      </c>
      <c r="PVN56" s="178" t="s">
        <v>339</v>
      </c>
      <c r="PVO56" s="178" t="s">
        <v>339</v>
      </c>
      <c r="PVP56" s="178" t="s">
        <v>339</v>
      </c>
      <c r="PVQ56" s="178" t="s">
        <v>339</v>
      </c>
      <c r="PVR56" s="178" t="s">
        <v>339</v>
      </c>
      <c r="PVS56" s="178" t="s">
        <v>339</v>
      </c>
      <c r="PVT56" s="178" t="s">
        <v>339</v>
      </c>
      <c r="PVU56" s="178" t="s">
        <v>339</v>
      </c>
      <c r="PVV56" s="178" t="s">
        <v>339</v>
      </c>
      <c r="PVW56" s="178" t="s">
        <v>339</v>
      </c>
      <c r="PVX56" s="178" t="s">
        <v>339</v>
      </c>
      <c r="PVY56" s="178" t="s">
        <v>339</v>
      </c>
      <c r="PVZ56" s="178" t="s">
        <v>339</v>
      </c>
      <c r="PWA56" s="178" t="s">
        <v>339</v>
      </c>
      <c r="PWB56" s="178" t="s">
        <v>339</v>
      </c>
      <c r="PWC56" s="178" t="s">
        <v>339</v>
      </c>
      <c r="PWD56" s="178" t="s">
        <v>339</v>
      </c>
      <c r="PWE56" s="178" t="s">
        <v>339</v>
      </c>
      <c r="PWF56" s="178" t="s">
        <v>339</v>
      </c>
      <c r="PWG56" s="178" t="s">
        <v>339</v>
      </c>
      <c r="PWH56" s="178" t="s">
        <v>339</v>
      </c>
      <c r="PWI56" s="178" t="s">
        <v>339</v>
      </c>
      <c r="PWJ56" s="178" t="s">
        <v>339</v>
      </c>
      <c r="PWK56" s="178" t="s">
        <v>339</v>
      </c>
      <c r="PWL56" s="178" t="s">
        <v>339</v>
      </c>
      <c r="PWM56" s="178" t="s">
        <v>339</v>
      </c>
      <c r="PWN56" s="178" t="s">
        <v>339</v>
      </c>
      <c r="PWO56" s="178" t="s">
        <v>339</v>
      </c>
      <c r="PWP56" s="178" t="s">
        <v>339</v>
      </c>
      <c r="PWQ56" s="178" t="s">
        <v>339</v>
      </c>
      <c r="PWR56" s="178" t="s">
        <v>339</v>
      </c>
      <c r="PWS56" s="178" t="s">
        <v>339</v>
      </c>
      <c r="PWT56" s="178" t="s">
        <v>339</v>
      </c>
      <c r="PWU56" s="178" t="s">
        <v>339</v>
      </c>
      <c r="PWV56" s="178" t="s">
        <v>339</v>
      </c>
      <c r="PWW56" s="178" t="s">
        <v>339</v>
      </c>
      <c r="PWX56" s="178" t="s">
        <v>339</v>
      </c>
      <c r="PWY56" s="178" t="s">
        <v>339</v>
      </c>
      <c r="PWZ56" s="178" t="s">
        <v>339</v>
      </c>
      <c r="PXA56" s="178" t="s">
        <v>339</v>
      </c>
      <c r="PXB56" s="178" t="s">
        <v>339</v>
      </c>
      <c r="PXC56" s="178" t="s">
        <v>339</v>
      </c>
      <c r="PXD56" s="178" t="s">
        <v>339</v>
      </c>
      <c r="PXE56" s="178" t="s">
        <v>339</v>
      </c>
      <c r="PXF56" s="178" t="s">
        <v>339</v>
      </c>
      <c r="PXG56" s="178" t="s">
        <v>339</v>
      </c>
      <c r="PXH56" s="178" t="s">
        <v>339</v>
      </c>
      <c r="PXI56" s="178" t="s">
        <v>339</v>
      </c>
      <c r="PXJ56" s="178" t="s">
        <v>339</v>
      </c>
      <c r="PXK56" s="178" t="s">
        <v>339</v>
      </c>
      <c r="PXL56" s="178" t="s">
        <v>339</v>
      </c>
      <c r="PXM56" s="178" t="s">
        <v>339</v>
      </c>
      <c r="PXN56" s="178" t="s">
        <v>339</v>
      </c>
      <c r="PXO56" s="178" t="s">
        <v>339</v>
      </c>
      <c r="PXP56" s="178" t="s">
        <v>339</v>
      </c>
      <c r="PXQ56" s="178" t="s">
        <v>339</v>
      </c>
      <c r="PXR56" s="178" t="s">
        <v>339</v>
      </c>
      <c r="PXS56" s="178" t="s">
        <v>339</v>
      </c>
      <c r="PXT56" s="178" t="s">
        <v>339</v>
      </c>
      <c r="PXU56" s="178" t="s">
        <v>339</v>
      </c>
      <c r="PXV56" s="178" t="s">
        <v>339</v>
      </c>
      <c r="PXW56" s="178" t="s">
        <v>339</v>
      </c>
      <c r="PXX56" s="178" t="s">
        <v>339</v>
      </c>
      <c r="PXY56" s="178" t="s">
        <v>339</v>
      </c>
      <c r="PXZ56" s="178" t="s">
        <v>339</v>
      </c>
      <c r="PYA56" s="178" t="s">
        <v>339</v>
      </c>
      <c r="PYB56" s="178" t="s">
        <v>339</v>
      </c>
      <c r="PYC56" s="178" t="s">
        <v>339</v>
      </c>
      <c r="PYD56" s="178" t="s">
        <v>339</v>
      </c>
      <c r="PYE56" s="178" t="s">
        <v>339</v>
      </c>
      <c r="PYF56" s="178" t="s">
        <v>339</v>
      </c>
      <c r="PYG56" s="178" t="s">
        <v>339</v>
      </c>
      <c r="PYH56" s="178" t="s">
        <v>339</v>
      </c>
      <c r="PYI56" s="178" t="s">
        <v>339</v>
      </c>
      <c r="PYJ56" s="178" t="s">
        <v>339</v>
      </c>
      <c r="PYK56" s="178" t="s">
        <v>339</v>
      </c>
      <c r="PYL56" s="178" t="s">
        <v>339</v>
      </c>
      <c r="PYM56" s="178" t="s">
        <v>339</v>
      </c>
      <c r="PYN56" s="178" t="s">
        <v>339</v>
      </c>
      <c r="PYO56" s="178" t="s">
        <v>339</v>
      </c>
      <c r="PYP56" s="178" t="s">
        <v>339</v>
      </c>
      <c r="PYQ56" s="178" t="s">
        <v>339</v>
      </c>
      <c r="PYR56" s="178" t="s">
        <v>339</v>
      </c>
      <c r="PYS56" s="178" t="s">
        <v>339</v>
      </c>
      <c r="PYT56" s="178" t="s">
        <v>339</v>
      </c>
      <c r="PYU56" s="178" t="s">
        <v>339</v>
      </c>
      <c r="PYV56" s="178" t="s">
        <v>339</v>
      </c>
      <c r="PYW56" s="178" t="s">
        <v>339</v>
      </c>
      <c r="PYX56" s="178" t="s">
        <v>339</v>
      </c>
      <c r="PYY56" s="178" t="s">
        <v>339</v>
      </c>
      <c r="PYZ56" s="178" t="s">
        <v>339</v>
      </c>
      <c r="PZA56" s="178" t="s">
        <v>339</v>
      </c>
      <c r="PZB56" s="178" t="s">
        <v>339</v>
      </c>
      <c r="PZC56" s="178" t="s">
        <v>339</v>
      </c>
      <c r="PZD56" s="178" t="s">
        <v>339</v>
      </c>
      <c r="PZE56" s="178" t="s">
        <v>339</v>
      </c>
      <c r="PZF56" s="178" t="s">
        <v>339</v>
      </c>
      <c r="PZG56" s="178" t="s">
        <v>339</v>
      </c>
      <c r="PZH56" s="178" t="s">
        <v>339</v>
      </c>
      <c r="PZI56" s="178" t="s">
        <v>339</v>
      </c>
      <c r="PZJ56" s="178" t="s">
        <v>339</v>
      </c>
      <c r="PZK56" s="178" t="s">
        <v>339</v>
      </c>
      <c r="PZL56" s="178" t="s">
        <v>339</v>
      </c>
      <c r="PZM56" s="178" t="s">
        <v>339</v>
      </c>
      <c r="PZN56" s="178" t="s">
        <v>339</v>
      </c>
      <c r="PZO56" s="178" t="s">
        <v>339</v>
      </c>
      <c r="PZP56" s="178" t="s">
        <v>339</v>
      </c>
      <c r="PZQ56" s="178" t="s">
        <v>339</v>
      </c>
      <c r="PZR56" s="178" t="s">
        <v>339</v>
      </c>
      <c r="PZS56" s="178" t="s">
        <v>339</v>
      </c>
      <c r="PZT56" s="178" t="s">
        <v>339</v>
      </c>
      <c r="PZU56" s="178" t="s">
        <v>339</v>
      </c>
      <c r="PZV56" s="178" t="s">
        <v>339</v>
      </c>
      <c r="PZW56" s="178" t="s">
        <v>339</v>
      </c>
      <c r="PZX56" s="178" t="s">
        <v>339</v>
      </c>
      <c r="PZY56" s="178" t="s">
        <v>339</v>
      </c>
      <c r="PZZ56" s="178" t="s">
        <v>339</v>
      </c>
      <c r="QAA56" s="178" t="s">
        <v>339</v>
      </c>
      <c r="QAB56" s="178" t="s">
        <v>339</v>
      </c>
      <c r="QAC56" s="178" t="s">
        <v>339</v>
      </c>
      <c r="QAD56" s="178" t="s">
        <v>339</v>
      </c>
      <c r="QAE56" s="178" t="s">
        <v>339</v>
      </c>
      <c r="QAF56" s="178" t="s">
        <v>339</v>
      </c>
      <c r="QAG56" s="178" t="s">
        <v>339</v>
      </c>
      <c r="QAH56" s="178" t="s">
        <v>339</v>
      </c>
      <c r="QAI56" s="178" t="s">
        <v>339</v>
      </c>
      <c r="QAJ56" s="178" t="s">
        <v>339</v>
      </c>
      <c r="QAK56" s="178" t="s">
        <v>339</v>
      </c>
      <c r="QAL56" s="178" t="s">
        <v>339</v>
      </c>
      <c r="QAM56" s="178" t="s">
        <v>339</v>
      </c>
      <c r="QAN56" s="178" t="s">
        <v>339</v>
      </c>
      <c r="QAO56" s="178" t="s">
        <v>339</v>
      </c>
      <c r="QAP56" s="178" t="s">
        <v>339</v>
      </c>
      <c r="QAQ56" s="178" t="s">
        <v>339</v>
      </c>
      <c r="QAR56" s="178" t="s">
        <v>339</v>
      </c>
      <c r="QAS56" s="178" t="s">
        <v>339</v>
      </c>
      <c r="QAT56" s="178" t="s">
        <v>339</v>
      </c>
      <c r="QAU56" s="178" t="s">
        <v>339</v>
      </c>
      <c r="QAV56" s="178" t="s">
        <v>339</v>
      </c>
      <c r="QAW56" s="178" t="s">
        <v>339</v>
      </c>
      <c r="QAX56" s="178" t="s">
        <v>339</v>
      </c>
      <c r="QAY56" s="178" t="s">
        <v>339</v>
      </c>
      <c r="QAZ56" s="178" t="s">
        <v>339</v>
      </c>
      <c r="QBA56" s="178" t="s">
        <v>339</v>
      </c>
      <c r="QBB56" s="178" t="s">
        <v>339</v>
      </c>
      <c r="QBC56" s="178" t="s">
        <v>339</v>
      </c>
      <c r="QBD56" s="178" t="s">
        <v>339</v>
      </c>
      <c r="QBE56" s="178" t="s">
        <v>339</v>
      </c>
      <c r="QBF56" s="178" t="s">
        <v>339</v>
      </c>
      <c r="QBG56" s="178" t="s">
        <v>339</v>
      </c>
      <c r="QBH56" s="178" t="s">
        <v>339</v>
      </c>
      <c r="QBI56" s="178" t="s">
        <v>339</v>
      </c>
      <c r="QBJ56" s="178" t="s">
        <v>339</v>
      </c>
      <c r="QBK56" s="178" t="s">
        <v>339</v>
      </c>
      <c r="QBL56" s="178" t="s">
        <v>339</v>
      </c>
      <c r="QBM56" s="178" t="s">
        <v>339</v>
      </c>
      <c r="QBN56" s="178" t="s">
        <v>339</v>
      </c>
      <c r="QBO56" s="178" t="s">
        <v>339</v>
      </c>
      <c r="QBP56" s="178" t="s">
        <v>339</v>
      </c>
      <c r="QBQ56" s="178" t="s">
        <v>339</v>
      </c>
      <c r="QBR56" s="178" t="s">
        <v>339</v>
      </c>
      <c r="QBS56" s="178" t="s">
        <v>339</v>
      </c>
      <c r="QBT56" s="178" t="s">
        <v>339</v>
      </c>
      <c r="QBU56" s="178" t="s">
        <v>339</v>
      </c>
      <c r="QBV56" s="178" t="s">
        <v>339</v>
      </c>
      <c r="QBW56" s="178" t="s">
        <v>339</v>
      </c>
      <c r="QBX56" s="178" t="s">
        <v>339</v>
      </c>
      <c r="QBY56" s="178" t="s">
        <v>339</v>
      </c>
      <c r="QBZ56" s="178" t="s">
        <v>339</v>
      </c>
      <c r="QCA56" s="178" t="s">
        <v>339</v>
      </c>
      <c r="QCB56" s="178" t="s">
        <v>339</v>
      </c>
      <c r="QCC56" s="178" t="s">
        <v>339</v>
      </c>
      <c r="QCD56" s="178" t="s">
        <v>339</v>
      </c>
      <c r="QCE56" s="178" t="s">
        <v>339</v>
      </c>
      <c r="QCF56" s="178" t="s">
        <v>339</v>
      </c>
      <c r="QCG56" s="178" t="s">
        <v>339</v>
      </c>
      <c r="QCH56" s="178" t="s">
        <v>339</v>
      </c>
      <c r="QCI56" s="178" t="s">
        <v>339</v>
      </c>
      <c r="QCJ56" s="178" t="s">
        <v>339</v>
      </c>
      <c r="QCK56" s="178" t="s">
        <v>339</v>
      </c>
      <c r="QCL56" s="178" t="s">
        <v>339</v>
      </c>
      <c r="QCM56" s="178" t="s">
        <v>339</v>
      </c>
      <c r="QCN56" s="178" t="s">
        <v>339</v>
      </c>
      <c r="QCO56" s="178" t="s">
        <v>339</v>
      </c>
      <c r="QCP56" s="178" t="s">
        <v>339</v>
      </c>
      <c r="QCQ56" s="178" t="s">
        <v>339</v>
      </c>
      <c r="QCR56" s="178" t="s">
        <v>339</v>
      </c>
      <c r="QCS56" s="178" t="s">
        <v>339</v>
      </c>
      <c r="QCT56" s="178" t="s">
        <v>339</v>
      </c>
      <c r="QCU56" s="178" t="s">
        <v>339</v>
      </c>
      <c r="QCV56" s="178" t="s">
        <v>339</v>
      </c>
      <c r="QCW56" s="178" t="s">
        <v>339</v>
      </c>
      <c r="QCX56" s="178" t="s">
        <v>339</v>
      </c>
      <c r="QCY56" s="178" t="s">
        <v>339</v>
      </c>
      <c r="QCZ56" s="178" t="s">
        <v>339</v>
      </c>
      <c r="QDA56" s="178" t="s">
        <v>339</v>
      </c>
      <c r="QDB56" s="178" t="s">
        <v>339</v>
      </c>
      <c r="QDC56" s="178" t="s">
        <v>339</v>
      </c>
      <c r="QDD56" s="178" t="s">
        <v>339</v>
      </c>
      <c r="QDE56" s="178" t="s">
        <v>339</v>
      </c>
      <c r="QDF56" s="178" t="s">
        <v>339</v>
      </c>
      <c r="QDG56" s="178" t="s">
        <v>339</v>
      </c>
      <c r="QDH56" s="178" t="s">
        <v>339</v>
      </c>
      <c r="QDI56" s="178" t="s">
        <v>339</v>
      </c>
      <c r="QDJ56" s="178" t="s">
        <v>339</v>
      </c>
      <c r="QDK56" s="178" t="s">
        <v>339</v>
      </c>
      <c r="QDL56" s="178" t="s">
        <v>339</v>
      </c>
      <c r="QDM56" s="178" t="s">
        <v>339</v>
      </c>
      <c r="QDN56" s="178" t="s">
        <v>339</v>
      </c>
      <c r="QDO56" s="178" t="s">
        <v>339</v>
      </c>
      <c r="QDP56" s="178" t="s">
        <v>339</v>
      </c>
      <c r="QDQ56" s="178" t="s">
        <v>339</v>
      </c>
      <c r="QDR56" s="178" t="s">
        <v>339</v>
      </c>
      <c r="QDS56" s="178" t="s">
        <v>339</v>
      </c>
      <c r="QDT56" s="178" t="s">
        <v>339</v>
      </c>
      <c r="QDU56" s="178" t="s">
        <v>339</v>
      </c>
      <c r="QDV56" s="178" t="s">
        <v>339</v>
      </c>
      <c r="QDW56" s="178" t="s">
        <v>339</v>
      </c>
      <c r="QDX56" s="178" t="s">
        <v>339</v>
      </c>
      <c r="QDY56" s="178" t="s">
        <v>339</v>
      </c>
      <c r="QDZ56" s="178" t="s">
        <v>339</v>
      </c>
      <c r="QEA56" s="178" t="s">
        <v>339</v>
      </c>
      <c r="QEB56" s="178" t="s">
        <v>339</v>
      </c>
      <c r="QEC56" s="178" t="s">
        <v>339</v>
      </c>
      <c r="QED56" s="178" t="s">
        <v>339</v>
      </c>
      <c r="QEE56" s="178" t="s">
        <v>339</v>
      </c>
      <c r="QEF56" s="178" t="s">
        <v>339</v>
      </c>
      <c r="QEG56" s="178" t="s">
        <v>339</v>
      </c>
      <c r="QEH56" s="178" t="s">
        <v>339</v>
      </c>
      <c r="QEI56" s="178" t="s">
        <v>339</v>
      </c>
      <c r="QEJ56" s="178" t="s">
        <v>339</v>
      </c>
      <c r="QEK56" s="178" t="s">
        <v>339</v>
      </c>
      <c r="QEL56" s="178" t="s">
        <v>339</v>
      </c>
      <c r="QEM56" s="178" t="s">
        <v>339</v>
      </c>
      <c r="QEN56" s="178" t="s">
        <v>339</v>
      </c>
      <c r="QEO56" s="178" t="s">
        <v>339</v>
      </c>
      <c r="QEP56" s="178" t="s">
        <v>339</v>
      </c>
      <c r="QEQ56" s="178" t="s">
        <v>339</v>
      </c>
      <c r="QER56" s="178" t="s">
        <v>339</v>
      </c>
      <c r="QES56" s="178" t="s">
        <v>339</v>
      </c>
      <c r="QET56" s="178" t="s">
        <v>339</v>
      </c>
      <c r="QEU56" s="178" t="s">
        <v>339</v>
      </c>
      <c r="QEV56" s="178" t="s">
        <v>339</v>
      </c>
      <c r="QEW56" s="178" t="s">
        <v>339</v>
      </c>
      <c r="QEX56" s="178" t="s">
        <v>339</v>
      </c>
      <c r="QEY56" s="178" t="s">
        <v>339</v>
      </c>
      <c r="QEZ56" s="178" t="s">
        <v>339</v>
      </c>
      <c r="QFA56" s="178" t="s">
        <v>339</v>
      </c>
      <c r="QFB56" s="178" t="s">
        <v>339</v>
      </c>
      <c r="QFC56" s="178" t="s">
        <v>339</v>
      </c>
      <c r="QFD56" s="178" t="s">
        <v>339</v>
      </c>
      <c r="QFE56" s="178" t="s">
        <v>339</v>
      </c>
      <c r="QFF56" s="178" t="s">
        <v>339</v>
      </c>
      <c r="QFG56" s="178" t="s">
        <v>339</v>
      </c>
      <c r="QFH56" s="178" t="s">
        <v>339</v>
      </c>
      <c r="QFI56" s="178" t="s">
        <v>339</v>
      </c>
      <c r="QFJ56" s="178" t="s">
        <v>339</v>
      </c>
      <c r="QFK56" s="178" t="s">
        <v>339</v>
      </c>
      <c r="QFL56" s="178" t="s">
        <v>339</v>
      </c>
      <c r="QFM56" s="178" t="s">
        <v>339</v>
      </c>
      <c r="QFN56" s="178" t="s">
        <v>339</v>
      </c>
      <c r="QFO56" s="178" t="s">
        <v>339</v>
      </c>
      <c r="QFP56" s="178" t="s">
        <v>339</v>
      </c>
      <c r="QFQ56" s="178" t="s">
        <v>339</v>
      </c>
      <c r="QFR56" s="178" t="s">
        <v>339</v>
      </c>
      <c r="QFS56" s="178" t="s">
        <v>339</v>
      </c>
      <c r="QFT56" s="178" t="s">
        <v>339</v>
      </c>
      <c r="QFU56" s="178" t="s">
        <v>339</v>
      </c>
      <c r="QFV56" s="178" t="s">
        <v>339</v>
      </c>
      <c r="QFW56" s="178" t="s">
        <v>339</v>
      </c>
      <c r="QFX56" s="178" t="s">
        <v>339</v>
      </c>
      <c r="QFY56" s="178" t="s">
        <v>339</v>
      </c>
      <c r="QFZ56" s="178" t="s">
        <v>339</v>
      </c>
      <c r="QGA56" s="178" t="s">
        <v>339</v>
      </c>
      <c r="QGB56" s="178" t="s">
        <v>339</v>
      </c>
      <c r="QGC56" s="178" t="s">
        <v>339</v>
      </c>
      <c r="QGD56" s="178" t="s">
        <v>339</v>
      </c>
      <c r="QGE56" s="178" t="s">
        <v>339</v>
      </c>
      <c r="QGF56" s="178" t="s">
        <v>339</v>
      </c>
      <c r="QGG56" s="178" t="s">
        <v>339</v>
      </c>
      <c r="QGH56" s="178" t="s">
        <v>339</v>
      </c>
      <c r="QGI56" s="178" t="s">
        <v>339</v>
      </c>
      <c r="QGJ56" s="178" t="s">
        <v>339</v>
      </c>
      <c r="QGK56" s="178" t="s">
        <v>339</v>
      </c>
      <c r="QGL56" s="178" t="s">
        <v>339</v>
      </c>
      <c r="QGM56" s="178" t="s">
        <v>339</v>
      </c>
      <c r="QGN56" s="178" t="s">
        <v>339</v>
      </c>
      <c r="QGO56" s="178" t="s">
        <v>339</v>
      </c>
      <c r="QGP56" s="178" t="s">
        <v>339</v>
      </c>
      <c r="QGQ56" s="178" t="s">
        <v>339</v>
      </c>
      <c r="QGR56" s="178" t="s">
        <v>339</v>
      </c>
      <c r="QGS56" s="178" t="s">
        <v>339</v>
      </c>
      <c r="QGT56" s="178" t="s">
        <v>339</v>
      </c>
      <c r="QGU56" s="178" t="s">
        <v>339</v>
      </c>
      <c r="QGV56" s="178" t="s">
        <v>339</v>
      </c>
      <c r="QGW56" s="178" t="s">
        <v>339</v>
      </c>
      <c r="QGX56" s="178" t="s">
        <v>339</v>
      </c>
      <c r="QGY56" s="178" t="s">
        <v>339</v>
      </c>
      <c r="QGZ56" s="178" t="s">
        <v>339</v>
      </c>
      <c r="QHA56" s="178" t="s">
        <v>339</v>
      </c>
      <c r="QHB56" s="178" t="s">
        <v>339</v>
      </c>
      <c r="QHC56" s="178" t="s">
        <v>339</v>
      </c>
      <c r="QHD56" s="178" t="s">
        <v>339</v>
      </c>
      <c r="QHE56" s="178" t="s">
        <v>339</v>
      </c>
      <c r="QHF56" s="178" t="s">
        <v>339</v>
      </c>
      <c r="QHG56" s="178" t="s">
        <v>339</v>
      </c>
      <c r="QHH56" s="178" t="s">
        <v>339</v>
      </c>
      <c r="QHI56" s="178" t="s">
        <v>339</v>
      </c>
      <c r="QHJ56" s="178" t="s">
        <v>339</v>
      </c>
      <c r="QHK56" s="178" t="s">
        <v>339</v>
      </c>
      <c r="QHL56" s="178" t="s">
        <v>339</v>
      </c>
      <c r="QHM56" s="178" t="s">
        <v>339</v>
      </c>
      <c r="QHN56" s="178" t="s">
        <v>339</v>
      </c>
      <c r="QHO56" s="178" t="s">
        <v>339</v>
      </c>
      <c r="QHP56" s="178" t="s">
        <v>339</v>
      </c>
      <c r="QHQ56" s="178" t="s">
        <v>339</v>
      </c>
      <c r="QHR56" s="178" t="s">
        <v>339</v>
      </c>
      <c r="QHS56" s="178" t="s">
        <v>339</v>
      </c>
      <c r="QHT56" s="178" t="s">
        <v>339</v>
      </c>
      <c r="QHU56" s="178" t="s">
        <v>339</v>
      </c>
      <c r="QHV56" s="178" t="s">
        <v>339</v>
      </c>
      <c r="QHW56" s="178" t="s">
        <v>339</v>
      </c>
      <c r="QHX56" s="178" t="s">
        <v>339</v>
      </c>
      <c r="QHY56" s="178" t="s">
        <v>339</v>
      </c>
      <c r="QHZ56" s="178" t="s">
        <v>339</v>
      </c>
      <c r="QIA56" s="178" t="s">
        <v>339</v>
      </c>
      <c r="QIB56" s="178" t="s">
        <v>339</v>
      </c>
      <c r="QIC56" s="178" t="s">
        <v>339</v>
      </c>
      <c r="QID56" s="178" t="s">
        <v>339</v>
      </c>
      <c r="QIE56" s="178" t="s">
        <v>339</v>
      </c>
      <c r="QIF56" s="178" t="s">
        <v>339</v>
      </c>
      <c r="QIG56" s="178" t="s">
        <v>339</v>
      </c>
      <c r="QIH56" s="178" t="s">
        <v>339</v>
      </c>
      <c r="QII56" s="178" t="s">
        <v>339</v>
      </c>
      <c r="QIJ56" s="178" t="s">
        <v>339</v>
      </c>
      <c r="QIK56" s="178" t="s">
        <v>339</v>
      </c>
      <c r="QIL56" s="178" t="s">
        <v>339</v>
      </c>
      <c r="QIM56" s="178" t="s">
        <v>339</v>
      </c>
      <c r="QIN56" s="178" t="s">
        <v>339</v>
      </c>
      <c r="QIO56" s="178" t="s">
        <v>339</v>
      </c>
      <c r="QIP56" s="178" t="s">
        <v>339</v>
      </c>
      <c r="QIQ56" s="178" t="s">
        <v>339</v>
      </c>
      <c r="QIR56" s="178" t="s">
        <v>339</v>
      </c>
      <c r="QIS56" s="178" t="s">
        <v>339</v>
      </c>
      <c r="QIT56" s="178" t="s">
        <v>339</v>
      </c>
      <c r="QIU56" s="178" t="s">
        <v>339</v>
      </c>
      <c r="QIV56" s="178" t="s">
        <v>339</v>
      </c>
      <c r="QIW56" s="178" t="s">
        <v>339</v>
      </c>
      <c r="QIX56" s="178" t="s">
        <v>339</v>
      </c>
      <c r="QIY56" s="178" t="s">
        <v>339</v>
      </c>
      <c r="QIZ56" s="178" t="s">
        <v>339</v>
      </c>
      <c r="QJA56" s="178" t="s">
        <v>339</v>
      </c>
      <c r="QJB56" s="178" t="s">
        <v>339</v>
      </c>
      <c r="QJC56" s="178" t="s">
        <v>339</v>
      </c>
      <c r="QJD56" s="178" t="s">
        <v>339</v>
      </c>
      <c r="QJE56" s="178" t="s">
        <v>339</v>
      </c>
      <c r="QJF56" s="178" t="s">
        <v>339</v>
      </c>
      <c r="QJG56" s="178" t="s">
        <v>339</v>
      </c>
      <c r="QJH56" s="178" t="s">
        <v>339</v>
      </c>
      <c r="QJI56" s="178" t="s">
        <v>339</v>
      </c>
      <c r="QJJ56" s="178" t="s">
        <v>339</v>
      </c>
      <c r="QJK56" s="178" t="s">
        <v>339</v>
      </c>
      <c r="QJL56" s="178" t="s">
        <v>339</v>
      </c>
      <c r="QJM56" s="178" t="s">
        <v>339</v>
      </c>
      <c r="QJN56" s="178" t="s">
        <v>339</v>
      </c>
      <c r="QJO56" s="178" t="s">
        <v>339</v>
      </c>
      <c r="QJP56" s="178" t="s">
        <v>339</v>
      </c>
      <c r="QJQ56" s="178" t="s">
        <v>339</v>
      </c>
      <c r="QJR56" s="178" t="s">
        <v>339</v>
      </c>
      <c r="QJS56" s="178" t="s">
        <v>339</v>
      </c>
      <c r="QJT56" s="178" t="s">
        <v>339</v>
      </c>
      <c r="QJU56" s="178" t="s">
        <v>339</v>
      </c>
      <c r="QJV56" s="178" t="s">
        <v>339</v>
      </c>
      <c r="QJW56" s="178" t="s">
        <v>339</v>
      </c>
      <c r="QJX56" s="178" t="s">
        <v>339</v>
      </c>
      <c r="QJY56" s="178" t="s">
        <v>339</v>
      </c>
      <c r="QJZ56" s="178" t="s">
        <v>339</v>
      </c>
      <c r="QKA56" s="178" t="s">
        <v>339</v>
      </c>
      <c r="QKB56" s="178" t="s">
        <v>339</v>
      </c>
      <c r="QKC56" s="178" t="s">
        <v>339</v>
      </c>
      <c r="QKD56" s="178" t="s">
        <v>339</v>
      </c>
      <c r="QKE56" s="178" t="s">
        <v>339</v>
      </c>
      <c r="QKF56" s="178" t="s">
        <v>339</v>
      </c>
      <c r="QKG56" s="178" t="s">
        <v>339</v>
      </c>
      <c r="QKH56" s="178" t="s">
        <v>339</v>
      </c>
      <c r="QKI56" s="178" t="s">
        <v>339</v>
      </c>
      <c r="QKJ56" s="178" t="s">
        <v>339</v>
      </c>
      <c r="QKK56" s="178" t="s">
        <v>339</v>
      </c>
      <c r="QKL56" s="178" t="s">
        <v>339</v>
      </c>
      <c r="QKM56" s="178" t="s">
        <v>339</v>
      </c>
      <c r="QKN56" s="178" t="s">
        <v>339</v>
      </c>
      <c r="QKO56" s="178" t="s">
        <v>339</v>
      </c>
      <c r="QKP56" s="178" t="s">
        <v>339</v>
      </c>
      <c r="QKQ56" s="178" t="s">
        <v>339</v>
      </c>
      <c r="QKR56" s="178" t="s">
        <v>339</v>
      </c>
      <c r="QKS56" s="178" t="s">
        <v>339</v>
      </c>
      <c r="QKT56" s="178" t="s">
        <v>339</v>
      </c>
      <c r="QKU56" s="178" t="s">
        <v>339</v>
      </c>
      <c r="QKV56" s="178" t="s">
        <v>339</v>
      </c>
      <c r="QKW56" s="178" t="s">
        <v>339</v>
      </c>
      <c r="QKX56" s="178" t="s">
        <v>339</v>
      </c>
      <c r="QKY56" s="178" t="s">
        <v>339</v>
      </c>
      <c r="QKZ56" s="178" t="s">
        <v>339</v>
      </c>
      <c r="QLA56" s="178" t="s">
        <v>339</v>
      </c>
      <c r="QLB56" s="178" t="s">
        <v>339</v>
      </c>
      <c r="QLC56" s="178" t="s">
        <v>339</v>
      </c>
      <c r="QLD56" s="178" t="s">
        <v>339</v>
      </c>
      <c r="QLE56" s="178" t="s">
        <v>339</v>
      </c>
      <c r="QLF56" s="178" t="s">
        <v>339</v>
      </c>
      <c r="QLG56" s="178" t="s">
        <v>339</v>
      </c>
      <c r="QLH56" s="178" t="s">
        <v>339</v>
      </c>
      <c r="QLI56" s="178" t="s">
        <v>339</v>
      </c>
      <c r="QLJ56" s="178" t="s">
        <v>339</v>
      </c>
      <c r="QLK56" s="178" t="s">
        <v>339</v>
      </c>
      <c r="QLL56" s="178" t="s">
        <v>339</v>
      </c>
      <c r="QLM56" s="178" t="s">
        <v>339</v>
      </c>
      <c r="QLN56" s="178" t="s">
        <v>339</v>
      </c>
      <c r="QLO56" s="178" t="s">
        <v>339</v>
      </c>
      <c r="QLP56" s="178" t="s">
        <v>339</v>
      </c>
      <c r="QLQ56" s="178" t="s">
        <v>339</v>
      </c>
      <c r="QLR56" s="178" t="s">
        <v>339</v>
      </c>
      <c r="QLS56" s="178" t="s">
        <v>339</v>
      </c>
      <c r="QLT56" s="178" t="s">
        <v>339</v>
      </c>
      <c r="QLU56" s="178" t="s">
        <v>339</v>
      </c>
      <c r="QLV56" s="178" t="s">
        <v>339</v>
      </c>
      <c r="QLW56" s="178" t="s">
        <v>339</v>
      </c>
      <c r="QLX56" s="178" t="s">
        <v>339</v>
      </c>
      <c r="QLY56" s="178" t="s">
        <v>339</v>
      </c>
      <c r="QLZ56" s="178" t="s">
        <v>339</v>
      </c>
      <c r="QMA56" s="178" t="s">
        <v>339</v>
      </c>
      <c r="QMB56" s="178" t="s">
        <v>339</v>
      </c>
      <c r="QMC56" s="178" t="s">
        <v>339</v>
      </c>
      <c r="QMD56" s="178" t="s">
        <v>339</v>
      </c>
      <c r="QME56" s="178" t="s">
        <v>339</v>
      </c>
      <c r="QMF56" s="178" t="s">
        <v>339</v>
      </c>
      <c r="QMG56" s="178" t="s">
        <v>339</v>
      </c>
      <c r="QMH56" s="178" t="s">
        <v>339</v>
      </c>
      <c r="QMI56" s="178" t="s">
        <v>339</v>
      </c>
      <c r="QMJ56" s="178" t="s">
        <v>339</v>
      </c>
      <c r="QMK56" s="178" t="s">
        <v>339</v>
      </c>
      <c r="QML56" s="178" t="s">
        <v>339</v>
      </c>
      <c r="QMM56" s="178" t="s">
        <v>339</v>
      </c>
      <c r="QMN56" s="178" t="s">
        <v>339</v>
      </c>
      <c r="QMO56" s="178" t="s">
        <v>339</v>
      </c>
      <c r="QMP56" s="178" t="s">
        <v>339</v>
      </c>
      <c r="QMQ56" s="178" t="s">
        <v>339</v>
      </c>
      <c r="QMR56" s="178" t="s">
        <v>339</v>
      </c>
      <c r="QMS56" s="178" t="s">
        <v>339</v>
      </c>
      <c r="QMT56" s="178" t="s">
        <v>339</v>
      </c>
      <c r="QMU56" s="178" t="s">
        <v>339</v>
      </c>
      <c r="QMV56" s="178" t="s">
        <v>339</v>
      </c>
      <c r="QMW56" s="178" t="s">
        <v>339</v>
      </c>
      <c r="QMX56" s="178" t="s">
        <v>339</v>
      </c>
      <c r="QMY56" s="178" t="s">
        <v>339</v>
      </c>
      <c r="QMZ56" s="178" t="s">
        <v>339</v>
      </c>
      <c r="QNA56" s="178" t="s">
        <v>339</v>
      </c>
      <c r="QNB56" s="178" t="s">
        <v>339</v>
      </c>
      <c r="QNC56" s="178" t="s">
        <v>339</v>
      </c>
      <c r="QND56" s="178" t="s">
        <v>339</v>
      </c>
      <c r="QNE56" s="178" t="s">
        <v>339</v>
      </c>
      <c r="QNF56" s="178" t="s">
        <v>339</v>
      </c>
      <c r="QNG56" s="178" t="s">
        <v>339</v>
      </c>
      <c r="QNH56" s="178" t="s">
        <v>339</v>
      </c>
      <c r="QNI56" s="178" t="s">
        <v>339</v>
      </c>
      <c r="QNJ56" s="178" t="s">
        <v>339</v>
      </c>
      <c r="QNK56" s="178" t="s">
        <v>339</v>
      </c>
      <c r="QNL56" s="178" t="s">
        <v>339</v>
      </c>
      <c r="QNM56" s="178" t="s">
        <v>339</v>
      </c>
      <c r="QNN56" s="178" t="s">
        <v>339</v>
      </c>
      <c r="QNO56" s="178" t="s">
        <v>339</v>
      </c>
      <c r="QNP56" s="178" t="s">
        <v>339</v>
      </c>
      <c r="QNQ56" s="178" t="s">
        <v>339</v>
      </c>
      <c r="QNR56" s="178" t="s">
        <v>339</v>
      </c>
      <c r="QNS56" s="178" t="s">
        <v>339</v>
      </c>
      <c r="QNT56" s="178" t="s">
        <v>339</v>
      </c>
      <c r="QNU56" s="178" t="s">
        <v>339</v>
      </c>
      <c r="QNV56" s="178" t="s">
        <v>339</v>
      </c>
      <c r="QNW56" s="178" t="s">
        <v>339</v>
      </c>
      <c r="QNX56" s="178" t="s">
        <v>339</v>
      </c>
      <c r="QNY56" s="178" t="s">
        <v>339</v>
      </c>
      <c r="QNZ56" s="178" t="s">
        <v>339</v>
      </c>
      <c r="QOA56" s="178" t="s">
        <v>339</v>
      </c>
      <c r="QOB56" s="178" t="s">
        <v>339</v>
      </c>
      <c r="QOC56" s="178" t="s">
        <v>339</v>
      </c>
      <c r="QOD56" s="178" t="s">
        <v>339</v>
      </c>
      <c r="QOE56" s="178" t="s">
        <v>339</v>
      </c>
      <c r="QOF56" s="178" t="s">
        <v>339</v>
      </c>
      <c r="QOG56" s="178" t="s">
        <v>339</v>
      </c>
      <c r="QOH56" s="178" t="s">
        <v>339</v>
      </c>
      <c r="QOI56" s="178" t="s">
        <v>339</v>
      </c>
      <c r="QOJ56" s="178" t="s">
        <v>339</v>
      </c>
      <c r="QOK56" s="178" t="s">
        <v>339</v>
      </c>
      <c r="QOL56" s="178" t="s">
        <v>339</v>
      </c>
      <c r="QOM56" s="178" t="s">
        <v>339</v>
      </c>
      <c r="QON56" s="178" t="s">
        <v>339</v>
      </c>
      <c r="QOO56" s="178" t="s">
        <v>339</v>
      </c>
      <c r="QOP56" s="178" t="s">
        <v>339</v>
      </c>
      <c r="QOQ56" s="178" t="s">
        <v>339</v>
      </c>
      <c r="QOR56" s="178" t="s">
        <v>339</v>
      </c>
      <c r="QOS56" s="178" t="s">
        <v>339</v>
      </c>
      <c r="QOT56" s="178" t="s">
        <v>339</v>
      </c>
      <c r="QOU56" s="178" t="s">
        <v>339</v>
      </c>
      <c r="QOV56" s="178" t="s">
        <v>339</v>
      </c>
      <c r="QOW56" s="178" t="s">
        <v>339</v>
      </c>
      <c r="QOX56" s="178" t="s">
        <v>339</v>
      </c>
      <c r="QOY56" s="178" t="s">
        <v>339</v>
      </c>
      <c r="QOZ56" s="178" t="s">
        <v>339</v>
      </c>
      <c r="QPA56" s="178" t="s">
        <v>339</v>
      </c>
      <c r="QPB56" s="178" t="s">
        <v>339</v>
      </c>
      <c r="QPC56" s="178" t="s">
        <v>339</v>
      </c>
      <c r="QPD56" s="178" t="s">
        <v>339</v>
      </c>
      <c r="QPE56" s="178" t="s">
        <v>339</v>
      </c>
      <c r="QPF56" s="178" t="s">
        <v>339</v>
      </c>
      <c r="QPG56" s="178" t="s">
        <v>339</v>
      </c>
      <c r="QPH56" s="178" t="s">
        <v>339</v>
      </c>
      <c r="QPI56" s="178" t="s">
        <v>339</v>
      </c>
      <c r="QPJ56" s="178" t="s">
        <v>339</v>
      </c>
      <c r="QPK56" s="178" t="s">
        <v>339</v>
      </c>
      <c r="QPL56" s="178" t="s">
        <v>339</v>
      </c>
      <c r="QPM56" s="178" t="s">
        <v>339</v>
      </c>
      <c r="QPN56" s="178" t="s">
        <v>339</v>
      </c>
      <c r="QPO56" s="178" t="s">
        <v>339</v>
      </c>
      <c r="QPP56" s="178" t="s">
        <v>339</v>
      </c>
      <c r="QPQ56" s="178" t="s">
        <v>339</v>
      </c>
      <c r="QPR56" s="178" t="s">
        <v>339</v>
      </c>
      <c r="QPS56" s="178" t="s">
        <v>339</v>
      </c>
      <c r="QPT56" s="178" t="s">
        <v>339</v>
      </c>
      <c r="QPU56" s="178" t="s">
        <v>339</v>
      </c>
      <c r="QPV56" s="178" t="s">
        <v>339</v>
      </c>
      <c r="QPW56" s="178" t="s">
        <v>339</v>
      </c>
      <c r="QPX56" s="178" t="s">
        <v>339</v>
      </c>
      <c r="QPY56" s="178" t="s">
        <v>339</v>
      </c>
      <c r="QPZ56" s="178" t="s">
        <v>339</v>
      </c>
      <c r="QQA56" s="178" t="s">
        <v>339</v>
      </c>
      <c r="QQB56" s="178" t="s">
        <v>339</v>
      </c>
      <c r="QQC56" s="178" t="s">
        <v>339</v>
      </c>
      <c r="QQD56" s="178" t="s">
        <v>339</v>
      </c>
      <c r="QQE56" s="178" t="s">
        <v>339</v>
      </c>
      <c r="QQF56" s="178" t="s">
        <v>339</v>
      </c>
      <c r="QQG56" s="178" t="s">
        <v>339</v>
      </c>
      <c r="QQH56" s="178" t="s">
        <v>339</v>
      </c>
      <c r="QQI56" s="178" t="s">
        <v>339</v>
      </c>
      <c r="QQJ56" s="178" t="s">
        <v>339</v>
      </c>
      <c r="QQK56" s="178" t="s">
        <v>339</v>
      </c>
      <c r="QQL56" s="178" t="s">
        <v>339</v>
      </c>
      <c r="QQM56" s="178" t="s">
        <v>339</v>
      </c>
      <c r="QQN56" s="178" t="s">
        <v>339</v>
      </c>
      <c r="QQO56" s="178" t="s">
        <v>339</v>
      </c>
      <c r="QQP56" s="178" t="s">
        <v>339</v>
      </c>
      <c r="QQQ56" s="178" t="s">
        <v>339</v>
      </c>
      <c r="QQR56" s="178" t="s">
        <v>339</v>
      </c>
      <c r="QQS56" s="178" t="s">
        <v>339</v>
      </c>
      <c r="QQT56" s="178" t="s">
        <v>339</v>
      </c>
      <c r="QQU56" s="178" t="s">
        <v>339</v>
      </c>
      <c r="QQV56" s="178" t="s">
        <v>339</v>
      </c>
      <c r="QQW56" s="178" t="s">
        <v>339</v>
      </c>
      <c r="QQX56" s="178" t="s">
        <v>339</v>
      </c>
      <c r="QQY56" s="178" t="s">
        <v>339</v>
      </c>
      <c r="QQZ56" s="178" t="s">
        <v>339</v>
      </c>
      <c r="QRA56" s="178" t="s">
        <v>339</v>
      </c>
      <c r="QRB56" s="178" t="s">
        <v>339</v>
      </c>
      <c r="QRC56" s="178" t="s">
        <v>339</v>
      </c>
      <c r="QRD56" s="178" t="s">
        <v>339</v>
      </c>
      <c r="QRE56" s="178" t="s">
        <v>339</v>
      </c>
      <c r="QRF56" s="178" t="s">
        <v>339</v>
      </c>
      <c r="QRG56" s="178" t="s">
        <v>339</v>
      </c>
      <c r="QRH56" s="178" t="s">
        <v>339</v>
      </c>
      <c r="QRI56" s="178" t="s">
        <v>339</v>
      </c>
      <c r="QRJ56" s="178" t="s">
        <v>339</v>
      </c>
      <c r="QRK56" s="178" t="s">
        <v>339</v>
      </c>
      <c r="QRL56" s="178" t="s">
        <v>339</v>
      </c>
      <c r="QRM56" s="178" t="s">
        <v>339</v>
      </c>
      <c r="QRN56" s="178" t="s">
        <v>339</v>
      </c>
      <c r="QRO56" s="178" t="s">
        <v>339</v>
      </c>
      <c r="QRP56" s="178" t="s">
        <v>339</v>
      </c>
      <c r="QRQ56" s="178" t="s">
        <v>339</v>
      </c>
      <c r="QRR56" s="178" t="s">
        <v>339</v>
      </c>
      <c r="QRS56" s="178" t="s">
        <v>339</v>
      </c>
      <c r="QRT56" s="178" t="s">
        <v>339</v>
      </c>
      <c r="QRU56" s="178" t="s">
        <v>339</v>
      </c>
      <c r="QRV56" s="178" t="s">
        <v>339</v>
      </c>
      <c r="QRW56" s="178" t="s">
        <v>339</v>
      </c>
      <c r="QRX56" s="178" t="s">
        <v>339</v>
      </c>
      <c r="QRY56" s="178" t="s">
        <v>339</v>
      </c>
      <c r="QRZ56" s="178" t="s">
        <v>339</v>
      </c>
      <c r="QSA56" s="178" t="s">
        <v>339</v>
      </c>
      <c r="QSB56" s="178" t="s">
        <v>339</v>
      </c>
      <c r="QSC56" s="178" t="s">
        <v>339</v>
      </c>
      <c r="QSD56" s="178" t="s">
        <v>339</v>
      </c>
      <c r="QSE56" s="178" t="s">
        <v>339</v>
      </c>
      <c r="QSF56" s="178" t="s">
        <v>339</v>
      </c>
      <c r="QSG56" s="178" t="s">
        <v>339</v>
      </c>
      <c r="QSH56" s="178" t="s">
        <v>339</v>
      </c>
      <c r="QSI56" s="178" t="s">
        <v>339</v>
      </c>
      <c r="QSJ56" s="178" t="s">
        <v>339</v>
      </c>
      <c r="QSK56" s="178" t="s">
        <v>339</v>
      </c>
      <c r="QSL56" s="178" t="s">
        <v>339</v>
      </c>
      <c r="QSM56" s="178" t="s">
        <v>339</v>
      </c>
      <c r="QSN56" s="178" t="s">
        <v>339</v>
      </c>
      <c r="QSO56" s="178" t="s">
        <v>339</v>
      </c>
      <c r="QSP56" s="178" t="s">
        <v>339</v>
      </c>
      <c r="QSQ56" s="178" t="s">
        <v>339</v>
      </c>
      <c r="QSR56" s="178" t="s">
        <v>339</v>
      </c>
      <c r="QSS56" s="178" t="s">
        <v>339</v>
      </c>
      <c r="QST56" s="178" t="s">
        <v>339</v>
      </c>
      <c r="QSU56" s="178" t="s">
        <v>339</v>
      </c>
      <c r="QSV56" s="178" t="s">
        <v>339</v>
      </c>
      <c r="QSW56" s="178" t="s">
        <v>339</v>
      </c>
      <c r="QSX56" s="178" t="s">
        <v>339</v>
      </c>
      <c r="QSY56" s="178" t="s">
        <v>339</v>
      </c>
      <c r="QSZ56" s="178" t="s">
        <v>339</v>
      </c>
      <c r="QTA56" s="178" t="s">
        <v>339</v>
      </c>
      <c r="QTB56" s="178" t="s">
        <v>339</v>
      </c>
      <c r="QTC56" s="178" t="s">
        <v>339</v>
      </c>
      <c r="QTD56" s="178" t="s">
        <v>339</v>
      </c>
      <c r="QTE56" s="178" t="s">
        <v>339</v>
      </c>
      <c r="QTF56" s="178" t="s">
        <v>339</v>
      </c>
      <c r="QTG56" s="178" t="s">
        <v>339</v>
      </c>
      <c r="QTH56" s="178" t="s">
        <v>339</v>
      </c>
      <c r="QTI56" s="178" t="s">
        <v>339</v>
      </c>
      <c r="QTJ56" s="178" t="s">
        <v>339</v>
      </c>
      <c r="QTK56" s="178" t="s">
        <v>339</v>
      </c>
      <c r="QTL56" s="178" t="s">
        <v>339</v>
      </c>
      <c r="QTM56" s="178" t="s">
        <v>339</v>
      </c>
      <c r="QTN56" s="178" t="s">
        <v>339</v>
      </c>
      <c r="QTO56" s="178" t="s">
        <v>339</v>
      </c>
      <c r="QTP56" s="178" t="s">
        <v>339</v>
      </c>
      <c r="QTQ56" s="178" t="s">
        <v>339</v>
      </c>
      <c r="QTR56" s="178" t="s">
        <v>339</v>
      </c>
      <c r="QTS56" s="178" t="s">
        <v>339</v>
      </c>
      <c r="QTT56" s="178" t="s">
        <v>339</v>
      </c>
      <c r="QTU56" s="178" t="s">
        <v>339</v>
      </c>
      <c r="QTV56" s="178" t="s">
        <v>339</v>
      </c>
      <c r="QTW56" s="178" t="s">
        <v>339</v>
      </c>
      <c r="QTX56" s="178" t="s">
        <v>339</v>
      </c>
      <c r="QTY56" s="178" t="s">
        <v>339</v>
      </c>
      <c r="QTZ56" s="178" t="s">
        <v>339</v>
      </c>
      <c r="QUA56" s="178" t="s">
        <v>339</v>
      </c>
      <c r="QUB56" s="178" t="s">
        <v>339</v>
      </c>
      <c r="QUC56" s="178" t="s">
        <v>339</v>
      </c>
      <c r="QUD56" s="178" t="s">
        <v>339</v>
      </c>
      <c r="QUE56" s="178" t="s">
        <v>339</v>
      </c>
      <c r="QUF56" s="178" t="s">
        <v>339</v>
      </c>
      <c r="QUG56" s="178" t="s">
        <v>339</v>
      </c>
      <c r="QUH56" s="178" t="s">
        <v>339</v>
      </c>
      <c r="QUI56" s="178" t="s">
        <v>339</v>
      </c>
      <c r="QUJ56" s="178" t="s">
        <v>339</v>
      </c>
      <c r="QUK56" s="178" t="s">
        <v>339</v>
      </c>
      <c r="QUL56" s="178" t="s">
        <v>339</v>
      </c>
      <c r="QUM56" s="178" t="s">
        <v>339</v>
      </c>
      <c r="QUN56" s="178" t="s">
        <v>339</v>
      </c>
      <c r="QUO56" s="178" t="s">
        <v>339</v>
      </c>
      <c r="QUP56" s="178" t="s">
        <v>339</v>
      </c>
      <c r="QUQ56" s="178" t="s">
        <v>339</v>
      </c>
      <c r="QUR56" s="178" t="s">
        <v>339</v>
      </c>
      <c r="QUS56" s="178" t="s">
        <v>339</v>
      </c>
      <c r="QUT56" s="178" t="s">
        <v>339</v>
      </c>
      <c r="QUU56" s="178" t="s">
        <v>339</v>
      </c>
      <c r="QUV56" s="178" t="s">
        <v>339</v>
      </c>
      <c r="QUW56" s="178" t="s">
        <v>339</v>
      </c>
      <c r="QUX56" s="178" t="s">
        <v>339</v>
      </c>
      <c r="QUY56" s="178" t="s">
        <v>339</v>
      </c>
      <c r="QUZ56" s="178" t="s">
        <v>339</v>
      </c>
      <c r="QVA56" s="178" t="s">
        <v>339</v>
      </c>
      <c r="QVB56" s="178" t="s">
        <v>339</v>
      </c>
      <c r="QVC56" s="178" t="s">
        <v>339</v>
      </c>
      <c r="QVD56" s="178" t="s">
        <v>339</v>
      </c>
      <c r="QVE56" s="178" t="s">
        <v>339</v>
      </c>
      <c r="QVF56" s="178" t="s">
        <v>339</v>
      </c>
      <c r="QVG56" s="178" t="s">
        <v>339</v>
      </c>
      <c r="QVH56" s="178" t="s">
        <v>339</v>
      </c>
      <c r="QVI56" s="178" t="s">
        <v>339</v>
      </c>
      <c r="QVJ56" s="178" t="s">
        <v>339</v>
      </c>
      <c r="QVK56" s="178" t="s">
        <v>339</v>
      </c>
      <c r="QVL56" s="178" t="s">
        <v>339</v>
      </c>
      <c r="QVM56" s="178" t="s">
        <v>339</v>
      </c>
      <c r="QVN56" s="178" t="s">
        <v>339</v>
      </c>
      <c r="QVO56" s="178" t="s">
        <v>339</v>
      </c>
      <c r="QVP56" s="178" t="s">
        <v>339</v>
      </c>
      <c r="QVQ56" s="178" t="s">
        <v>339</v>
      </c>
      <c r="QVR56" s="178" t="s">
        <v>339</v>
      </c>
      <c r="QVS56" s="178" t="s">
        <v>339</v>
      </c>
      <c r="QVT56" s="178" t="s">
        <v>339</v>
      </c>
      <c r="QVU56" s="178" t="s">
        <v>339</v>
      </c>
      <c r="QVV56" s="178" t="s">
        <v>339</v>
      </c>
      <c r="QVW56" s="178" t="s">
        <v>339</v>
      </c>
      <c r="QVX56" s="178" t="s">
        <v>339</v>
      </c>
      <c r="QVY56" s="178" t="s">
        <v>339</v>
      </c>
      <c r="QVZ56" s="178" t="s">
        <v>339</v>
      </c>
      <c r="QWA56" s="178" t="s">
        <v>339</v>
      </c>
      <c r="QWB56" s="178" t="s">
        <v>339</v>
      </c>
      <c r="QWC56" s="178" t="s">
        <v>339</v>
      </c>
      <c r="QWD56" s="178" t="s">
        <v>339</v>
      </c>
      <c r="QWE56" s="178" t="s">
        <v>339</v>
      </c>
      <c r="QWF56" s="178" t="s">
        <v>339</v>
      </c>
      <c r="QWG56" s="178" t="s">
        <v>339</v>
      </c>
      <c r="QWH56" s="178" t="s">
        <v>339</v>
      </c>
      <c r="QWI56" s="178" t="s">
        <v>339</v>
      </c>
      <c r="QWJ56" s="178" t="s">
        <v>339</v>
      </c>
      <c r="QWK56" s="178" t="s">
        <v>339</v>
      </c>
      <c r="QWL56" s="178" t="s">
        <v>339</v>
      </c>
      <c r="QWM56" s="178" t="s">
        <v>339</v>
      </c>
      <c r="QWN56" s="178" t="s">
        <v>339</v>
      </c>
      <c r="QWO56" s="178" t="s">
        <v>339</v>
      </c>
      <c r="QWP56" s="178" t="s">
        <v>339</v>
      </c>
      <c r="QWQ56" s="178" t="s">
        <v>339</v>
      </c>
      <c r="QWR56" s="178" t="s">
        <v>339</v>
      </c>
      <c r="QWS56" s="178" t="s">
        <v>339</v>
      </c>
      <c r="QWT56" s="178" t="s">
        <v>339</v>
      </c>
      <c r="QWU56" s="178" t="s">
        <v>339</v>
      </c>
      <c r="QWV56" s="178" t="s">
        <v>339</v>
      </c>
      <c r="QWW56" s="178" t="s">
        <v>339</v>
      </c>
      <c r="QWX56" s="178" t="s">
        <v>339</v>
      </c>
      <c r="QWY56" s="178" t="s">
        <v>339</v>
      </c>
      <c r="QWZ56" s="178" t="s">
        <v>339</v>
      </c>
      <c r="QXA56" s="178" t="s">
        <v>339</v>
      </c>
      <c r="QXB56" s="178" t="s">
        <v>339</v>
      </c>
      <c r="QXC56" s="178" t="s">
        <v>339</v>
      </c>
      <c r="QXD56" s="178" t="s">
        <v>339</v>
      </c>
      <c r="QXE56" s="178" t="s">
        <v>339</v>
      </c>
      <c r="QXF56" s="178" t="s">
        <v>339</v>
      </c>
      <c r="QXG56" s="178" t="s">
        <v>339</v>
      </c>
      <c r="QXH56" s="178" t="s">
        <v>339</v>
      </c>
      <c r="QXI56" s="178" t="s">
        <v>339</v>
      </c>
      <c r="QXJ56" s="178" t="s">
        <v>339</v>
      </c>
      <c r="QXK56" s="178" t="s">
        <v>339</v>
      </c>
      <c r="QXL56" s="178" t="s">
        <v>339</v>
      </c>
      <c r="QXM56" s="178" t="s">
        <v>339</v>
      </c>
      <c r="QXN56" s="178" t="s">
        <v>339</v>
      </c>
      <c r="QXO56" s="178" t="s">
        <v>339</v>
      </c>
      <c r="QXP56" s="178" t="s">
        <v>339</v>
      </c>
      <c r="QXQ56" s="178" t="s">
        <v>339</v>
      </c>
      <c r="QXR56" s="178" t="s">
        <v>339</v>
      </c>
      <c r="QXS56" s="178" t="s">
        <v>339</v>
      </c>
      <c r="QXT56" s="178" t="s">
        <v>339</v>
      </c>
      <c r="QXU56" s="178" t="s">
        <v>339</v>
      </c>
      <c r="QXV56" s="178" t="s">
        <v>339</v>
      </c>
      <c r="QXW56" s="178" t="s">
        <v>339</v>
      </c>
      <c r="QXX56" s="178" t="s">
        <v>339</v>
      </c>
      <c r="QXY56" s="178" t="s">
        <v>339</v>
      </c>
      <c r="QXZ56" s="178" t="s">
        <v>339</v>
      </c>
      <c r="QYA56" s="178" t="s">
        <v>339</v>
      </c>
      <c r="QYB56" s="178" t="s">
        <v>339</v>
      </c>
      <c r="QYC56" s="178" t="s">
        <v>339</v>
      </c>
      <c r="QYD56" s="178" t="s">
        <v>339</v>
      </c>
      <c r="QYE56" s="178" t="s">
        <v>339</v>
      </c>
      <c r="QYF56" s="178" t="s">
        <v>339</v>
      </c>
      <c r="QYG56" s="178" t="s">
        <v>339</v>
      </c>
      <c r="QYH56" s="178" t="s">
        <v>339</v>
      </c>
      <c r="QYI56" s="178" t="s">
        <v>339</v>
      </c>
      <c r="QYJ56" s="178" t="s">
        <v>339</v>
      </c>
      <c r="QYK56" s="178" t="s">
        <v>339</v>
      </c>
      <c r="QYL56" s="178" t="s">
        <v>339</v>
      </c>
      <c r="QYM56" s="178" t="s">
        <v>339</v>
      </c>
      <c r="QYN56" s="178" t="s">
        <v>339</v>
      </c>
      <c r="QYO56" s="178" t="s">
        <v>339</v>
      </c>
      <c r="QYP56" s="178" t="s">
        <v>339</v>
      </c>
      <c r="QYQ56" s="178" t="s">
        <v>339</v>
      </c>
      <c r="QYR56" s="178" t="s">
        <v>339</v>
      </c>
      <c r="QYS56" s="178" t="s">
        <v>339</v>
      </c>
      <c r="QYT56" s="178" t="s">
        <v>339</v>
      </c>
      <c r="QYU56" s="178" t="s">
        <v>339</v>
      </c>
      <c r="QYV56" s="178" t="s">
        <v>339</v>
      </c>
      <c r="QYW56" s="178" t="s">
        <v>339</v>
      </c>
      <c r="QYX56" s="178" t="s">
        <v>339</v>
      </c>
      <c r="QYY56" s="178" t="s">
        <v>339</v>
      </c>
      <c r="QYZ56" s="178" t="s">
        <v>339</v>
      </c>
      <c r="QZA56" s="178" t="s">
        <v>339</v>
      </c>
      <c r="QZB56" s="178" t="s">
        <v>339</v>
      </c>
      <c r="QZC56" s="178" t="s">
        <v>339</v>
      </c>
      <c r="QZD56" s="178" t="s">
        <v>339</v>
      </c>
      <c r="QZE56" s="178" t="s">
        <v>339</v>
      </c>
      <c r="QZF56" s="178" t="s">
        <v>339</v>
      </c>
      <c r="QZG56" s="178" t="s">
        <v>339</v>
      </c>
      <c r="QZH56" s="178" t="s">
        <v>339</v>
      </c>
      <c r="QZI56" s="178" t="s">
        <v>339</v>
      </c>
      <c r="QZJ56" s="178" t="s">
        <v>339</v>
      </c>
      <c r="QZK56" s="178" t="s">
        <v>339</v>
      </c>
      <c r="QZL56" s="178" t="s">
        <v>339</v>
      </c>
      <c r="QZM56" s="178" t="s">
        <v>339</v>
      </c>
      <c r="QZN56" s="178" t="s">
        <v>339</v>
      </c>
      <c r="QZO56" s="178" t="s">
        <v>339</v>
      </c>
      <c r="QZP56" s="178" t="s">
        <v>339</v>
      </c>
      <c r="QZQ56" s="178" t="s">
        <v>339</v>
      </c>
      <c r="QZR56" s="178" t="s">
        <v>339</v>
      </c>
      <c r="QZS56" s="178" t="s">
        <v>339</v>
      </c>
      <c r="QZT56" s="178" t="s">
        <v>339</v>
      </c>
      <c r="QZU56" s="178" t="s">
        <v>339</v>
      </c>
      <c r="QZV56" s="178" t="s">
        <v>339</v>
      </c>
      <c r="QZW56" s="178" t="s">
        <v>339</v>
      </c>
      <c r="QZX56" s="178" t="s">
        <v>339</v>
      </c>
      <c r="QZY56" s="178" t="s">
        <v>339</v>
      </c>
      <c r="QZZ56" s="178" t="s">
        <v>339</v>
      </c>
      <c r="RAA56" s="178" t="s">
        <v>339</v>
      </c>
      <c r="RAB56" s="178" t="s">
        <v>339</v>
      </c>
      <c r="RAC56" s="178" t="s">
        <v>339</v>
      </c>
      <c r="RAD56" s="178" t="s">
        <v>339</v>
      </c>
      <c r="RAE56" s="178" t="s">
        <v>339</v>
      </c>
      <c r="RAF56" s="178" t="s">
        <v>339</v>
      </c>
      <c r="RAG56" s="178" t="s">
        <v>339</v>
      </c>
      <c r="RAH56" s="178" t="s">
        <v>339</v>
      </c>
      <c r="RAI56" s="178" t="s">
        <v>339</v>
      </c>
      <c r="RAJ56" s="178" t="s">
        <v>339</v>
      </c>
      <c r="RAK56" s="178" t="s">
        <v>339</v>
      </c>
      <c r="RAL56" s="178" t="s">
        <v>339</v>
      </c>
      <c r="RAM56" s="178" t="s">
        <v>339</v>
      </c>
      <c r="RAN56" s="178" t="s">
        <v>339</v>
      </c>
      <c r="RAO56" s="178" t="s">
        <v>339</v>
      </c>
      <c r="RAP56" s="178" t="s">
        <v>339</v>
      </c>
      <c r="RAQ56" s="178" t="s">
        <v>339</v>
      </c>
      <c r="RAR56" s="178" t="s">
        <v>339</v>
      </c>
      <c r="RAS56" s="178" t="s">
        <v>339</v>
      </c>
      <c r="RAT56" s="178" t="s">
        <v>339</v>
      </c>
      <c r="RAU56" s="178" t="s">
        <v>339</v>
      </c>
      <c r="RAV56" s="178" t="s">
        <v>339</v>
      </c>
      <c r="RAW56" s="178" t="s">
        <v>339</v>
      </c>
      <c r="RAX56" s="178" t="s">
        <v>339</v>
      </c>
      <c r="RAY56" s="178" t="s">
        <v>339</v>
      </c>
      <c r="RAZ56" s="178" t="s">
        <v>339</v>
      </c>
      <c r="RBA56" s="178" t="s">
        <v>339</v>
      </c>
      <c r="RBB56" s="178" t="s">
        <v>339</v>
      </c>
      <c r="RBC56" s="178" t="s">
        <v>339</v>
      </c>
      <c r="RBD56" s="178" t="s">
        <v>339</v>
      </c>
      <c r="RBE56" s="178" t="s">
        <v>339</v>
      </c>
      <c r="RBF56" s="178" t="s">
        <v>339</v>
      </c>
      <c r="RBG56" s="178" t="s">
        <v>339</v>
      </c>
      <c r="RBH56" s="178" t="s">
        <v>339</v>
      </c>
      <c r="RBI56" s="178" t="s">
        <v>339</v>
      </c>
      <c r="RBJ56" s="178" t="s">
        <v>339</v>
      </c>
      <c r="RBK56" s="178" t="s">
        <v>339</v>
      </c>
      <c r="RBL56" s="178" t="s">
        <v>339</v>
      </c>
      <c r="RBM56" s="178" t="s">
        <v>339</v>
      </c>
      <c r="RBN56" s="178" t="s">
        <v>339</v>
      </c>
      <c r="RBO56" s="178" t="s">
        <v>339</v>
      </c>
      <c r="RBP56" s="178" t="s">
        <v>339</v>
      </c>
      <c r="RBQ56" s="178" t="s">
        <v>339</v>
      </c>
      <c r="RBR56" s="178" t="s">
        <v>339</v>
      </c>
      <c r="RBS56" s="178" t="s">
        <v>339</v>
      </c>
      <c r="RBT56" s="178" t="s">
        <v>339</v>
      </c>
      <c r="RBU56" s="178" t="s">
        <v>339</v>
      </c>
      <c r="RBV56" s="178" t="s">
        <v>339</v>
      </c>
      <c r="RBW56" s="178" t="s">
        <v>339</v>
      </c>
      <c r="RBX56" s="178" t="s">
        <v>339</v>
      </c>
      <c r="RBY56" s="178" t="s">
        <v>339</v>
      </c>
      <c r="RBZ56" s="178" t="s">
        <v>339</v>
      </c>
      <c r="RCA56" s="178" t="s">
        <v>339</v>
      </c>
      <c r="RCB56" s="178" t="s">
        <v>339</v>
      </c>
      <c r="RCC56" s="178" t="s">
        <v>339</v>
      </c>
      <c r="RCD56" s="178" t="s">
        <v>339</v>
      </c>
      <c r="RCE56" s="178" t="s">
        <v>339</v>
      </c>
      <c r="RCF56" s="178" t="s">
        <v>339</v>
      </c>
      <c r="RCG56" s="178" t="s">
        <v>339</v>
      </c>
      <c r="RCH56" s="178" t="s">
        <v>339</v>
      </c>
      <c r="RCI56" s="178" t="s">
        <v>339</v>
      </c>
      <c r="RCJ56" s="178" t="s">
        <v>339</v>
      </c>
      <c r="RCK56" s="178" t="s">
        <v>339</v>
      </c>
      <c r="RCL56" s="178" t="s">
        <v>339</v>
      </c>
      <c r="RCM56" s="178" t="s">
        <v>339</v>
      </c>
      <c r="RCN56" s="178" t="s">
        <v>339</v>
      </c>
      <c r="RCO56" s="178" t="s">
        <v>339</v>
      </c>
      <c r="RCP56" s="178" t="s">
        <v>339</v>
      </c>
      <c r="RCQ56" s="178" t="s">
        <v>339</v>
      </c>
      <c r="RCR56" s="178" t="s">
        <v>339</v>
      </c>
      <c r="RCS56" s="178" t="s">
        <v>339</v>
      </c>
      <c r="RCT56" s="178" t="s">
        <v>339</v>
      </c>
      <c r="RCU56" s="178" t="s">
        <v>339</v>
      </c>
      <c r="RCV56" s="178" t="s">
        <v>339</v>
      </c>
      <c r="RCW56" s="178" t="s">
        <v>339</v>
      </c>
      <c r="RCX56" s="178" t="s">
        <v>339</v>
      </c>
      <c r="RCY56" s="178" t="s">
        <v>339</v>
      </c>
      <c r="RCZ56" s="178" t="s">
        <v>339</v>
      </c>
      <c r="RDA56" s="178" t="s">
        <v>339</v>
      </c>
      <c r="RDB56" s="178" t="s">
        <v>339</v>
      </c>
      <c r="RDC56" s="178" t="s">
        <v>339</v>
      </c>
      <c r="RDD56" s="178" t="s">
        <v>339</v>
      </c>
      <c r="RDE56" s="178" t="s">
        <v>339</v>
      </c>
      <c r="RDF56" s="178" t="s">
        <v>339</v>
      </c>
      <c r="RDG56" s="178" t="s">
        <v>339</v>
      </c>
      <c r="RDH56" s="178" t="s">
        <v>339</v>
      </c>
      <c r="RDI56" s="178" t="s">
        <v>339</v>
      </c>
      <c r="RDJ56" s="178" t="s">
        <v>339</v>
      </c>
      <c r="RDK56" s="178" t="s">
        <v>339</v>
      </c>
      <c r="RDL56" s="178" t="s">
        <v>339</v>
      </c>
      <c r="RDM56" s="178" t="s">
        <v>339</v>
      </c>
      <c r="RDN56" s="178" t="s">
        <v>339</v>
      </c>
      <c r="RDO56" s="178" t="s">
        <v>339</v>
      </c>
      <c r="RDP56" s="178" t="s">
        <v>339</v>
      </c>
      <c r="RDQ56" s="178" t="s">
        <v>339</v>
      </c>
      <c r="RDR56" s="178" t="s">
        <v>339</v>
      </c>
      <c r="RDS56" s="178" t="s">
        <v>339</v>
      </c>
      <c r="RDT56" s="178" t="s">
        <v>339</v>
      </c>
      <c r="RDU56" s="178" t="s">
        <v>339</v>
      </c>
      <c r="RDV56" s="178" t="s">
        <v>339</v>
      </c>
      <c r="RDW56" s="178" t="s">
        <v>339</v>
      </c>
      <c r="RDX56" s="178" t="s">
        <v>339</v>
      </c>
      <c r="RDY56" s="178" t="s">
        <v>339</v>
      </c>
      <c r="RDZ56" s="178" t="s">
        <v>339</v>
      </c>
      <c r="REA56" s="178" t="s">
        <v>339</v>
      </c>
      <c r="REB56" s="178" t="s">
        <v>339</v>
      </c>
      <c r="REC56" s="178" t="s">
        <v>339</v>
      </c>
      <c r="RED56" s="178" t="s">
        <v>339</v>
      </c>
      <c r="REE56" s="178" t="s">
        <v>339</v>
      </c>
      <c r="REF56" s="178" t="s">
        <v>339</v>
      </c>
      <c r="REG56" s="178" t="s">
        <v>339</v>
      </c>
      <c r="REH56" s="178" t="s">
        <v>339</v>
      </c>
      <c r="REI56" s="178" t="s">
        <v>339</v>
      </c>
      <c r="REJ56" s="178" t="s">
        <v>339</v>
      </c>
      <c r="REK56" s="178" t="s">
        <v>339</v>
      </c>
      <c r="REL56" s="178" t="s">
        <v>339</v>
      </c>
      <c r="REM56" s="178" t="s">
        <v>339</v>
      </c>
      <c r="REN56" s="178" t="s">
        <v>339</v>
      </c>
      <c r="REO56" s="178" t="s">
        <v>339</v>
      </c>
      <c r="REP56" s="178" t="s">
        <v>339</v>
      </c>
      <c r="REQ56" s="178" t="s">
        <v>339</v>
      </c>
      <c r="RER56" s="178" t="s">
        <v>339</v>
      </c>
      <c r="RES56" s="178" t="s">
        <v>339</v>
      </c>
      <c r="RET56" s="178" t="s">
        <v>339</v>
      </c>
      <c r="REU56" s="178" t="s">
        <v>339</v>
      </c>
      <c r="REV56" s="178" t="s">
        <v>339</v>
      </c>
      <c r="REW56" s="178" t="s">
        <v>339</v>
      </c>
      <c r="REX56" s="178" t="s">
        <v>339</v>
      </c>
      <c r="REY56" s="178" t="s">
        <v>339</v>
      </c>
      <c r="REZ56" s="178" t="s">
        <v>339</v>
      </c>
      <c r="RFA56" s="178" t="s">
        <v>339</v>
      </c>
      <c r="RFB56" s="178" t="s">
        <v>339</v>
      </c>
      <c r="RFC56" s="178" t="s">
        <v>339</v>
      </c>
      <c r="RFD56" s="178" t="s">
        <v>339</v>
      </c>
      <c r="RFE56" s="178" t="s">
        <v>339</v>
      </c>
      <c r="RFF56" s="178" t="s">
        <v>339</v>
      </c>
      <c r="RFG56" s="178" t="s">
        <v>339</v>
      </c>
      <c r="RFH56" s="178" t="s">
        <v>339</v>
      </c>
      <c r="RFI56" s="178" t="s">
        <v>339</v>
      </c>
      <c r="RFJ56" s="178" t="s">
        <v>339</v>
      </c>
      <c r="RFK56" s="178" t="s">
        <v>339</v>
      </c>
      <c r="RFL56" s="178" t="s">
        <v>339</v>
      </c>
      <c r="RFM56" s="178" t="s">
        <v>339</v>
      </c>
      <c r="RFN56" s="178" t="s">
        <v>339</v>
      </c>
      <c r="RFO56" s="178" t="s">
        <v>339</v>
      </c>
      <c r="RFP56" s="178" t="s">
        <v>339</v>
      </c>
      <c r="RFQ56" s="178" t="s">
        <v>339</v>
      </c>
      <c r="RFR56" s="178" t="s">
        <v>339</v>
      </c>
      <c r="RFS56" s="178" t="s">
        <v>339</v>
      </c>
      <c r="RFT56" s="178" t="s">
        <v>339</v>
      </c>
      <c r="RFU56" s="178" t="s">
        <v>339</v>
      </c>
      <c r="RFV56" s="178" t="s">
        <v>339</v>
      </c>
      <c r="RFW56" s="178" t="s">
        <v>339</v>
      </c>
      <c r="RFX56" s="178" t="s">
        <v>339</v>
      </c>
      <c r="RFY56" s="178" t="s">
        <v>339</v>
      </c>
      <c r="RFZ56" s="178" t="s">
        <v>339</v>
      </c>
      <c r="RGA56" s="178" t="s">
        <v>339</v>
      </c>
      <c r="RGB56" s="178" t="s">
        <v>339</v>
      </c>
      <c r="RGC56" s="178" t="s">
        <v>339</v>
      </c>
      <c r="RGD56" s="178" t="s">
        <v>339</v>
      </c>
      <c r="RGE56" s="178" t="s">
        <v>339</v>
      </c>
      <c r="RGF56" s="178" t="s">
        <v>339</v>
      </c>
      <c r="RGG56" s="178" t="s">
        <v>339</v>
      </c>
      <c r="RGH56" s="178" t="s">
        <v>339</v>
      </c>
      <c r="RGI56" s="178" t="s">
        <v>339</v>
      </c>
      <c r="RGJ56" s="178" t="s">
        <v>339</v>
      </c>
      <c r="RGK56" s="178" t="s">
        <v>339</v>
      </c>
      <c r="RGL56" s="178" t="s">
        <v>339</v>
      </c>
      <c r="RGM56" s="178" t="s">
        <v>339</v>
      </c>
      <c r="RGN56" s="178" t="s">
        <v>339</v>
      </c>
      <c r="RGO56" s="178" t="s">
        <v>339</v>
      </c>
      <c r="RGP56" s="178" t="s">
        <v>339</v>
      </c>
      <c r="RGQ56" s="178" t="s">
        <v>339</v>
      </c>
      <c r="RGR56" s="178" t="s">
        <v>339</v>
      </c>
      <c r="RGS56" s="178" t="s">
        <v>339</v>
      </c>
      <c r="RGT56" s="178" t="s">
        <v>339</v>
      </c>
      <c r="RGU56" s="178" t="s">
        <v>339</v>
      </c>
      <c r="RGV56" s="178" t="s">
        <v>339</v>
      </c>
      <c r="RGW56" s="178" t="s">
        <v>339</v>
      </c>
      <c r="RGX56" s="178" t="s">
        <v>339</v>
      </c>
      <c r="RGY56" s="178" t="s">
        <v>339</v>
      </c>
      <c r="RGZ56" s="178" t="s">
        <v>339</v>
      </c>
      <c r="RHA56" s="178" t="s">
        <v>339</v>
      </c>
      <c r="RHB56" s="178" t="s">
        <v>339</v>
      </c>
      <c r="RHC56" s="178" t="s">
        <v>339</v>
      </c>
      <c r="RHD56" s="178" t="s">
        <v>339</v>
      </c>
      <c r="RHE56" s="178" t="s">
        <v>339</v>
      </c>
      <c r="RHF56" s="178" t="s">
        <v>339</v>
      </c>
      <c r="RHG56" s="178" t="s">
        <v>339</v>
      </c>
      <c r="RHH56" s="178" t="s">
        <v>339</v>
      </c>
      <c r="RHI56" s="178" t="s">
        <v>339</v>
      </c>
      <c r="RHJ56" s="178" t="s">
        <v>339</v>
      </c>
      <c r="RHK56" s="178" t="s">
        <v>339</v>
      </c>
      <c r="RHL56" s="178" t="s">
        <v>339</v>
      </c>
      <c r="RHM56" s="178" t="s">
        <v>339</v>
      </c>
      <c r="RHN56" s="178" t="s">
        <v>339</v>
      </c>
      <c r="RHO56" s="178" t="s">
        <v>339</v>
      </c>
      <c r="RHP56" s="178" t="s">
        <v>339</v>
      </c>
      <c r="RHQ56" s="178" t="s">
        <v>339</v>
      </c>
      <c r="RHR56" s="178" t="s">
        <v>339</v>
      </c>
      <c r="RHS56" s="178" t="s">
        <v>339</v>
      </c>
      <c r="RHT56" s="178" t="s">
        <v>339</v>
      </c>
      <c r="RHU56" s="178" t="s">
        <v>339</v>
      </c>
      <c r="RHV56" s="178" t="s">
        <v>339</v>
      </c>
      <c r="RHW56" s="178" t="s">
        <v>339</v>
      </c>
      <c r="RHX56" s="178" t="s">
        <v>339</v>
      </c>
      <c r="RHY56" s="178" t="s">
        <v>339</v>
      </c>
      <c r="RHZ56" s="178" t="s">
        <v>339</v>
      </c>
      <c r="RIA56" s="178" t="s">
        <v>339</v>
      </c>
      <c r="RIB56" s="178" t="s">
        <v>339</v>
      </c>
      <c r="RIC56" s="178" t="s">
        <v>339</v>
      </c>
      <c r="RID56" s="178" t="s">
        <v>339</v>
      </c>
      <c r="RIE56" s="178" t="s">
        <v>339</v>
      </c>
      <c r="RIF56" s="178" t="s">
        <v>339</v>
      </c>
      <c r="RIG56" s="178" t="s">
        <v>339</v>
      </c>
      <c r="RIH56" s="178" t="s">
        <v>339</v>
      </c>
      <c r="RII56" s="178" t="s">
        <v>339</v>
      </c>
      <c r="RIJ56" s="178" t="s">
        <v>339</v>
      </c>
      <c r="RIK56" s="178" t="s">
        <v>339</v>
      </c>
      <c r="RIL56" s="178" t="s">
        <v>339</v>
      </c>
      <c r="RIM56" s="178" t="s">
        <v>339</v>
      </c>
      <c r="RIN56" s="178" t="s">
        <v>339</v>
      </c>
      <c r="RIO56" s="178" t="s">
        <v>339</v>
      </c>
      <c r="RIP56" s="178" t="s">
        <v>339</v>
      </c>
      <c r="RIQ56" s="178" t="s">
        <v>339</v>
      </c>
      <c r="RIR56" s="178" t="s">
        <v>339</v>
      </c>
      <c r="RIS56" s="178" t="s">
        <v>339</v>
      </c>
      <c r="RIT56" s="178" t="s">
        <v>339</v>
      </c>
      <c r="RIU56" s="178" t="s">
        <v>339</v>
      </c>
      <c r="RIV56" s="178" t="s">
        <v>339</v>
      </c>
      <c r="RIW56" s="178" t="s">
        <v>339</v>
      </c>
      <c r="RIX56" s="178" t="s">
        <v>339</v>
      </c>
      <c r="RIY56" s="178" t="s">
        <v>339</v>
      </c>
      <c r="RIZ56" s="178" t="s">
        <v>339</v>
      </c>
      <c r="RJA56" s="178" t="s">
        <v>339</v>
      </c>
      <c r="RJB56" s="178" t="s">
        <v>339</v>
      </c>
      <c r="RJC56" s="178" t="s">
        <v>339</v>
      </c>
      <c r="RJD56" s="178" t="s">
        <v>339</v>
      </c>
      <c r="RJE56" s="178" t="s">
        <v>339</v>
      </c>
      <c r="RJF56" s="178" t="s">
        <v>339</v>
      </c>
      <c r="RJG56" s="178" t="s">
        <v>339</v>
      </c>
      <c r="RJH56" s="178" t="s">
        <v>339</v>
      </c>
      <c r="RJI56" s="178" t="s">
        <v>339</v>
      </c>
      <c r="RJJ56" s="178" t="s">
        <v>339</v>
      </c>
      <c r="RJK56" s="178" t="s">
        <v>339</v>
      </c>
      <c r="RJL56" s="178" t="s">
        <v>339</v>
      </c>
      <c r="RJM56" s="178" t="s">
        <v>339</v>
      </c>
      <c r="RJN56" s="178" t="s">
        <v>339</v>
      </c>
      <c r="RJO56" s="178" t="s">
        <v>339</v>
      </c>
      <c r="RJP56" s="178" t="s">
        <v>339</v>
      </c>
      <c r="RJQ56" s="178" t="s">
        <v>339</v>
      </c>
      <c r="RJR56" s="178" t="s">
        <v>339</v>
      </c>
      <c r="RJS56" s="178" t="s">
        <v>339</v>
      </c>
      <c r="RJT56" s="178" t="s">
        <v>339</v>
      </c>
      <c r="RJU56" s="178" t="s">
        <v>339</v>
      </c>
      <c r="RJV56" s="178" t="s">
        <v>339</v>
      </c>
      <c r="RJW56" s="178" t="s">
        <v>339</v>
      </c>
      <c r="RJX56" s="178" t="s">
        <v>339</v>
      </c>
      <c r="RJY56" s="178" t="s">
        <v>339</v>
      </c>
      <c r="RJZ56" s="178" t="s">
        <v>339</v>
      </c>
      <c r="RKA56" s="178" t="s">
        <v>339</v>
      </c>
      <c r="RKB56" s="178" t="s">
        <v>339</v>
      </c>
      <c r="RKC56" s="178" t="s">
        <v>339</v>
      </c>
      <c r="RKD56" s="178" t="s">
        <v>339</v>
      </c>
      <c r="RKE56" s="178" t="s">
        <v>339</v>
      </c>
      <c r="RKF56" s="178" t="s">
        <v>339</v>
      </c>
      <c r="RKG56" s="178" t="s">
        <v>339</v>
      </c>
      <c r="RKH56" s="178" t="s">
        <v>339</v>
      </c>
      <c r="RKI56" s="178" t="s">
        <v>339</v>
      </c>
      <c r="RKJ56" s="178" t="s">
        <v>339</v>
      </c>
      <c r="RKK56" s="178" t="s">
        <v>339</v>
      </c>
      <c r="RKL56" s="178" t="s">
        <v>339</v>
      </c>
      <c r="RKM56" s="178" t="s">
        <v>339</v>
      </c>
      <c r="RKN56" s="178" t="s">
        <v>339</v>
      </c>
      <c r="RKO56" s="178" t="s">
        <v>339</v>
      </c>
      <c r="RKP56" s="178" t="s">
        <v>339</v>
      </c>
      <c r="RKQ56" s="178" t="s">
        <v>339</v>
      </c>
      <c r="RKR56" s="178" t="s">
        <v>339</v>
      </c>
      <c r="RKS56" s="178" t="s">
        <v>339</v>
      </c>
      <c r="RKT56" s="178" t="s">
        <v>339</v>
      </c>
      <c r="RKU56" s="178" t="s">
        <v>339</v>
      </c>
      <c r="RKV56" s="178" t="s">
        <v>339</v>
      </c>
      <c r="RKW56" s="178" t="s">
        <v>339</v>
      </c>
      <c r="RKX56" s="178" t="s">
        <v>339</v>
      </c>
      <c r="RKY56" s="178" t="s">
        <v>339</v>
      </c>
      <c r="RKZ56" s="178" t="s">
        <v>339</v>
      </c>
      <c r="RLA56" s="178" t="s">
        <v>339</v>
      </c>
      <c r="RLB56" s="178" t="s">
        <v>339</v>
      </c>
      <c r="RLC56" s="178" t="s">
        <v>339</v>
      </c>
      <c r="RLD56" s="178" t="s">
        <v>339</v>
      </c>
      <c r="RLE56" s="178" t="s">
        <v>339</v>
      </c>
      <c r="RLF56" s="178" t="s">
        <v>339</v>
      </c>
      <c r="RLG56" s="178" t="s">
        <v>339</v>
      </c>
      <c r="RLH56" s="178" t="s">
        <v>339</v>
      </c>
      <c r="RLI56" s="178" t="s">
        <v>339</v>
      </c>
      <c r="RLJ56" s="178" t="s">
        <v>339</v>
      </c>
      <c r="RLK56" s="178" t="s">
        <v>339</v>
      </c>
      <c r="RLL56" s="178" t="s">
        <v>339</v>
      </c>
      <c r="RLM56" s="178" t="s">
        <v>339</v>
      </c>
      <c r="RLN56" s="178" t="s">
        <v>339</v>
      </c>
      <c r="RLO56" s="178" t="s">
        <v>339</v>
      </c>
      <c r="RLP56" s="178" t="s">
        <v>339</v>
      </c>
      <c r="RLQ56" s="178" t="s">
        <v>339</v>
      </c>
      <c r="RLR56" s="178" t="s">
        <v>339</v>
      </c>
      <c r="RLS56" s="178" t="s">
        <v>339</v>
      </c>
      <c r="RLT56" s="178" t="s">
        <v>339</v>
      </c>
      <c r="RLU56" s="178" t="s">
        <v>339</v>
      </c>
      <c r="RLV56" s="178" t="s">
        <v>339</v>
      </c>
      <c r="RLW56" s="178" t="s">
        <v>339</v>
      </c>
      <c r="RLX56" s="178" t="s">
        <v>339</v>
      </c>
      <c r="RLY56" s="178" t="s">
        <v>339</v>
      </c>
      <c r="RLZ56" s="178" t="s">
        <v>339</v>
      </c>
      <c r="RMA56" s="178" t="s">
        <v>339</v>
      </c>
      <c r="RMB56" s="178" t="s">
        <v>339</v>
      </c>
      <c r="RMC56" s="178" t="s">
        <v>339</v>
      </c>
      <c r="RMD56" s="178" t="s">
        <v>339</v>
      </c>
      <c r="RME56" s="178" t="s">
        <v>339</v>
      </c>
      <c r="RMF56" s="178" t="s">
        <v>339</v>
      </c>
      <c r="RMG56" s="178" t="s">
        <v>339</v>
      </c>
      <c r="RMH56" s="178" t="s">
        <v>339</v>
      </c>
      <c r="RMI56" s="178" t="s">
        <v>339</v>
      </c>
      <c r="RMJ56" s="178" t="s">
        <v>339</v>
      </c>
      <c r="RMK56" s="178" t="s">
        <v>339</v>
      </c>
      <c r="RML56" s="178" t="s">
        <v>339</v>
      </c>
      <c r="RMM56" s="178" t="s">
        <v>339</v>
      </c>
      <c r="RMN56" s="178" t="s">
        <v>339</v>
      </c>
      <c r="RMO56" s="178" t="s">
        <v>339</v>
      </c>
      <c r="RMP56" s="178" t="s">
        <v>339</v>
      </c>
      <c r="RMQ56" s="178" t="s">
        <v>339</v>
      </c>
      <c r="RMR56" s="178" t="s">
        <v>339</v>
      </c>
      <c r="RMS56" s="178" t="s">
        <v>339</v>
      </c>
      <c r="RMT56" s="178" t="s">
        <v>339</v>
      </c>
      <c r="RMU56" s="178" t="s">
        <v>339</v>
      </c>
      <c r="RMV56" s="178" t="s">
        <v>339</v>
      </c>
      <c r="RMW56" s="178" t="s">
        <v>339</v>
      </c>
      <c r="RMX56" s="178" t="s">
        <v>339</v>
      </c>
      <c r="RMY56" s="178" t="s">
        <v>339</v>
      </c>
      <c r="RMZ56" s="178" t="s">
        <v>339</v>
      </c>
      <c r="RNA56" s="178" t="s">
        <v>339</v>
      </c>
      <c r="RNB56" s="178" t="s">
        <v>339</v>
      </c>
      <c r="RNC56" s="178" t="s">
        <v>339</v>
      </c>
      <c r="RND56" s="178" t="s">
        <v>339</v>
      </c>
      <c r="RNE56" s="178" t="s">
        <v>339</v>
      </c>
      <c r="RNF56" s="178" t="s">
        <v>339</v>
      </c>
      <c r="RNG56" s="178" t="s">
        <v>339</v>
      </c>
      <c r="RNH56" s="178" t="s">
        <v>339</v>
      </c>
      <c r="RNI56" s="178" t="s">
        <v>339</v>
      </c>
      <c r="RNJ56" s="178" t="s">
        <v>339</v>
      </c>
      <c r="RNK56" s="178" t="s">
        <v>339</v>
      </c>
      <c r="RNL56" s="178" t="s">
        <v>339</v>
      </c>
      <c r="RNM56" s="178" t="s">
        <v>339</v>
      </c>
      <c r="RNN56" s="178" t="s">
        <v>339</v>
      </c>
      <c r="RNO56" s="178" t="s">
        <v>339</v>
      </c>
      <c r="RNP56" s="178" t="s">
        <v>339</v>
      </c>
      <c r="RNQ56" s="178" t="s">
        <v>339</v>
      </c>
      <c r="RNR56" s="178" t="s">
        <v>339</v>
      </c>
      <c r="RNS56" s="178" t="s">
        <v>339</v>
      </c>
      <c r="RNT56" s="178" t="s">
        <v>339</v>
      </c>
      <c r="RNU56" s="178" t="s">
        <v>339</v>
      </c>
      <c r="RNV56" s="178" t="s">
        <v>339</v>
      </c>
      <c r="RNW56" s="178" t="s">
        <v>339</v>
      </c>
      <c r="RNX56" s="178" t="s">
        <v>339</v>
      </c>
      <c r="RNY56" s="178" t="s">
        <v>339</v>
      </c>
      <c r="RNZ56" s="178" t="s">
        <v>339</v>
      </c>
      <c r="ROA56" s="178" t="s">
        <v>339</v>
      </c>
      <c r="ROB56" s="178" t="s">
        <v>339</v>
      </c>
      <c r="ROC56" s="178" t="s">
        <v>339</v>
      </c>
      <c r="ROD56" s="178" t="s">
        <v>339</v>
      </c>
      <c r="ROE56" s="178" t="s">
        <v>339</v>
      </c>
      <c r="ROF56" s="178" t="s">
        <v>339</v>
      </c>
      <c r="ROG56" s="178" t="s">
        <v>339</v>
      </c>
      <c r="ROH56" s="178" t="s">
        <v>339</v>
      </c>
      <c r="ROI56" s="178" t="s">
        <v>339</v>
      </c>
      <c r="ROJ56" s="178" t="s">
        <v>339</v>
      </c>
      <c r="ROK56" s="178" t="s">
        <v>339</v>
      </c>
      <c r="ROL56" s="178" t="s">
        <v>339</v>
      </c>
      <c r="ROM56" s="178" t="s">
        <v>339</v>
      </c>
      <c r="RON56" s="178" t="s">
        <v>339</v>
      </c>
      <c r="ROO56" s="178" t="s">
        <v>339</v>
      </c>
      <c r="ROP56" s="178" t="s">
        <v>339</v>
      </c>
      <c r="ROQ56" s="178" t="s">
        <v>339</v>
      </c>
      <c r="ROR56" s="178" t="s">
        <v>339</v>
      </c>
      <c r="ROS56" s="178" t="s">
        <v>339</v>
      </c>
      <c r="ROT56" s="178" t="s">
        <v>339</v>
      </c>
      <c r="ROU56" s="178" t="s">
        <v>339</v>
      </c>
      <c r="ROV56" s="178" t="s">
        <v>339</v>
      </c>
      <c r="ROW56" s="178" t="s">
        <v>339</v>
      </c>
      <c r="ROX56" s="178" t="s">
        <v>339</v>
      </c>
      <c r="ROY56" s="178" t="s">
        <v>339</v>
      </c>
      <c r="ROZ56" s="178" t="s">
        <v>339</v>
      </c>
      <c r="RPA56" s="178" t="s">
        <v>339</v>
      </c>
      <c r="RPB56" s="178" t="s">
        <v>339</v>
      </c>
      <c r="RPC56" s="178" t="s">
        <v>339</v>
      </c>
      <c r="RPD56" s="178" t="s">
        <v>339</v>
      </c>
      <c r="RPE56" s="178" t="s">
        <v>339</v>
      </c>
      <c r="RPF56" s="178" t="s">
        <v>339</v>
      </c>
      <c r="RPG56" s="178" t="s">
        <v>339</v>
      </c>
      <c r="RPH56" s="178" t="s">
        <v>339</v>
      </c>
      <c r="RPI56" s="178" t="s">
        <v>339</v>
      </c>
      <c r="RPJ56" s="178" t="s">
        <v>339</v>
      </c>
      <c r="RPK56" s="178" t="s">
        <v>339</v>
      </c>
      <c r="RPL56" s="178" t="s">
        <v>339</v>
      </c>
      <c r="RPM56" s="178" t="s">
        <v>339</v>
      </c>
      <c r="RPN56" s="178" t="s">
        <v>339</v>
      </c>
      <c r="RPO56" s="178" t="s">
        <v>339</v>
      </c>
      <c r="RPP56" s="178" t="s">
        <v>339</v>
      </c>
      <c r="RPQ56" s="178" t="s">
        <v>339</v>
      </c>
      <c r="RPR56" s="178" t="s">
        <v>339</v>
      </c>
      <c r="RPS56" s="178" t="s">
        <v>339</v>
      </c>
      <c r="RPT56" s="178" t="s">
        <v>339</v>
      </c>
      <c r="RPU56" s="178" t="s">
        <v>339</v>
      </c>
      <c r="RPV56" s="178" t="s">
        <v>339</v>
      </c>
      <c r="RPW56" s="178" t="s">
        <v>339</v>
      </c>
      <c r="RPX56" s="178" t="s">
        <v>339</v>
      </c>
      <c r="RPY56" s="178" t="s">
        <v>339</v>
      </c>
      <c r="RPZ56" s="178" t="s">
        <v>339</v>
      </c>
      <c r="RQA56" s="178" t="s">
        <v>339</v>
      </c>
      <c r="RQB56" s="178" t="s">
        <v>339</v>
      </c>
      <c r="RQC56" s="178" t="s">
        <v>339</v>
      </c>
      <c r="RQD56" s="178" t="s">
        <v>339</v>
      </c>
      <c r="RQE56" s="178" t="s">
        <v>339</v>
      </c>
      <c r="RQF56" s="178" t="s">
        <v>339</v>
      </c>
      <c r="RQG56" s="178" t="s">
        <v>339</v>
      </c>
      <c r="RQH56" s="178" t="s">
        <v>339</v>
      </c>
      <c r="RQI56" s="178" t="s">
        <v>339</v>
      </c>
      <c r="RQJ56" s="178" t="s">
        <v>339</v>
      </c>
      <c r="RQK56" s="178" t="s">
        <v>339</v>
      </c>
      <c r="RQL56" s="178" t="s">
        <v>339</v>
      </c>
      <c r="RQM56" s="178" t="s">
        <v>339</v>
      </c>
      <c r="RQN56" s="178" t="s">
        <v>339</v>
      </c>
      <c r="RQO56" s="178" t="s">
        <v>339</v>
      </c>
      <c r="RQP56" s="178" t="s">
        <v>339</v>
      </c>
      <c r="RQQ56" s="178" t="s">
        <v>339</v>
      </c>
      <c r="RQR56" s="178" t="s">
        <v>339</v>
      </c>
      <c r="RQS56" s="178" t="s">
        <v>339</v>
      </c>
      <c r="RQT56" s="178" t="s">
        <v>339</v>
      </c>
      <c r="RQU56" s="178" t="s">
        <v>339</v>
      </c>
      <c r="RQV56" s="178" t="s">
        <v>339</v>
      </c>
      <c r="RQW56" s="178" t="s">
        <v>339</v>
      </c>
      <c r="RQX56" s="178" t="s">
        <v>339</v>
      </c>
      <c r="RQY56" s="178" t="s">
        <v>339</v>
      </c>
      <c r="RQZ56" s="178" t="s">
        <v>339</v>
      </c>
      <c r="RRA56" s="178" t="s">
        <v>339</v>
      </c>
      <c r="RRB56" s="178" t="s">
        <v>339</v>
      </c>
      <c r="RRC56" s="178" t="s">
        <v>339</v>
      </c>
      <c r="RRD56" s="178" t="s">
        <v>339</v>
      </c>
      <c r="RRE56" s="178" t="s">
        <v>339</v>
      </c>
      <c r="RRF56" s="178" t="s">
        <v>339</v>
      </c>
      <c r="RRG56" s="178" t="s">
        <v>339</v>
      </c>
      <c r="RRH56" s="178" t="s">
        <v>339</v>
      </c>
      <c r="RRI56" s="178" t="s">
        <v>339</v>
      </c>
      <c r="RRJ56" s="178" t="s">
        <v>339</v>
      </c>
      <c r="RRK56" s="178" t="s">
        <v>339</v>
      </c>
      <c r="RRL56" s="178" t="s">
        <v>339</v>
      </c>
      <c r="RRM56" s="178" t="s">
        <v>339</v>
      </c>
      <c r="RRN56" s="178" t="s">
        <v>339</v>
      </c>
      <c r="RRO56" s="178" t="s">
        <v>339</v>
      </c>
      <c r="RRP56" s="178" t="s">
        <v>339</v>
      </c>
      <c r="RRQ56" s="178" t="s">
        <v>339</v>
      </c>
      <c r="RRR56" s="178" t="s">
        <v>339</v>
      </c>
      <c r="RRS56" s="178" t="s">
        <v>339</v>
      </c>
      <c r="RRT56" s="178" t="s">
        <v>339</v>
      </c>
      <c r="RRU56" s="178" t="s">
        <v>339</v>
      </c>
      <c r="RRV56" s="178" t="s">
        <v>339</v>
      </c>
      <c r="RRW56" s="178" t="s">
        <v>339</v>
      </c>
      <c r="RRX56" s="178" t="s">
        <v>339</v>
      </c>
      <c r="RRY56" s="178" t="s">
        <v>339</v>
      </c>
      <c r="RRZ56" s="178" t="s">
        <v>339</v>
      </c>
      <c r="RSA56" s="178" t="s">
        <v>339</v>
      </c>
      <c r="RSB56" s="178" t="s">
        <v>339</v>
      </c>
      <c r="RSC56" s="178" t="s">
        <v>339</v>
      </c>
      <c r="RSD56" s="178" t="s">
        <v>339</v>
      </c>
      <c r="RSE56" s="178" t="s">
        <v>339</v>
      </c>
      <c r="RSF56" s="178" t="s">
        <v>339</v>
      </c>
      <c r="RSG56" s="178" t="s">
        <v>339</v>
      </c>
      <c r="RSH56" s="178" t="s">
        <v>339</v>
      </c>
      <c r="RSI56" s="178" t="s">
        <v>339</v>
      </c>
      <c r="RSJ56" s="178" t="s">
        <v>339</v>
      </c>
      <c r="RSK56" s="178" t="s">
        <v>339</v>
      </c>
      <c r="RSL56" s="178" t="s">
        <v>339</v>
      </c>
      <c r="RSM56" s="178" t="s">
        <v>339</v>
      </c>
      <c r="RSN56" s="178" t="s">
        <v>339</v>
      </c>
      <c r="RSO56" s="178" t="s">
        <v>339</v>
      </c>
      <c r="RSP56" s="178" t="s">
        <v>339</v>
      </c>
      <c r="RSQ56" s="178" t="s">
        <v>339</v>
      </c>
      <c r="RSR56" s="178" t="s">
        <v>339</v>
      </c>
      <c r="RSS56" s="178" t="s">
        <v>339</v>
      </c>
      <c r="RST56" s="178" t="s">
        <v>339</v>
      </c>
      <c r="RSU56" s="178" t="s">
        <v>339</v>
      </c>
      <c r="RSV56" s="178" t="s">
        <v>339</v>
      </c>
      <c r="RSW56" s="178" t="s">
        <v>339</v>
      </c>
      <c r="RSX56" s="178" t="s">
        <v>339</v>
      </c>
      <c r="RSY56" s="178" t="s">
        <v>339</v>
      </c>
      <c r="RSZ56" s="178" t="s">
        <v>339</v>
      </c>
      <c r="RTA56" s="178" t="s">
        <v>339</v>
      </c>
      <c r="RTB56" s="178" t="s">
        <v>339</v>
      </c>
      <c r="RTC56" s="178" t="s">
        <v>339</v>
      </c>
      <c r="RTD56" s="178" t="s">
        <v>339</v>
      </c>
      <c r="RTE56" s="178" t="s">
        <v>339</v>
      </c>
      <c r="RTF56" s="178" t="s">
        <v>339</v>
      </c>
      <c r="RTG56" s="178" t="s">
        <v>339</v>
      </c>
      <c r="RTH56" s="178" t="s">
        <v>339</v>
      </c>
      <c r="RTI56" s="178" t="s">
        <v>339</v>
      </c>
      <c r="RTJ56" s="178" t="s">
        <v>339</v>
      </c>
      <c r="RTK56" s="178" t="s">
        <v>339</v>
      </c>
      <c r="RTL56" s="178" t="s">
        <v>339</v>
      </c>
      <c r="RTM56" s="178" t="s">
        <v>339</v>
      </c>
      <c r="RTN56" s="178" t="s">
        <v>339</v>
      </c>
      <c r="RTO56" s="178" t="s">
        <v>339</v>
      </c>
      <c r="RTP56" s="178" t="s">
        <v>339</v>
      </c>
      <c r="RTQ56" s="178" t="s">
        <v>339</v>
      </c>
      <c r="RTR56" s="178" t="s">
        <v>339</v>
      </c>
      <c r="RTS56" s="178" t="s">
        <v>339</v>
      </c>
      <c r="RTT56" s="178" t="s">
        <v>339</v>
      </c>
      <c r="RTU56" s="178" t="s">
        <v>339</v>
      </c>
      <c r="RTV56" s="178" t="s">
        <v>339</v>
      </c>
      <c r="RTW56" s="178" t="s">
        <v>339</v>
      </c>
      <c r="RTX56" s="178" t="s">
        <v>339</v>
      </c>
      <c r="RTY56" s="178" t="s">
        <v>339</v>
      </c>
      <c r="RTZ56" s="178" t="s">
        <v>339</v>
      </c>
      <c r="RUA56" s="178" t="s">
        <v>339</v>
      </c>
      <c r="RUB56" s="178" t="s">
        <v>339</v>
      </c>
      <c r="RUC56" s="178" t="s">
        <v>339</v>
      </c>
      <c r="RUD56" s="178" t="s">
        <v>339</v>
      </c>
      <c r="RUE56" s="178" t="s">
        <v>339</v>
      </c>
      <c r="RUF56" s="178" t="s">
        <v>339</v>
      </c>
      <c r="RUG56" s="178" t="s">
        <v>339</v>
      </c>
      <c r="RUH56" s="178" t="s">
        <v>339</v>
      </c>
      <c r="RUI56" s="178" t="s">
        <v>339</v>
      </c>
      <c r="RUJ56" s="178" t="s">
        <v>339</v>
      </c>
      <c r="RUK56" s="178" t="s">
        <v>339</v>
      </c>
      <c r="RUL56" s="178" t="s">
        <v>339</v>
      </c>
      <c r="RUM56" s="178" t="s">
        <v>339</v>
      </c>
      <c r="RUN56" s="178" t="s">
        <v>339</v>
      </c>
      <c r="RUO56" s="178" t="s">
        <v>339</v>
      </c>
      <c r="RUP56" s="178" t="s">
        <v>339</v>
      </c>
      <c r="RUQ56" s="178" t="s">
        <v>339</v>
      </c>
      <c r="RUR56" s="178" t="s">
        <v>339</v>
      </c>
      <c r="RUS56" s="178" t="s">
        <v>339</v>
      </c>
      <c r="RUT56" s="178" t="s">
        <v>339</v>
      </c>
      <c r="RUU56" s="178" t="s">
        <v>339</v>
      </c>
      <c r="RUV56" s="178" t="s">
        <v>339</v>
      </c>
      <c r="RUW56" s="178" t="s">
        <v>339</v>
      </c>
      <c r="RUX56" s="178" t="s">
        <v>339</v>
      </c>
      <c r="RUY56" s="178" t="s">
        <v>339</v>
      </c>
      <c r="RUZ56" s="178" t="s">
        <v>339</v>
      </c>
      <c r="RVA56" s="178" t="s">
        <v>339</v>
      </c>
      <c r="RVB56" s="178" t="s">
        <v>339</v>
      </c>
      <c r="RVC56" s="178" t="s">
        <v>339</v>
      </c>
      <c r="RVD56" s="178" t="s">
        <v>339</v>
      </c>
      <c r="RVE56" s="178" t="s">
        <v>339</v>
      </c>
      <c r="RVF56" s="178" t="s">
        <v>339</v>
      </c>
      <c r="RVG56" s="178" t="s">
        <v>339</v>
      </c>
      <c r="RVH56" s="178" t="s">
        <v>339</v>
      </c>
      <c r="RVI56" s="178" t="s">
        <v>339</v>
      </c>
      <c r="RVJ56" s="178" t="s">
        <v>339</v>
      </c>
      <c r="RVK56" s="178" t="s">
        <v>339</v>
      </c>
      <c r="RVL56" s="178" t="s">
        <v>339</v>
      </c>
      <c r="RVM56" s="178" t="s">
        <v>339</v>
      </c>
      <c r="RVN56" s="178" t="s">
        <v>339</v>
      </c>
      <c r="RVO56" s="178" t="s">
        <v>339</v>
      </c>
      <c r="RVP56" s="178" t="s">
        <v>339</v>
      </c>
      <c r="RVQ56" s="178" t="s">
        <v>339</v>
      </c>
      <c r="RVR56" s="178" t="s">
        <v>339</v>
      </c>
      <c r="RVS56" s="178" t="s">
        <v>339</v>
      </c>
      <c r="RVT56" s="178" t="s">
        <v>339</v>
      </c>
      <c r="RVU56" s="178" t="s">
        <v>339</v>
      </c>
      <c r="RVV56" s="178" t="s">
        <v>339</v>
      </c>
      <c r="RVW56" s="178" t="s">
        <v>339</v>
      </c>
      <c r="RVX56" s="178" t="s">
        <v>339</v>
      </c>
      <c r="RVY56" s="178" t="s">
        <v>339</v>
      </c>
      <c r="RVZ56" s="178" t="s">
        <v>339</v>
      </c>
      <c r="RWA56" s="178" t="s">
        <v>339</v>
      </c>
      <c r="RWB56" s="178" t="s">
        <v>339</v>
      </c>
      <c r="RWC56" s="178" t="s">
        <v>339</v>
      </c>
      <c r="RWD56" s="178" t="s">
        <v>339</v>
      </c>
      <c r="RWE56" s="178" t="s">
        <v>339</v>
      </c>
      <c r="RWF56" s="178" t="s">
        <v>339</v>
      </c>
      <c r="RWG56" s="178" t="s">
        <v>339</v>
      </c>
      <c r="RWH56" s="178" t="s">
        <v>339</v>
      </c>
      <c r="RWI56" s="178" t="s">
        <v>339</v>
      </c>
      <c r="RWJ56" s="178" t="s">
        <v>339</v>
      </c>
      <c r="RWK56" s="178" t="s">
        <v>339</v>
      </c>
      <c r="RWL56" s="178" t="s">
        <v>339</v>
      </c>
      <c r="RWM56" s="178" t="s">
        <v>339</v>
      </c>
      <c r="RWN56" s="178" t="s">
        <v>339</v>
      </c>
      <c r="RWO56" s="178" t="s">
        <v>339</v>
      </c>
      <c r="RWP56" s="178" t="s">
        <v>339</v>
      </c>
      <c r="RWQ56" s="178" t="s">
        <v>339</v>
      </c>
      <c r="RWR56" s="178" t="s">
        <v>339</v>
      </c>
      <c r="RWS56" s="178" t="s">
        <v>339</v>
      </c>
      <c r="RWT56" s="178" t="s">
        <v>339</v>
      </c>
      <c r="RWU56" s="178" t="s">
        <v>339</v>
      </c>
      <c r="RWV56" s="178" t="s">
        <v>339</v>
      </c>
      <c r="RWW56" s="178" t="s">
        <v>339</v>
      </c>
      <c r="RWX56" s="178" t="s">
        <v>339</v>
      </c>
      <c r="RWY56" s="178" t="s">
        <v>339</v>
      </c>
      <c r="RWZ56" s="178" t="s">
        <v>339</v>
      </c>
      <c r="RXA56" s="178" t="s">
        <v>339</v>
      </c>
      <c r="RXB56" s="178" t="s">
        <v>339</v>
      </c>
      <c r="RXC56" s="178" t="s">
        <v>339</v>
      </c>
      <c r="RXD56" s="178" t="s">
        <v>339</v>
      </c>
      <c r="RXE56" s="178" t="s">
        <v>339</v>
      </c>
      <c r="RXF56" s="178" t="s">
        <v>339</v>
      </c>
      <c r="RXG56" s="178" t="s">
        <v>339</v>
      </c>
      <c r="RXH56" s="178" t="s">
        <v>339</v>
      </c>
      <c r="RXI56" s="178" t="s">
        <v>339</v>
      </c>
      <c r="RXJ56" s="178" t="s">
        <v>339</v>
      </c>
      <c r="RXK56" s="178" t="s">
        <v>339</v>
      </c>
      <c r="RXL56" s="178" t="s">
        <v>339</v>
      </c>
      <c r="RXM56" s="178" t="s">
        <v>339</v>
      </c>
      <c r="RXN56" s="178" t="s">
        <v>339</v>
      </c>
      <c r="RXO56" s="178" t="s">
        <v>339</v>
      </c>
      <c r="RXP56" s="178" t="s">
        <v>339</v>
      </c>
      <c r="RXQ56" s="178" t="s">
        <v>339</v>
      </c>
      <c r="RXR56" s="178" t="s">
        <v>339</v>
      </c>
      <c r="RXS56" s="178" t="s">
        <v>339</v>
      </c>
      <c r="RXT56" s="178" t="s">
        <v>339</v>
      </c>
      <c r="RXU56" s="178" t="s">
        <v>339</v>
      </c>
      <c r="RXV56" s="178" t="s">
        <v>339</v>
      </c>
      <c r="RXW56" s="178" t="s">
        <v>339</v>
      </c>
      <c r="RXX56" s="178" t="s">
        <v>339</v>
      </c>
      <c r="RXY56" s="178" t="s">
        <v>339</v>
      </c>
      <c r="RXZ56" s="178" t="s">
        <v>339</v>
      </c>
      <c r="RYA56" s="178" t="s">
        <v>339</v>
      </c>
      <c r="RYB56" s="178" t="s">
        <v>339</v>
      </c>
      <c r="RYC56" s="178" t="s">
        <v>339</v>
      </c>
      <c r="RYD56" s="178" t="s">
        <v>339</v>
      </c>
      <c r="RYE56" s="178" t="s">
        <v>339</v>
      </c>
      <c r="RYF56" s="178" t="s">
        <v>339</v>
      </c>
      <c r="RYG56" s="178" t="s">
        <v>339</v>
      </c>
      <c r="RYH56" s="178" t="s">
        <v>339</v>
      </c>
      <c r="RYI56" s="178" t="s">
        <v>339</v>
      </c>
      <c r="RYJ56" s="178" t="s">
        <v>339</v>
      </c>
      <c r="RYK56" s="178" t="s">
        <v>339</v>
      </c>
      <c r="RYL56" s="178" t="s">
        <v>339</v>
      </c>
      <c r="RYM56" s="178" t="s">
        <v>339</v>
      </c>
      <c r="RYN56" s="178" t="s">
        <v>339</v>
      </c>
      <c r="RYO56" s="178" t="s">
        <v>339</v>
      </c>
      <c r="RYP56" s="178" t="s">
        <v>339</v>
      </c>
      <c r="RYQ56" s="178" t="s">
        <v>339</v>
      </c>
      <c r="RYR56" s="178" t="s">
        <v>339</v>
      </c>
      <c r="RYS56" s="178" t="s">
        <v>339</v>
      </c>
      <c r="RYT56" s="178" t="s">
        <v>339</v>
      </c>
      <c r="RYU56" s="178" t="s">
        <v>339</v>
      </c>
      <c r="RYV56" s="178" t="s">
        <v>339</v>
      </c>
      <c r="RYW56" s="178" t="s">
        <v>339</v>
      </c>
      <c r="RYX56" s="178" t="s">
        <v>339</v>
      </c>
      <c r="RYY56" s="178" t="s">
        <v>339</v>
      </c>
      <c r="RYZ56" s="178" t="s">
        <v>339</v>
      </c>
      <c r="RZA56" s="178" t="s">
        <v>339</v>
      </c>
      <c r="RZB56" s="178" t="s">
        <v>339</v>
      </c>
      <c r="RZC56" s="178" t="s">
        <v>339</v>
      </c>
      <c r="RZD56" s="178" t="s">
        <v>339</v>
      </c>
      <c r="RZE56" s="178" t="s">
        <v>339</v>
      </c>
      <c r="RZF56" s="178" t="s">
        <v>339</v>
      </c>
      <c r="RZG56" s="178" t="s">
        <v>339</v>
      </c>
      <c r="RZH56" s="178" t="s">
        <v>339</v>
      </c>
      <c r="RZI56" s="178" t="s">
        <v>339</v>
      </c>
      <c r="RZJ56" s="178" t="s">
        <v>339</v>
      </c>
      <c r="RZK56" s="178" t="s">
        <v>339</v>
      </c>
      <c r="RZL56" s="178" t="s">
        <v>339</v>
      </c>
      <c r="RZM56" s="178" t="s">
        <v>339</v>
      </c>
      <c r="RZN56" s="178" t="s">
        <v>339</v>
      </c>
      <c r="RZO56" s="178" t="s">
        <v>339</v>
      </c>
      <c r="RZP56" s="178" t="s">
        <v>339</v>
      </c>
      <c r="RZQ56" s="178" t="s">
        <v>339</v>
      </c>
      <c r="RZR56" s="178" t="s">
        <v>339</v>
      </c>
      <c r="RZS56" s="178" t="s">
        <v>339</v>
      </c>
      <c r="RZT56" s="178" t="s">
        <v>339</v>
      </c>
      <c r="RZU56" s="178" t="s">
        <v>339</v>
      </c>
      <c r="RZV56" s="178" t="s">
        <v>339</v>
      </c>
      <c r="RZW56" s="178" t="s">
        <v>339</v>
      </c>
      <c r="RZX56" s="178" t="s">
        <v>339</v>
      </c>
      <c r="RZY56" s="178" t="s">
        <v>339</v>
      </c>
      <c r="RZZ56" s="178" t="s">
        <v>339</v>
      </c>
      <c r="SAA56" s="178" t="s">
        <v>339</v>
      </c>
      <c r="SAB56" s="178" t="s">
        <v>339</v>
      </c>
      <c r="SAC56" s="178" t="s">
        <v>339</v>
      </c>
      <c r="SAD56" s="178" t="s">
        <v>339</v>
      </c>
      <c r="SAE56" s="178" t="s">
        <v>339</v>
      </c>
      <c r="SAF56" s="178" t="s">
        <v>339</v>
      </c>
      <c r="SAG56" s="178" t="s">
        <v>339</v>
      </c>
      <c r="SAH56" s="178" t="s">
        <v>339</v>
      </c>
      <c r="SAI56" s="178" t="s">
        <v>339</v>
      </c>
      <c r="SAJ56" s="178" t="s">
        <v>339</v>
      </c>
      <c r="SAK56" s="178" t="s">
        <v>339</v>
      </c>
      <c r="SAL56" s="178" t="s">
        <v>339</v>
      </c>
      <c r="SAM56" s="178" t="s">
        <v>339</v>
      </c>
      <c r="SAN56" s="178" t="s">
        <v>339</v>
      </c>
      <c r="SAO56" s="178" t="s">
        <v>339</v>
      </c>
      <c r="SAP56" s="178" t="s">
        <v>339</v>
      </c>
      <c r="SAQ56" s="178" t="s">
        <v>339</v>
      </c>
      <c r="SAR56" s="178" t="s">
        <v>339</v>
      </c>
      <c r="SAS56" s="178" t="s">
        <v>339</v>
      </c>
      <c r="SAT56" s="178" t="s">
        <v>339</v>
      </c>
      <c r="SAU56" s="178" t="s">
        <v>339</v>
      </c>
      <c r="SAV56" s="178" t="s">
        <v>339</v>
      </c>
      <c r="SAW56" s="178" t="s">
        <v>339</v>
      </c>
      <c r="SAX56" s="178" t="s">
        <v>339</v>
      </c>
      <c r="SAY56" s="178" t="s">
        <v>339</v>
      </c>
      <c r="SAZ56" s="178" t="s">
        <v>339</v>
      </c>
      <c r="SBA56" s="178" t="s">
        <v>339</v>
      </c>
      <c r="SBB56" s="178" t="s">
        <v>339</v>
      </c>
      <c r="SBC56" s="178" t="s">
        <v>339</v>
      </c>
      <c r="SBD56" s="178" t="s">
        <v>339</v>
      </c>
      <c r="SBE56" s="178" t="s">
        <v>339</v>
      </c>
      <c r="SBF56" s="178" t="s">
        <v>339</v>
      </c>
      <c r="SBG56" s="178" t="s">
        <v>339</v>
      </c>
      <c r="SBH56" s="178" t="s">
        <v>339</v>
      </c>
      <c r="SBI56" s="178" t="s">
        <v>339</v>
      </c>
      <c r="SBJ56" s="178" t="s">
        <v>339</v>
      </c>
      <c r="SBK56" s="178" t="s">
        <v>339</v>
      </c>
      <c r="SBL56" s="178" t="s">
        <v>339</v>
      </c>
      <c r="SBM56" s="178" t="s">
        <v>339</v>
      </c>
      <c r="SBN56" s="178" t="s">
        <v>339</v>
      </c>
      <c r="SBO56" s="178" t="s">
        <v>339</v>
      </c>
      <c r="SBP56" s="178" t="s">
        <v>339</v>
      </c>
      <c r="SBQ56" s="178" t="s">
        <v>339</v>
      </c>
      <c r="SBR56" s="178" t="s">
        <v>339</v>
      </c>
      <c r="SBS56" s="178" t="s">
        <v>339</v>
      </c>
      <c r="SBT56" s="178" t="s">
        <v>339</v>
      </c>
      <c r="SBU56" s="178" t="s">
        <v>339</v>
      </c>
      <c r="SBV56" s="178" t="s">
        <v>339</v>
      </c>
      <c r="SBW56" s="178" t="s">
        <v>339</v>
      </c>
      <c r="SBX56" s="178" t="s">
        <v>339</v>
      </c>
      <c r="SBY56" s="178" t="s">
        <v>339</v>
      </c>
      <c r="SBZ56" s="178" t="s">
        <v>339</v>
      </c>
      <c r="SCA56" s="178" t="s">
        <v>339</v>
      </c>
      <c r="SCB56" s="178" t="s">
        <v>339</v>
      </c>
      <c r="SCC56" s="178" t="s">
        <v>339</v>
      </c>
      <c r="SCD56" s="178" t="s">
        <v>339</v>
      </c>
      <c r="SCE56" s="178" t="s">
        <v>339</v>
      </c>
      <c r="SCF56" s="178" t="s">
        <v>339</v>
      </c>
      <c r="SCG56" s="178" t="s">
        <v>339</v>
      </c>
      <c r="SCH56" s="178" t="s">
        <v>339</v>
      </c>
      <c r="SCI56" s="178" t="s">
        <v>339</v>
      </c>
      <c r="SCJ56" s="178" t="s">
        <v>339</v>
      </c>
      <c r="SCK56" s="178" t="s">
        <v>339</v>
      </c>
      <c r="SCL56" s="178" t="s">
        <v>339</v>
      </c>
      <c r="SCM56" s="178" t="s">
        <v>339</v>
      </c>
      <c r="SCN56" s="178" t="s">
        <v>339</v>
      </c>
      <c r="SCO56" s="178" t="s">
        <v>339</v>
      </c>
      <c r="SCP56" s="178" t="s">
        <v>339</v>
      </c>
      <c r="SCQ56" s="178" t="s">
        <v>339</v>
      </c>
      <c r="SCR56" s="178" t="s">
        <v>339</v>
      </c>
      <c r="SCS56" s="178" t="s">
        <v>339</v>
      </c>
      <c r="SCT56" s="178" t="s">
        <v>339</v>
      </c>
      <c r="SCU56" s="178" t="s">
        <v>339</v>
      </c>
      <c r="SCV56" s="178" t="s">
        <v>339</v>
      </c>
      <c r="SCW56" s="178" t="s">
        <v>339</v>
      </c>
      <c r="SCX56" s="178" t="s">
        <v>339</v>
      </c>
      <c r="SCY56" s="178" t="s">
        <v>339</v>
      </c>
      <c r="SCZ56" s="178" t="s">
        <v>339</v>
      </c>
      <c r="SDA56" s="178" t="s">
        <v>339</v>
      </c>
      <c r="SDB56" s="178" t="s">
        <v>339</v>
      </c>
      <c r="SDC56" s="178" t="s">
        <v>339</v>
      </c>
      <c r="SDD56" s="178" t="s">
        <v>339</v>
      </c>
      <c r="SDE56" s="178" t="s">
        <v>339</v>
      </c>
      <c r="SDF56" s="178" t="s">
        <v>339</v>
      </c>
      <c r="SDG56" s="178" t="s">
        <v>339</v>
      </c>
      <c r="SDH56" s="178" t="s">
        <v>339</v>
      </c>
      <c r="SDI56" s="178" t="s">
        <v>339</v>
      </c>
      <c r="SDJ56" s="178" t="s">
        <v>339</v>
      </c>
      <c r="SDK56" s="178" t="s">
        <v>339</v>
      </c>
      <c r="SDL56" s="178" t="s">
        <v>339</v>
      </c>
      <c r="SDM56" s="178" t="s">
        <v>339</v>
      </c>
      <c r="SDN56" s="178" t="s">
        <v>339</v>
      </c>
      <c r="SDO56" s="178" t="s">
        <v>339</v>
      </c>
      <c r="SDP56" s="178" t="s">
        <v>339</v>
      </c>
      <c r="SDQ56" s="178" t="s">
        <v>339</v>
      </c>
      <c r="SDR56" s="178" t="s">
        <v>339</v>
      </c>
      <c r="SDS56" s="178" t="s">
        <v>339</v>
      </c>
      <c r="SDT56" s="178" t="s">
        <v>339</v>
      </c>
      <c r="SDU56" s="178" t="s">
        <v>339</v>
      </c>
      <c r="SDV56" s="178" t="s">
        <v>339</v>
      </c>
      <c r="SDW56" s="178" t="s">
        <v>339</v>
      </c>
      <c r="SDX56" s="178" t="s">
        <v>339</v>
      </c>
      <c r="SDY56" s="178" t="s">
        <v>339</v>
      </c>
      <c r="SDZ56" s="178" t="s">
        <v>339</v>
      </c>
      <c r="SEA56" s="178" t="s">
        <v>339</v>
      </c>
      <c r="SEB56" s="178" t="s">
        <v>339</v>
      </c>
      <c r="SEC56" s="178" t="s">
        <v>339</v>
      </c>
      <c r="SED56" s="178" t="s">
        <v>339</v>
      </c>
      <c r="SEE56" s="178" t="s">
        <v>339</v>
      </c>
      <c r="SEF56" s="178" t="s">
        <v>339</v>
      </c>
      <c r="SEG56" s="178" t="s">
        <v>339</v>
      </c>
      <c r="SEH56" s="178" t="s">
        <v>339</v>
      </c>
      <c r="SEI56" s="178" t="s">
        <v>339</v>
      </c>
      <c r="SEJ56" s="178" t="s">
        <v>339</v>
      </c>
      <c r="SEK56" s="178" t="s">
        <v>339</v>
      </c>
      <c r="SEL56" s="178" t="s">
        <v>339</v>
      </c>
      <c r="SEM56" s="178" t="s">
        <v>339</v>
      </c>
      <c r="SEN56" s="178" t="s">
        <v>339</v>
      </c>
      <c r="SEO56" s="178" t="s">
        <v>339</v>
      </c>
      <c r="SEP56" s="178" t="s">
        <v>339</v>
      </c>
      <c r="SEQ56" s="178" t="s">
        <v>339</v>
      </c>
      <c r="SER56" s="178" t="s">
        <v>339</v>
      </c>
      <c r="SES56" s="178" t="s">
        <v>339</v>
      </c>
      <c r="SET56" s="178" t="s">
        <v>339</v>
      </c>
      <c r="SEU56" s="178" t="s">
        <v>339</v>
      </c>
      <c r="SEV56" s="178" t="s">
        <v>339</v>
      </c>
      <c r="SEW56" s="178" t="s">
        <v>339</v>
      </c>
      <c r="SEX56" s="178" t="s">
        <v>339</v>
      </c>
      <c r="SEY56" s="178" t="s">
        <v>339</v>
      </c>
      <c r="SEZ56" s="178" t="s">
        <v>339</v>
      </c>
      <c r="SFA56" s="178" t="s">
        <v>339</v>
      </c>
      <c r="SFB56" s="178" t="s">
        <v>339</v>
      </c>
      <c r="SFC56" s="178" t="s">
        <v>339</v>
      </c>
      <c r="SFD56" s="178" t="s">
        <v>339</v>
      </c>
      <c r="SFE56" s="178" t="s">
        <v>339</v>
      </c>
      <c r="SFF56" s="178" t="s">
        <v>339</v>
      </c>
      <c r="SFG56" s="178" t="s">
        <v>339</v>
      </c>
      <c r="SFH56" s="178" t="s">
        <v>339</v>
      </c>
      <c r="SFI56" s="178" t="s">
        <v>339</v>
      </c>
      <c r="SFJ56" s="178" t="s">
        <v>339</v>
      </c>
      <c r="SFK56" s="178" t="s">
        <v>339</v>
      </c>
      <c r="SFL56" s="178" t="s">
        <v>339</v>
      </c>
      <c r="SFM56" s="178" t="s">
        <v>339</v>
      </c>
      <c r="SFN56" s="178" t="s">
        <v>339</v>
      </c>
      <c r="SFO56" s="178" t="s">
        <v>339</v>
      </c>
      <c r="SFP56" s="178" t="s">
        <v>339</v>
      </c>
      <c r="SFQ56" s="178" t="s">
        <v>339</v>
      </c>
      <c r="SFR56" s="178" t="s">
        <v>339</v>
      </c>
      <c r="SFS56" s="178" t="s">
        <v>339</v>
      </c>
      <c r="SFT56" s="178" t="s">
        <v>339</v>
      </c>
      <c r="SFU56" s="178" t="s">
        <v>339</v>
      </c>
      <c r="SFV56" s="178" t="s">
        <v>339</v>
      </c>
      <c r="SFW56" s="178" t="s">
        <v>339</v>
      </c>
      <c r="SFX56" s="178" t="s">
        <v>339</v>
      </c>
      <c r="SFY56" s="178" t="s">
        <v>339</v>
      </c>
      <c r="SFZ56" s="178" t="s">
        <v>339</v>
      </c>
      <c r="SGA56" s="178" t="s">
        <v>339</v>
      </c>
      <c r="SGB56" s="178" t="s">
        <v>339</v>
      </c>
      <c r="SGC56" s="178" t="s">
        <v>339</v>
      </c>
      <c r="SGD56" s="178" t="s">
        <v>339</v>
      </c>
      <c r="SGE56" s="178" t="s">
        <v>339</v>
      </c>
      <c r="SGF56" s="178" t="s">
        <v>339</v>
      </c>
      <c r="SGG56" s="178" t="s">
        <v>339</v>
      </c>
      <c r="SGH56" s="178" t="s">
        <v>339</v>
      </c>
      <c r="SGI56" s="178" t="s">
        <v>339</v>
      </c>
      <c r="SGJ56" s="178" t="s">
        <v>339</v>
      </c>
      <c r="SGK56" s="178" t="s">
        <v>339</v>
      </c>
      <c r="SGL56" s="178" t="s">
        <v>339</v>
      </c>
      <c r="SGM56" s="178" t="s">
        <v>339</v>
      </c>
      <c r="SGN56" s="178" t="s">
        <v>339</v>
      </c>
      <c r="SGO56" s="178" t="s">
        <v>339</v>
      </c>
      <c r="SGP56" s="178" t="s">
        <v>339</v>
      </c>
      <c r="SGQ56" s="178" t="s">
        <v>339</v>
      </c>
      <c r="SGR56" s="178" t="s">
        <v>339</v>
      </c>
      <c r="SGS56" s="178" t="s">
        <v>339</v>
      </c>
      <c r="SGT56" s="178" t="s">
        <v>339</v>
      </c>
      <c r="SGU56" s="178" t="s">
        <v>339</v>
      </c>
      <c r="SGV56" s="178" t="s">
        <v>339</v>
      </c>
      <c r="SGW56" s="178" t="s">
        <v>339</v>
      </c>
      <c r="SGX56" s="178" t="s">
        <v>339</v>
      </c>
      <c r="SGY56" s="178" t="s">
        <v>339</v>
      </c>
      <c r="SGZ56" s="178" t="s">
        <v>339</v>
      </c>
      <c r="SHA56" s="178" t="s">
        <v>339</v>
      </c>
      <c r="SHB56" s="178" t="s">
        <v>339</v>
      </c>
      <c r="SHC56" s="178" t="s">
        <v>339</v>
      </c>
      <c r="SHD56" s="178" t="s">
        <v>339</v>
      </c>
      <c r="SHE56" s="178" t="s">
        <v>339</v>
      </c>
      <c r="SHF56" s="178" t="s">
        <v>339</v>
      </c>
      <c r="SHG56" s="178" t="s">
        <v>339</v>
      </c>
      <c r="SHH56" s="178" t="s">
        <v>339</v>
      </c>
      <c r="SHI56" s="178" t="s">
        <v>339</v>
      </c>
      <c r="SHJ56" s="178" t="s">
        <v>339</v>
      </c>
      <c r="SHK56" s="178" t="s">
        <v>339</v>
      </c>
      <c r="SHL56" s="178" t="s">
        <v>339</v>
      </c>
      <c r="SHM56" s="178" t="s">
        <v>339</v>
      </c>
      <c r="SHN56" s="178" t="s">
        <v>339</v>
      </c>
      <c r="SHO56" s="178" t="s">
        <v>339</v>
      </c>
      <c r="SHP56" s="178" t="s">
        <v>339</v>
      </c>
      <c r="SHQ56" s="178" t="s">
        <v>339</v>
      </c>
      <c r="SHR56" s="178" t="s">
        <v>339</v>
      </c>
      <c r="SHS56" s="178" t="s">
        <v>339</v>
      </c>
      <c r="SHT56" s="178" t="s">
        <v>339</v>
      </c>
      <c r="SHU56" s="178" t="s">
        <v>339</v>
      </c>
      <c r="SHV56" s="178" t="s">
        <v>339</v>
      </c>
      <c r="SHW56" s="178" t="s">
        <v>339</v>
      </c>
      <c r="SHX56" s="178" t="s">
        <v>339</v>
      </c>
      <c r="SHY56" s="178" t="s">
        <v>339</v>
      </c>
      <c r="SHZ56" s="178" t="s">
        <v>339</v>
      </c>
      <c r="SIA56" s="178" t="s">
        <v>339</v>
      </c>
      <c r="SIB56" s="178" t="s">
        <v>339</v>
      </c>
      <c r="SIC56" s="178" t="s">
        <v>339</v>
      </c>
      <c r="SID56" s="178" t="s">
        <v>339</v>
      </c>
      <c r="SIE56" s="178" t="s">
        <v>339</v>
      </c>
      <c r="SIF56" s="178" t="s">
        <v>339</v>
      </c>
      <c r="SIG56" s="178" t="s">
        <v>339</v>
      </c>
      <c r="SIH56" s="178" t="s">
        <v>339</v>
      </c>
      <c r="SII56" s="178" t="s">
        <v>339</v>
      </c>
      <c r="SIJ56" s="178" t="s">
        <v>339</v>
      </c>
      <c r="SIK56" s="178" t="s">
        <v>339</v>
      </c>
      <c r="SIL56" s="178" t="s">
        <v>339</v>
      </c>
      <c r="SIM56" s="178" t="s">
        <v>339</v>
      </c>
      <c r="SIN56" s="178" t="s">
        <v>339</v>
      </c>
      <c r="SIO56" s="178" t="s">
        <v>339</v>
      </c>
      <c r="SIP56" s="178" t="s">
        <v>339</v>
      </c>
      <c r="SIQ56" s="178" t="s">
        <v>339</v>
      </c>
      <c r="SIR56" s="178" t="s">
        <v>339</v>
      </c>
      <c r="SIS56" s="178" t="s">
        <v>339</v>
      </c>
      <c r="SIT56" s="178" t="s">
        <v>339</v>
      </c>
      <c r="SIU56" s="178" t="s">
        <v>339</v>
      </c>
      <c r="SIV56" s="178" t="s">
        <v>339</v>
      </c>
      <c r="SIW56" s="178" t="s">
        <v>339</v>
      </c>
      <c r="SIX56" s="178" t="s">
        <v>339</v>
      </c>
      <c r="SIY56" s="178" t="s">
        <v>339</v>
      </c>
      <c r="SIZ56" s="178" t="s">
        <v>339</v>
      </c>
      <c r="SJA56" s="178" t="s">
        <v>339</v>
      </c>
      <c r="SJB56" s="178" t="s">
        <v>339</v>
      </c>
      <c r="SJC56" s="178" t="s">
        <v>339</v>
      </c>
      <c r="SJD56" s="178" t="s">
        <v>339</v>
      </c>
      <c r="SJE56" s="178" t="s">
        <v>339</v>
      </c>
      <c r="SJF56" s="178" t="s">
        <v>339</v>
      </c>
      <c r="SJG56" s="178" t="s">
        <v>339</v>
      </c>
      <c r="SJH56" s="178" t="s">
        <v>339</v>
      </c>
      <c r="SJI56" s="178" t="s">
        <v>339</v>
      </c>
      <c r="SJJ56" s="178" t="s">
        <v>339</v>
      </c>
      <c r="SJK56" s="178" t="s">
        <v>339</v>
      </c>
      <c r="SJL56" s="178" t="s">
        <v>339</v>
      </c>
      <c r="SJM56" s="178" t="s">
        <v>339</v>
      </c>
      <c r="SJN56" s="178" t="s">
        <v>339</v>
      </c>
      <c r="SJO56" s="178" t="s">
        <v>339</v>
      </c>
      <c r="SJP56" s="178" t="s">
        <v>339</v>
      </c>
      <c r="SJQ56" s="178" t="s">
        <v>339</v>
      </c>
      <c r="SJR56" s="178" t="s">
        <v>339</v>
      </c>
      <c r="SJS56" s="178" t="s">
        <v>339</v>
      </c>
      <c r="SJT56" s="178" t="s">
        <v>339</v>
      </c>
      <c r="SJU56" s="178" t="s">
        <v>339</v>
      </c>
      <c r="SJV56" s="178" t="s">
        <v>339</v>
      </c>
      <c r="SJW56" s="178" t="s">
        <v>339</v>
      </c>
      <c r="SJX56" s="178" t="s">
        <v>339</v>
      </c>
      <c r="SJY56" s="178" t="s">
        <v>339</v>
      </c>
      <c r="SJZ56" s="178" t="s">
        <v>339</v>
      </c>
      <c r="SKA56" s="178" t="s">
        <v>339</v>
      </c>
      <c r="SKB56" s="178" t="s">
        <v>339</v>
      </c>
      <c r="SKC56" s="178" t="s">
        <v>339</v>
      </c>
      <c r="SKD56" s="178" t="s">
        <v>339</v>
      </c>
      <c r="SKE56" s="178" t="s">
        <v>339</v>
      </c>
      <c r="SKF56" s="178" t="s">
        <v>339</v>
      </c>
      <c r="SKG56" s="178" t="s">
        <v>339</v>
      </c>
      <c r="SKH56" s="178" t="s">
        <v>339</v>
      </c>
      <c r="SKI56" s="178" t="s">
        <v>339</v>
      </c>
      <c r="SKJ56" s="178" t="s">
        <v>339</v>
      </c>
      <c r="SKK56" s="178" t="s">
        <v>339</v>
      </c>
      <c r="SKL56" s="178" t="s">
        <v>339</v>
      </c>
      <c r="SKM56" s="178" t="s">
        <v>339</v>
      </c>
      <c r="SKN56" s="178" t="s">
        <v>339</v>
      </c>
      <c r="SKO56" s="178" t="s">
        <v>339</v>
      </c>
      <c r="SKP56" s="178" t="s">
        <v>339</v>
      </c>
      <c r="SKQ56" s="178" t="s">
        <v>339</v>
      </c>
      <c r="SKR56" s="178" t="s">
        <v>339</v>
      </c>
      <c r="SKS56" s="178" t="s">
        <v>339</v>
      </c>
      <c r="SKT56" s="178" t="s">
        <v>339</v>
      </c>
      <c r="SKU56" s="178" t="s">
        <v>339</v>
      </c>
      <c r="SKV56" s="178" t="s">
        <v>339</v>
      </c>
      <c r="SKW56" s="178" t="s">
        <v>339</v>
      </c>
      <c r="SKX56" s="178" t="s">
        <v>339</v>
      </c>
      <c r="SKY56" s="178" t="s">
        <v>339</v>
      </c>
      <c r="SKZ56" s="178" t="s">
        <v>339</v>
      </c>
      <c r="SLA56" s="178" t="s">
        <v>339</v>
      </c>
      <c r="SLB56" s="178" t="s">
        <v>339</v>
      </c>
      <c r="SLC56" s="178" t="s">
        <v>339</v>
      </c>
      <c r="SLD56" s="178" t="s">
        <v>339</v>
      </c>
      <c r="SLE56" s="178" t="s">
        <v>339</v>
      </c>
      <c r="SLF56" s="178" t="s">
        <v>339</v>
      </c>
      <c r="SLG56" s="178" t="s">
        <v>339</v>
      </c>
      <c r="SLH56" s="178" t="s">
        <v>339</v>
      </c>
      <c r="SLI56" s="178" t="s">
        <v>339</v>
      </c>
      <c r="SLJ56" s="178" t="s">
        <v>339</v>
      </c>
      <c r="SLK56" s="178" t="s">
        <v>339</v>
      </c>
      <c r="SLL56" s="178" t="s">
        <v>339</v>
      </c>
      <c r="SLM56" s="178" t="s">
        <v>339</v>
      </c>
      <c r="SLN56" s="178" t="s">
        <v>339</v>
      </c>
      <c r="SLO56" s="178" t="s">
        <v>339</v>
      </c>
      <c r="SLP56" s="178" t="s">
        <v>339</v>
      </c>
      <c r="SLQ56" s="178" t="s">
        <v>339</v>
      </c>
      <c r="SLR56" s="178" t="s">
        <v>339</v>
      </c>
      <c r="SLS56" s="178" t="s">
        <v>339</v>
      </c>
      <c r="SLT56" s="178" t="s">
        <v>339</v>
      </c>
      <c r="SLU56" s="178" t="s">
        <v>339</v>
      </c>
      <c r="SLV56" s="178" t="s">
        <v>339</v>
      </c>
      <c r="SLW56" s="178" t="s">
        <v>339</v>
      </c>
      <c r="SLX56" s="178" t="s">
        <v>339</v>
      </c>
      <c r="SLY56" s="178" t="s">
        <v>339</v>
      </c>
      <c r="SLZ56" s="178" t="s">
        <v>339</v>
      </c>
      <c r="SMA56" s="178" t="s">
        <v>339</v>
      </c>
      <c r="SMB56" s="178" t="s">
        <v>339</v>
      </c>
      <c r="SMC56" s="178" t="s">
        <v>339</v>
      </c>
      <c r="SMD56" s="178" t="s">
        <v>339</v>
      </c>
      <c r="SME56" s="178" t="s">
        <v>339</v>
      </c>
      <c r="SMF56" s="178" t="s">
        <v>339</v>
      </c>
      <c r="SMG56" s="178" t="s">
        <v>339</v>
      </c>
      <c r="SMH56" s="178" t="s">
        <v>339</v>
      </c>
      <c r="SMI56" s="178" t="s">
        <v>339</v>
      </c>
      <c r="SMJ56" s="178" t="s">
        <v>339</v>
      </c>
      <c r="SMK56" s="178" t="s">
        <v>339</v>
      </c>
      <c r="SML56" s="178" t="s">
        <v>339</v>
      </c>
      <c r="SMM56" s="178" t="s">
        <v>339</v>
      </c>
      <c r="SMN56" s="178" t="s">
        <v>339</v>
      </c>
      <c r="SMO56" s="178" t="s">
        <v>339</v>
      </c>
      <c r="SMP56" s="178" t="s">
        <v>339</v>
      </c>
      <c r="SMQ56" s="178" t="s">
        <v>339</v>
      </c>
      <c r="SMR56" s="178" t="s">
        <v>339</v>
      </c>
      <c r="SMS56" s="178" t="s">
        <v>339</v>
      </c>
      <c r="SMT56" s="178" t="s">
        <v>339</v>
      </c>
      <c r="SMU56" s="178" t="s">
        <v>339</v>
      </c>
      <c r="SMV56" s="178" t="s">
        <v>339</v>
      </c>
      <c r="SMW56" s="178" t="s">
        <v>339</v>
      </c>
      <c r="SMX56" s="178" t="s">
        <v>339</v>
      </c>
      <c r="SMY56" s="178" t="s">
        <v>339</v>
      </c>
      <c r="SMZ56" s="178" t="s">
        <v>339</v>
      </c>
      <c r="SNA56" s="178" t="s">
        <v>339</v>
      </c>
      <c r="SNB56" s="178" t="s">
        <v>339</v>
      </c>
      <c r="SNC56" s="178" t="s">
        <v>339</v>
      </c>
      <c r="SND56" s="178" t="s">
        <v>339</v>
      </c>
      <c r="SNE56" s="178" t="s">
        <v>339</v>
      </c>
      <c r="SNF56" s="178" t="s">
        <v>339</v>
      </c>
      <c r="SNG56" s="178" t="s">
        <v>339</v>
      </c>
      <c r="SNH56" s="178" t="s">
        <v>339</v>
      </c>
      <c r="SNI56" s="178" t="s">
        <v>339</v>
      </c>
      <c r="SNJ56" s="178" t="s">
        <v>339</v>
      </c>
      <c r="SNK56" s="178" t="s">
        <v>339</v>
      </c>
      <c r="SNL56" s="178" t="s">
        <v>339</v>
      </c>
      <c r="SNM56" s="178" t="s">
        <v>339</v>
      </c>
      <c r="SNN56" s="178" t="s">
        <v>339</v>
      </c>
      <c r="SNO56" s="178" t="s">
        <v>339</v>
      </c>
      <c r="SNP56" s="178" t="s">
        <v>339</v>
      </c>
      <c r="SNQ56" s="178" t="s">
        <v>339</v>
      </c>
      <c r="SNR56" s="178" t="s">
        <v>339</v>
      </c>
      <c r="SNS56" s="178" t="s">
        <v>339</v>
      </c>
      <c r="SNT56" s="178" t="s">
        <v>339</v>
      </c>
      <c r="SNU56" s="178" t="s">
        <v>339</v>
      </c>
      <c r="SNV56" s="178" t="s">
        <v>339</v>
      </c>
      <c r="SNW56" s="178" t="s">
        <v>339</v>
      </c>
      <c r="SNX56" s="178" t="s">
        <v>339</v>
      </c>
      <c r="SNY56" s="178" t="s">
        <v>339</v>
      </c>
      <c r="SNZ56" s="178" t="s">
        <v>339</v>
      </c>
      <c r="SOA56" s="178" t="s">
        <v>339</v>
      </c>
      <c r="SOB56" s="178" t="s">
        <v>339</v>
      </c>
      <c r="SOC56" s="178" t="s">
        <v>339</v>
      </c>
      <c r="SOD56" s="178" t="s">
        <v>339</v>
      </c>
      <c r="SOE56" s="178" t="s">
        <v>339</v>
      </c>
      <c r="SOF56" s="178" t="s">
        <v>339</v>
      </c>
      <c r="SOG56" s="178" t="s">
        <v>339</v>
      </c>
      <c r="SOH56" s="178" t="s">
        <v>339</v>
      </c>
      <c r="SOI56" s="178" t="s">
        <v>339</v>
      </c>
      <c r="SOJ56" s="178" t="s">
        <v>339</v>
      </c>
      <c r="SOK56" s="178" t="s">
        <v>339</v>
      </c>
      <c r="SOL56" s="178" t="s">
        <v>339</v>
      </c>
      <c r="SOM56" s="178" t="s">
        <v>339</v>
      </c>
      <c r="SON56" s="178" t="s">
        <v>339</v>
      </c>
      <c r="SOO56" s="178" t="s">
        <v>339</v>
      </c>
      <c r="SOP56" s="178" t="s">
        <v>339</v>
      </c>
      <c r="SOQ56" s="178" t="s">
        <v>339</v>
      </c>
      <c r="SOR56" s="178" t="s">
        <v>339</v>
      </c>
      <c r="SOS56" s="178" t="s">
        <v>339</v>
      </c>
      <c r="SOT56" s="178" t="s">
        <v>339</v>
      </c>
      <c r="SOU56" s="178" t="s">
        <v>339</v>
      </c>
      <c r="SOV56" s="178" t="s">
        <v>339</v>
      </c>
      <c r="SOW56" s="178" t="s">
        <v>339</v>
      </c>
      <c r="SOX56" s="178" t="s">
        <v>339</v>
      </c>
      <c r="SOY56" s="178" t="s">
        <v>339</v>
      </c>
      <c r="SOZ56" s="178" t="s">
        <v>339</v>
      </c>
      <c r="SPA56" s="178" t="s">
        <v>339</v>
      </c>
      <c r="SPB56" s="178" t="s">
        <v>339</v>
      </c>
      <c r="SPC56" s="178" t="s">
        <v>339</v>
      </c>
      <c r="SPD56" s="178" t="s">
        <v>339</v>
      </c>
      <c r="SPE56" s="178" t="s">
        <v>339</v>
      </c>
      <c r="SPF56" s="178" t="s">
        <v>339</v>
      </c>
      <c r="SPG56" s="178" t="s">
        <v>339</v>
      </c>
      <c r="SPH56" s="178" t="s">
        <v>339</v>
      </c>
      <c r="SPI56" s="178" t="s">
        <v>339</v>
      </c>
      <c r="SPJ56" s="178" t="s">
        <v>339</v>
      </c>
      <c r="SPK56" s="178" t="s">
        <v>339</v>
      </c>
      <c r="SPL56" s="178" t="s">
        <v>339</v>
      </c>
      <c r="SPM56" s="178" t="s">
        <v>339</v>
      </c>
      <c r="SPN56" s="178" t="s">
        <v>339</v>
      </c>
      <c r="SPO56" s="178" t="s">
        <v>339</v>
      </c>
      <c r="SPP56" s="178" t="s">
        <v>339</v>
      </c>
      <c r="SPQ56" s="178" t="s">
        <v>339</v>
      </c>
      <c r="SPR56" s="178" t="s">
        <v>339</v>
      </c>
      <c r="SPS56" s="178" t="s">
        <v>339</v>
      </c>
      <c r="SPT56" s="178" t="s">
        <v>339</v>
      </c>
      <c r="SPU56" s="178" t="s">
        <v>339</v>
      </c>
      <c r="SPV56" s="178" t="s">
        <v>339</v>
      </c>
      <c r="SPW56" s="178" t="s">
        <v>339</v>
      </c>
      <c r="SPX56" s="178" t="s">
        <v>339</v>
      </c>
      <c r="SPY56" s="178" t="s">
        <v>339</v>
      </c>
      <c r="SPZ56" s="178" t="s">
        <v>339</v>
      </c>
      <c r="SQA56" s="178" t="s">
        <v>339</v>
      </c>
      <c r="SQB56" s="178" t="s">
        <v>339</v>
      </c>
      <c r="SQC56" s="178" t="s">
        <v>339</v>
      </c>
      <c r="SQD56" s="178" t="s">
        <v>339</v>
      </c>
      <c r="SQE56" s="178" t="s">
        <v>339</v>
      </c>
      <c r="SQF56" s="178" t="s">
        <v>339</v>
      </c>
      <c r="SQG56" s="178" t="s">
        <v>339</v>
      </c>
      <c r="SQH56" s="178" t="s">
        <v>339</v>
      </c>
      <c r="SQI56" s="178" t="s">
        <v>339</v>
      </c>
      <c r="SQJ56" s="178" t="s">
        <v>339</v>
      </c>
      <c r="SQK56" s="178" t="s">
        <v>339</v>
      </c>
      <c r="SQL56" s="178" t="s">
        <v>339</v>
      </c>
      <c r="SQM56" s="178" t="s">
        <v>339</v>
      </c>
      <c r="SQN56" s="178" t="s">
        <v>339</v>
      </c>
      <c r="SQO56" s="178" t="s">
        <v>339</v>
      </c>
      <c r="SQP56" s="178" t="s">
        <v>339</v>
      </c>
      <c r="SQQ56" s="178" t="s">
        <v>339</v>
      </c>
      <c r="SQR56" s="178" t="s">
        <v>339</v>
      </c>
      <c r="SQS56" s="178" t="s">
        <v>339</v>
      </c>
      <c r="SQT56" s="178" t="s">
        <v>339</v>
      </c>
      <c r="SQU56" s="178" t="s">
        <v>339</v>
      </c>
      <c r="SQV56" s="178" t="s">
        <v>339</v>
      </c>
      <c r="SQW56" s="178" t="s">
        <v>339</v>
      </c>
      <c r="SQX56" s="178" t="s">
        <v>339</v>
      </c>
      <c r="SQY56" s="178" t="s">
        <v>339</v>
      </c>
      <c r="SQZ56" s="178" t="s">
        <v>339</v>
      </c>
      <c r="SRA56" s="178" t="s">
        <v>339</v>
      </c>
      <c r="SRB56" s="178" t="s">
        <v>339</v>
      </c>
      <c r="SRC56" s="178" t="s">
        <v>339</v>
      </c>
      <c r="SRD56" s="178" t="s">
        <v>339</v>
      </c>
      <c r="SRE56" s="178" t="s">
        <v>339</v>
      </c>
      <c r="SRF56" s="178" t="s">
        <v>339</v>
      </c>
      <c r="SRG56" s="178" t="s">
        <v>339</v>
      </c>
      <c r="SRH56" s="178" t="s">
        <v>339</v>
      </c>
      <c r="SRI56" s="178" t="s">
        <v>339</v>
      </c>
      <c r="SRJ56" s="178" t="s">
        <v>339</v>
      </c>
      <c r="SRK56" s="178" t="s">
        <v>339</v>
      </c>
      <c r="SRL56" s="178" t="s">
        <v>339</v>
      </c>
      <c r="SRM56" s="178" t="s">
        <v>339</v>
      </c>
      <c r="SRN56" s="178" t="s">
        <v>339</v>
      </c>
      <c r="SRO56" s="178" t="s">
        <v>339</v>
      </c>
      <c r="SRP56" s="178" t="s">
        <v>339</v>
      </c>
      <c r="SRQ56" s="178" t="s">
        <v>339</v>
      </c>
      <c r="SRR56" s="178" t="s">
        <v>339</v>
      </c>
      <c r="SRS56" s="178" t="s">
        <v>339</v>
      </c>
      <c r="SRT56" s="178" t="s">
        <v>339</v>
      </c>
      <c r="SRU56" s="178" t="s">
        <v>339</v>
      </c>
      <c r="SRV56" s="178" t="s">
        <v>339</v>
      </c>
      <c r="SRW56" s="178" t="s">
        <v>339</v>
      </c>
      <c r="SRX56" s="178" t="s">
        <v>339</v>
      </c>
      <c r="SRY56" s="178" t="s">
        <v>339</v>
      </c>
      <c r="SRZ56" s="178" t="s">
        <v>339</v>
      </c>
      <c r="SSA56" s="178" t="s">
        <v>339</v>
      </c>
      <c r="SSB56" s="178" t="s">
        <v>339</v>
      </c>
      <c r="SSC56" s="178" t="s">
        <v>339</v>
      </c>
      <c r="SSD56" s="178" t="s">
        <v>339</v>
      </c>
      <c r="SSE56" s="178" t="s">
        <v>339</v>
      </c>
      <c r="SSF56" s="178" t="s">
        <v>339</v>
      </c>
      <c r="SSG56" s="178" t="s">
        <v>339</v>
      </c>
      <c r="SSH56" s="178" t="s">
        <v>339</v>
      </c>
      <c r="SSI56" s="178" t="s">
        <v>339</v>
      </c>
      <c r="SSJ56" s="178" t="s">
        <v>339</v>
      </c>
      <c r="SSK56" s="178" t="s">
        <v>339</v>
      </c>
      <c r="SSL56" s="178" t="s">
        <v>339</v>
      </c>
      <c r="SSM56" s="178" t="s">
        <v>339</v>
      </c>
      <c r="SSN56" s="178" t="s">
        <v>339</v>
      </c>
      <c r="SSO56" s="178" t="s">
        <v>339</v>
      </c>
      <c r="SSP56" s="178" t="s">
        <v>339</v>
      </c>
      <c r="SSQ56" s="178" t="s">
        <v>339</v>
      </c>
      <c r="SSR56" s="178" t="s">
        <v>339</v>
      </c>
      <c r="SSS56" s="178" t="s">
        <v>339</v>
      </c>
      <c r="SST56" s="178" t="s">
        <v>339</v>
      </c>
      <c r="SSU56" s="178" t="s">
        <v>339</v>
      </c>
      <c r="SSV56" s="178" t="s">
        <v>339</v>
      </c>
      <c r="SSW56" s="178" t="s">
        <v>339</v>
      </c>
      <c r="SSX56" s="178" t="s">
        <v>339</v>
      </c>
      <c r="SSY56" s="178" t="s">
        <v>339</v>
      </c>
      <c r="SSZ56" s="178" t="s">
        <v>339</v>
      </c>
      <c r="STA56" s="178" t="s">
        <v>339</v>
      </c>
      <c r="STB56" s="178" t="s">
        <v>339</v>
      </c>
      <c r="STC56" s="178" t="s">
        <v>339</v>
      </c>
      <c r="STD56" s="178" t="s">
        <v>339</v>
      </c>
      <c r="STE56" s="178" t="s">
        <v>339</v>
      </c>
      <c r="STF56" s="178" t="s">
        <v>339</v>
      </c>
      <c r="STG56" s="178" t="s">
        <v>339</v>
      </c>
      <c r="STH56" s="178" t="s">
        <v>339</v>
      </c>
      <c r="STI56" s="178" t="s">
        <v>339</v>
      </c>
      <c r="STJ56" s="178" t="s">
        <v>339</v>
      </c>
      <c r="STK56" s="178" t="s">
        <v>339</v>
      </c>
      <c r="STL56" s="178" t="s">
        <v>339</v>
      </c>
      <c r="STM56" s="178" t="s">
        <v>339</v>
      </c>
      <c r="STN56" s="178" t="s">
        <v>339</v>
      </c>
      <c r="STO56" s="178" t="s">
        <v>339</v>
      </c>
      <c r="STP56" s="178" t="s">
        <v>339</v>
      </c>
      <c r="STQ56" s="178" t="s">
        <v>339</v>
      </c>
      <c r="STR56" s="178" t="s">
        <v>339</v>
      </c>
      <c r="STS56" s="178" t="s">
        <v>339</v>
      </c>
      <c r="STT56" s="178" t="s">
        <v>339</v>
      </c>
      <c r="STU56" s="178" t="s">
        <v>339</v>
      </c>
      <c r="STV56" s="178" t="s">
        <v>339</v>
      </c>
      <c r="STW56" s="178" t="s">
        <v>339</v>
      </c>
      <c r="STX56" s="178" t="s">
        <v>339</v>
      </c>
      <c r="STY56" s="178" t="s">
        <v>339</v>
      </c>
      <c r="STZ56" s="178" t="s">
        <v>339</v>
      </c>
      <c r="SUA56" s="178" t="s">
        <v>339</v>
      </c>
      <c r="SUB56" s="178" t="s">
        <v>339</v>
      </c>
      <c r="SUC56" s="178" t="s">
        <v>339</v>
      </c>
      <c r="SUD56" s="178" t="s">
        <v>339</v>
      </c>
      <c r="SUE56" s="178" t="s">
        <v>339</v>
      </c>
      <c r="SUF56" s="178" t="s">
        <v>339</v>
      </c>
      <c r="SUG56" s="178" t="s">
        <v>339</v>
      </c>
      <c r="SUH56" s="178" t="s">
        <v>339</v>
      </c>
      <c r="SUI56" s="178" t="s">
        <v>339</v>
      </c>
      <c r="SUJ56" s="178" t="s">
        <v>339</v>
      </c>
      <c r="SUK56" s="178" t="s">
        <v>339</v>
      </c>
      <c r="SUL56" s="178" t="s">
        <v>339</v>
      </c>
      <c r="SUM56" s="178" t="s">
        <v>339</v>
      </c>
      <c r="SUN56" s="178" t="s">
        <v>339</v>
      </c>
      <c r="SUO56" s="178" t="s">
        <v>339</v>
      </c>
      <c r="SUP56" s="178" t="s">
        <v>339</v>
      </c>
      <c r="SUQ56" s="178" t="s">
        <v>339</v>
      </c>
      <c r="SUR56" s="178" t="s">
        <v>339</v>
      </c>
      <c r="SUS56" s="178" t="s">
        <v>339</v>
      </c>
      <c r="SUT56" s="178" t="s">
        <v>339</v>
      </c>
      <c r="SUU56" s="178" t="s">
        <v>339</v>
      </c>
      <c r="SUV56" s="178" t="s">
        <v>339</v>
      </c>
      <c r="SUW56" s="178" t="s">
        <v>339</v>
      </c>
      <c r="SUX56" s="178" t="s">
        <v>339</v>
      </c>
      <c r="SUY56" s="178" t="s">
        <v>339</v>
      </c>
      <c r="SUZ56" s="178" t="s">
        <v>339</v>
      </c>
      <c r="SVA56" s="178" t="s">
        <v>339</v>
      </c>
      <c r="SVB56" s="178" t="s">
        <v>339</v>
      </c>
      <c r="SVC56" s="178" t="s">
        <v>339</v>
      </c>
      <c r="SVD56" s="178" t="s">
        <v>339</v>
      </c>
      <c r="SVE56" s="178" t="s">
        <v>339</v>
      </c>
      <c r="SVF56" s="178" t="s">
        <v>339</v>
      </c>
      <c r="SVG56" s="178" t="s">
        <v>339</v>
      </c>
      <c r="SVH56" s="178" t="s">
        <v>339</v>
      </c>
      <c r="SVI56" s="178" t="s">
        <v>339</v>
      </c>
      <c r="SVJ56" s="178" t="s">
        <v>339</v>
      </c>
      <c r="SVK56" s="178" t="s">
        <v>339</v>
      </c>
      <c r="SVL56" s="178" t="s">
        <v>339</v>
      </c>
      <c r="SVM56" s="178" t="s">
        <v>339</v>
      </c>
      <c r="SVN56" s="178" t="s">
        <v>339</v>
      </c>
      <c r="SVO56" s="178" t="s">
        <v>339</v>
      </c>
      <c r="SVP56" s="178" t="s">
        <v>339</v>
      </c>
      <c r="SVQ56" s="178" t="s">
        <v>339</v>
      </c>
      <c r="SVR56" s="178" t="s">
        <v>339</v>
      </c>
      <c r="SVS56" s="178" t="s">
        <v>339</v>
      </c>
      <c r="SVT56" s="178" t="s">
        <v>339</v>
      </c>
      <c r="SVU56" s="178" t="s">
        <v>339</v>
      </c>
      <c r="SVV56" s="178" t="s">
        <v>339</v>
      </c>
      <c r="SVW56" s="178" t="s">
        <v>339</v>
      </c>
      <c r="SVX56" s="178" t="s">
        <v>339</v>
      </c>
      <c r="SVY56" s="178" t="s">
        <v>339</v>
      </c>
      <c r="SVZ56" s="178" t="s">
        <v>339</v>
      </c>
      <c r="SWA56" s="178" t="s">
        <v>339</v>
      </c>
      <c r="SWB56" s="178" t="s">
        <v>339</v>
      </c>
      <c r="SWC56" s="178" t="s">
        <v>339</v>
      </c>
      <c r="SWD56" s="178" t="s">
        <v>339</v>
      </c>
      <c r="SWE56" s="178" t="s">
        <v>339</v>
      </c>
      <c r="SWF56" s="178" t="s">
        <v>339</v>
      </c>
      <c r="SWG56" s="178" t="s">
        <v>339</v>
      </c>
      <c r="SWH56" s="178" t="s">
        <v>339</v>
      </c>
      <c r="SWI56" s="178" t="s">
        <v>339</v>
      </c>
      <c r="SWJ56" s="178" t="s">
        <v>339</v>
      </c>
      <c r="SWK56" s="178" t="s">
        <v>339</v>
      </c>
      <c r="SWL56" s="178" t="s">
        <v>339</v>
      </c>
      <c r="SWM56" s="178" t="s">
        <v>339</v>
      </c>
      <c r="SWN56" s="178" t="s">
        <v>339</v>
      </c>
      <c r="SWO56" s="178" t="s">
        <v>339</v>
      </c>
      <c r="SWP56" s="178" t="s">
        <v>339</v>
      </c>
      <c r="SWQ56" s="178" t="s">
        <v>339</v>
      </c>
      <c r="SWR56" s="178" t="s">
        <v>339</v>
      </c>
      <c r="SWS56" s="178" t="s">
        <v>339</v>
      </c>
      <c r="SWT56" s="178" t="s">
        <v>339</v>
      </c>
      <c r="SWU56" s="178" t="s">
        <v>339</v>
      </c>
      <c r="SWV56" s="178" t="s">
        <v>339</v>
      </c>
      <c r="SWW56" s="178" t="s">
        <v>339</v>
      </c>
      <c r="SWX56" s="178" t="s">
        <v>339</v>
      </c>
      <c r="SWY56" s="178" t="s">
        <v>339</v>
      </c>
      <c r="SWZ56" s="178" t="s">
        <v>339</v>
      </c>
      <c r="SXA56" s="178" t="s">
        <v>339</v>
      </c>
      <c r="SXB56" s="178" t="s">
        <v>339</v>
      </c>
      <c r="SXC56" s="178" t="s">
        <v>339</v>
      </c>
      <c r="SXD56" s="178" t="s">
        <v>339</v>
      </c>
      <c r="SXE56" s="178" t="s">
        <v>339</v>
      </c>
      <c r="SXF56" s="178" t="s">
        <v>339</v>
      </c>
      <c r="SXG56" s="178" t="s">
        <v>339</v>
      </c>
      <c r="SXH56" s="178" t="s">
        <v>339</v>
      </c>
      <c r="SXI56" s="178" t="s">
        <v>339</v>
      </c>
      <c r="SXJ56" s="178" t="s">
        <v>339</v>
      </c>
      <c r="SXK56" s="178" t="s">
        <v>339</v>
      </c>
      <c r="SXL56" s="178" t="s">
        <v>339</v>
      </c>
      <c r="SXM56" s="178" t="s">
        <v>339</v>
      </c>
      <c r="SXN56" s="178" t="s">
        <v>339</v>
      </c>
      <c r="SXO56" s="178" t="s">
        <v>339</v>
      </c>
      <c r="SXP56" s="178" t="s">
        <v>339</v>
      </c>
      <c r="SXQ56" s="178" t="s">
        <v>339</v>
      </c>
      <c r="SXR56" s="178" t="s">
        <v>339</v>
      </c>
      <c r="SXS56" s="178" t="s">
        <v>339</v>
      </c>
      <c r="SXT56" s="178" t="s">
        <v>339</v>
      </c>
      <c r="SXU56" s="178" t="s">
        <v>339</v>
      </c>
      <c r="SXV56" s="178" t="s">
        <v>339</v>
      </c>
      <c r="SXW56" s="178" t="s">
        <v>339</v>
      </c>
      <c r="SXX56" s="178" t="s">
        <v>339</v>
      </c>
      <c r="SXY56" s="178" t="s">
        <v>339</v>
      </c>
      <c r="SXZ56" s="178" t="s">
        <v>339</v>
      </c>
      <c r="SYA56" s="178" t="s">
        <v>339</v>
      </c>
      <c r="SYB56" s="178" t="s">
        <v>339</v>
      </c>
      <c r="SYC56" s="178" t="s">
        <v>339</v>
      </c>
      <c r="SYD56" s="178" t="s">
        <v>339</v>
      </c>
      <c r="SYE56" s="178" t="s">
        <v>339</v>
      </c>
      <c r="SYF56" s="178" t="s">
        <v>339</v>
      </c>
      <c r="SYG56" s="178" t="s">
        <v>339</v>
      </c>
      <c r="SYH56" s="178" t="s">
        <v>339</v>
      </c>
      <c r="SYI56" s="178" t="s">
        <v>339</v>
      </c>
      <c r="SYJ56" s="178" t="s">
        <v>339</v>
      </c>
      <c r="SYK56" s="178" t="s">
        <v>339</v>
      </c>
      <c r="SYL56" s="178" t="s">
        <v>339</v>
      </c>
      <c r="SYM56" s="178" t="s">
        <v>339</v>
      </c>
      <c r="SYN56" s="178" t="s">
        <v>339</v>
      </c>
      <c r="SYO56" s="178" t="s">
        <v>339</v>
      </c>
      <c r="SYP56" s="178" t="s">
        <v>339</v>
      </c>
      <c r="SYQ56" s="178" t="s">
        <v>339</v>
      </c>
      <c r="SYR56" s="178" t="s">
        <v>339</v>
      </c>
      <c r="SYS56" s="178" t="s">
        <v>339</v>
      </c>
      <c r="SYT56" s="178" t="s">
        <v>339</v>
      </c>
      <c r="SYU56" s="178" t="s">
        <v>339</v>
      </c>
      <c r="SYV56" s="178" t="s">
        <v>339</v>
      </c>
      <c r="SYW56" s="178" t="s">
        <v>339</v>
      </c>
      <c r="SYX56" s="178" t="s">
        <v>339</v>
      </c>
      <c r="SYY56" s="178" t="s">
        <v>339</v>
      </c>
      <c r="SYZ56" s="178" t="s">
        <v>339</v>
      </c>
      <c r="SZA56" s="178" t="s">
        <v>339</v>
      </c>
      <c r="SZB56" s="178" t="s">
        <v>339</v>
      </c>
      <c r="SZC56" s="178" t="s">
        <v>339</v>
      </c>
      <c r="SZD56" s="178" t="s">
        <v>339</v>
      </c>
      <c r="SZE56" s="178" t="s">
        <v>339</v>
      </c>
      <c r="SZF56" s="178" t="s">
        <v>339</v>
      </c>
      <c r="SZG56" s="178" t="s">
        <v>339</v>
      </c>
      <c r="SZH56" s="178" t="s">
        <v>339</v>
      </c>
      <c r="SZI56" s="178" t="s">
        <v>339</v>
      </c>
      <c r="SZJ56" s="178" t="s">
        <v>339</v>
      </c>
      <c r="SZK56" s="178" t="s">
        <v>339</v>
      </c>
      <c r="SZL56" s="178" t="s">
        <v>339</v>
      </c>
      <c r="SZM56" s="178" t="s">
        <v>339</v>
      </c>
      <c r="SZN56" s="178" t="s">
        <v>339</v>
      </c>
      <c r="SZO56" s="178" t="s">
        <v>339</v>
      </c>
      <c r="SZP56" s="178" t="s">
        <v>339</v>
      </c>
      <c r="SZQ56" s="178" t="s">
        <v>339</v>
      </c>
      <c r="SZR56" s="178" t="s">
        <v>339</v>
      </c>
      <c r="SZS56" s="178" t="s">
        <v>339</v>
      </c>
      <c r="SZT56" s="178" t="s">
        <v>339</v>
      </c>
      <c r="SZU56" s="178" t="s">
        <v>339</v>
      </c>
      <c r="SZV56" s="178" t="s">
        <v>339</v>
      </c>
      <c r="SZW56" s="178" t="s">
        <v>339</v>
      </c>
      <c r="SZX56" s="178" t="s">
        <v>339</v>
      </c>
      <c r="SZY56" s="178" t="s">
        <v>339</v>
      </c>
      <c r="SZZ56" s="178" t="s">
        <v>339</v>
      </c>
      <c r="TAA56" s="178" t="s">
        <v>339</v>
      </c>
      <c r="TAB56" s="178" t="s">
        <v>339</v>
      </c>
      <c r="TAC56" s="178" t="s">
        <v>339</v>
      </c>
      <c r="TAD56" s="178" t="s">
        <v>339</v>
      </c>
      <c r="TAE56" s="178" t="s">
        <v>339</v>
      </c>
      <c r="TAF56" s="178" t="s">
        <v>339</v>
      </c>
      <c r="TAG56" s="178" t="s">
        <v>339</v>
      </c>
      <c r="TAH56" s="178" t="s">
        <v>339</v>
      </c>
      <c r="TAI56" s="178" t="s">
        <v>339</v>
      </c>
      <c r="TAJ56" s="178" t="s">
        <v>339</v>
      </c>
      <c r="TAK56" s="178" t="s">
        <v>339</v>
      </c>
      <c r="TAL56" s="178" t="s">
        <v>339</v>
      </c>
      <c r="TAM56" s="178" t="s">
        <v>339</v>
      </c>
      <c r="TAN56" s="178" t="s">
        <v>339</v>
      </c>
      <c r="TAO56" s="178" t="s">
        <v>339</v>
      </c>
      <c r="TAP56" s="178" t="s">
        <v>339</v>
      </c>
      <c r="TAQ56" s="178" t="s">
        <v>339</v>
      </c>
      <c r="TAR56" s="178" t="s">
        <v>339</v>
      </c>
      <c r="TAS56" s="178" t="s">
        <v>339</v>
      </c>
      <c r="TAT56" s="178" t="s">
        <v>339</v>
      </c>
      <c r="TAU56" s="178" t="s">
        <v>339</v>
      </c>
      <c r="TAV56" s="178" t="s">
        <v>339</v>
      </c>
      <c r="TAW56" s="178" t="s">
        <v>339</v>
      </c>
      <c r="TAX56" s="178" t="s">
        <v>339</v>
      </c>
      <c r="TAY56" s="178" t="s">
        <v>339</v>
      </c>
      <c r="TAZ56" s="178" t="s">
        <v>339</v>
      </c>
      <c r="TBA56" s="178" t="s">
        <v>339</v>
      </c>
      <c r="TBB56" s="178" t="s">
        <v>339</v>
      </c>
      <c r="TBC56" s="178" t="s">
        <v>339</v>
      </c>
      <c r="TBD56" s="178" t="s">
        <v>339</v>
      </c>
      <c r="TBE56" s="178" t="s">
        <v>339</v>
      </c>
      <c r="TBF56" s="178" t="s">
        <v>339</v>
      </c>
      <c r="TBG56" s="178" t="s">
        <v>339</v>
      </c>
      <c r="TBH56" s="178" t="s">
        <v>339</v>
      </c>
      <c r="TBI56" s="178" t="s">
        <v>339</v>
      </c>
      <c r="TBJ56" s="178" t="s">
        <v>339</v>
      </c>
      <c r="TBK56" s="178" t="s">
        <v>339</v>
      </c>
      <c r="TBL56" s="178" t="s">
        <v>339</v>
      </c>
      <c r="TBM56" s="178" t="s">
        <v>339</v>
      </c>
      <c r="TBN56" s="178" t="s">
        <v>339</v>
      </c>
      <c r="TBO56" s="178" t="s">
        <v>339</v>
      </c>
      <c r="TBP56" s="178" t="s">
        <v>339</v>
      </c>
      <c r="TBQ56" s="178" t="s">
        <v>339</v>
      </c>
      <c r="TBR56" s="178" t="s">
        <v>339</v>
      </c>
      <c r="TBS56" s="178" t="s">
        <v>339</v>
      </c>
      <c r="TBT56" s="178" t="s">
        <v>339</v>
      </c>
      <c r="TBU56" s="178" t="s">
        <v>339</v>
      </c>
      <c r="TBV56" s="178" t="s">
        <v>339</v>
      </c>
      <c r="TBW56" s="178" t="s">
        <v>339</v>
      </c>
      <c r="TBX56" s="178" t="s">
        <v>339</v>
      </c>
      <c r="TBY56" s="178" t="s">
        <v>339</v>
      </c>
      <c r="TBZ56" s="178" t="s">
        <v>339</v>
      </c>
      <c r="TCA56" s="178" t="s">
        <v>339</v>
      </c>
      <c r="TCB56" s="178" t="s">
        <v>339</v>
      </c>
      <c r="TCC56" s="178" t="s">
        <v>339</v>
      </c>
      <c r="TCD56" s="178" t="s">
        <v>339</v>
      </c>
      <c r="TCE56" s="178" t="s">
        <v>339</v>
      </c>
      <c r="TCF56" s="178" t="s">
        <v>339</v>
      </c>
      <c r="TCG56" s="178" t="s">
        <v>339</v>
      </c>
      <c r="TCH56" s="178" t="s">
        <v>339</v>
      </c>
      <c r="TCI56" s="178" t="s">
        <v>339</v>
      </c>
      <c r="TCJ56" s="178" t="s">
        <v>339</v>
      </c>
      <c r="TCK56" s="178" t="s">
        <v>339</v>
      </c>
      <c r="TCL56" s="178" t="s">
        <v>339</v>
      </c>
      <c r="TCM56" s="178" t="s">
        <v>339</v>
      </c>
      <c r="TCN56" s="178" t="s">
        <v>339</v>
      </c>
      <c r="TCO56" s="178" t="s">
        <v>339</v>
      </c>
      <c r="TCP56" s="178" t="s">
        <v>339</v>
      </c>
      <c r="TCQ56" s="178" t="s">
        <v>339</v>
      </c>
      <c r="TCR56" s="178" t="s">
        <v>339</v>
      </c>
      <c r="TCS56" s="178" t="s">
        <v>339</v>
      </c>
      <c r="TCT56" s="178" t="s">
        <v>339</v>
      </c>
      <c r="TCU56" s="178" t="s">
        <v>339</v>
      </c>
      <c r="TCV56" s="178" t="s">
        <v>339</v>
      </c>
      <c r="TCW56" s="178" t="s">
        <v>339</v>
      </c>
      <c r="TCX56" s="178" t="s">
        <v>339</v>
      </c>
      <c r="TCY56" s="178" t="s">
        <v>339</v>
      </c>
      <c r="TCZ56" s="178" t="s">
        <v>339</v>
      </c>
      <c r="TDA56" s="178" t="s">
        <v>339</v>
      </c>
      <c r="TDB56" s="178" t="s">
        <v>339</v>
      </c>
      <c r="TDC56" s="178" t="s">
        <v>339</v>
      </c>
      <c r="TDD56" s="178" t="s">
        <v>339</v>
      </c>
      <c r="TDE56" s="178" t="s">
        <v>339</v>
      </c>
      <c r="TDF56" s="178" t="s">
        <v>339</v>
      </c>
      <c r="TDG56" s="178" t="s">
        <v>339</v>
      </c>
      <c r="TDH56" s="178" t="s">
        <v>339</v>
      </c>
      <c r="TDI56" s="178" t="s">
        <v>339</v>
      </c>
      <c r="TDJ56" s="178" t="s">
        <v>339</v>
      </c>
      <c r="TDK56" s="178" t="s">
        <v>339</v>
      </c>
      <c r="TDL56" s="178" t="s">
        <v>339</v>
      </c>
      <c r="TDM56" s="178" t="s">
        <v>339</v>
      </c>
      <c r="TDN56" s="178" t="s">
        <v>339</v>
      </c>
      <c r="TDO56" s="178" t="s">
        <v>339</v>
      </c>
      <c r="TDP56" s="178" t="s">
        <v>339</v>
      </c>
      <c r="TDQ56" s="178" t="s">
        <v>339</v>
      </c>
      <c r="TDR56" s="178" t="s">
        <v>339</v>
      </c>
      <c r="TDS56" s="178" t="s">
        <v>339</v>
      </c>
      <c r="TDT56" s="178" t="s">
        <v>339</v>
      </c>
      <c r="TDU56" s="178" t="s">
        <v>339</v>
      </c>
      <c r="TDV56" s="178" t="s">
        <v>339</v>
      </c>
      <c r="TDW56" s="178" t="s">
        <v>339</v>
      </c>
      <c r="TDX56" s="178" t="s">
        <v>339</v>
      </c>
      <c r="TDY56" s="178" t="s">
        <v>339</v>
      </c>
      <c r="TDZ56" s="178" t="s">
        <v>339</v>
      </c>
      <c r="TEA56" s="178" t="s">
        <v>339</v>
      </c>
      <c r="TEB56" s="178" t="s">
        <v>339</v>
      </c>
      <c r="TEC56" s="178" t="s">
        <v>339</v>
      </c>
      <c r="TED56" s="178" t="s">
        <v>339</v>
      </c>
      <c r="TEE56" s="178" t="s">
        <v>339</v>
      </c>
      <c r="TEF56" s="178" t="s">
        <v>339</v>
      </c>
      <c r="TEG56" s="178" t="s">
        <v>339</v>
      </c>
      <c r="TEH56" s="178" t="s">
        <v>339</v>
      </c>
      <c r="TEI56" s="178" t="s">
        <v>339</v>
      </c>
      <c r="TEJ56" s="178" t="s">
        <v>339</v>
      </c>
      <c r="TEK56" s="178" t="s">
        <v>339</v>
      </c>
      <c r="TEL56" s="178" t="s">
        <v>339</v>
      </c>
      <c r="TEM56" s="178" t="s">
        <v>339</v>
      </c>
      <c r="TEN56" s="178" t="s">
        <v>339</v>
      </c>
      <c r="TEO56" s="178" t="s">
        <v>339</v>
      </c>
      <c r="TEP56" s="178" t="s">
        <v>339</v>
      </c>
      <c r="TEQ56" s="178" t="s">
        <v>339</v>
      </c>
      <c r="TER56" s="178" t="s">
        <v>339</v>
      </c>
      <c r="TES56" s="178" t="s">
        <v>339</v>
      </c>
      <c r="TET56" s="178" t="s">
        <v>339</v>
      </c>
      <c r="TEU56" s="178" t="s">
        <v>339</v>
      </c>
      <c r="TEV56" s="178" t="s">
        <v>339</v>
      </c>
      <c r="TEW56" s="178" t="s">
        <v>339</v>
      </c>
      <c r="TEX56" s="178" t="s">
        <v>339</v>
      </c>
      <c r="TEY56" s="178" t="s">
        <v>339</v>
      </c>
      <c r="TEZ56" s="178" t="s">
        <v>339</v>
      </c>
      <c r="TFA56" s="178" t="s">
        <v>339</v>
      </c>
      <c r="TFB56" s="178" t="s">
        <v>339</v>
      </c>
      <c r="TFC56" s="178" t="s">
        <v>339</v>
      </c>
      <c r="TFD56" s="178" t="s">
        <v>339</v>
      </c>
      <c r="TFE56" s="178" t="s">
        <v>339</v>
      </c>
      <c r="TFF56" s="178" t="s">
        <v>339</v>
      </c>
      <c r="TFG56" s="178" t="s">
        <v>339</v>
      </c>
      <c r="TFH56" s="178" t="s">
        <v>339</v>
      </c>
      <c r="TFI56" s="178" t="s">
        <v>339</v>
      </c>
      <c r="TFJ56" s="178" t="s">
        <v>339</v>
      </c>
      <c r="TFK56" s="178" t="s">
        <v>339</v>
      </c>
      <c r="TFL56" s="178" t="s">
        <v>339</v>
      </c>
      <c r="TFM56" s="178" t="s">
        <v>339</v>
      </c>
      <c r="TFN56" s="178" t="s">
        <v>339</v>
      </c>
      <c r="TFO56" s="178" t="s">
        <v>339</v>
      </c>
      <c r="TFP56" s="178" t="s">
        <v>339</v>
      </c>
      <c r="TFQ56" s="178" t="s">
        <v>339</v>
      </c>
      <c r="TFR56" s="178" t="s">
        <v>339</v>
      </c>
      <c r="TFS56" s="178" t="s">
        <v>339</v>
      </c>
      <c r="TFT56" s="178" t="s">
        <v>339</v>
      </c>
      <c r="TFU56" s="178" t="s">
        <v>339</v>
      </c>
      <c r="TFV56" s="178" t="s">
        <v>339</v>
      </c>
      <c r="TFW56" s="178" t="s">
        <v>339</v>
      </c>
      <c r="TFX56" s="178" t="s">
        <v>339</v>
      </c>
      <c r="TFY56" s="178" t="s">
        <v>339</v>
      </c>
      <c r="TFZ56" s="178" t="s">
        <v>339</v>
      </c>
      <c r="TGA56" s="178" t="s">
        <v>339</v>
      </c>
      <c r="TGB56" s="178" t="s">
        <v>339</v>
      </c>
      <c r="TGC56" s="178" t="s">
        <v>339</v>
      </c>
      <c r="TGD56" s="178" t="s">
        <v>339</v>
      </c>
      <c r="TGE56" s="178" t="s">
        <v>339</v>
      </c>
      <c r="TGF56" s="178" t="s">
        <v>339</v>
      </c>
      <c r="TGG56" s="178" t="s">
        <v>339</v>
      </c>
      <c r="TGH56" s="178" t="s">
        <v>339</v>
      </c>
      <c r="TGI56" s="178" t="s">
        <v>339</v>
      </c>
      <c r="TGJ56" s="178" t="s">
        <v>339</v>
      </c>
      <c r="TGK56" s="178" t="s">
        <v>339</v>
      </c>
      <c r="TGL56" s="178" t="s">
        <v>339</v>
      </c>
      <c r="TGM56" s="178" t="s">
        <v>339</v>
      </c>
      <c r="TGN56" s="178" t="s">
        <v>339</v>
      </c>
      <c r="TGO56" s="178" t="s">
        <v>339</v>
      </c>
      <c r="TGP56" s="178" t="s">
        <v>339</v>
      </c>
      <c r="TGQ56" s="178" t="s">
        <v>339</v>
      </c>
      <c r="TGR56" s="178" t="s">
        <v>339</v>
      </c>
      <c r="TGS56" s="178" t="s">
        <v>339</v>
      </c>
      <c r="TGT56" s="178" t="s">
        <v>339</v>
      </c>
      <c r="TGU56" s="178" t="s">
        <v>339</v>
      </c>
      <c r="TGV56" s="178" t="s">
        <v>339</v>
      </c>
      <c r="TGW56" s="178" t="s">
        <v>339</v>
      </c>
      <c r="TGX56" s="178" t="s">
        <v>339</v>
      </c>
      <c r="TGY56" s="178" t="s">
        <v>339</v>
      </c>
      <c r="TGZ56" s="178" t="s">
        <v>339</v>
      </c>
      <c r="THA56" s="178" t="s">
        <v>339</v>
      </c>
      <c r="THB56" s="178" t="s">
        <v>339</v>
      </c>
      <c r="THC56" s="178" t="s">
        <v>339</v>
      </c>
      <c r="THD56" s="178" t="s">
        <v>339</v>
      </c>
      <c r="THE56" s="178" t="s">
        <v>339</v>
      </c>
      <c r="THF56" s="178" t="s">
        <v>339</v>
      </c>
      <c r="THG56" s="178" t="s">
        <v>339</v>
      </c>
      <c r="THH56" s="178" t="s">
        <v>339</v>
      </c>
      <c r="THI56" s="178" t="s">
        <v>339</v>
      </c>
      <c r="THJ56" s="178" t="s">
        <v>339</v>
      </c>
      <c r="THK56" s="178" t="s">
        <v>339</v>
      </c>
      <c r="THL56" s="178" t="s">
        <v>339</v>
      </c>
      <c r="THM56" s="178" t="s">
        <v>339</v>
      </c>
      <c r="THN56" s="178" t="s">
        <v>339</v>
      </c>
      <c r="THO56" s="178" t="s">
        <v>339</v>
      </c>
      <c r="THP56" s="178" t="s">
        <v>339</v>
      </c>
      <c r="THQ56" s="178" t="s">
        <v>339</v>
      </c>
      <c r="THR56" s="178" t="s">
        <v>339</v>
      </c>
      <c r="THS56" s="178" t="s">
        <v>339</v>
      </c>
      <c r="THT56" s="178" t="s">
        <v>339</v>
      </c>
      <c r="THU56" s="178" t="s">
        <v>339</v>
      </c>
      <c r="THV56" s="178" t="s">
        <v>339</v>
      </c>
      <c r="THW56" s="178" t="s">
        <v>339</v>
      </c>
      <c r="THX56" s="178" t="s">
        <v>339</v>
      </c>
      <c r="THY56" s="178" t="s">
        <v>339</v>
      </c>
      <c r="THZ56" s="178" t="s">
        <v>339</v>
      </c>
      <c r="TIA56" s="178" t="s">
        <v>339</v>
      </c>
      <c r="TIB56" s="178" t="s">
        <v>339</v>
      </c>
      <c r="TIC56" s="178" t="s">
        <v>339</v>
      </c>
      <c r="TID56" s="178" t="s">
        <v>339</v>
      </c>
      <c r="TIE56" s="178" t="s">
        <v>339</v>
      </c>
      <c r="TIF56" s="178" t="s">
        <v>339</v>
      </c>
      <c r="TIG56" s="178" t="s">
        <v>339</v>
      </c>
      <c r="TIH56" s="178" t="s">
        <v>339</v>
      </c>
      <c r="TII56" s="178" t="s">
        <v>339</v>
      </c>
      <c r="TIJ56" s="178" t="s">
        <v>339</v>
      </c>
      <c r="TIK56" s="178" t="s">
        <v>339</v>
      </c>
      <c r="TIL56" s="178" t="s">
        <v>339</v>
      </c>
      <c r="TIM56" s="178" t="s">
        <v>339</v>
      </c>
      <c r="TIN56" s="178" t="s">
        <v>339</v>
      </c>
      <c r="TIO56" s="178" t="s">
        <v>339</v>
      </c>
      <c r="TIP56" s="178" t="s">
        <v>339</v>
      </c>
      <c r="TIQ56" s="178" t="s">
        <v>339</v>
      </c>
      <c r="TIR56" s="178" t="s">
        <v>339</v>
      </c>
      <c r="TIS56" s="178" t="s">
        <v>339</v>
      </c>
      <c r="TIT56" s="178" t="s">
        <v>339</v>
      </c>
      <c r="TIU56" s="178" t="s">
        <v>339</v>
      </c>
      <c r="TIV56" s="178" t="s">
        <v>339</v>
      </c>
      <c r="TIW56" s="178" t="s">
        <v>339</v>
      </c>
      <c r="TIX56" s="178" t="s">
        <v>339</v>
      </c>
      <c r="TIY56" s="178" t="s">
        <v>339</v>
      </c>
      <c r="TIZ56" s="178" t="s">
        <v>339</v>
      </c>
      <c r="TJA56" s="178" t="s">
        <v>339</v>
      </c>
      <c r="TJB56" s="178" t="s">
        <v>339</v>
      </c>
      <c r="TJC56" s="178" t="s">
        <v>339</v>
      </c>
      <c r="TJD56" s="178" t="s">
        <v>339</v>
      </c>
      <c r="TJE56" s="178" t="s">
        <v>339</v>
      </c>
      <c r="TJF56" s="178" t="s">
        <v>339</v>
      </c>
      <c r="TJG56" s="178" t="s">
        <v>339</v>
      </c>
      <c r="TJH56" s="178" t="s">
        <v>339</v>
      </c>
      <c r="TJI56" s="178" t="s">
        <v>339</v>
      </c>
      <c r="TJJ56" s="178" t="s">
        <v>339</v>
      </c>
      <c r="TJK56" s="178" t="s">
        <v>339</v>
      </c>
      <c r="TJL56" s="178" t="s">
        <v>339</v>
      </c>
      <c r="TJM56" s="178" t="s">
        <v>339</v>
      </c>
      <c r="TJN56" s="178" t="s">
        <v>339</v>
      </c>
      <c r="TJO56" s="178" t="s">
        <v>339</v>
      </c>
      <c r="TJP56" s="178" t="s">
        <v>339</v>
      </c>
      <c r="TJQ56" s="178" t="s">
        <v>339</v>
      </c>
      <c r="TJR56" s="178" t="s">
        <v>339</v>
      </c>
      <c r="TJS56" s="178" t="s">
        <v>339</v>
      </c>
      <c r="TJT56" s="178" t="s">
        <v>339</v>
      </c>
      <c r="TJU56" s="178" t="s">
        <v>339</v>
      </c>
      <c r="TJV56" s="178" t="s">
        <v>339</v>
      </c>
      <c r="TJW56" s="178" t="s">
        <v>339</v>
      </c>
      <c r="TJX56" s="178" t="s">
        <v>339</v>
      </c>
      <c r="TJY56" s="178" t="s">
        <v>339</v>
      </c>
      <c r="TJZ56" s="178" t="s">
        <v>339</v>
      </c>
      <c r="TKA56" s="178" t="s">
        <v>339</v>
      </c>
      <c r="TKB56" s="178" t="s">
        <v>339</v>
      </c>
      <c r="TKC56" s="178" t="s">
        <v>339</v>
      </c>
      <c r="TKD56" s="178" t="s">
        <v>339</v>
      </c>
      <c r="TKE56" s="178" t="s">
        <v>339</v>
      </c>
      <c r="TKF56" s="178" t="s">
        <v>339</v>
      </c>
      <c r="TKG56" s="178" t="s">
        <v>339</v>
      </c>
      <c r="TKH56" s="178" t="s">
        <v>339</v>
      </c>
      <c r="TKI56" s="178" t="s">
        <v>339</v>
      </c>
      <c r="TKJ56" s="178" t="s">
        <v>339</v>
      </c>
      <c r="TKK56" s="178" t="s">
        <v>339</v>
      </c>
      <c r="TKL56" s="178" t="s">
        <v>339</v>
      </c>
      <c r="TKM56" s="178" t="s">
        <v>339</v>
      </c>
      <c r="TKN56" s="178" t="s">
        <v>339</v>
      </c>
      <c r="TKO56" s="178" t="s">
        <v>339</v>
      </c>
      <c r="TKP56" s="178" t="s">
        <v>339</v>
      </c>
      <c r="TKQ56" s="178" t="s">
        <v>339</v>
      </c>
      <c r="TKR56" s="178" t="s">
        <v>339</v>
      </c>
      <c r="TKS56" s="178" t="s">
        <v>339</v>
      </c>
      <c r="TKT56" s="178" t="s">
        <v>339</v>
      </c>
      <c r="TKU56" s="178" t="s">
        <v>339</v>
      </c>
      <c r="TKV56" s="178" t="s">
        <v>339</v>
      </c>
      <c r="TKW56" s="178" t="s">
        <v>339</v>
      </c>
      <c r="TKX56" s="178" t="s">
        <v>339</v>
      </c>
      <c r="TKY56" s="178" t="s">
        <v>339</v>
      </c>
      <c r="TKZ56" s="178" t="s">
        <v>339</v>
      </c>
      <c r="TLA56" s="178" t="s">
        <v>339</v>
      </c>
      <c r="TLB56" s="178" t="s">
        <v>339</v>
      </c>
      <c r="TLC56" s="178" t="s">
        <v>339</v>
      </c>
      <c r="TLD56" s="178" t="s">
        <v>339</v>
      </c>
      <c r="TLE56" s="178" t="s">
        <v>339</v>
      </c>
      <c r="TLF56" s="178" t="s">
        <v>339</v>
      </c>
      <c r="TLG56" s="178" t="s">
        <v>339</v>
      </c>
      <c r="TLH56" s="178" t="s">
        <v>339</v>
      </c>
      <c r="TLI56" s="178" t="s">
        <v>339</v>
      </c>
      <c r="TLJ56" s="178" t="s">
        <v>339</v>
      </c>
      <c r="TLK56" s="178" t="s">
        <v>339</v>
      </c>
      <c r="TLL56" s="178" t="s">
        <v>339</v>
      </c>
      <c r="TLM56" s="178" t="s">
        <v>339</v>
      </c>
      <c r="TLN56" s="178" t="s">
        <v>339</v>
      </c>
      <c r="TLO56" s="178" t="s">
        <v>339</v>
      </c>
      <c r="TLP56" s="178" t="s">
        <v>339</v>
      </c>
      <c r="TLQ56" s="178" t="s">
        <v>339</v>
      </c>
      <c r="TLR56" s="178" t="s">
        <v>339</v>
      </c>
      <c r="TLS56" s="178" t="s">
        <v>339</v>
      </c>
      <c r="TLT56" s="178" t="s">
        <v>339</v>
      </c>
      <c r="TLU56" s="178" t="s">
        <v>339</v>
      </c>
      <c r="TLV56" s="178" t="s">
        <v>339</v>
      </c>
      <c r="TLW56" s="178" t="s">
        <v>339</v>
      </c>
      <c r="TLX56" s="178" t="s">
        <v>339</v>
      </c>
      <c r="TLY56" s="178" t="s">
        <v>339</v>
      </c>
      <c r="TLZ56" s="178" t="s">
        <v>339</v>
      </c>
      <c r="TMA56" s="178" t="s">
        <v>339</v>
      </c>
      <c r="TMB56" s="178" t="s">
        <v>339</v>
      </c>
      <c r="TMC56" s="178" t="s">
        <v>339</v>
      </c>
      <c r="TMD56" s="178" t="s">
        <v>339</v>
      </c>
      <c r="TME56" s="178" t="s">
        <v>339</v>
      </c>
      <c r="TMF56" s="178" t="s">
        <v>339</v>
      </c>
      <c r="TMG56" s="178" t="s">
        <v>339</v>
      </c>
      <c r="TMH56" s="178" t="s">
        <v>339</v>
      </c>
      <c r="TMI56" s="178" t="s">
        <v>339</v>
      </c>
      <c r="TMJ56" s="178" t="s">
        <v>339</v>
      </c>
      <c r="TMK56" s="178" t="s">
        <v>339</v>
      </c>
      <c r="TML56" s="178" t="s">
        <v>339</v>
      </c>
      <c r="TMM56" s="178" t="s">
        <v>339</v>
      </c>
      <c r="TMN56" s="178" t="s">
        <v>339</v>
      </c>
      <c r="TMO56" s="178" t="s">
        <v>339</v>
      </c>
      <c r="TMP56" s="178" t="s">
        <v>339</v>
      </c>
      <c r="TMQ56" s="178" t="s">
        <v>339</v>
      </c>
      <c r="TMR56" s="178" t="s">
        <v>339</v>
      </c>
      <c r="TMS56" s="178" t="s">
        <v>339</v>
      </c>
      <c r="TMT56" s="178" t="s">
        <v>339</v>
      </c>
      <c r="TMU56" s="178" t="s">
        <v>339</v>
      </c>
      <c r="TMV56" s="178" t="s">
        <v>339</v>
      </c>
      <c r="TMW56" s="178" t="s">
        <v>339</v>
      </c>
      <c r="TMX56" s="178" t="s">
        <v>339</v>
      </c>
      <c r="TMY56" s="178" t="s">
        <v>339</v>
      </c>
      <c r="TMZ56" s="178" t="s">
        <v>339</v>
      </c>
      <c r="TNA56" s="178" t="s">
        <v>339</v>
      </c>
      <c r="TNB56" s="178" t="s">
        <v>339</v>
      </c>
      <c r="TNC56" s="178" t="s">
        <v>339</v>
      </c>
      <c r="TND56" s="178" t="s">
        <v>339</v>
      </c>
      <c r="TNE56" s="178" t="s">
        <v>339</v>
      </c>
      <c r="TNF56" s="178" t="s">
        <v>339</v>
      </c>
      <c r="TNG56" s="178" t="s">
        <v>339</v>
      </c>
      <c r="TNH56" s="178" t="s">
        <v>339</v>
      </c>
      <c r="TNI56" s="178" t="s">
        <v>339</v>
      </c>
      <c r="TNJ56" s="178" t="s">
        <v>339</v>
      </c>
      <c r="TNK56" s="178" t="s">
        <v>339</v>
      </c>
      <c r="TNL56" s="178" t="s">
        <v>339</v>
      </c>
      <c r="TNM56" s="178" t="s">
        <v>339</v>
      </c>
      <c r="TNN56" s="178" t="s">
        <v>339</v>
      </c>
      <c r="TNO56" s="178" t="s">
        <v>339</v>
      </c>
      <c r="TNP56" s="178" t="s">
        <v>339</v>
      </c>
      <c r="TNQ56" s="178" t="s">
        <v>339</v>
      </c>
      <c r="TNR56" s="178" t="s">
        <v>339</v>
      </c>
      <c r="TNS56" s="178" t="s">
        <v>339</v>
      </c>
      <c r="TNT56" s="178" t="s">
        <v>339</v>
      </c>
      <c r="TNU56" s="178" t="s">
        <v>339</v>
      </c>
      <c r="TNV56" s="178" t="s">
        <v>339</v>
      </c>
      <c r="TNW56" s="178" t="s">
        <v>339</v>
      </c>
      <c r="TNX56" s="178" t="s">
        <v>339</v>
      </c>
      <c r="TNY56" s="178" t="s">
        <v>339</v>
      </c>
      <c r="TNZ56" s="178" t="s">
        <v>339</v>
      </c>
      <c r="TOA56" s="178" t="s">
        <v>339</v>
      </c>
      <c r="TOB56" s="178" t="s">
        <v>339</v>
      </c>
      <c r="TOC56" s="178" t="s">
        <v>339</v>
      </c>
      <c r="TOD56" s="178" t="s">
        <v>339</v>
      </c>
      <c r="TOE56" s="178" t="s">
        <v>339</v>
      </c>
      <c r="TOF56" s="178" t="s">
        <v>339</v>
      </c>
      <c r="TOG56" s="178" t="s">
        <v>339</v>
      </c>
      <c r="TOH56" s="178" t="s">
        <v>339</v>
      </c>
      <c r="TOI56" s="178" t="s">
        <v>339</v>
      </c>
      <c r="TOJ56" s="178" t="s">
        <v>339</v>
      </c>
      <c r="TOK56" s="178" t="s">
        <v>339</v>
      </c>
      <c r="TOL56" s="178" t="s">
        <v>339</v>
      </c>
      <c r="TOM56" s="178" t="s">
        <v>339</v>
      </c>
      <c r="TON56" s="178" t="s">
        <v>339</v>
      </c>
      <c r="TOO56" s="178" t="s">
        <v>339</v>
      </c>
      <c r="TOP56" s="178" t="s">
        <v>339</v>
      </c>
      <c r="TOQ56" s="178" t="s">
        <v>339</v>
      </c>
      <c r="TOR56" s="178" t="s">
        <v>339</v>
      </c>
      <c r="TOS56" s="178" t="s">
        <v>339</v>
      </c>
      <c r="TOT56" s="178" t="s">
        <v>339</v>
      </c>
      <c r="TOU56" s="178" t="s">
        <v>339</v>
      </c>
      <c r="TOV56" s="178" t="s">
        <v>339</v>
      </c>
      <c r="TOW56" s="178" t="s">
        <v>339</v>
      </c>
      <c r="TOX56" s="178" t="s">
        <v>339</v>
      </c>
      <c r="TOY56" s="178" t="s">
        <v>339</v>
      </c>
      <c r="TOZ56" s="178" t="s">
        <v>339</v>
      </c>
      <c r="TPA56" s="178" t="s">
        <v>339</v>
      </c>
      <c r="TPB56" s="178" t="s">
        <v>339</v>
      </c>
      <c r="TPC56" s="178" t="s">
        <v>339</v>
      </c>
      <c r="TPD56" s="178" t="s">
        <v>339</v>
      </c>
      <c r="TPE56" s="178" t="s">
        <v>339</v>
      </c>
      <c r="TPF56" s="178" t="s">
        <v>339</v>
      </c>
      <c r="TPG56" s="178" t="s">
        <v>339</v>
      </c>
      <c r="TPH56" s="178" t="s">
        <v>339</v>
      </c>
      <c r="TPI56" s="178" t="s">
        <v>339</v>
      </c>
      <c r="TPJ56" s="178" t="s">
        <v>339</v>
      </c>
      <c r="TPK56" s="178" t="s">
        <v>339</v>
      </c>
      <c r="TPL56" s="178" t="s">
        <v>339</v>
      </c>
      <c r="TPM56" s="178" t="s">
        <v>339</v>
      </c>
      <c r="TPN56" s="178" t="s">
        <v>339</v>
      </c>
      <c r="TPO56" s="178" t="s">
        <v>339</v>
      </c>
      <c r="TPP56" s="178" t="s">
        <v>339</v>
      </c>
      <c r="TPQ56" s="178" t="s">
        <v>339</v>
      </c>
      <c r="TPR56" s="178" t="s">
        <v>339</v>
      </c>
      <c r="TPS56" s="178" t="s">
        <v>339</v>
      </c>
      <c r="TPT56" s="178" t="s">
        <v>339</v>
      </c>
      <c r="TPU56" s="178" t="s">
        <v>339</v>
      </c>
      <c r="TPV56" s="178" t="s">
        <v>339</v>
      </c>
      <c r="TPW56" s="178" t="s">
        <v>339</v>
      </c>
      <c r="TPX56" s="178" t="s">
        <v>339</v>
      </c>
      <c r="TPY56" s="178" t="s">
        <v>339</v>
      </c>
      <c r="TPZ56" s="178" t="s">
        <v>339</v>
      </c>
      <c r="TQA56" s="178" t="s">
        <v>339</v>
      </c>
      <c r="TQB56" s="178" t="s">
        <v>339</v>
      </c>
      <c r="TQC56" s="178" t="s">
        <v>339</v>
      </c>
      <c r="TQD56" s="178" t="s">
        <v>339</v>
      </c>
      <c r="TQE56" s="178" t="s">
        <v>339</v>
      </c>
      <c r="TQF56" s="178" t="s">
        <v>339</v>
      </c>
      <c r="TQG56" s="178" t="s">
        <v>339</v>
      </c>
      <c r="TQH56" s="178" t="s">
        <v>339</v>
      </c>
      <c r="TQI56" s="178" t="s">
        <v>339</v>
      </c>
      <c r="TQJ56" s="178" t="s">
        <v>339</v>
      </c>
      <c r="TQK56" s="178" t="s">
        <v>339</v>
      </c>
      <c r="TQL56" s="178" t="s">
        <v>339</v>
      </c>
      <c r="TQM56" s="178" t="s">
        <v>339</v>
      </c>
      <c r="TQN56" s="178" t="s">
        <v>339</v>
      </c>
      <c r="TQO56" s="178" t="s">
        <v>339</v>
      </c>
      <c r="TQP56" s="178" t="s">
        <v>339</v>
      </c>
      <c r="TQQ56" s="178" t="s">
        <v>339</v>
      </c>
      <c r="TQR56" s="178" t="s">
        <v>339</v>
      </c>
      <c r="TQS56" s="178" t="s">
        <v>339</v>
      </c>
      <c r="TQT56" s="178" t="s">
        <v>339</v>
      </c>
      <c r="TQU56" s="178" t="s">
        <v>339</v>
      </c>
      <c r="TQV56" s="178" t="s">
        <v>339</v>
      </c>
      <c r="TQW56" s="178" t="s">
        <v>339</v>
      </c>
      <c r="TQX56" s="178" t="s">
        <v>339</v>
      </c>
      <c r="TQY56" s="178" t="s">
        <v>339</v>
      </c>
      <c r="TQZ56" s="178" t="s">
        <v>339</v>
      </c>
      <c r="TRA56" s="178" t="s">
        <v>339</v>
      </c>
      <c r="TRB56" s="178" t="s">
        <v>339</v>
      </c>
      <c r="TRC56" s="178" t="s">
        <v>339</v>
      </c>
      <c r="TRD56" s="178" t="s">
        <v>339</v>
      </c>
      <c r="TRE56" s="178" t="s">
        <v>339</v>
      </c>
      <c r="TRF56" s="178" t="s">
        <v>339</v>
      </c>
      <c r="TRG56" s="178" t="s">
        <v>339</v>
      </c>
      <c r="TRH56" s="178" t="s">
        <v>339</v>
      </c>
      <c r="TRI56" s="178" t="s">
        <v>339</v>
      </c>
      <c r="TRJ56" s="178" t="s">
        <v>339</v>
      </c>
      <c r="TRK56" s="178" t="s">
        <v>339</v>
      </c>
      <c r="TRL56" s="178" t="s">
        <v>339</v>
      </c>
      <c r="TRM56" s="178" t="s">
        <v>339</v>
      </c>
      <c r="TRN56" s="178" t="s">
        <v>339</v>
      </c>
      <c r="TRO56" s="178" t="s">
        <v>339</v>
      </c>
      <c r="TRP56" s="178" t="s">
        <v>339</v>
      </c>
      <c r="TRQ56" s="178" t="s">
        <v>339</v>
      </c>
      <c r="TRR56" s="178" t="s">
        <v>339</v>
      </c>
      <c r="TRS56" s="178" t="s">
        <v>339</v>
      </c>
      <c r="TRT56" s="178" t="s">
        <v>339</v>
      </c>
      <c r="TRU56" s="178" t="s">
        <v>339</v>
      </c>
      <c r="TRV56" s="178" t="s">
        <v>339</v>
      </c>
      <c r="TRW56" s="178" t="s">
        <v>339</v>
      </c>
      <c r="TRX56" s="178" t="s">
        <v>339</v>
      </c>
      <c r="TRY56" s="178" t="s">
        <v>339</v>
      </c>
      <c r="TRZ56" s="178" t="s">
        <v>339</v>
      </c>
      <c r="TSA56" s="178" t="s">
        <v>339</v>
      </c>
      <c r="TSB56" s="178" t="s">
        <v>339</v>
      </c>
      <c r="TSC56" s="178" t="s">
        <v>339</v>
      </c>
      <c r="TSD56" s="178" t="s">
        <v>339</v>
      </c>
      <c r="TSE56" s="178" t="s">
        <v>339</v>
      </c>
      <c r="TSF56" s="178" t="s">
        <v>339</v>
      </c>
      <c r="TSG56" s="178" t="s">
        <v>339</v>
      </c>
      <c r="TSH56" s="178" t="s">
        <v>339</v>
      </c>
      <c r="TSI56" s="178" t="s">
        <v>339</v>
      </c>
      <c r="TSJ56" s="178" t="s">
        <v>339</v>
      </c>
      <c r="TSK56" s="178" t="s">
        <v>339</v>
      </c>
      <c r="TSL56" s="178" t="s">
        <v>339</v>
      </c>
      <c r="TSM56" s="178" t="s">
        <v>339</v>
      </c>
      <c r="TSN56" s="178" t="s">
        <v>339</v>
      </c>
      <c r="TSO56" s="178" t="s">
        <v>339</v>
      </c>
      <c r="TSP56" s="178" t="s">
        <v>339</v>
      </c>
      <c r="TSQ56" s="178" t="s">
        <v>339</v>
      </c>
      <c r="TSR56" s="178" t="s">
        <v>339</v>
      </c>
      <c r="TSS56" s="178" t="s">
        <v>339</v>
      </c>
      <c r="TST56" s="178" t="s">
        <v>339</v>
      </c>
      <c r="TSU56" s="178" t="s">
        <v>339</v>
      </c>
      <c r="TSV56" s="178" t="s">
        <v>339</v>
      </c>
      <c r="TSW56" s="178" t="s">
        <v>339</v>
      </c>
      <c r="TSX56" s="178" t="s">
        <v>339</v>
      </c>
      <c r="TSY56" s="178" t="s">
        <v>339</v>
      </c>
      <c r="TSZ56" s="178" t="s">
        <v>339</v>
      </c>
      <c r="TTA56" s="178" t="s">
        <v>339</v>
      </c>
      <c r="TTB56" s="178" t="s">
        <v>339</v>
      </c>
      <c r="TTC56" s="178" t="s">
        <v>339</v>
      </c>
      <c r="TTD56" s="178" t="s">
        <v>339</v>
      </c>
      <c r="TTE56" s="178" t="s">
        <v>339</v>
      </c>
      <c r="TTF56" s="178" t="s">
        <v>339</v>
      </c>
      <c r="TTG56" s="178" t="s">
        <v>339</v>
      </c>
      <c r="TTH56" s="178" t="s">
        <v>339</v>
      </c>
      <c r="TTI56" s="178" t="s">
        <v>339</v>
      </c>
      <c r="TTJ56" s="178" t="s">
        <v>339</v>
      </c>
      <c r="TTK56" s="178" t="s">
        <v>339</v>
      </c>
      <c r="TTL56" s="178" t="s">
        <v>339</v>
      </c>
      <c r="TTM56" s="178" t="s">
        <v>339</v>
      </c>
      <c r="TTN56" s="178" t="s">
        <v>339</v>
      </c>
      <c r="TTO56" s="178" t="s">
        <v>339</v>
      </c>
      <c r="TTP56" s="178" t="s">
        <v>339</v>
      </c>
      <c r="TTQ56" s="178" t="s">
        <v>339</v>
      </c>
      <c r="TTR56" s="178" t="s">
        <v>339</v>
      </c>
      <c r="TTS56" s="178" t="s">
        <v>339</v>
      </c>
      <c r="TTT56" s="178" t="s">
        <v>339</v>
      </c>
      <c r="TTU56" s="178" t="s">
        <v>339</v>
      </c>
      <c r="TTV56" s="178" t="s">
        <v>339</v>
      </c>
      <c r="TTW56" s="178" t="s">
        <v>339</v>
      </c>
      <c r="TTX56" s="178" t="s">
        <v>339</v>
      </c>
      <c r="TTY56" s="178" t="s">
        <v>339</v>
      </c>
      <c r="TTZ56" s="178" t="s">
        <v>339</v>
      </c>
      <c r="TUA56" s="178" t="s">
        <v>339</v>
      </c>
      <c r="TUB56" s="178" t="s">
        <v>339</v>
      </c>
      <c r="TUC56" s="178" t="s">
        <v>339</v>
      </c>
      <c r="TUD56" s="178" t="s">
        <v>339</v>
      </c>
      <c r="TUE56" s="178" t="s">
        <v>339</v>
      </c>
      <c r="TUF56" s="178" t="s">
        <v>339</v>
      </c>
      <c r="TUG56" s="178" t="s">
        <v>339</v>
      </c>
      <c r="TUH56" s="178" t="s">
        <v>339</v>
      </c>
      <c r="TUI56" s="178" t="s">
        <v>339</v>
      </c>
      <c r="TUJ56" s="178" t="s">
        <v>339</v>
      </c>
      <c r="TUK56" s="178" t="s">
        <v>339</v>
      </c>
      <c r="TUL56" s="178" t="s">
        <v>339</v>
      </c>
      <c r="TUM56" s="178" t="s">
        <v>339</v>
      </c>
      <c r="TUN56" s="178" t="s">
        <v>339</v>
      </c>
      <c r="TUO56" s="178" t="s">
        <v>339</v>
      </c>
      <c r="TUP56" s="178" t="s">
        <v>339</v>
      </c>
      <c r="TUQ56" s="178" t="s">
        <v>339</v>
      </c>
      <c r="TUR56" s="178" t="s">
        <v>339</v>
      </c>
      <c r="TUS56" s="178" t="s">
        <v>339</v>
      </c>
      <c r="TUT56" s="178" t="s">
        <v>339</v>
      </c>
      <c r="TUU56" s="178" t="s">
        <v>339</v>
      </c>
      <c r="TUV56" s="178" t="s">
        <v>339</v>
      </c>
      <c r="TUW56" s="178" t="s">
        <v>339</v>
      </c>
      <c r="TUX56" s="178" t="s">
        <v>339</v>
      </c>
      <c r="TUY56" s="178" t="s">
        <v>339</v>
      </c>
      <c r="TUZ56" s="178" t="s">
        <v>339</v>
      </c>
      <c r="TVA56" s="178" t="s">
        <v>339</v>
      </c>
      <c r="TVB56" s="178" t="s">
        <v>339</v>
      </c>
      <c r="TVC56" s="178" t="s">
        <v>339</v>
      </c>
      <c r="TVD56" s="178" t="s">
        <v>339</v>
      </c>
      <c r="TVE56" s="178" t="s">
        <v>339</v>
      </c>
      <c r="TVF56" s="178" t="s">
        <v>339</v>
      </c>
      <c r="TVG56" s="178" t="s">
        <v>339</v>
      </c>
      <c r="TVH56" s="178" t="s">
        <v>339</v>
      </c>
      <c r="TVI56" s="178" t="s">
        <v>339</v>
      </c>
      <c r="TVJ56" s="178" t="s">
        <v>339</v>
      </c>
      <c r="TVK56" s="178" t="s">
        <v>339</v>
      </c>
      <c r="TVL56" s="178" t="s">
        <v>339</v>
      </c>
      <c r="TVM56" s="178" t="s">
        <v>339</v>
      </c>
      <c r="TVN56" s="178" t="s">
        <v>339</v>
      </c>
      <c r="TVO56" s="178" t="s">
        <v>339</v>
      </c>
      <c r="TVP56" s="178" t="s">
        <v>339</v>
      </c>
      <c r="TVQ56" s="178" t="s">
        <v>339</v>
      </c>
      <c r="TVR56" s="178" t="s">
        <v>339</v>
      </c>
      <c r="TVS56" s="178" t="s">
        <v>339</v>
      </c>
      <c r="TVT56" s="178" t="s">
        <v>339</v>
      </c>
      <c r="TVU56" s="178" t="s">
        <v>339</v>
      </c>
      <c r="TVV56" s="178" t="s">
        <v>339</v>
      </c>
      <c r="TVW56" s="178" t="s">
        <v>339</v>
      </c>
      <c r="TVX56" s="178" t="s">
        <v>339</v>
      </c>
      <c r="TVY56" s="178" t="s">
        <v>339</v>
      </c>
      <c r="TVZ56" s="178" t="s">
        <v>339</v>
      </c>
      <c r="TWA56" s="178" t="s">
        <v>339</v>
      </c>
      <c r="TWB56" s="178" t="s">
        <v>339</v>
      </c>
      <c r="TWC56" s="178" t="s">
        <v>339</v>
      </c>
      <c r="TWD56" s="178" t="s">
        <v>339</v>
      </c>
      <c r="TWE56" s="178" t="s">
        <v>339</v>
      </c>
      <c r="TWF56" s="178" t="s">
        <v>339</v>
      </c>
      <c r="TWG56" s="178" t="s">
        <v>339</v>
      </c>
      <c r="TWH56" s="178" t="s">
        <v>339</v>
      </c>
      <c r="TWI56" s="178" t="s">
        <v>339</v>
      </c>
      <c r="TWJ56" s="178" t="s">
        <v>339</v>
      </c>
      <c r="TWK56" s="178" t="s">
        <v>339</v>
      </c>
      <c r="TWL56" s="178" t="s">
        <v>339</v>
      </c>
      <c r="TWM56" s="178" t="s">
        <v>339</v>
      </c>
      <c r="TWN56" s="178" t="s">
        <v>339</v>
      </c>
      <c r="TWO56" s="178" t="s">
        <v>339</v>
      </c>
      <c r="TWP56" s="178" t="s">
        <v>339</v>
      </c>
      <c r="TWQ56" s="178" t="s">
        <v>339</v>
      </c>
      <c r="TWR56" s="178" t="s">
        <v>339</v>
      </c>
      <c r="TWS56" s="178" t="s">
        <v>339</v>
      </c>
      <c r="TWT56" s="178" t="s">
        <v>339</v>
      </c>
      <c r="TWU56" s="178" t="s">
        <v>339</v>
      </c>
      <c r="TWV56" s="178" t="s">
        <v>339</v>
      </c>
      <c r="TWW56" s="178" t="s">
        <v>339</v>
      </c>
      <c r="TWX56" s="178" t="s">
        <v>339</v>
      </c>
      <c r="TWY56" s="178" t="s">
        <v>339</v>
      </c>
      <c r="TWZ56" s="178" t="s">
        <v>339</v>
      </c>
      <c r="TXA56" s="178" t="s">
        <v>339</v>
      </c>
      <c r="TXB56" s="178" t="s">
        <v>339</v>
      </c>
      <c r="TXC56" s="178" t="s">
        <v>339</v>
      </c>
      <c r="TXD56" s="178" t="s">
        <v>339</v>
      </c>
      <c r="TXE56" s="178" t="s">
        <v>339</v>
      </c>
      <c r="TXF56" s="178" t="s">
        <v>339</v>
      </c>
      <c r="TXG56" s="178" t="s">
        <v>339</v>
      </c>
      <c r="TXH56" s="178" t="s">
        <v>339</v>
      </c>
      <c r="TXI56" s="178" t="s">
        <v>339</v>
      </c>
      <c r="TXJ56" s="178" t="s">
        <v>339</v>
      </c>
      <c r="TXK56" s="178" t="s">
        <v>339</v>
      </c>
      <c r="TXL56" s="178" t="s">
        <v>339</v>
      </c>
      <c r="TXM56" s="178" t="s">
        <v>339</v>
      </c>
      <c r="TXN56" s="178" t="s">
        <v>339</v>
      </c>
      <c r="TXO56" s="178" t="s">
        <v>339</v>
      </c>
      <c r="TXP56" s="178" t="s">
        <v>339</v>
      </c>
      <c r="TXQ56" s="178" t="s">
        <v>339</v>
      </c>
      <c r="TXR56" s="178" t="s">
        <v>339</v>
      </c>
      <c r="TXS56" s="178" t="s">
        <v>339</v>
      </c>
      <c r="TXT56" s="178" t="s">
        <v>339</v>
      </c>
      <c r="TXU56" s="178" t="s">
        <v>339</v>
      </c>
      <c r="TXV56" s="178" t="s">
        <v>339</v>
      </c>
      <c r="TXW56" s="178" t="s">
        <v>339</v>
      </c>
      <c r="TXX56" s="178" t="s">
        <v>339</v>
      </c>
      <c r="TXY56" s="178" t="s">
        <v>339</v>
      </c>
      <c r="TXZ56" s="178" t="s">
        <v>339</v>
      </c>
      <c r="TYA56" s="178" t="s">
        <v>339</v>
      </c>
      <c r="TYB56" s="178" t="s">
        <v>339</v>
      </c>
      <c r="TYC56" s="178" t="s">
        <v>339</v>
      </c>
      <c r="TYD56" s="178" t="s">
        <v>339</v>
      </c>
      <c r="TYE56" s="178" t="s">
        <v>339</v>
      </c>
      <c r="TYF56" s="178" t="s">
        <v>339</v>
      </c>
      <c r="TYG56" s="178" t="s">
        <v>339</v>
      </c>
      <c r="TYH56" s="178" t="s">
        <v>339</v>
      </c>
      <c r="TYI56" s="178" t="s">
        <v>339</v>
      </c>
      <c r="TYJ56" s="178" t="s">
        <v>339</v>
      </c>
      <c r="TYK56" s="178" t="s">
        <v>339</v>
      </c>
      <c r="TYL56" s="178" t="s">
        <v>339</v>
      </c>
      <c r="TYM56" s="178" t="s">
        <v>339</v>
      </c>
      <c r="TYN56" s="178" t="s">
        <v>339</v>
      </c>
      <c r="TYO56" s="178" t="s">
        <v>339</v>
      </c>
      <c r="TYP56" s="178" t="s">
        <v>339</v>
      </c>
      <c r="TYQ56" s="178" t="s">
        <v>339</v>
      </c>
      <c r="TYR56" s="178" t="s">
        <v>339</v>
      </c>
      <c r="TYS56" s="178" t="s">
        <v>339</v>
      </c>
      <c r="TYT56" s="178" t="s">
        <v>339</v>
      </c>
      <c r="TYU56" s="178" t="s">
        <v>339</v>
      </c>
      <c r="TYV56" s="178" t="s">
        <v>339</v>
      </c>
      <c r="TYW56" s="178" t="s">
        <v>339</v>
      </c>
      <c r="TYX56" s="178" t="s">
        <v>339</v>
      </c>
      <c r="TYY56" s="178" t="s">
        <v>339</v>
      </c>
      <c r="TYZ56" s="178" t="s">
        <v>339</v>
      </c>
      <c r="TZA56" s="178" t="s">
        <v>339</v>
      </c>
      <c r="TZB56" s="178" t="s">
        <v>339</v>
      </c>
      <c r="TZC56" s="178" t="s">
        <v>339</v>
      </c>
      <c r="TZD56" s="178" t="s">
        <v>339</v>
      </c>
      <c r="TZE56" s="178" t="s">
        <v>339</v>
      </c>
      <c r="TZF56" s="178" t="s">
        <v>339</v>
      </c>
      <c r="TZG56" s="178" t="s">
        <v>339</v>
      </c>
      <c r="TZH56" s="178" t="s">
        <v>339</v>
      </c>
      <c r="TZI56" s="178" t="s">
        <v>339</v>
      </c>
      <c r="TZJ56" s="178" t="s">
        <v>339</v>
      </c>
      <c r="TZK56" s="178" t="s">
        <v>339</v>
      </c>
      <c r="TZL56" s="178" t="s">
        <v>339</v>
      </c>
      <c r="TZM56" s="178" t="s">
        <v>339</v>
      </c>
      <c r="TZN56" s="178" t="s">
        <v>339</v>
      </c>
      <c r="TZO56" s="178" t="s">
        <v>339</v>
      </c>
      <c r="TZP56" s="178" t="s">
        <v>339</v>
      </c>
      <c r="TZQ56" s="178" t="s">
        <v>339</v>
      </c>
      <c r="TZR56" s="178" t="s">
        <v>339</v>
      </c>
      <c r="TZS56" s="178" t="s">
        <v>339</v>
      </c>
      <c r="TZT56" s="178" t="s">
        <v>339</v>
      </c>
      <c r="TZU56" s="178" t="s">
        <v>339</v>
      </c>
      <c r="TZV56" s="178" t="s">
        <v>339</v>
      </c>
      <c r="TZW56" s="178" t="s">
        <v>339</v>
      </c>
      <c r="TZX56" s="178" t="s">
        <v>339</v>
      </c>
      <c r="TZY56" s="178" t="s">
        <v>339</v>
      </c>
      <c r="TZZ56" s="178" t="s">
        <v>339</v>
      </c>
      <c r="UAA56" s="178" t="s">
        <v>339</v>
      </c>
      <c r="UAB56" s="178" t="s">
        <v>339</v>
      </c>
      <c r="UAC56" s="178" t="s">
        <v>339</v>
      </c>
      <c r="UAD56" s="178" t="s">
        <v>339</v>
      </c>
      <c r="UAE56" s="178" t="s">
        <v>339</v>
      </c>
      <c r="UAF56" s="178" t="s">
        <v>339</v>
      </c>
      <c r="UAG56" s="178" t="s">
        <v>339</v>
      </c>
      <c r="UAH56" s="178" t="s">
        <v>339</v>
      </c>
      <c r="UAI56" s="178" t="s">
        <v>339</v>
      </c>
      <c r="UAJ56" s="178" t="s">
        <v>339</v>
      </c>
      <c r="UAK56" s="178" t="s">
        <v>339</v>
      </c>
      <c r="UAL56" s="178" t="s">
        <v>339</v>
      </c>
      <c r="UAM56" s="178" t="s">
        <v>339</v>
      </c>
      <c r="UAN56" s="178" t="s">
        <v>339</v>
      </c>
      <c r="UAO56" s="178" t="s">
        <v>339</v>
      </c>
      <c r="UAP56" s="178" t="s">
        <v>339</v>
      </c>
      <c r="UAQ56" s="178" t="s">
        <v>339</v>
      </c>
      <c r="UAR56" s="178" t="s">
        <v>339</v>
      </c>
      <c r="UAS56" s="178" t="s">
        <v>339</v>
      </c>
      <c r="UAT56" s="178" t="s">
        <v>339</v>
      </c>
      <c r="UAU56" s="178" t="s">
        <v>339</v>
      </c>
      <c r="UAV56" s="178" t="s">
        <v>339</v>
      </c>
      <c r="UAW56" s="178" t="s">
        <v>339</v>
      </c>
      <c r="UAX56" s="178" t="s">
        <v>339</v>
      </c>
      <c r="UAY56" s="178" t="s">
        <v>339</v>
      </c>
      <c r="UAZ56" s="178" t="s">
        <v>339</v>
      </c>
      <c r="UBA56" s="178" t="s">
        <v>339</v>
      </c>
      <c r="UBB56" s="178" t="s">
        <v>339</v>
      </c>
      <c r="UBC56" s="178" t="s">
        <v>339</v>
      </c>
      <c r="UBD56" s="178" t="s">
        <v>339</v>
      </c>
      <c r="UBE56" s="178" t="s">
        <v>339</v>
      </c>
      <c r="UBF56" s="178" t="s">
        <v>339</v>
      </c>
      <c r="UBG56" s="178" t="s">
        <v>339</v>
      </c>
      <c r="UBH56" s="178" t="s">
        <v>339</v>
      </c>
      <c r="UBI56" s="178" t="s">
        <v>339</v>
      </c>
      <c r="UBJ56" s="178" t="s">
        <v>339</v>
      </c>
      <c r="UBK56" s="178" t="s">
        <v>339</v>
      </c>
      <c r="UBL56" s="178" t="s">
        <v>339</v>
      </c>
      <c r="UBM56" s="178" t="s">
        <v>339</v>
      </c>
      <c r="UBN56" s="178" t="s">
        <v>339</v>
      </c>
      <c r="UBO56" s="178" t="s">
        <v>339</v>
      </c>
      <c r="UBP56" s="178" t="s">
        <v>339</v>
      </c>
      <c r="UBQ56" s="178" t="s">
        <v>339</v>
      </c>
      <c r="UBR56" s="178" t="s">
        <v>339</v>
      </c>
      <c r="UBS56" s="178" t="s">
        <v>339</v>
      </c>
      <c r="UBT56" s="178" t="s">
        <v>339</v>
      </c>
      <c r="UBU56" s="178" t="s">
        <v>339</v>
      </c>
      <c r="UBV56" s="178" t="s">
        <v>339</v>
      </c>
      <c r="UBW56" s="178" t="s">
        <v>339</v>
      </c>
      <c r="UBX56" s="178" t="s">
        <v>339</v>
      </c>
      <c r="UBY56" s="178" t="s">
        <v>339</v>
      </c>
      <c r="UBZ56" s="178" t="s">
        <v>339</v>
      </c>
      <c r="UCA56" s="178" t="s">
        <v>339</v>
      </c>
      <c r="UCB56" s="178" t="s">
        <v>339</v>
      </c>
      <c r="UCC56" s="178" t="s">
        <v>339</v>
      </c>
      <c r="UCD56" s="178" t="s">
        <v>339</v>
      </c>
      <c r="UCE56" s="178" t="s">
        <v>339</v>
      </c>
      <c r="UCF56" s="178" t="s">
        <v>339</v>
      </c>
      <c r="UCG56" s="178" t="s">
        <v>339</v>
      </c>
      <c r="UCH56" s="178" t="s">
        <v>339</v>
      </c>
      <c r="UCI56" s="178" t="s">
        <v>339</v>
      </c>
      <c r="UCJ56" s="178" t="s">
        <v>339</v>
      </c>
      <c r="UCK56" s="178" t="s">
        <v>339</v>
      </c>
      <c r="UCL56" s="178" t="s">
        <v>339</v>
      </c>
      <c r="UCM56" s="178" t="s">
        <v>339</v>
      </c>
      <c r="UCN56" s="178" t="s">
        <v>339</v>
      </c>
      <c r="UCO56" s="178" t="s">
        <v>339</v>
      </c>
      <c r="UCP56" s="178" t="s">
        <v>339</v>
      </c>
      <c r="UCQ56" s="178" t="s">
        <v>339</v>
      </c>
      <c r="UCR56" s="178" t="s">
        <v>339</v>
      </c>
      <c r="UCS56" s="178" t="s">
        <v>339</v>
      </c>
      <c r="UCT56" s="178" t="s">
        <v>339</v>
      </c>
      <c r="UCU56" s="178" t="s">
        <v>339</v>
      </c>
      <c r="UCV56" s="178" t="s">
        <v>339</v>
      </c>
      <c r="UCW56" s="178" t="s">
        <v>339</v>
      </c>
      <c r="UCX56" s="178" t="s">
        <v>339</v>
      </c>
      <c r="UCY56" s="178" t="s">
        <v>339</v>
      </c>
      <c r="UCZ56" s="178" t="s">
        <v>339</v>
      </c>
      <c r="UDA56" s="178" t="s">
        <v>339</v>
      </c>
      <c r="UDB56" s="178" t="s">
        <v>339</v>
      </c>
      <c r="UDC56" s="178" t="s">
        <v>339</v>
      </c>
      <c r="UDD56" s="178" t="s">
        <v>339</v>
      </c>
      <c r="UDE56" s="178" t="s">
        <v>339</v>
      </c>
      <c r="UDF56" s="178" t="s">
        <v>339</v>
      </c>
      <c r="UDG56" s="178" t="s">
        <v>339</v>
      </c>
      <c r="UDH56" s="178" t="s">
        <v>339</v>
      </c>
      <c r="UDI56" s="178" t="s">
        <v>339</v>
      </c>
      <c r="UDJ56" s="178" t="s">
        <v>339</v>
      </c>
      <c r="UDK56" s="178" t="s">
        <v>339</v>
      </c>
      <c r="UDL56" s="178" t="s">
        <v>339</v>
      </c>
      <c r="UDM56" s="178" t="s">
        <v>339</v>
      </c>
      <c r="UDN56" s="178" t="s">
        <v>339</v>
      </c>
      <c r="UDO56" s="178" t="s">
        <v>339</v>
      </c>
      <c r="UDP56" s="178" t="s">
        <v>339</v>
      </c>
      <c r="UDQ56" s="178" t="s">
        <v>339</v>
      </c>
      <c r="UDR56" s="178" t="s">
        <v>339</v>
      </c>
      <c r="UDS56" s="178" t="s">
        <v>339</v>
      </c>
      <c r="UDT56" s="178" t="s">
        <v>339</v>
      </c>
      <c r="UDU56" s="178" t="s">
        <v>339</v>
      </c>
      <c r="UDV56" s="178" t="s">
        <v>339</v>
      </c>
      <c r="UDW56" s="178" t="s">
        <v>339</v>
      </c>
      <c r="UDX56" s="178" t="s">
        <v>339</v>
      </c>
      <c r="UDY56" s="178" t="s">
        <v>339</v>
      </c>
      <c r="UDZ56" s="178" t="s">
        <v>339</v>
      </c>
      <c r="UEA56" s="178" t="s">
        <v>339</v>
      </c>
      <c r="UEB56" s="178" t="s">
        <v>339</v>
      </c>
      <c r="UEC56" s="178" t="s">
        <v>339</v>
      </c>
      <c r="UED56" s="178" t="s">
        <v>339</v>
      </c>
      <c r="UEE56" s="178" t="s">
        <v>339</v>
      </c>
      <c r="UEF56" s="178" t="s">
        <v>339</v>
      </c>
      <c r="UEG56" s="178" t="s">
        <v>339</v>
      </c>
      <c r="UEH56" s="178" t="s">
        <v>339</v>
      </c>
      <c r="UEI56" s="178" t="s">
        <v>339</v>
      </c>
      <c r="UEJ56" s="178" t="s">
        <v>339</v>
      </c>
      <c r="UEK56" s="178" t="s">
        <v>339</v>
      </c>
      <c r="UEL56" s="178" t="s">
        <v>339</v>
      </c>
      <c r="UEM56" s="178" t="s">
        <v>339</v>
      </c>
      <c r="UEN56" s="178" t="s">
        <v>339</v>
      </c>
      <c r="UEO56" s="178" t="s">
        <v>339</v>
      </c>
      <c r="UEP56" s="178" t="s">
        <v>339</v>
      </c>
      <c r="UEQ56" s="178" t="s">
        <v>339</v>
      </c>
      <c r="UER56" s="178" t="s">
        <v>339</v>
      </c>
      <c r="UES56" s="178" t="s">
        <v>339</v>
      </c>
      <c r="UET56" s="178" t="s">
        <v>339</v>
      </c>
      <c r="UEU56" s="178" t="s">
        <v>339</v>
      </c>
      <c r="UEV56" s="178" t="s">
        <v>339</v>
      </c>
      <c r="UEW56" s="178" t="s">
        <v>339</v>
      </c>
      <c r="UEX56" s="178" t="s">
        <v>339</v>
      </c>
      <c r="UEY56" s="178" t="s">
        <v>339</v>
      </c>
      <c r="UEZ56" s="178" t="s">
        <v>339</v>
      </c>
      <c r="UFA56" s="178" t="s">
        <v>339</v>
      </c>
      <c r="UFB56" s="178" t="s">
        <v>339</v>
      </c>
      <c r="UFC56" s="178" t="s">
        <v>339</v>
      </c>
      <c r="UFD56" s="178" t="s">
        <v>339</v>
      </c>
      <c r="UFE56" s="178" t="s">
        <v>339</v>
      </c>
      <c r="UFF56" s="178" t="s">
        <v>339</v>
      </c>
      <c r="UFG56" s="178" t="s">
        <v>339</v>
      </c>
      <c r="UFH56" s="178" t="s">
        <v>339</v>
      </c>
      <c r="UFI56" s="178" t="s">
        <v>339</v>
      </c>
      <c r="UFJ56" s="178" t="s">
        <v>339</v>
      </c>
      <c r="UFK56" s="178" t="s">
        <v>339</v>
      </c>
      <c r="UFL56" s="178" t="s">
        <v>339</v>
      </c>
      <c r="UFM56" s="178" t="s">
        <v>339</v>
      </c>
      <c r="UFN56" s="178" t="s">
        <v>339</v>
      </c>
      <c r="UFO56" s="178" t="s">
        <v>339</v>
      </c>
      <c r="UFP56" s="178" t="s">
        <v>339</v>
      </c>
      <c r="UFQ56" s="178" t="s">
        <v>339</v>
      </c>
      <c r="UFR56" s="178" t="s">
        <v>339</v>
      </c>
      <c r="UFS56" s="178" t="s">
        <v>339</v>
      </c>
      <c r="UFT56" s="178" t="s">
        <v>339</v>
      </c>
      <c r="UFU56" s="178" t="s">
        <v>339</v>
      </c>
      <c r="UFV56" s="178" t="s">
        <v>339</v>
      </c>
      <c r="UFW56" s="178" t="s">
        <v>339</v>
      </c>
      <c r="UFX56" s="178" t="s">
        <v>339</v>
      </c>
      <c r="UFY56" s="178" t="s">
        <v>339</v>
      </c>
      <c r="UFZ56" s="178" t="s">
        <v>339</v>
      </c>
      <c r="UGA56" s="178" t="s">
        <v>339</v>
      </c>
      <c r="UGB56" s="178" t="s">
        <v>339</v>
      </c>
      <c r="UGC56" s="178" t="s">
        <v>339</v>
      </c>
      <c r="UGD56" s="178" t="s">
        <v>339</v>
      </c>
      <c r="UGE56" s="178" t="s">
        <v>339</v>
      </c>
      <c r="UGF56" s="178" t="s">
        <v>339</v>
      </c>
      <c r="UGG56" s="178" t="s">
        <v>339</v>
      </c>
      <c r="UGH56" s="178" t="s">
        <v>339</v>
      </c>
      <c r="UGI56" s="178" t="s">
        <v>339</v>
      </c>
      <c r="UGJ56" s="178" t="s">
        <v>339</v>
      </c>
      <c r="UGK56" s="178" t="s">
        <v>339</v>
      </c>
      <c r="UGL56" s="178" t="s">
        <v>339</v>
      </c>
      <c r="UGM56" s="178" t="s">
        <v>339</v>
      </c>
      <c r="UGN56" s="178" t="s">
        <v>339</v>
      </c>
      <c r="UGO56" s="178" t="s">
        <v>339</v>
      </c>
      <c r="UGP56" s="178" t="s">
        <v>339</v>
      </c>
      <c r="UGQ56" s="178" t="s">
        <v>339</v>
      </c>
      <c r="UGR56" s="178" t="s">
        <v>339</v>
      </c>
      <c r="UGS56" s="178" t="s">
        <v>339</v>
      </c>
      <c r="UGT56" s="178" t="s">
        <v>339</v>
      </c>
      <c r="UGU56" s="178" t="s">
        <v>339</v>
      </c>
      <c r="UGV56" s="178" t="s">
        <v>339</v>
      </c>
      <c r="UGW56" s="178" t="s">
        <v>339</v>
      </c>
      <c r="UGX56" s="178" t="s">
        <v>339</v>
      </c>
      <c r="UGY56" s="178" t="s">
        <v>339</v>
      </c>
      <c r="UGZ56" s="178" t="s">
        <v>339</v>
      </c>
      <c r="UHA56" s="178" t="s">
        <v>339</v>
      </c>
      <c r="UHB56" s="178" t="s">
        <v>339</v>
      </c>
      <c r="UHC56" s="178" t="s">
        <v>339</v>
      </c>
      <c r="UHD56" s="178" t="s">
        <v>339</v>
      </c>
      <c r="UHE56" s="178" t="s">
        <v>339</v>
      </c>
      <c r="UHF56" s="178" t="s">
        <v>339</v>
      </c>
      <c r="UHG56" s="178" t="s">
        <v>339</v>
      </c>
      <c r="UHH56" s="178" t="s">
        <v>339</v>
      </c>
      <c r="UHI56" s="178" t="s">
        <v>339</v>
      </c>
      <c r="UHJ56" s="178" t="s">
        <v>339</v>
      </c>
      <c r="UHK56" s="178" t="s">
        <v>339</v>
      </c>
      <c r="UHL56" s="178" t="s">
        <v>339</v>
      </c>
      <c r="UHM56" s="178" t="s">
        <v>339</v>
      </c>
      <c r="UHN56" s="178" t="s">
        <v>339</v>
      </c>
      <c r="UHO56" s="178" t="s">
        <v>339</v>
      </c>
      <c r="UHP56" s="178" t="s">
        <v>339</v>
      </c>
      <c r="UHQ56" s="178" t="s">
        <v>339</v>
      </c>
      <c r="UHR56" s="178" t="s">
        <v>339</v>
      </c>
      <c r="UHS56" s="178" t="s">
        <v>339</v>
      </c>
      <c r="UHT56" s="178" t="s">
        <v>339</v>
      </c>
      <c r="UHU56" s="178" t="s">
        <v>339</v>
      </c>
      <c r="UHV56" s="178" t="s">
        <v>339</v>
      </c>
      <c r="UHW56" s="178" t="s">
        <v>339</v>
      </c>
      <c r="UHX56" s="178" t="s">
        <v>339</v>
      </c>
      <c r="UHY56" s="178" t="s">
        <v>339</v>
      </c>
      <c r="UHZ56" s="178" t="s">
        <v>339</v>
      </c>
      <c r="UIA56" s="178" t="s">
        <v>339</v>
      </c>
      <c r="UIB56" s="178" t="s">
        <v>339</v>
      </c>
      <c r="UIC56" s="178" t="s">
        <v>339</v>
      </c>
      <c r="UID56" s="178" t="s">
        <v>339</v>
      </c>
      <c r="UIE56" s="178" t="s">
        <v>339</v>
      </c>
      <c r="UIF56" s="178" t="s">
        <v>339</v>
      </c>
      <c r="UIG56" s="178" t="s">
        <v>339</v>
      </c>
      <c r="UIH56" s="178" t="s">
        <v>339</v>
      </c>
      <c r="UII56" s="178" t="s">
        <v>339</v>
      </c>
      <c r="UIJ56" s="178" t="s">
        <v>339</v>
      </c>
      <c r="UIK56" s="178" t="s">
        <v>339</v>
      </c>
      <c r="UIL56" s="178" t="s">
        <v>339</v>
      </c>
      <c r="UIM56" s="178" t="s">
        <v>339</v>
      </c>
      <c r="UIN56" s="178" t="s">
        <v>339</v>
      </c>
      <c r="UIO56" s="178" t="s">
        <v>339</v>
      </c>
      <c r="UIP56" s="178" t="s">
        <v>339</v>
      </c>
      <c r="UIQ56" s="178" t="s">
        <v>339</v>
      </c>
      <c r="UIR56" s="178" t="s">
        <v>339</v>
      </c>
      <c r="UIS56" s="178" t="s">
        <v>339</v>
      </c>
      <c r="UIT56" s="178" t="s">
        <v>339</v>
      </c>
      <c r="UIU56" s="178" t="s">
        <v>339</v>
      </c>
      <c r="UIV56" s="178" t="s">
        <v>339</v>
      </c>
      <c r="UIW56" s="178" t="s">
        <v>339</v>
      </c>
      <c r="UIX56" s="178" t="s">
        <v>339</v>
      </c>
      <c r="UIY56" s="178" t="s">
        <v>339</v>
      </c>
      <c r="UIZ56" s="178" t="s">
        <v>339</v>
      </c>
      <c r="UJA56" s="178" t="s">
        <v>339</v>
      </c>
      <c r="UJB56" s="178" t="s">
        <v>339</v>
      </c>
      <c r="UJC56" s="178" t="s">
        <v>339</v>
      </c>
      <c r="UJD56" s="178" t="s">
        <v>339</v>
      </c>
      <c r="UJE56" s="178" t="s">
        <v>339</v>
      </c>
      <c r="UJF56" s="178" t="s">
        <v>339</v>
      </c>
      <c r="UJG56" s="178" t="s">
        <v>339</v>
      </c>
      <c r="UJH56" s="178" t="s">
        <v>339</v>
      </c>
      <c r="UJI56" s="178" t="s">
        <v>339</v>
      </c>
      <c r="UJJ56" s="178" t="s">
        <v>339</v>
      </c>
      <c r="UJK56" s="178" t="s">
        <v>339</v>
      </c>
      <c r="UJL56" s="178" t="s">
        <v>339</v>
      </c>
      <c r="UJM56" s="178" t="s">
        <v>339</v>
      </c>
      <c r="UJN56" s="178" t="s">
        <v>339</v>
      </c>
      <c r="UJO56" s="178" t="s">
        <v>339</v>
      </c>
      <c r="UJP56" s="178" t="s">
        <v>339</v>
      </c>
      <c r="UJQ56" s="178" t="s">
        <v>339</v>
      </c>
      <c r="UJR56" s="178" t="s">
        <v>339</v>
      </c>
      <c r="UJS56" s="178" t="s">
        <v>339</v>
      </c>
      <c r="UJT56" s="178" t="s">
        <v>339</v>
      </c>
      <c r="UJU56" s="178" t="s">
        <v>339</v>
      </c>
      <c r="UJV56" s="178" t="s">
        <v>339</v>
      </c>
      <c r="UJW56" s="178" t="s">
        <v>339</v>
      </c>
      <c r="UJX56" s="178" t="s">
        <v>339</v>
      </c>
      <c r="UJY56" s="178" t="s">
        <v>339</v>
      </c>
      <c r="UJZ56" s="178" t="s">
        <v>339</v>
      </c>
      <c r="UKA56" s="178" t="s">
        <v>339</v>
      </c>
      <c r="UKB56" s="178" t="s">
        <v>339</v>
      </c>
      <c r="UKC56" s="178" t="s">
        <v>339</v>
      </c>
      <c r="UKD56" s="178" t="s">
        <v>339</v>
      </c>
      <c r="UKE56" s="178" t="s">
        <v>339</v>
      </c>
      <c r="UKF56" s="178" t="s">
        <v>339</v>
      </c>
      <c r="UKG56" s="178" t="s">
        <v>339</v>
      </c>
      <c r="UKH56" s="178" t="s">
        <v>339</v>
      </c>
      <c r="UKI56" s="178" t="s">
        <v>339</v>
      </c>
      <c r="UKJ56" s="178" t="s">
        <v>339</v>
      </c>
      <c r="UKK56" s="178" t="s">
        <v>339</v>
      </c>
      <c r="UKL56" s="178" t="s">
        <v>339</v>
      </c>
      <c r="UKM56" s="178" t="s">
        <v>339</v>
      </c>
      <c r="UKN56" s="178" t="s">
        <v>339</v>
      </c>
      <c r="UKO56" s="178" t="s">
        <v>339</v>
      </c>
      <c r="UKP56" s="178" t="s">
        <v>339</v>
      </c>
      <c r="UKQ56" s="178" t="s">
        <v>339</v>
      </c>
      <c r="UKR56" s="178" t="s">
        <v>339</v>
      </c>
      <c r="UKS56" s="178" t="s">
        <v>339</v>
      </c>
      <c r="UKT56" s="178" t="s">
        <v>339</v>
      </c>
      <c r="UKU56" s="178" t="s">
        <v>339</v>
      </c>
      <c r="UKV56" s="178" t="s">
        <v>339</v>
      </c>
      <c r="UKW56" s="178" t="s">
        <v>339</v>
      </c>
      <c r="UKX56" s="178" t="s">
        <v>339</v>
      </c>
      <c r="UKY56" s="178" t="s">
        <v>339</v>
      </c>
      <c r="UKZ56" s="178" t="s">
        <v>339</v>
      </c>
      <c r="ULA56" s="178" t="s">
        <v>339</v>
      </c>
      <c r="ULB56" s="178" t="s">
        <v>339</v>
      </c>
      <c r="ULC56" s="178" t="s">
        <v>339</v>
      </c>
      <c r="ULD56" s="178" t="s">
        <v>339</v>
      </c>
      <c r="ULE56" s="178" t="s">
        <v>339</v>
      </c>
      <c r="ULF56" s="178" t="s">
        <v>339</v>
      </c>
      <c r="ULG56" s="178" t="s">
        <v>339</v>
      </c>
      <c r="ULH56" s="178" t="s">
        <v>339</v>
      </c>
      <c r="ULI56" s="178" t="s">
        <v>339</v>
      </c>
      <c r="ULJ56" s="178" t="s">
        <v>339</v>
      </c>
      <c r="ULK56" s="178" t="s">
        <v>339</v>
      </c>
      <c r="ULL56" s="178" t="s">
        <v>339</v>
      </c>
      <c r="ULM56" s="178" t="s">
        <v>339</v>
      </c>
      <c r="ULN56" s="178" t="s">
        <v>339</v>
      </c>
      <c r="ULO56" s="178" t="s">
        <v>339</v>
      </c>
      <c r="ULP56" s="178" t="s">
        <v>339</v>
      </c>
      <c r="ULQ56" s="178" t="s">
        <v>339</v>
      </c>
      <c r="ULR56" s="178" t="s">
        <v>339</v>
      </c>
      <c r="ULS56" s="178" t="s">
        <v>339</v>
      </c>
      <c r="ULT56" s="178" t="s">
        <v>339</v>
      </c>
      <c r="ULU56" s="178" t="s">
        <v>339</v>
      </c>
      <c r="ULV56" s="178" t="s">
        <v>339</v>
      </c>
      <c r="ULW56" s="178" t="s">
        <v>339</v>
      </c>
      <c r="ULX56" s="178" t="s">
        <v>339</v>
      </c>
      <c r="ULY56" s="178" t="s">
        <v>339</v>
      </c>
      <c r="ULZ56" s="178" t="s">
        <v>339</v>
      </c>
      <c r="UMA56" s="178" t="s">
        <v>339</v>
      </c>
      <c r="UMB56" s="178" t="s">
        <v>339</v>
      </c>
      <c r="UMC56" s="178" t="s">
        <v>339</v>
      </c>
      <c r="UMD56" s="178" t="s">
        <v>339</v>
      </c>
      <c r="UME56" s="178" t="s">
        <v>339</v>
      </c>
      <c r="UMF56" s="178" t="s">
        <v>339</v>
      </c>
      <c r="UMG56" s="178" t="s">
        <v>339</v>
      </c>
      <c r="UMH56" s="178" t="s">
        <v>339</v>
      </c>
      <c r="UMI56" s="178" t="s">
        <v>339</v>
      </c>
      <c r="UMJ56" s="178" t="s">
        <v>339</v>
      </c>
      <c r="UMK56" s="178" t="s">
        <v>339</v>
      </c>
      <c r="UML56" s="178" t="s">
        <v>339</v>
      </c>
      <c r="UMM56" s="178" t="s">
        <v>339</v>
      </c>
      <c r="UMN56" s="178" t="s">
        <v>339</v>
      </c>
      <c r="UMO56" s="178" t="s">
        <v>339</v>
      </c>
      <c r="UMP56" s="178" t="s">
        <v>339</v>
      </c>
      <c r="UMQ56" s="178" t="s">
        <v>339</v>
      </c>
      <c r="UMR56" s="178" t="s">
        <v>339</v>
      </c>
      <c r="UMS56" s="178" t="s">
        <v>339</v>
      </c>
      <c r="UMT56" s="178" t="s">
        <v>339</v>
      </c>
      <c r="UMU56" s="178" t="s">
        <v>339</v>
      </c>
      <c r="UMV56" s="178" t="s">
        <v>339</v>
      </c>
      <c r="UMW56" s="178" t="s">
        <v>339</v>
      </c>
      <c r="UMX56" s="178" t="s">
        <v>339</v>
      </c>
      <c r="UMY56" s="178" t="s">
        <v>339</v>
      </c>
      <c r="UMZ56" s="178" t="s">
        <v>339</v>
      </c>
      <c r="UNA56" s="178" t="s">
        <v>339</v>
      </c>
      <c r="UNB56" s="178" t="s">
        <v>339</v>
      </c>
      <c r="UNC56" s="178" t="s">
        <v>339</v>
      </c>
      <c r="UND56" s="178" t="s">
        <v>339</v>
      </c>
      <c r="UNE56" s="178" t="s">
        <v>339</v>
      </c>
      <c r="UNF56" s="178" t="s">
        <v>339</v>
      </c>
      <c r="UNG56" s="178" t="s">
        <v>339</v>
      </c>
      <c r="UNH56" s="178" t="s">
        <v>339</v>
      </c>
      <c r="UNI56" s="178" t="s">
        <v>339</v>
      </c>
      <c r="UNJ56" s="178" t="s">
        <v>339</v>
      </c>
      <c r="UNK56" s="178" t="s">
        <v>339</v>
      </c>
      <c r="UNL56" s="178" t="s">
        <v>339</v>
      </c>
      <c r="UNM56" s="178" t="s">
        <v>339</v>
      </c>
      <c r="UNN56" s="178" t="s">
        <v>339</v>
      </c>
      <c r="UNO56" s="178" t="s">
        <v>339</v>
      </c>
      <c r="UNP56" s="178" t="s">
        <v>339</v>
      </c>
      <c r="UNQ56" s="178" t="s">
        <v>339</v>
      </c>
      <c r="UNR56" s="178" t="s">
        <v>339</v>
      </c>
      <c r="UNS56" s="178" t="s">
        <v>339</v>
      </c>
      <c r="UNT56" s="178" t="s">
        <v>339</v>
      </c>
      <c r="UNU56" s="178" t="s">
        <v>339</v>
      </c>
      <c r="UNV56" s="178" t="s">
        <v>339</v>
      </c>
      <c r="UNW56" s="178" t="s">
        <v>339</v>
      </c>
      <c r="UNX56" s="178" t="s">
        <v>339</v>
      </c>
      <c r="UNY56" s="178" t="s">
        <v>339</v>
      </c>
      <c r="UNZ56" s="178" t="s">
        <v>339</v>
      </c>
      <c r="UOA56" s="178" t="s">
        <v>339</v>
      </c>
      <c r="UOB56" s="178" t="s">
        <v>339</v>
      </c>
      <c r="UOC56" s="178" t="s">
        <v>339</v>
      </c>
      <c r="UOD56" s="178" t="s">
        <v>339</v>
      </c>
      <c r="UOE56" s="178" t="s">
        <v>339</v>
      </c>
      <c r="UOF56" s="178" t="s">
        <v>339</v>
      </c>
      <c r="UOG56" s="178" t="s">
        <v>339</v>
      </c>
      <c r="UOH56" s="178" t="s">
        <v>339</v>
      </c>
      <c r="UOI56" s="178" t="s">
        <v>339</v>
      </c>
      <c r="UOJ56" s="178" t="s">
        <v>339</v>
      </c>
      <c r="UOK56" s="178" t="s">
        <v>339</v>
      </c>
      <c r="UOL56" s="178" t="s">
        <v>339</v>
      </c>
      <c r="UOM56" s="178" t="s">
        <v>339</v>
      </c>
      <c r="UON56" s="178" t="s">
        <v>339</v>
      </c>
      <c r="UOO56" s="178" t="s">
        <v>339</v>
      </c>
      <c r="UOP56" s="178" t="s">
        <v>339</v>
      </c>
      <c r="UOQ56" s="178" t="s">
        <v>339</v>
      </c>
      <c r="UOR56" s="178" t="s">
        <v>339</v>
      </c>
      <c r="UOS56" s="178" t="s">
        <v>339</v>
      </c>
      <c r="UOT56" s="178" t="s">
        <v>339</v>
      </c>
      <c r="UOU56" s="178" t="s">
        <v>339</v>
      </c>
      <c r="UOV56" s="178" t="s">
        <v>339</v>
      </c>
      <c r="UOW56" s="178" t="s">
        <v>339</v>
      </c>
      <c r="UOX56" s="178" t="s">
        <v>339</v>
      </c>
      <c r="UOY56" s="178" t="s">
        <v>339</v>
      </c>
      <c r="UOZ56" s="178" t="s">
        <v>339</v>
      </c>
      <c r="UPA56" s="178" t="s">
        <v>339</v>
      </c>
      <c r="UPB56" s="178" t="s">
        <v>339</v>
      </c>
      <c r="UPC56" s="178" t="s">
        <v>339</v>
      </c>
      <c r="UPD56" s="178" t="s">
        <v>339</v>
      </c>
      <c r="UPE56" s="178" t="s">
        <v>339</v>
      </c>
      <c r="UPF56" s="178" t="s">
        <v>339</v>
      </c>
      <c r="UPG56" s="178" t="s">
        <v>339</v>
      </c>
      <c r="UPH56" s="178" t="s">
        <v>339</v>
      </c>
      <c r="UPI56" s="178" t="s">
        <v>339</v>
      </c>
      <c r="UPJ56" s="178" t="s">
        <v>339</v>
      </c>
      <c r="UPK56" s="178" t="s">
        <v>339</v>
      </c>
      <c r="UPL56" s="178" t="s">
        <v>339</v>
      </c>
      <c r="UPM56" s="178" t="s">
        <v>339</v>
      </c>
      <c r="UPN56" s="178" t="s">
        <v>339</v>
      </c>
      <c r="UPO56" s="178" t="s">
        <v>339</v>
      </c>
      <c r="UPP56" s="178" t="s">
        <v>339</v>
      </c>
      <c r="UPQ56" s="178" t="s">
        <v>339</v>
      </c>
      <c r="UPR56" s="178" t="s">
        <v>339</v>
      </c>
      <c r="UPS56" s="178" t="s">
        <v>339</v>
      </c>
      <c r="UPT56" s="178" t="s">
        <v>339</v>
      </c>
      <c r="UPU56" s="178" t="s">
        <v>339</v>
      </c>
      <c r="UPV56" s="178" t="s">
        <v>339</v>
      </c>
      <c r="UPW56" s="178" t="s">
        <v>339</v>
      </c>
      <c r="UPX56" s="178" t="s">
        <v>339</v>
      </c>
      <c r="UPY56" s="178" t="s">
        <v>339</v>
      </c>
      <c r="UPZ56" s="178" t="s">
        <v>339</v>
      </c>
      <c r="UQA56" s="178" t="s">
        <v>339</v>
      </c>
      <c r="UQB56" s="178" t="s">
        <v>339</v>
      </c>
      <c r="UQC56" s="178" t="s">
        <v>339</v>
      </c>
      <c r="UQD56" s="178" t="s">
        <v>339</v>
      </c>
      <c r="UQE56" s="178" t="s">
        <v>339</v>
      </c>
      <c r="UQF56" s="178" t="s">
        <v>339</v>
      </c>
      <c r="UQG56" s="178" t="s">
        <v>339</v>
      </c>
      <c r="UQH56" s="178" t="s">
        <v>339</v>
      </c>
      <c r="UQI56" s="178" t="s">
        <v>339</v>
      </c>
      <c r="UQJ56" s="178" t="s">
        <v>339</v>
      </c>
      <c r="UQK56" s="178" t="s">
        <v>339</v>
      </c>
      <c r="UQL56" s="178" t="s">
        <v>339</v>
      </c>
      <c r="UQM56" s="178" t="s">
        <v>339</v>
      </c>
      <c r="UQN56" s="178" t="s">
        <v>339</v>
      </c>
      <c r="UQO56" s="178" t="s">
        <v>339</v>
      </c>
      <c r="UQP56" s="178" t="s">
        <v>339</v>
      </c>
      <c r="UQQ56" s="178" t="s">
        <v>339</v>
      </c>
      <c r="UQR56" s="178" t="s">
        <v>339</v>
      </c>
      <c r="UQS56" s="178" t="s">
        <v>339</v>
      </c>
      <c r="UQT56" s="178" t="s">
        <v>339</v>
      </c>
      <c r="UQU56" s="178" t="s">
        <v>339</v>
      </c>
      <c r="UQV56" s="178" t="s">
        <v>339</v>
      </c>
      <c r="UQW56" s="178" t="s">
        <v>339</v>
      </c>
      <c r="UQX56" s="178" t="s">
        <v>339</v>
      </c>
      <c r="UQY56" s="178" t="s">
        <v>339</v>
      </c>
      <c r="UQZ56" s="178" t="s">
        <v>339</v>
      </c>
      <c r="URA56" s="178" t="s">
        <v>339</v>
      </c>
      <c r="URB56" s="178" t="s">
        <v>339</v>
      </c>
      <c r="URC56" s="178" t="s">
        <v>339</v>
      </c>
      <c r="URD56" s="178" t="s">
        <v>339</v>
      </c>
      <c r="URE56" s="178" t="s">
        <v>339</v>
      </c>
      <c r="URF56" s="178" t="s">
        <v>339</v>
      </c>
      <c r="URG56" s="178" t="s">
        <v>339</v>
      </c>
      <c r="URH56" s="178" t="s">
        <v>339</v>
      </c>
      <c r="URI56" s="178" t="s">
        <v>339</v>
      </c>
      <c r="URJ56" s="178" t="s">
        <v>339</v>
      </c>
      <c r="URK56" s="178" t="s">
        <v>339</v>
      </c>
      <c r="URL56" s="178" t="s">
        <v>339</v>
      </c>
      <c r="URM56" s="178" t="s">
        <v>339</v>
      </c>
      <c r="URN56" s="178" t="s">
        <v>339</v>
      </c>
      <c r="URO56" s="178" t="s">
        <v>339</v>
      </c>
      <c r="URP56" s="178" t="s">
        <v>339</v>
      </c>
      <c r="URQ56" s="178" t="s">
        <v>339</v>
      </c>
      <c r="URR56" s="178" t="s">
        <v>339</v>
      </c>
      <c r="URS56" s="178" t="s">
        <v>339</v>
      </c>
      <c r="URT56" s="178" t="s">
        <v>339</v>
      </c>
      <c r="URU56" s="178" t="s">
        <v>339</v>
      </c>
      <c r="URV56" s="178" t="s">
        <v>339</v>
      </c>
      <c r="URW56" s="178" t="s">
        <v>339</v>
      </c>
      <c r="URX56" s="178" t="s">
        <v>339</v>
      </c>
      <c r="URY56" s="178" t="s">
        <v>339</v>
      </c>
      <c r="URZ56" s="178" t="s">
        <v>339</v>
      </c>
      <c r="USA56" s="178" t="s">
        <v>339</v>
      </c>
      <c r="USB56" s="178" t="s">
        <v>339</v>
      </c>
      <c r="USC56" s="178" t="s">
        <v>339</v>
      </c>
      <c r="USD56" s="178" t="s">
        <v>339</v>
      </c>
      <c r="USE56" s="178" t="s">
        <v>339</v>
      </c>
      <c r="USF56" s="178" t="s">
        <v>339</v>
      </c>
      <c r="USG56" s="178" t="s">
        <v>339</v>
      </c>
      <c r="USH56" s="178" t="s">
        <v>339</v>
      </c>
      <c r="USI56" s="178" t="s">
        <v>339</v>
      </c>
      <c r="USJ56" s="178" t="s">
        <v>339</v>
      </c>
      <c r="USK56" s="178" t="s">
        <v>339</v>
      </c>
      <c r="USL56" s="178" t="s">
        <v>339</v>
      </c>
      <c r="USM56" s="178" t="s">
        <v>339</v>
      </c>
      <c r="USN56" s="178" t="s">
        <v>339</v>
      </c>
      <c r="USO56" s="178" t="s">
        <v>339</v>
      </c>
      <c r="USP56" s="178" t="s">
        <v>339</v>
      </c>
      <c r="USQ56" s="178" t="s">
        <v>339</v>
      </c>
      <c r="USR56" s="178" t="s">
        <v>339</v>
      </c>
      <c r="USS56" s="178" t="s">
        <v>339</v>
      </c>
      <c r="UST56" s="178" t="s">
        <v>339</v>
      </c>
      <c r="USU56" s="178" t="s">
        <v>339</v>
      </c>
      <c r="USV56" s="178" t="s">
        <v>339</v>
      </c>
      <c r="USW56" s="178" t="s">
        <v>339</v>
      </c>
      <c r="USX56" s="178" t="s">
        <v>339</v>
      </c>
      <c r="USY56" s="178" t="s">
        <v>339</v>
      </c>
      <c r="USZ56" s="178" t="s">
        <v>339</v>
      </c>
      <c r="UTA56" s="178" t="s">
        <v>339</v>
      </c>
      <c r="UTB56" s="178" t="s">
        <v>339</v>
      </c>
      <c r="UTC56" s="178" t="s">
        <v>339</v>
      </c>
      <c r="UTD56" s="178" t="s">
        <v>339</v>
      </c>
      <c r="UTE56" s="178" t="s">
        <v>339</v>
      </c>
      <c r="UTF56" s="178" t="s">
        <v>339</v>
      </c>
      <c r="UTG56" s="178" t="s">
        <v>339</v>
      </c>
      <c r="UTH56" s="178" t="s">
        <v>339</v>
      </c>
      <c r="UTI56" s="178" t="s">
        <v>339</v>
      </c>
      <c r="UTJ56" s="178" t="s">
        <v>339</v>
      </c>
      <c r="UTK56" s="178" t="s">
        <v>339</v>
      </c>
      <c r="UTL56" s="178" t="s">
        <v>339</v>
      </c>
      <c r="UTM56" s="178" t="s">
        <v>339</v>
      </c>
      <c r="UTN56" s="178" t="s">
        <v>339</v>
      </c>
      <c r="UTO56" s="178" t="s">
        <v>339</v>
      </c>
      <c r="UTP56" s="178" t="s">
        <v>339</v>
      </c>
      <c r="UTQ56" s="178" t="s">
        <v>339</v>
      </c>
      <c r="UTR56" s="178" t="s">
        <v>339</v>
      </c>
      <c r="UTS56" s="178" t="s">
        <v>339</v>
      </c>
      <c r="UTT56" s="178" t="s">
        <v>339</v>
      </c>
      <c r="UTU56" s="178" t="s">
        <v>339</v>
      </c>
      <c r="UTV56" s="178" t="s">
        <v>339</v>
      </c>
      <c r="UTW56" s="178" t="s">
        <v>339</v>
      </c>
      <c r="UTX56" s="178" t="s">
        <v>339</v>
      </c>
      <c r="UTY56" s="178" t="s">
        <v>339</v>
      </c>
      <c r="UTZ56" s="178" t="s">
        <v>339</v>
      </c>
      <c r="UUA56" s="178" t="s">
        <v>339</v>
      </c>
      <c r="UUB56" s="178" t="s">
        <v>339</v>
      </c>
      <c r="UUC56" s="178" t="s">
        <v>339</v>
      </c>
      <c r="UUD56" s="178" t="s">
        <v>339</v>
      </c>
      <c r="UUE56" s="178" t="s">
        <v>339</v>
      </c>
      <c r="UUF56" s="178" t="s">
        <v>339</v>
      </c>
      <c r="UUG56" s="178" t="s">
        <v>339</v>
      </c>
      <c r="UUH56" s="178" t="s">
        <v>339</v>
      </c>
      <c r="UUI56" s="178" t="s">
        <v>339</v>
      </c>
      <c r="UUJ56" s="178" t="s">
        <v>339</v>
      </c>
      <c r="UUK56" s="178" t="s">
        <v>339</v>
      </c>
      <c r="UUL56" s="178" t="s">
        <v>339</v>
      </c>
      <c r="UUM56" s="178" t="s">
        <v>339</v>
      </c>
      <c r="UUN56" s="178" t="s">
        <v>339</v>
      </c>
      <c r="UUO56" s="178" t="s">
        <v>339</v>
      </c>
      <c r="UUP56" s="178" t="s">
        <v>339</v>
      </c>
      <c r="UUQ56" s="178" t="s">
        <v>339</v>
      </c>
      <c r="UUR56" s="178" t="s">
        <v>339</v>
      </c>
      <c r="UUS56" s="178" t="s">
        <v>339</v>
      </c>
      <c r="UUT56" s="178" t="s">
        <v>339</v>
      </c>
      <c r="UUU56" s="178" t="s">
        <v>339</v>
      </c>
      <c r="UUV56" s="178" t="s">
        <v>339</v>
      </c>
      <c r="UUW56" s="178" t="s">
        <v>339</v>
      </c>
      <c r="UUX56" s="178" t="s">
        <v>339</v>
      </c>
      <c r="UUY56" s="178" t="s">
        <v>339</v>
      </c>
      <c r="UUZ56" s="178" t="s">
        <v>339</v>
      </c>
      <c r="UVA56" s="178" t="s">
        <v>339</v>
      </c>
      <c r="UVB56" s="178" t="s">
        <v>339</v>
      </c>
      <c r="UVC56" s="178" t="s">
        <v>339</v>
      </c>
      <c r="UVD56" s="178" t="s">
        <v>339</v>
      </c>
      <c r="UVE56" s="178" t="s">
        <v>339</v>
      </c>
      <c r="UVF56" s="178" t="s">
        <v>339</v>
      </c>
      <c r="UVG56" s="178" t="s">
        <v>339</v>
      </c>
      <c r="UVH56" s="178" t="s">
        <v>339</v>
      </c>
      <c r="UVI56" s="178" t="s">
        <v>339</v>
      </c>
      <c r="UVJ56" s="178" t="s">
        <v>339</v>
      </c>
      <c r="UVK56" s="178" t="s">
        <v>339</v>
      </c>
      <c r="UVL56" s="178" t="s">
        <v>339</v>
      </c>
      <c r="UVM56" s="178" t="s">
        <v>339</v>
      </c>
      <c r="UVN56" s="178" t="s">
        <v>339</v>
      </c>
      <c r="UVO56" s="178" t="s">
        <v>339</v>
      </c>
      <c r="UVP56" s="178" t="s">
        <v>339</v>
      </c>
      <c r="UVQ56" s="178" t="s">
        <v>339</v>
      </c>
      <c r="UVR56" s="178" t="s">
        <v>339</v>
      </c>
      <c r="UVS56" s="178" t="s">
        <v>339</v>
      </c>
      <c r="UVT56" s="178" t="s">
        <v>339</v>
      </c>
      <c r="UVU56" s="178" t="s">
        <v>339</v>
      </c>
      <c r="UVV56" s="178" t="s">
        <v>339</v>
      </c>
      <c r="UVW56" s="178" t="s">
        <v>339</v>
      </c>
      <c r="UVX56" s="178" t="s">
        <v>339</v>
      </c>
      <c r="UVY56" s="178" t="s">
        <v>339</v>
      </c>
      <c r="UVZ56" s="178" t="s">
        <v>339</v>
      </c>
      <c r="UWA56" s="178" t="s">
        <v>339</v>
      </c>
      <c r="UWB56" s="178" t="s">
        <v>339</v>
      </c>
      <c r="UWC56" s="178" t="s">
        <v>339</v>
      </c>
      <c r="UWD56" s="178" t="s">
        <v>339</v>
      </c>
      <c r="UWE56" s="178" t="s">
        <v>339</v>
      </c>
      <c r="UWF56" s="178" t="s">
        <v>339</v>
      </c>
      <c r="UWG56" s="178" t="s">
        <v>339</v>
      </c>
      <c r="UWH56" s="178" t="s">
        <v>339</v>
      </c>
      <c r="UWI56" s="178" t="s">
        <v>339</v>
      </c>
      <c r="UWJ56" s="178" t="s">
        <v>339</v>
      </c>
      <c r="UWK56" s="178" t="s">
        <v>339</v>
      </c>
      <c r="UWL56" s="178" t="s">
        <v>339</v>
      </c>
      <c r="UWM56" s="178" t="s">
        <v>339</v>
      </c>
      <c r="UWN56" s="178" t="s">
        <v>339</v>
      </c>
      <c r="UWO56" s="178" t="s">
        <v>339</v>
      </c>
      <c r="UWP56" s="178" t="s">
        <v>339</v>
      </c>
      <c r="UWQ56" s="178" t="s">
        <v>339</v>
      </c>
      <c r="UWR56" s="178" t="s">
        <v>339</v>
      </c>
      <c r="UWS56" s="178" t="s">
        <v>339</v>
      </c>
      <c r="UWT56" s="178" t="s">
        <v>339</v>
      </c>
      <c r="UWU56" s="178" t="s">
        <v>339</v>
      </c>
      <c r="UWV56" s="178" t="s">
        <v>339</v>
      </c>
      <c r="UWW56" s="178" t="s">
        <v>339</v>
      </c>
      <c r="UWX56" s="178" t="s">
        <v>339</v>
      </c>
      <c r="UWY56" s="178" t="s">
        <v>339</v>
      </c>
      <c r="UWZ56" s="178" t="s">
        <v>339</v>
      </c>
      <c r="UXA56" s="178" t="s">
        <v>339</v>
      </c>
      <c r="UXB56" s="178" t="s">
        <v>339</v>
      </c>
      <c r="UXC56" s="178" t="s">
        <v>339</v>
      </c>
      <c r="UXD56" s="178" t="s">
        <v>339</v>
      </c>
      <c r="UXE56" s="178" t="s">
        <v>339</v>
      </c>
      <c r="UXF56" s="178" t="s">
        <v>339</v>
      </c>
      <c r="UXG56" s="178" t="s">
        <v>339</v>
      </c>
      <c r="UXH56" s="178" t="s">
        <v>339</v>
      </c>
      <c r="UXI56" s="178" t="s">
        <v>339</v>
      </c>
      <c r="UXJ56" s="178" t="s">
        <v>339</v>
      </c>
      <c r="UXK56" s="178" t="s">
        <v>339</v>
      </c>
      <c r="UXL56" s="178" t="s">
        <v>339</v>
      </c>
      <c r="UXM56" s="178" t="s">
        <v>339</v>
      </c>
      <c r="UXN56" s="178" t="s">
        <v>339</v>
      </c>
      <c r="UXO56" s="178" t="s">
        <v>339</v>
      </c>
      <c r="UXP56" s="178" t="s">
        <v>339</v>
      </c>
      <c r="UXQ56" s="178" t="s">
        <v>339</v>
      </c>
      <c r="UXR56" s="178" t="s">
        <v>339</v>
      </c>
      <c r="UXS56" s="178" t="s">
        <v>339</v>
      </c>
      <c r="UXT56" s="178" t="s">
        <v>339</v>
      </c>
      <c r="UXU56" s="178" t="s">
        <v>339</v>
      </c>
      <c r="UXV56" s="178" t="s">
        <v>339</v>
      </c>
      <c r="UXW56" s="178" t="s">
        <v>339</v>
      </c>
      <c r="UXX56" s="178" t="s">
        <v>339</v>
      </c>
      <c r="UXY56" s="178" t="s">
        <v>339</v>
      </c>
      <c r="UXZ56" s="178" t="s">
        <v>339</v>
      </c>
      <c r="UYA56" s="178" t="s">
        <v>339</v>
      </c>
      <c r="UYB56" s="178" t="s">
        <v>339</v>
      </c>
      <c r="UYC56" s="178" t="s">
        <v>339</v>
      </c>
      <c r="UYD56" s="178" t="s">
        <v>339</v>
      </c>
      <c r="UYE56" s="178" t="s">
        <v>339</v>
      </c>
      <c r="UYF56" s="178" t="s">
        <v>339</v>
      </c>
      <c r="UYG56" s="178" t="s">
        <v>339</v>
      </c>
      <c r="UYH56" s="178" t="s">
        <v>339</v>
      </c>
      <c r="UYI56" s="178" t="s">
        <v>339</v>
      </c>
      <c r="UYJ56" s="178" t="s">
        <v>339</v>
      </c>
      <c r="UYK56" s="178" t="s">
        <v>339</v>
      </c>
      <c r="UYL56" s="178" t="s">
        <v>339</v>
      </c>
      <c r="UYM56" s="178" t="s">
        <v>339</v>
      </c>
      <c r="UYN56" s="178" t="s">
        <v>339</v>
      </c>
      <c r="UYO56" s="178" t="s">
        <v>339</v>
      </c>
      <c r="UYP56" s="178" t="s">
        <v>339</v>
      </c>
      <c r="UYQ56" s="178" t="s">
        <v>339</v>
      </c>
      <c r="UYR56" s="178" t="s">
        <v>339</v>
      </c>
      <c r="UYS56" s="178" t="s">
        <v>339</v>
      </c>
      <c r="UYT56" s="178" t="s">
        <v>339</v>
      </c>
      <c r="UYU56" s="178" t="s">
        <v>339</v>
      </c>
      <c r="UYV56" s="178" t="s">
        <v>339</v>
      </c>
      <c r="UYW56" s="178" t="s">
        <v>339</v>
      </c>
      <c r="UYX56" s="178" t="s">
        <v>339</v>
      </c>
      <c r="UYY56" s="178" t="s">
        <v>339</v>
      </c>
      <c r="UYZ56" s="178" t="s">
        <v>339</v>
      </c>
      <c r="UZA56" s="178" t="s">
        <v>339</v>
      </c>
      <c r="UZB56" s="178" t="s">
        <v>339</v>
      </c>
      <c r="UZC56" s="178" t="s">
        <v>339</v>
      </c>
      <c r="UZD56" s="178" t="s">
        <v>339</v>
      </c>
      <c r="UZE56" s="178" t="s">
        <v>339</v>
      </c>
      <c r="UZF56" s="178" t="s">
        <v>339</v>
      </c>
      <c r="UZG56" s="178" t="s">
        <v>339</v>
      </c>
      <c r="UZH56" s="178" t="s">
        <v>339</v>
      </c>
      <c r="UZI56" s="178" t="s">
        <v>339</v>
      </c>
      <c r="UZJ56" s="178" t="s">
        <v>339</v>
      </c>
      <c r="UZK56" s="178" t="s">
        <v>339</v>
      </c>
      <c r="UZL56" s="178" t="s">
        <v>339</v>
      </c>
      <c r="UZM56" s="178" t="s">
        <v>339</v>
      </c>
      <c r="UZN56" s="178" t="s">
        <v>339</v>
      </c>
      <c r="UZO56" s="178" t="s">
        <v>339</v>
      </c>
      <c r="UZP56" s="178" t="s">
        <v>339</v>
      </c>
      <c r="UZQ56" s="178" t="s">
        <v>339</v>
      </c>
      <c r="UZR56" s="178" t="s">
        <v>339</v>
      </c>
      <c r="UZS56" s="178" t="s">
        <v>339</v>
      </c>
      <c r="UZT56" s="178" t="s">
        <v>339</v>
      </c>
      <c r="UZU56" s="178" t="s">
        <v>339</v>
      </c>
      <c r="UZV56" s="178" t="s">
        <v>339</v>
      </c>
      <c r="UZW56" s="178" t="s">
        <v>339</v>
      </c>
      <c r="UZX56" s="178" t="s">
        <v>339</v>
      </c>
      <c r="UZY56" s="178" t="s">
        <v>339</v>
      </c>
      <c r="UZZ56" s="178" t="s">
        <v>339</v>
      </c>
      <c r="VAA56" s="178" t="s">
        <v>339</v>
      </c>
      <c r="VAB56" s="178" t="s">
        <v>339</v>
      </c>
      <c r="VAC56" s="178" t="s">
        <v>339</v>
      </c>
      <c r="VAD56" s="178" t="s">
        <v>339</v>
      </c>
      <c r="VAE56" s="178" t="s">
        <v>339</v>
      </c>
      <c r="VAF56" s="178" t="s">
        <v>339</v>
      </c>
      <c r="VAG56" s="178" t="s">
        <v>339</v>
      </c>
      <c r="VAH56" s="178" t="s">
        <v>339</v>
      </c>
      <c r="VAI56" s="178" t="s">
        <v>339</v>
      </c>
      <c r="VAJ56" s="178" t="s">
        <v>339</v>
      </c>
      <c r="VAK56" s="178" t="s">
        <v>339</v>
      </c>
      <c r="VAL56" s="178" t="s">
        <v>339</v>
      </c>
      <c r="VAM56" s="178" t="s">
        <v>339</v>
      </c>
      <c r="VAN56" s="178" t="s">
        <v>339</v>
      </c>
      <c r="VAO56" s="178" t="s">
        <v>339</v>
      </c>
      <c r="VAP56" s="178" t="s">
        <v>339</v>
      </c>
      <c r="VAQ56" s="178" t="s">
        <v>339</v>
      </c>
      <c r="VAR56" s="178" t="s">
        <v>339</v>
      </c>
      <c r="VAS56" s="178" t="s">
        <v>339</v>
      </c>
      <c r="VAT56" s="178" t="s">
        <v>339</v>
      </c>
      <c r="VAU56" s="178" t="s">
        <v>339</v>
      </c>
      <c r="VAV56" s="178" t="s">
        <v>339</v>
      </c>
      <c r="VAW56" s="178" t="s">
        <v>339</v>
      </c>
      <c r="VAX56" s="178" t="s">
        <v>339</v>
      </c>
      <c r="VAY56" s="178" t="s">
        <v>339</v>
      </c>
      <c r="VAZ56" s="178" t="s">
        <v>339</v>
      </c>
      <c r="VBA56" s="178" t="s">
        <v>339</v>
      </c>
      <c r="VBB56" s="178" t="s">
        <v>339</v>
      </c>
      <c r="VBC56" s="178" t="s">
        <v>339</v>
      </c>
      <c r="VBD56" s="178" t="s">
        <v>339</v>
      </c>
      <c r="VBE56" s="178" t="s">
        <v>339</v>
      </c>
      <c r="VBF56" s="178" t="s">
        <v>339</v>
      </c>
      <c r="VBG56" s="178" t="s">
        <v>339</v>
      </c>
      <c r="VBH56" s="178" t="s">
        <v>339</v>
      </c>
      <c r="VBI56" s="178" t="s">
        <v>339</v>
      </c>
      <c r="VBJ56" s="178" t="s">
        <v>339</v>
      </c>
      <c r="VBK56" s="178" t="s">
        <v>339</v>
      </c>
      <c r="VBL56" s="178" t="s">
        <v>339</v>
      </c>
      <c r="VBM56" s="178" t="s">
        <v>339</v>
      </c>
      <c r="VBN56" s="178" t="s">
        <v>339</v>
      </c>
      <c r="VBO56" s="178" t="s">
        <v>339</v>
      </c>
      <c r="VBP56" s="178" t="s">
        <v>339</v>
      </c>
      <c r="VBQ56" s="178" t="s">
        <v>339</v>
      </c>
      <c r="VBR56" s="178" t="s">
        <v>339</v>
      </c>
      <c r="VBS56" s="178" t="s">
        <v>339</v>
      </c>
      <c r="VBT56" s="178" t="s">
        <v>339</v>
      </c>
      <c r="VBU56" s="178" t="s">
        <v>339</v>
      </c>
      <c r="VBV56" s="178" t="s">
        <v>339</v>
      </c>
      <c r="VBW56" s="178" t="s">
        <v>339</v>
      </c>
      <c r="VBX56" s="178" t="s">
        <v>339</v>
      </c>
      <c r="VBY56" s="178" t="s">
        <v>339</v>
      </c>
      <c r="VBZ56" s="178" t="s">
        <v>339</v>
      </c>
      <c r="VCA56" s="178" t="s">
        <v>339</v>
      </c>
      <c r="VCB56" s="178" t="s">
        <v>339</v>
      </c>
      <c r="VCC56" s="178" t="s">
        <v>339</v>
      </c>
      <c r="VCD56" s="178" t="s">
        <v>339</v>
      </c>
      <c r="VCE56" s="178" t="s">
        <v>339</v>
      </c>
      <c r="VCF56" s="178" t="s">
        <v>339</v>
      </c>
      <c r="VCG56" s="178" t="s">
        <v>339</v>
      </c>
      <c r="VCH56" s="178" t="s">
        <v>339</v>
      </c>
      <c r="VCI56" s="178" t="s">
        <v>339</v>
      </c>
      <c r="VCJ56" s="178" t="s">
        <v>339</v>
      </c>
      <c r="VCK56" s="178" t="s">
        <v>339</v>
      </c>
      <c r="VCL56" s="178" t="s">
        <v>339</v>
      </c>
      <c r="VCM56" s="178" t="s">
        <v>339</v>
      </c>
      <c r="VCN56" s="178" t="s">
        <v>339</v>
      </c>
      <c r="VCO56" s="178" t="s">
        <v>339</v>
      </c>
      <c r="VCP56" s="178" t="s">
        <v>339</v>
      </c>
      <c r="VCQ56" s="178" t="s">
        <v>339</v>
      </c>
      <c r="VCR56" s="178" t="s">
        <v>339</v>
      </c>
      <c r="VCS56" s="178" t="s">
        <v>339</v>
      </c>
      <c r="VCT56" s="178" t="s">
        <v>339</v>
      </c>
      <c r="VCU56" s="178" t="s">
        <v>339</v>
      </c>
      <c r="VCV56" s="178" t="s">
        <v>339</v>
      </c>
      <c r="VCW56" s="178" t="s">
        <v>339</v>
      </c>
      <c r="VCX56" s="178" t="s">
        <v>339</v>
      </c>
      <c r="VCY56" s="178" t="s">
        <v>339</v>
      </c>
      <c r="VCZ56" s="178" t="s">
        <v>339</v>
      </c>
      <c r="VDA56" s="178" t="s">
        <v>339</v>
      </c>
      <c r="VDB56" s="178" t="s">
        <v>339</v>
      </c>
      <c r="VDC56" s="178" t="s">
        <v>339</v>
      </c>
      <c r="VDD56" s="178" t="s">
        <v>339</v>
      </c>
      <c r="VDE56" s="178" t="s">
        <v>339</v>
      </c>
      <c r="VDF56" s="178" t="s">
        <v>339</v>
      </c>
      <c r="VDG56" s="178" t="s">
        <v>339</v>
      </c>
      <c r="VDH56" s="178" t="s">
        <v>339</v>
      </c>
      <c r="VDI56" s="178" t="s">
        <v>339</v>
      </c>
      <c r="VDJ56" s="178" t="s">
        <v>339</v>
      </c>
      <c r="VDK56" s="178" t="s">
        <v>339</v>
      </c>
      <c r="VDL56" s="178" t="s">
        <v>339</v>
      </c>
      <c r="VDM56" s="178" t="s">
        <v>339</v>
      </c>
      <c r="VDN56" s="178" t="s">
        <v>339</v>
      </c>
      <c r="VDO56" s="178" t="s">
        <v>339</v>
      </c>
      <c r="VDP56" s="178" t="s">
        <v>339</v>
      </c>
      <c r="VDQ56" s="178" t="s">
        <v>339</v>
      </c>
      <c r="VDR56" s="178" t="s">
        <v>339</v>
      </c>
      <c r="VDS56" s="178" t="s">
        <v>339</v>
      </c>
      <c r="VDT56" s="178" t="s">
        <v>339</v>
      </c>
      <c r="VDU56" s="178" t="s">
        <v>339</v>
      </c>
      <c r="VDV56" s="178" t="s">
        <v>339</v>
      </c>
      <c r="VDW56" s="178" t="s">
        <v>339</v>
      </c>
      <c r="VDX56" s="178" t="s">
        <v>339</v>
      </c>
      <c r="VDY56" s="178" t="s">
        <v>339</v>
      </c>
      <c r="VDZ56" s="178" t="s">
        <v>339</v>
      </c>
      <c r="VEA56" s="178" t="s">
        <v>339</v>
      </c>
      <c r="VEB56" s="178" t="s">
        <v>339</v>
      </c>
      <c r="VEC56" s="178" t="s">
        <v>339</v>
      </c>
      <c r="VED56" s="178" t="s">
        <v>339</v>
      </c>
      <c r="VEE56" s="178" t="s">
        <v>339</v>
      </c>
      <c r="VEF56" s="178" t="s">
        <v>339</v>
      </c>
      <c r="VEG56" s="178" t="s">
        <v>339</v>
      </c>
      <c r="VEH56" s="178" t="s">
        <v>339</v>
      </c>
      <c r="VEI56" s="178" t="s">
        <v>339</v>
      </c>
      <c r="VEJ56" s="178" t="s">
        <v>339</v>
      </c>
      <c r="VEK56" s="178" t="s">
        <v>339</v>
      </c>
      <c r="VEL56" s="178" t="s">
        <v>339</v>
      </c>
      <c r="VEM56" s="178" t="s">
        <v>339</v>
      </c>
      <c r="VEN56" s="178" t="s">
        <v>339</v>
      </c>
      <c r="VEO56" s="178" t="s">
        <v>339</v>
      </c>
      <c r="VEP56" s="178" t="s">
        <v>339</v>
      </c>
      <c r="VEQ56" s="178" t="s">
        <v>339</v>
      </c>
      <c r="VER56" s="178" t="s">
        <v>339</v>
      </c>
      <c r="VES56" s="178" t="s">
        <v>339</v>
      </c>
      <c r="VET56" s="178" t="s">
        <v>339</v>
      </c>
      <c r="VEU56" s="178" t="s">
        <v>339</v>
      </c>
      <c r="VEV56" s="178" t="s">
        <v>339</v>
      </c>
      <c r="VEW56" s="178" t="s">
        <v>339</v>
      </c>
      <c r="VEX56" s="178" t="s">
        <v>339</v>
      </c>
      <c r="VEY56" s="178" t="s">
        <v>339</v>
      </c>
      <c r="VEZ56" s="178" t="s">
        <v>339</v>
      </c>
      <c r="VFA56" s="178" t="s">
        <v>339</v>
      </c>
      <c r="VFB56" s="178" t="s">
        <v>339</v>
      </c>
      <c r="VFC56" s="178" t="s">
        <v>339</v>
      </c>
      <c r="VFD56" s="178" t="s">
        <v>339</v>
      </c>
      <c r="VFE56" s="178" t="s">
        <v>339</v>
      </c>
      <c r="VFF56" s="178" t="s">
        <v>339</v>
      </c>
      <c r="VFG56" s="178" t="s">
        <v>339</v>
      </c>
      <c r="VFH56" s="178" t="s">
        <v>339</v>
      </c>
      <c r="VFI56" s="178" t="s">
        <v>339</v>
      </c>
      <c r="VFJ56" s="178" t="s">
        <v>339</v>
      </c>
      <c r="VFK56" s="178" t="s">
        <v>339</v>
      </c>
      <c r="VFL56" s="178" t="s">
        <v>339</v>
      </c>
      <c r="VFM56" s="178" t="s">
        <v>339</v>
      </c>
      <c r="VFN56" s="178" t="s">
        <v>339</v>
      </c>
      <c r="VFO56" s="178" t="s">
        <v>339</v>
      </c>
      <c r="VFP56" s="178" t="s">
        <v>339</v>
      </c>
      <c r="VFQ56" s="178" t="s">
        <v>339</v>
      </c>
      <c r="VFR56" s="178" t="s">
        <v>339</v>
      </c>
      <c r="VFS56" s="178" t="s">
        <v>339</v>
      </c>
      <c r="VFT56" s="178" t="s">
        <v>339</v>
      </c>
      <c r="VFU56" s="178" t="s">
        <v>339</v>
      </c>
      <c r="VFV56" s="178" t="s">
        <v>339</v>
      </c>
      <c r="VFW56" s="178" t="s">
        <v>339</v>
      </c>
      <c r="VFX56" s="178" t="s">
        <v>339</v>
      </c>
      <c r="VFY56" s="178" t="s">
        <v>339</v>
      </c>
      <c r="VFZ56" s="178" t="s">
        <v>339</v>
      </c>
      <c r="VGA56" s="178" t="s">
        <v>339</v>
      </c>
      <c r="VGB56" s="178" t="s">
        <v>339</v>
      </c>
      <c r="VGC56" s="178" t="s">
        <v>339</v>
      </c>
      <c r="VGD56" s="178" t="s">
        <v>339</v>
      </c>
      <c r="VGE56" s="178" t="s">
        <v>339</v>
      </c>
      <c r="VGF56" s="178" t="s">
        <v>339</v>
      </c>
      <c r="VGG56" s="178" t="s">
        <v>339</v>
      </c>
      <c r="VGH56" s="178" t="s">
        <v>339</v>
      </c>
      <c r="VGI56" s="178" t="s">
        <v>339</v>
      </c>
      <c r="VGJ56" s="178" t="s">
        <v>339</v>
      </c>
      <c r="VGK56" s="178" t="s">
        <v>339</v>
      </c>
      <c r="VGL56" s="178" t="s">
        <v>339</v>
      </c>
      <c r="VGM56" s="178" t="s">
        <v>339</v>
      </c>
      <c r="VGN56" s="178" t="s">
        <v>339</v>
      </c>
      <c r="VGO56" s="178" t="s">
        <v>339</v>
      </c>
      <c r="VGP56" s="178" t="s">
        <v>339</v>
      </c>
      <c r="VGQ56" s="178" t="s">
        <v>339</v>
      </c>
      <c r="VGR56" s="178" t="s">
        <v>339</v>
      </c>
      <c r="VGS56" s="178" t="s">
        <v>339</v>
      </c>
      <c r="VGT56" s="178" t="s">
        <v>339</v>
      </c>
      <c r="VGU56" s="178" t="s">
        <v>339</v>
      </c>
      <c r="VGV56" s="178" t="s">
        <v>339</v>
      </c>
      <c r="VGW56" s="178" t="s">
        <v>339</v>
      </c>
      <c r="VGX56" s="178" t="s">
        <v>339</v>
      </c>
      <c r="VGY56" s="178" t="s">
        <v>339</v>
      </c>
      <c r="VGZ56" s="178" t="s">
        <v>339</v>
      </c>
      <c r="VHA56" s="178" t="s">
        <v>339</v>
      </c>
      <c r="VHB56" s="178" t="s">
        <v>339</v>
      </c>
      <c r="VHC56" s="178" t="s">
        <v>339</v>
      </c>
      <c r="VHD56" s="178" t="s">
        <v>339</v>
      </c>
      <c r="VHE56" s="178" t="s">
        <v>339</v>
      </c>
      <c r="VHF56" s="178" t="s">
        <v>339</v>
      </c>
      <c r="VHG56" s="178" t="s">
        <v>339</v>
      </c>
      <c r="VHH56" s="178" t="s">
        <v>339</v>
      </c>
      <c r="VHI56" s="178" t="s">
        <v>339</v>
      </c>
      <c r="VHJ56" s="178" t="s">
        <v>339</v>
      </c>
      <c r="VHK56" s="178" t="s">
        <v>339</v>
      </c>
      <c r="VHL56" s="178" t="s">
        <v>339</v>
      </c>
      <c r="VHM56" s="178" t="s">
        <v>339</v>
      </c>
      <c r="VHN56" s="178" t="s">
        <v>339</v>
      </c>
      <c r="VHO56" s="178" t="s">
        <v>339</v>
      </c>
      <c r="VHP56" s="178" t="s">
        <v>339</v>
      </c>
      <c r="VHQ56" s="178" t="s">
        <v>339</v>
      </c>
      <c r="VHR56" s="178" t="s">
        <v>339</v>
      </c>
      <c r="VHS56" s="178" t="s">
        <v>339</v>
      </c>
      <c r="VHT56" s="178" t="s">
        <v>339</v>
      </c>
      <c r="VHU56" s="178" t="s">
        <v>339</v>
      </c>
      <c r="VHV56" s="178" t="s">
        <v>339</v>
      </c>
      <c r="VHW56" s="178" t="s">
        <v>339</v>
      </c>
      <c r="VHX56" s="178" t="s">
        <v>339</v>
      </c>
      <c r="VHY56" s="178" t="s">
        <v>339</v>
      </c>
      <c r="VHZ56" s="178" t="s">
        <v>339</v>
      </c>
      <c r="VIA56" s="178" t="s">
        <v>339</v>
      </c>
      <c r="VIB56" s="178" t="s">
        <v>339</v>
      </c>
      <c r="VIC56" s="178" t="s">
        <v>339</v>
      </c>
      <c r="VID56" s="178" t="s">
        <v>339</v>
      </c>
      <c r="VIE56" s="178" t="s">
        <v>339</v>
      </c>
      <c r="VIF56" s="178" t="s">
        <v>339</v>
      </c>
      <c r="VIG56" s="178" t="s">
        <v>339</v>
      </c>
      <c r="VIH56" s="178" t="s">
        <v>339</v>
      </c>
      <c r="VII56" s="178" t="s">
        <v>339</v>
      </c>
      <c r="VIJ56" s="178" t="s">
        <v>339</v>
      </c>
      <c r="VIK56" s="178" t="s">
        <v>339</v>
      </c>
      <c r="VIL56" s="178" t="s">
        <v>339</v>
      </c>
      <c r="VIM56" s="178" t="s">
        <v>339</v>
      </c>
      <c r="VIN56" s="178" t="s">
        <v>339</v>
      </c>
      <c r="VIO56" s="178" t="s">
        <v>339</v>
      </c>
      <c r="VIP56" s="178" t="s">
        <v>339</v>
      </c>
      <c r="VIQ56" s="178" t="s">
        <v>339</v>
      </c>
      <c r="VIR56" s="178" t="s">
        <v>339</v>
      </c>
      <c r="VIS56" s="178" t="s">
        <v>339</v>
      </c>
      <c r="VIT56" s="178" t="s">
        <v>339</v>
      </c>
      <c r="VIU56" s="178" t="s">
        <v>339</v>
      </c>
      <c r="VIV56" s="178" t="s">
        <v>339</v>
      </c>
      <c r="VIW56" s="178" t="s">
        <v>339</v>
      </c>
      <c r="VIX56" s="178" t="s">
        <v>339</v>
      </c>
      <c r="VIY56" s="178" t="s">
        <v>339</v>
      </c>
      <c r="VIZ56" s="178" t="s">
        <v>339</v>
      </c>
      <c r="VJA56" s="178" t="s">
        <v>339</v>
      </c>
      <c r="VJB56" s="178" t="s">
        <v>339</v>
      </c>
      <c r="VJC56" s="178" t="s">
        <v>339</v>
      </c>
      <c r="VJD56" s="178" t="s">
        <v>339</v>
      </c>
      <c r="VJE56" s="178" t="s">
        <v>339</v>
      </c>
      <c r="VJF56" s="178" t="s">
        <v>339</v>
      </c>
      <c r="VJG56" s="178" t="s">
        <v>339</v>
      </c>
      <c r="VJH56" s="178" t="s">
        <v>339</v>
      </c>
      <c r="VJI56" s="178" t="s">
        <v>339</v>
      </c>
      <c r="VJJ56" s="178" t="s">
        <v>339</v>
      </c>
      <c r="VJK56" s="178" t="s">
        <v>339</v>
      </c>
      <c r="VJL56" s="178" t="s">
        <v>339</v>
      </c>
      <c r="VJM56" s="178" t="s">
        <v>339</v>
      </c>
      <c r="VJN56" s="178" t="s">
        <v>339</v>
      </c>
      <c r="VJO56" s="178" t="s">
        <v>339</v>
      </c>
      <c r="VJP56" s="178" t="s">
        <v>339</v>
      </c>
      <c r="VJQ56" s="178" t="s">
        <v>339</v>
      </c>
      <c r="VJR56" s="178" t="s">
        <v>339</v>
      </c>
      <c r="VJS56" s="178" t="s">
        <v>339</v>
      </c>
      <c r="VJT56" s="178" t="s">
        <v>339</v>
      </c>
      <c r="VJU56" s="178" t="s">
        <v>339</v>
      </c>
      <c r="VJV56" s="178" t="s">
        <v>339</v>
      </c>
      <c r="VJW56" s="178" t="s">
        <v>339</v>
      </c>
      <c r="VJX56" s="178" t="s">
        <v>339</v>
      </c>
      <c r="VJY56" s="178" t="s">
        <v>339</v>
      </c>
      <c r="VJZ56" s="178" t="s">
        <v>339</v>
      </c>
      <c r="VKA56" s="178" t="s">
        <v>339</v>
      </c>
      <c r="VKB56" s="178" t="s">
        <v>339</v>
      </c>
      <c r="VKC56" s="178" t="s">
        <v>339</v>
      </c>
      <c r="VKD56" s="178" t="s">
        <v>339</v>
      </c>
      <c r="VKE56" s="178" t="s">
        <v>339</v>
      </c>
      <c r="VKF56" s="178" t="s">
        <v>339</v>
      </c>
      <c r="VKG56" s="178" t="s">
        <v>339</v>
      </c>
      <c r="VKH56" s="178" t="s">
        <v>339</v>
      </c>
      <c r="VKI56" s="178" t="s">
        <v>339</v>
      </c>
      <c r="VKJ56" s="178" t="s">
        <v>339</v>
      </c>
      <c r="VKK56" s="178" t="s">
        <v>339</v>
      </c>
      <c r="VKL56" s="178" t="s">
        <v>339</v>
      </c>
      <c r="VKM56" s="178" t="s">
        <v>339</v>
      </c>
      <c r="VKN56" s="178" t="s">
        <v>339</v>
      </c>
      <c r="VKO56" s="178" t="s">
        <v>339</v>
      </c>
      <c r="VKP56" s="178" t="s">
        <v>339</v>
      </c>
      <c r="VKQ56" s="178" t="s">
        <v>339</v>
      </c>
      <c r="VKR56" s="178" t="s">
        <v>339</v>
      </c>
      <c r="VKS56" s="178" t="s">
        <v>339</v>
      </c>
      <c r="VKT56" s="178" t="s">
        <v>339</v>
      </c>
      <c r="VKU56" s="178" t="s">
        <v>339</v>
      </c>
      <c r="VKV56" s="178" t="s">
        <v>339</v>
      </c>
      <c r="VKW56" s="178" t="s">
        <v>339</v>
      </c>
      <c r="VKX56" s="178" t="s">
        <v>339</v>
      </c>
      <c r="VKY56" s="178" t="s">
        <v>339</v>
      </c>
      <c r="VKZ56" s="178" t="s">
        <v>339</v>
      </c>
      <c r="VLA56" s="178" t="s">
        <v>339</v>
      </c>
      <c r="VLB56" s="178" t="s">
        <v>339</v>
      </c>
      <c r="VLC56" s="178" t="s">
        <v>339</v>
      </c>
      <c r="VLD56" s="178" t="s">
        <v>339</v>
      </c>
      <c r="VLE56" s="178" t="s">
        <v>339</v>
      </c>
      <c r="VLF56" s="178" t="s">
        <v>339</v>
      </c>
      <c r="VLG56" s="178" t="s">
        <v>339</v>
      </c>
      <c r="VLH56" s="178" t="s">
        <v>339</v>
      </c>
      <c r="VLI56" s="178" t="s">
        <v>339</v>
      </c>
      <c r="VLJ56" s="178" t="s">
        <v>339</v>
      </c>
      <c r="VLK56" s="178" t="s">
        <v>339</v>
      </c>
      <c r="VLL56" s="178" t="s">
        <v>339</v>
      </c>
      <c r="VLM56" s="178" t="s">
        <v>339</v>
      </c>
      <c r="VLN56" s="178" t="s">
        <v>339</v>
      </c>
      <c r="VLO56" s="178" t="s">
        <v>339</v>
      </c>
      <c r="VLP56" s="178" t="s">
        <v>339</v>
      </c>
      <c r="VLQ56" s="178" t="s">
        <v>339</v>
      </c>
      <c r="VLR56" s="178" t="s">
        <v>339</v>
      </c>
      <c r="VLS56" s="178" t="s">
        <v>339</v>
      </c>
      <c r="VLT56" s="178" t="s">
        <v>339</v>
      </c>
      <c r="VLU56" s="178" t="s">
        <v>339</v>
      </c>
      <c r="VLV56" s="178" t="s">
        <v>339</v>
      </c>
      <c r="VLW56" s="178" t="s">
        <v>339</v>
      </c>
      <c r="VLX56" s="178" t="s">
        <v>339</v>
      </c>
      <c r="VLY56" s="178" t="s">
        <v>339</v>
      </c>
      <c r="VLZ56" s="178" t="s">
        <v>339</v>
      </c>
      <c r="VMA56" s="178" t="s">
        <v>339</v>
      </c>
      <c r="VMB56" s="178" t="s">
        <v>339</v>
      </c>
      <c r="VMC56" s="178" t="s">
        <v>339</v>
      </c>
      <c r="VMD56" s="178" t="s">
        <v>339</v>
      </c>
      <c r="VME56" s="178" t="s">
        <v>339</v>
      </c>
      <c r="VMF56" s="178" t="s">
        <v>339</v>
      </c>
      <c r="VMG56" s="178" t="s">
        <v>339</v>
      </c>
      <c r="VMH56" s="178" t="s">
        <v>339</v>
      </c>
      <c r="VMI56" s="178" t="s">
        <v>339</v>
      </c>
      <c r="VMJ56" s="178" t="s">
        <v>339</v>
      </c>
      <c r="VMK56" s="178" t="s">
        <v>339</v>
      </c>
      <c r="VML56" s="178" t="s">
        <v>339</v>
      </c>
      <c r="VMM56" s="178" t="s">
        <v>339</v>
      </c>
      <c r="VMN56" s="178" t="s">
        <v>339</v>
      </c>
      <c r="VMO56" s="178" t="s">
        <v>339</v>
      </c>
      <c r="VMP56" s="178" t="s">
        <v>339</v>
      </c>
      <c r="VMQ56" s="178" t="s">
        <v>339</v>
      </c>
      <c r="VMR56" s="178" t="s">
        <v>339</v>
      </c>
      <c r="VMS56" s="178" t="s">
        <v>339</v>
      </c>
      <c r="VMT56" s="178" t="s">
        <v>339</v>
      </c>
      <c r="VMU56" s="178" t="s">
        <v>339</v>
      </c>
      <c r="VMV56" s="178" t="s">
        <v>339</v>
      </c>
      <c r="VMW56" s="178" t="s">
        <v>339</v>
      </c>
      <c r="VMX56" s="178" t="s">
        <v>339</v>
      </c>
      <c r="VMY56" s="178" t="s">
        <v>339</v>
      </c>
      <c r="VMZ56" s="178" t="s">
        <v>339</v>
      </c>
      <c r="VNA56" s="178" t="s">
        <v>339</v>
      </c>
      <c r="VNB56" s="178" t="s">
        <v>339</v>
      </c>
      <c r="VNC56" s="178" t="s">
        <v>339</v>
      </c>
      <c r="VND56" s="178" t="s">
        <v>339</v>
      </c>
      <c r="VNE56" s="178" t="s">
        <v>339</v>
      </c>
      <c r="VNF56" s="178" t="s">
        <v>339</v>
      </c>
      <c r="VNG56" s="178" t="s">
        <v>339</v>
      </c>
      <c r="VNH56" s="178" t="s">
        <v>339</v>
      </c>
      <c r="VNI56" s="178" t="s">
        <v>339</v>
      </c>
      <c r="VNJ56" s="178" t="s">
        <v>339</v>
      </c>
      <c r="VNK56" s="178" t="s">
        <v>339</v>
      </c>
      <c r="VNL56" s="178" t="s">
        <v>339</v>
      </c>
      <c r="VNM56" s="178" t="s">
        <v>339</v>
      </c>
      <c r="VNN56" s="178" t="s">
        <v>339</v>
      </c>
      <c r="VNO56" s="178" t="s">
        <v>339</v>
      </c>
      <c r="VNP56" s="178" t="s">
        <v>339</v>
      </c>
      <c r="VNQ56" s="178" t="s">
        <v>339</v>
      </c>
      <c r="VNR56" s="178" t="s">
        <v>339</v>
      </c>
      <c r="VNS56" s="178" t="s">
        <v>339</v>
      </c>
      <c r="VNT56" s="178" t="s">
        <v>339</v>
      </c>
      <c r="VNU56" s="178" t="s">
        <v>339</v>
      </c>
      <c r="VNV56" s="178" t="s">
        <v>339</v>
      </c>
      <c r="VNW56" s="178" t="s">
        <v>339</v>
      </c>
      <c r="VNX56" s="178" t="s">
        <v>339</v>
      </c>
      <c r="VNY56" s="178" t="s">
        <v>339</v>
      </c>
      <c r="VNZ56" s="178" t="s">
        <v>339</v>
      </c>
      <c r="VOA56" s="178" t="s">
        <v>339</v>
      </c>
      <c r="VOB56" s="178" t="s">
        <v>339</v>
      </c>
      <c r="VOC56" s="178" t="s">
        <v>339</v>
      </c>
      <c r="VOD56" s="178" t="s">
        <v>339</v>
      </c>
      <c r="VOE56" s="178" t="s">
        <v>339</v>
      </c>
      <c r="VOF56" s="178" t="s">
        <v>339</v>
      </c>
      <c r="VOG56" s="178" t="s">
        <v>339</v>
      </c>
      <c r="VOH56" s="178" t="s">
        <v>339</v>
      </c>
      <c r="VOI56" s="178" t="s">
        <v>339</v>
      </c>
      <c r="VOJ56" s="178" t="s">
        <v>339</v>
      </c>
      <c r="VOK56" s="178" t="s">
        <v>339</v>
      </c>
      <c r="VOL56" s="178" t="s">
        <v>339</v>
      </c>
      <c r="VOM56" s="178" t="s">
        <v>339</v>
      </c>
      <c r="VON56" s="178" t="s">
        <v>339</v>
      </c>
      <c r="VOO56" s="178" t="s">
        <v>339</v>
      </c>
      <c r="VOP56" s="178" t="s">
        <v>339</v>
      </c>
      <c r="VOQ56" s="178" t="s">
        <v>339</v>
      </c>
      <c r="VOR56" s="178" t="s">
        <v>339</v>
      </c>
      <c r="VOS56" s="178" t="s">
        <v>339</v>
      </c>
      <c r="VOT56" s="178" t="s">
        <v>339</v>
      </c>
      <c r="VOU56" s="178" t="s">
        <v>339</v>
      </c>
      <c r="VOV56" s="178" t="s">
        <v>339</v>
      </c>
      <c r="VOW56" s="178" t="s">
        <v>339</v>
      </c>
      <c r="VOX56" s="178" t="s">
        <v>339</v>
      </c>
      <c r="VOY56" s="178" t="s">
        <v>339</v>
      </c>
      <c r="VOZ56" s="178" t="s">
        <v>339</v>
      </c>
      <c r="VPA56" s="178" t="s">
        <v>339</v>
      </c>
      <c r="VPB56" s="178" t="s">
        <v>339</v>
      </c>
      <c r="VPC56" s="178" t="s">
        <v>339</v>
      </c>
      <c r="VPD56" s="178" t="s">
        <v>339</v>
      </c>
      <c r="VPE56" s="178" t="s">
        <v>339</v>
      </c>
      <c r="VPF56" s="178" t="s">
        <v>339</v>
      </c>
      <c r="VPG56" s="178" t="s">
        <v>339</v>
      </c>
      <c r="VPH56" s="178" t="s">
        <v>339</v>
      </c>
      <c r="VPI56" s="178" t="s">
        <v>339</v>
      </c>
      <c r="VPJ56" s="178" t="s">
        <v>339</v>
      </c>
      <c r="VPK56" s="178" t="s">
        <v>339</v>
      </c>
      <c r="VPL56" s="178" t="s">
        <v>339</v>
      </c>
      <c r="VPM56" s="178" t="s">
        <v>339</v>
      </c>
      <c r="VPN56" s="178" t="s">
        <v>339</v>
      </c>
      <c r="VPO56" s="178" t="s">
        <v>339</v>
      </c>
      <c r="VPP56" s="178" t="s">
        <v>339</v>
      </c>
      <c r="VPQ56" s="178" t="s">
        <v>339</v>
      </c>
      <c r="VPR56" s="178" t="s">
        <v>339</v>
      </c>
      <c r="VPS56" s="178" t="s">
        <v>339</v>
      </c>
      <c r="VPT56" s="178" t="s">
        <v>339</v>
      </c>
      <c r="VPU56" s="178" t="s">
        <v>339</v>
      </c>
      <c r="VPV56" s="178" t="s">
        <v>339</v>
      </c>
      <c r="VPW56" s="178" t="s">
        <v>339</v>
      </c>
      <c r="VPX56" s="178" t="s">
        <v>339</v>
      </c>
      <c r="VPY56" s="178" t="s">
        <v>339</v>
      </c>
      <c r="VPZ56" s="178" t="s">
        <v>339</v>
      </c>
      <c r="VQA56" s="178" t="s">
        <v>339</v>
      </c>
      <c r="VQB56" s="178" t="s">
        <v>339</v>
      </c>
      <c r="VQC56" s="178" t="s">
        <v>339</v>
      </c>
      <c r="VQD56" s="178" t="s">
        <v>339</v>
      </c>
      <c r="VQE56" s="178" t="s">
        <v>339</v>
      </c>
      <c r="VQF56" s="178" t="s">
        <v>339</v>
      </c>
      <c r="VQG56" s="178" t="s">
        <v>339</v>
      </c>
      <c r="VQH56" s="178" t="s">
        <v>339</v>
      </c>
      <c r="VQI56" s="178" t="s">
        <v>339</v>
      </c>
      <c r="VQJ56" s="178" t="s">
        <v>339</v>
      </c>
      <c r="VQK56" s="178" t="s">
        <v>339</v>
      </c>
      <c r="VQL56" s="178" t="s">
        <v>339</v>
      </c>
      <c r="VQM56" s="178" t="s">
        <v>339</v>
      </c>
      <c r="VQN56" s="178" t="s">
        <v>339</v>
      </c>
      <c r="VQO56" s="178" t="s">
        <v>339</v>
      </c>
      <c r="VQP56" s="178" t="s">
        <v>339</v>
      </c>
      <c r="VQQ56" s="178" t="s">
        <v>339</v>
      </c>
      <c r="VQR56" s="178" t="s">
        <v>339</v>
      </c>
      <c r="VQS56" s="178" t="s">
        <v>339</v>
      </c>
      <c r="VQT56" s="178" t="s">
        <v>339</v>
      </c>
      <c r="VQU56" s="178" t="s">
        <v>339</v>
      </c>
      <c r="VQV56" s="178" t="s">
        <v>339</v>
      </c>
      <c r="VQW56" s="178" t="s">
        <v>339</v>
      </c>
      <c r="VQX56" s="178" t="s">
        <v>339</v>
      </c>
      <c r="VQY56" s="178" t="s">
        <v>339</v>
      </c>
      <c r="VQZ56" s="178" t="s">
        <v>339</v>
      </c>
      <c r="VRA56" s="178" t="s">
        <v>339</v>
      </c>
      <c r="VRB56" s="178" t="s">
        <v>339</v>
      </c>
      <c r="VRC56" s="178" t="s">
        <v>339</v>
      </c>
      <c r="VRD56" s="178" t="s">
        <v>339</v>
      </c>
      <c r="VRE56" s="178" t="s">
        <v>339</v>
      </c>
      <c r="VRF56" s="178" t="s">
        <v>339</v>
      </c>
      <c r="VRG56" s="178" t="s">
        <v>339</v>
      </c>
      <c r="VRH56" s="178" t="s">
        <v>339</v>
      </c>
      <c r="VRI56" s="178" t="s">
        <v>339</v>
      </c>
      <c r="VRJ56" s="178" t="s">
        <v>339</v>
      </c>
      <c r="VRK56" s="178" t="s">
        <v>339</v>
      </c>
      <c r="VRL56" s="178" t="s">
        <v>339</v>
      </c>
      <c r="VRM56" s="178" t="s">
        <v>339</v>
      </c>
      <c r="VRN56" s="178" t="s">
        <v>339</v>
      </c>
      <c r="VRO56" s="178" t="s">
        <v>339</v>
      </c>
      <c r="VRP56" s="178" t="s">
        <v>339</v>
      </c>
      <c r="VRQ56" s="178" t="s">
        <v>339</v>
      </c>
      <c r="VRR56" s="178" t="s">
        <v>339</v>
      </c>
      <c r="VRS56" s="178" t="s">
        <v>339</v>
      </c>
      <c r="VRT56" s="178" t="s">
        <v>339</v>
      </c>
      <c r="VRU56" s="178" t="s">
        <v>339</v>
      </c>
      <c r="VRV56" s="178" t="s">
        <v>339</v>
      </c>
      <c r="VRW56" s="178" t="s">
        <v>339</v>
      </c>
      <c r="VRX56" s="178" t="s">
        <v>339</v>
      </c>
      <c r="VRY56" s="178" t="s">
        <v>339</v>
      </c>
      <c r="VRZ56" s="178" t="s">
        <v>339</v>
      </c>
      <c r="VSA56" s="178" t="s">
        <v>339</v>
      </c>
      <c r="VSB56" s="178" t="s">
        <v>339</v>
      </c>
      <c r="VSC56" s="178" t="s">
        <v>339</v>
      </c>
      <c r="VSD56" s="178" t="s">
        <v>339</v>
      </c>
      <c r="VSE56" s="178" t="s">
        <v>339</v>
      </c>
      <c r="VSF56" s="178" t="s">
        <v>339</v>
      </c>
      <c r="VSG56" s="178" t="s">
        <v>339</v>
      </c>
      <c r="VSH56" s="178" t="s">
        <v>339</v>
      </c>
      <c r="VSI56" s="178" t="s">
        <v>339</v>
      </c>
      <c r="VSJ56" s="178" t="s">
        <v>339</v>
      </c>
      <c r="VSK56" s="178" t="s">
        <v>339</v>
      </c>
      <c r="VSL56" s="178" t="s">
        <v>339</v>
      </c>
      <c r="VSM56" s="178" t="s">
        <v>339</v>
      </c>
      <c r="VSN56" s="178" t="s">
        <v>339</v>
      </c>
      <c r="VSO56" s="178" t="s">
        <v>339</v>
      </c>
      <c r="VSP56" s="178" t="s">
        <v>339</v>
      </c>
      <c r="VSQ56" s="178" t="s">
        <v>339</v>
      </c>
      <c r="VSR56" s="178" t="s">
        <v>339</v>
      </c>
      <c r="VSS56" s="178" t="s">
        <v>339</v>
      </c>
      <c r="VST56" s="178" t="s">
        <v>339</v>
      </c>
      <c r="VSU56" s="178" t="s">
        <v>339</v>
      </c>
      <c r="VSV56" s="178" t="s">
        <v>339</v>
      </c>
      <c r="VSW56" s="178" t="s">
        <v>339</v>
      </c>
      <c r="VSX56" s="178" t="s">
        <v>339</v>
      </c>
      <c r="VSY56" s="178" t="s">
        <v>339</v>
      </c>
      <c r="VSZ56" s="178" t="s">
        <v>339</v>
      </c>
      <c r="VTA56" s="178" t="s">
        <v>339</v>
      </c>
      <c r="VTB56" s="178" t="s">
        <v>339</v>
      </c>
      <c r="VTC56" s="178" t="s">
        <v>339</v>
      </c>
      <c r="VTD56" s="178" t="s">
        <v>339</v>
      </c>
      <c r="VTE56" s="178" t="s">
        <v>339</v>
      </c>
      <c r="VTF56" s="178" t="s">
        <v>339</v>
      </c>
      <c r="VTG56" s="178" t="s">
        <v>339</v>
      </c>
      <c r="VTH56" s="178" t="s">
        <v>339</v>
      </c>
      <c r="VTI56" s="178" t="s">
        <v>339</v>
      </c>
      <c r="VTJ56" s="178" t="s">
        <v>339</v>
      </c>
      <c r="VTK56" s="178" t="s">
        <v>339</v>
      </c>
      <c r="VTL56" s="178" t="s">
        <v>339</v>
      </c>
      <c r="VTM56" s="178" t="s">
        <v>339</v>
      </c>
      <c r="VTN56" s="178" t="s">
        <v>339</v>
      </c>
      <c r="VTO56" s="178" t="s">
        <v>339</v>
      </c>
      <c r="VTP56" s="178" t="s">
        <v>339</v>
      </c>
      <c r="VTQ56" s="178" t="s">
        <v>339</v>
      </c>
      <c r="VTR56" s="178" t="s">
        <v>339</v>
      </c>
      <c r="VTS56" s="178" t="s">
        <v>339</v>
      </c>
      <c r="VTT56" s="178" t="s">
        <v>339</v>
      </c>
      <c r="VTU56" s="178" t="s">
        <v>339</v>
      </c>
      <c r="VTV56" s="178" t="s">
        <v>339</v>
      </c>
      <c r="VTW56" s="178" t="s">
        <v>339</v>
      </c>
      <c r="VTX56" s="178" t="s">
        <v>339</v>
      </c>
      <c r="VTY56" s="178" t="s">
        <v>339</v>
      </c>
      <c r="VTZ56" s="178" t="s">
        <v>339</v>
      </c>
      <c r="VUA56" s="178" t="s">
        <v>339</v>
      </c>
      <c r="VUB56" s="178" t="s">
        <v>339</v>
      </c>
      <c r="VUC56" s="178" t="s">
        <v>339</v>
      </c>
      <c r="VUD56" s="178" t="s">
        <v>339</v>
      </c>
      <c r="VUE56" s="178" t="s">
        <v>339</v>
      </c>
      <c r="VUF56" s="178" t="s">
        <v>339</v>
      </c>
      <c r="VUG56" s="178" t="s">
        <v>339</v>
      </c>
      <c r="VUH56" s="178" t="s">
        <v>339</v>
      </c>
      <c r="VUI56" s="178" t="s">
        <v>339</v>
      </c>
      <c r="VUJ56" s="178" t="s">
        <v>339</v>
      </c>
      <c r="VUK56" s="178" t="s">
        <v>339</v>
      </c>
      <c r="VUL56" s="178" t="s">
        <v>339</v>
      </c>
      <c r="VUM56" s="178" t="s">
        <v>339</v>
      </c>
      <c r="VUN56" s="178" t="s">
        <v>339</v>
      </c>
      <c r="VUO56" s="178" t="s">
        <v>339</v>
      </c>
      <c r="VUP56" s="178" t="s">
        <v>339</v>
      </c>
      <c r="VUQ56" s="178" t="s">
        <v>339</v>
      </c>
      <c r="VUR56" s="178" t="s">
        <v>339</v>
      </c>
      <c r="VUS56" s="178" t="s">
        <v>339</v>
      </c>
      <c r="VUT56" s="178" t="s">
        <v>339</v>
      </c>
      <c r="VUU56" s="178" t="s">
        <v>339</v>
      </c>
      <c r="VUV56" s="178" t="s">
        <v>339</v>
      </c>
      <c r="VUW56" s="178" t="s">
        <v>339</v>
      </c>
      <c r="VUX56" s="178" t="s">
        <v>339</v>
      </c>
      <c r="VUY56" s="178" t="s">
        <v>339</v>
      </c>
      <c r="VUZ56" s="178" t="s">
        <v>339</v>
      </c>
      <c r="VVA56" s="178" t="s">
        <v>339</v>
      </c>
      <c r="VVB56" s="178" t="s">
        <v>339</v>
      </c>
      <c r="VVC56" s="178" t="s">
        <v>339</v>
      </c>
      <c r="VVD56" s="178" t="s">
        <v>339</v>
      </c>
      <c r="VVE56" s="178" t="s">
        <v>339</v>
      </c>
      <c r="VVF56" s="178" t="s">
        <v>339</v>
      </c>
      <c r="VVG56" s="178" t="s">
        <v>339</v>
      </c>
      <c r="VVH56" s="178" t="s">
        <v>339</v>
      </c>
      <c r="VVI56" s="178" t="s">
        <v>339</v>
      </c>
      <c r="VVJ56" s="178" t="s">
        <v>339</v>
      </c>
      <c r="VVK56" s="178" t="s">
        <v>339</v>
      </c>
      <c r="VVL56" s="178" t="s">
        <v>339</v>
      </c>
      <c r="VVM56" s="178" t="s">
        <v>339</v>
      </c>
      <c r="VVN56" s="178" t="s">
        <v>339</v>
      </c>
      <c r="VVO56" s="178" t="s">
        <v>339</v>
      </c>
      <c r="VVP56" s="178" t="s">
        <v>339</v>
      </c>
      <c r="VVQ56" s="178" t="s">
        <v>339</v>
      </c>
      <c r="VVR56" s="178" t="s">
        <v>339</v>
      </c>
      <c r="VVS56" s="178" t="s">
        <v>339</v>
      </c>
      <c r="VVT56" s="178" t="s">
        <v>339</v>
      </c>
      <c r="VVU56" s="178" t="s">
        <v>339</v>
      </c>
      <c r="VVV56" s="178" t="s">
        <v>339</v>
      </c>
      <c r="VVW56" s="178" t="s">
        <v>339</v>
      </c>
      <c r="VVX56" s="178" t="s">
        <v>339</v>
      </c>
      <c r="VVY56" s="178" t="s">
        <v>339</v>
      </c>
      <c r="VVZ56" s="178" t="s">
        <v>339</v>
      </c>
      <c r="VWA56" s="178" t="s">
        <v>339</v>
      </c>
      <c r="VWB56" s="178" t="s">
        <v>339</v>
      </c>
      <c r="VWC56" s="178" t="s">
        <v>339</v>
      </c>
      <c r="VWD56" s="178" t="s">
        <v>339</v>
      </c>
      <c r="VWE56" s="178" t="s">
        <v>339</v>
      </c>
      <c r="VWF56" s="178" t="s">
        <v>339</v>
      </c>
      <c r="VWG56" s="178" t="s">
        <v>339</v>
      </c>
      <c r="VWH56" s="178" t="s">
        <v>339</v>
      </c>
      <c r="VWI56" s="178" t="s">
        <v>339</v>
      </c>
      <c r="VWJ56" s="178" t="s">
        <v>339</v>
      </c>
      <c r="VWK56" s="178" t="s">
        <v>339</v>
      </c>
      <c r="VWL56" s="178" t="s">
        <v>339</v>
      </c>
      <c r="VWM56" s="178" t="s">
        <v>339</v>
      </c>
      <c r="VWN56" s="178" t="s">
        <v>339</v>
      </c>
      <c r="VWO56" s="178" t="s">
        <v>339</v>
      </c>
      <c r="VWP56" s="178" t="s">
        <v>339</v>
      </c>
      <c r="VWQ56" s="178" t="s">
        <v>339</v>
      </c>
      <c r="VWR56" s="178" t="s">
        <v>339</v>
      </c>
      <c r="VWS56" s="178" t="s">
        <v>339</v>
      </c>
      <c r="VWT56" s="178" t="s">
        <v>339</v>
      </c>
      <c r="VWU56" s="178" t="s">
        <v>339</v>
      </c>
      <c r="VWV56" s="178" t="s">
        <v>339</v>
      </c>
      <c r="VWW56" s="178" t="s">
        <v>339</v>
      </c>
      <c r="VWX56" s="178" t="s">
        <v>339</v>
      </c>
      <c r="VWY56" s="178" t="s">
        <v>339</v>
      </c>
      <c r="VWZ56" s="178" t="s">
        <v>339</v>
      </c>
      <c r="VXA56" s="178" t="s">
        <v>339</v>
      </c>
      <c r="VXB56" s="178" t="s">
        <v>339</v>
      </c>
      <c r="VXC56" s="178" t="s">
        <v>339</v>
      </c>
      <c r="VXD56" s="178" t="s">
        <v>339</v>
      </c>
      <c r="VXE56" s="178" t="s">
        <v>339</v>
      </c>
      <c r="VXF56" s="178" t="s">
        <v>339</v>
      </c>
      <c r="VXG56" s="178" t="s">
        <v>339</v>
      </c>
      <c r="VXH56" s="178" t="s">
        <v>339</v>
      </c>
      <c r="VXI56" s="178" t="s">
        <v>339</v>
      </c>
      <c r="VXJ56" s="178" t="s">
        <v>339</v>
      </c>
      <c r="VXK56" s="178" t="s">
        <v>339</v>
      </c>
      <c r="VXL56" s="178" t="s">
        <v>339</v>
      </c>
      <c r="VXM56" s="178" t="s">
        <v>339</v>
      </c>
      <c r="VXN56" s="178" t="s">
        <v>339</v>
      </c>
      <c r="VXO56" s="178" t="s">
        <v>339</v>
      </c>
      <c r="VXP56" s="178" t="s">
        <v>339</v>
      </c>
      <c r="VXQ56" s="178" t="s">
        <v>339</v>
      </c>
      <c r="VXR56" s="178" t="s">
        <v>339</v>
      </c>
      <c r="VXS56" s="178" t="s">
        <v>339</v>
      </c>
      <c r="VXT56" s="178" t="s">
        <v>339</v>
      </c>
      <c r="VXU56" s="178" t="s">
        <v>339</v>
      </c>
      <c r="VXV56" s="178" t="s">
        <v>339</v>
      </c>
      <c r="VXW56" s="178" t="s">
        <v>339</v>
      </c>
      <c r="VXX56" s="178" t="s">
        <v>339</v>
      </c>
      <c r="VXY56" s="178" t="s">
        <v>339</v>
      </c>
      <c r="VXZ56" s="178" t="s">
        <v>339</v>
      </c>
      <c r="VYA56" s="178" t="s">
        <v>339</v>
      </c>
      <c r="VYB56" s="178" t="s">
        <v>339</v>
      </c>
      <c r="VYC56" s="178" t="s">
        <v>339</v>
      </c>
      <c r="VYD56" s="178" t="s">
        <v>339</v>
      </c>
      <c r="VYE56" s="178" t="s">
        <v>339</v>
      </c>
      <c r="VYF56" s="178" t="s">
        <v>339</v>
      </c>
      <c r="VYG56" s="178" t="s">
        <v>339</v>
      </c>
      <c r="VYH56" s="178" t="s">
        <v>339</v>
      </c>
      <c r="VYI56" s="178" t="s">
        <v>339</v>
      </c>
      <c r="VYJ56" s="178" t="s">
        <v>339</v>
      </c>
      <c r="VYK56" s="178" t="s">
        <v>339</v>
      </c>
      <c r="VYL56" s="178" t="s">
        <v>339</v>
      </c>
      <c r="VYM56" s="178" t="s">
        <v>339</v>
      </c>
      <c r="VYN56" s="178" t="s">
        <v>339</v>
      </c>
      <c r="VYO56" s="178" t="s">
        <v>339</v>
      </c>
      <c r="VYP56" s="178" t="s">
        <v>339</v>
      </c>
      <c r="VYQ56" s="178" t="s">
        <v>339</v>
      </c>
      <c r="VYR56" s="178" t="s">
        <v>339</v>
      </c>
      <c r="VYS56" s="178" t="s">
        <v>339</v>
      </c>
      <c r="VYT56" s="178" t="s">
        <v>339</v>
      </c>
      <c r="VYU56" s="178" t="s">
        <v>339</v>
      </c>
      <c r="VYV56" s="178" t="s">
        <v>339</v>
      </c>
      <c r="VYW56" s="178" t="s">
        <v>339</v>
      </c>
      <c r="VYX56" s="178" t="s">
        <v>339</v>
      </c>
      <c r="VYY56" s="178" t="s">
        <v>339</v>
      </c>
      <c r="VYZ56" s="178" t="s">
        <v>339</v>
      </c>
      <c r="VZA56" s="178" t="s">
        <v>339</v>
      </c>
      <c r="VZB56" s="178" t="s">
        <v>339</v>
      </c>
      <c r="VZC56" s="178" t="s">
        <v>339</v>
      </c>
      <c r="VZD56" s="178" t="s">
        <v>339</v>
      </c>
      <c r="VZE56" s="178" t="s">
        <v>339</v>
      </c>
      <c r="VZF56" s="178" t="s">
        <v>339</v>
      </c>
      <c r="VZG56" s="178" t="s">
        <v>339</v>
      </c>
      <c r="VZH56" s="178" t="s">
        <v>339</v>
      </c>
      <c r="VZI56" s="178" t="s">
        <v>339</v>
      </c>
      <c r="VZJ56" s="178" t="s">
        <v>339</v>
      </c>
      <c r="VZK56" s="178" t="s">
        <v>339</v>
      </c>
      <c r="VZL56" s="178" t="s">
        <v>339</v>
      </c>
      <c r="VZM56" s="178" t="s">
        <v>339</v>
      </c>
      <c r="VZN56" s="178" t="s">
        <v>339</v>
      </c>
      <c r="VZO56" s="178" t="s">
        <v>339</v>
      </c>
      <c r="VZP56" s="178" t="s">
        <v>339</v>
      </c>
      <c r="VZQ56" s="178" t="s">
        <v>339</v>
      </c>
      <c r="VZR56" s="178" t="s">
        <v>339</v>
      </c>
      <c r="VZS56" s="178" t="s">
        <v>339</v>
      </c>
      <c r="VZT56" s="178" t="s">
        <v>339</v>
      </c>
      <c r="VZU56" s="178" t="s">
        <v>339</v>
      </c>
      <c r="VZV56" s="178" t="s">
        <v>339</v>
      </c>
      <c r="VZW56" s="178" t="s">
        <v>339</v>
      </c>
      <c r="VZX56" s="178" t="s">
        <v>339</v>
      </c>
      <c r="VZY56" s="178" t="s">
        <v>339</v>
      </c>
      <c r="VZZ56" s="178" t="s">
        <v>339</v>
      </c>
      <c r="WAA56" s="178" t="s">
        <v>339</v>
      </c>
      <c r="WAB56" s="178" t="s">
        <v>339</v>
      </c>
      <c r="WAC56" s="178" t="s">
        <v>339</v>
      </c>
      <c r="WAD56" s="178" t="s">
        <v>339</v>
      </c>
      <c r="WAE56" s="178" t="s">
        <v>339</v>
      </c>
      <c r="WAF56" s="178" t="s">
        <v>339</v>
      </c>
      <c r="WAG56" s="178" t="s">
        <v>339</v>
      </c>
      <c r="WAH56" s="178" t="s">
        <v>339</v>
      </c>
      <c r="WAI56" s="178" t="s">
        <v>339</v>
      </c>
      <c r="WAJ56" s="178" t="s">
        <v>339</v>
      </c>
      <c r="WAK56" s="178" t="s">
        <v>339</v>
      </c>
      <c r="WAL56" s="178" t="s">
        <v>339</v>
      </c>
      <c r="WAM56" s="178" t="s">
        <v>339</v>
      </c>
      <c r="WAN56" s="178" t="s">
        <v>339</v>
      </c>
      <c r="WAO56" s="178" t="s">
        <v>339</v>
      </c>
      <c r="WAP56" s="178" t="s">
        <v>339</v>
      </c>
      <c r="WAQ56" s="178" t="s">
        <v>339</v>
      </c>
      <c r="WAR56" s="178" t="s">
        <v>339</v>
      </c>
      <c r="WAS56" s="178" t="s">
        <v>339</v>
      </c>
      <c r="WAT56" s="178" t="s">
        <v>339</v>
      </c>
      <c r="WAU56" s="178" t="s">
        <v>339</v>
      </c>
      <c r="WAV56" s="178" t="s">
        <v>339</v>
      </c>
      <c r="WAW56" s="178" t="s">
        <v>339</v>
      </c>
      <c r="WAX56" s="178" t="s">
        <v>339</v>
      </c>
      <c r="WAY56" s="178" t="s">
        <v>339</v>
      </c>
      <c r="WAZ56" s="178" t="s">
        <v>339</v>
      </c>
      <c r="WBA56" s="178" t="s">
        <v>339</v>
      </c>
      <c r="WBB56" s="178" t="s">
        <v>339</v>
      </c>
      <c r="WBC56" s="178" t="s">
        <v>339</v>
      </c>
      <c r="WBD56" s="178" t="s">
        <v>339</v>
      </c>
      <c r="WBE56" s="178" t="s">
        <v>339</v>
      </c>
      <c r="WBF56" s="178" t="s">
        <v>339</v>
      </c>
      <c r="WBG56" s="178" t="s">
        <v>339</v>
      </c>
      <c r="WBH56" s="178" t="s">
        <v>339</v>
      </c>
      <c r="WBI56" s="178" t="s">
        <v>339</v>
      </c>
      <c r="WBJ56" s="178" t="s">
        <v>339</v>
      </c>
      <c r="WBK56" s="178" t="s">
        <v>339</v>
      </c>
      <c r="WBL56" s="178" t="s">
        <v>339</v>
      </c>
      <c r="WBM56" s="178" t="s">
        <v>339</v>
      </c>
      <c r="WBN56" s="178" t="s">
        <v>339</v>
      </c>
      <c r="WBO56" s="178" t="s">
        <v>339</v>
      </c>
      <c r="WBP56" s="178" t="s">
        <v>339</v>
      </c>
      <c r="WBQ56" s="178" t="s">
        <v>339</v>
      </c>
      <c r="WBR56" s="178" t="s">
        <v>339</v>
      </c>
      <c r="WBS56" s="178" t="s">
        <v>339</v>
      </c>
      <c r="WBT56" s="178" t="s">
        <v>339</v>
      </c>
      <c r="WBU56" s="178" t="s">
        <v>339</v>
      </c>
      <c r="WBV56" s="178" t="s">
        <v>339</v>
      </c>
      <c r="WBW56" s="178" t="s">
        <v>339</v>
      </c>
      <c r="WBX56" s="178" t="s">
        <v>339</v>
      </c>
      <c r="WBY56" s="178" t="s">
        <v>339</v>
      </c>
      <c r="WBZ56" s="178" t="s">
        <v>339</v>
      </c>
      <c r="WCA56" s="178" t="s">
        <v>339</v>
      </c>
      <c r="WCB56" s="178" t="s">
        <v>339</v>
      </c>
      <c r="WCC56" s="178" t="s">
        <v>339</v>
      </c>
      <c r="WCD56" s="178" t="s">
        <v>339</v>
      </c>
      <c r="WCE56" s="178" t="s">
        <v>339</v>
      </c>
      <c r="WCF56" s="178" t="s">
        <v>339</v>
      </c>
      <c r="WCG56" s="178" t="s">
        <v>339</v>
      </c>
      <c r="WCH56" s="178" t="s">
        <v>339</v>
      </c>
      <c r="WCI56" s="178" t="s">
        <v>339</v>
      </c>
      <c r="WCJ56" s="178" t="s">
        <v>339</v>
      </c>
      <c r="WCK56" s="178" t="s">
        <v>339</v>
      </c>
      <c r="WCL56" s="178" t="s">
        <v>339</v>
      </c>
      <c r="WCM56" s="178" t="s">
        <v>339</v>
      </c>
      <c r="WCN56" s="178" t="s">
        <v>339</v>
      </c>
      <c r="WCO56" s="178" t="s">
        <v>339</v>
      </c>
      <c r="WCP56" s="178" t="s">
        <v>339</v>
      </c>
      <c r="WCQ56" s="178" t="s">
        <v>339</v>
      </c>
      <c r="WCR56" s="178" t="s">
        <v>339</v>
      </c>
      <c r="WCS56" s="178" t="s">
        <v>339</v>
      </c>
      <c r="WCT56" s="178" t="s">
        <v>339</v>
      </c>
      <c r="WCU56" s="178" t="s">
        <v>339</v>
      </c>
      <c r="WCV56" s="178" t="s">
        <v>339</v>
      </c>
      <c r="WCW56" s="178" t="s">
        <v>339</v>
      </c>
      <c r="WCX56" s="178" t="s">
        <v>339</v>
      </c>
      <c r="WCY56" s="178" t="s">
        <v>339</v>
      </c>
      <c r="WCZ56" s="178" t="s">
        <v>339</v>
      </c>
      <c r="WDA56" s="178" t="s">
        <v>339</v>
      </c>
      <c r="WDB56" s="178" t="s">
        <v>339</v>
      </c>
      <c r="WDC56" s="178" t="s">
        <v>339</v>
      </c>
      <c r="WDD56" s="178" t="s">
        <v>339</v>
      </c>
      <c r="WDE56" s="178" t="s">
        <v>339</v>
      </c>
      <c r="WDF56" s="178" t="s">
        <v>339</v>
      </c>
      <c r="WDG56" s="178" t="s">
        <v>339</v>
      </c>
      <c r="WDH56" s="178" t="s">
        <v>339</v>
      </c>
      <c r="WDI56" s="178" t="s">
        <v>339</v>
      </c>
      <c r="WDJ56" s="178" t="s">
        <v>339</v>
      </c>
      <c r="WDK56" s="178" t="s">
        <v>339</v>
      </c>
      <c r="WDL56" s="178" t="s">
        <v>339</v>
      </c>
      <c r="WDM56" s="178" t="s">
        <v>339</v>
      </c>
      <c r="WDN56" s="178" t="s">
        <v>339</v>
      </c>
      <c r="WDO56" s="178" t="s">
        <v>339</v>
      </c>
      <c r="WDP56" s="178" t="s">
        <v>339</v>
      </c>
      <c r="WDQ56" s="178" t="s">
        <v>339</v>
      </c>
      <c r="WDR56" s="178" t="s">
        <v>339</v>
      </c>
      <c r="WDS56" s="178" t="s">
        <v>339</v>
      </c>
      <c r="WDT56" s="178" t="s">
        <v>339</v>
      </c>
      <c r="WDU56" s="178" t="s">
        <v>339</v>
      </c>
      <c r="WDV56" s="178" t="s">
        <v>339</v>
      </c>
      <c r="WDW56" s="178" t="s">
        <v>339</v>
      </c>
      <c r="WDX56" s="178" t="s">
        <v>339</v>
      </c>
      <c r="WDY56" s="178" t="s">
        <v>339</v>
      </c>
      <c r="WDZ56" s="178" t="s">
        <v>339</v>
      </c>
      <c r="WEA56" s="178" t="s">
        <v>339</v>
      </c>
      <c r="WEB56" s="178" t="s">
        <v>339</v>
      </c>
      <c r="WEC56" s="178" t="s">
        <v>339</v>
      </c>
      <c r="WED56" s="178" t="s">
        <v>339</v>
      </c>
      <c r="WEE56" s="178" t="s">
        <v>339</v>
      </c>
      <c r="WEF56" s="178" t="s">
        <v>339</v>
      </c>
      <c r="WEG56" s="178" t="s">
        <v>339</v>
      </c>
      <c r="WEH56" s="178" t="s">
        <v>339</v>
      </c>
      <c r="WEI56" s="178" t="s">
        <v>339</v>
      </c>
      <c r="WEJ56" s="178" t="s">
        <v>339</v>
      </c>
      <c r="WEK56" s="178" t="s">
        <v>339</v>
      </c>
      <c r="WEL56" s="178" t="s">
        <v>339</v>
      </c>
      <c r="WEM56" s="178" t="s">
        <v>339</v>
      </c>
      <c r="WEN56" s="178" t="s">
        <v>339</v>
      </c>
      <c r="WEO56" s="178" t="s">
        <v>339</v>
      </c>
      <c r="WEP56" s="178" t="s">
        <v>339</v>
      </c>
      <c r="WEQ56" s="178" t="s">
        <v>339</v>
      </c>
      <c r="WER56" s="178" t="s">
        <v>339</v>
      </c>
      <c r="WES56" s="178" t="s">
        <v>339</v>
      </c>
      <c r="WET56" s="178" t="s">
        <v>339</v>
      </c>
      <c r="WEU56" s="178" t="s">
        <v>339</v>
      </c>
      <c r="WEV56" s="178" t="s">
        <v>339</v>
      </c>
      <c r="WEW56" s="178" t="s">
        <v>339</v>
      </c>
      <c r="WEX56" s="178" t="s">
        <v>339</v>
      </c>
      <c r="WEY56" s="178" t="s">
        <v>339</v>
      </c>
      <c r="WEZ56" s="178" t="s">
        <v>339</v>
      </c>
      <c r="WFA56" s="178" t="s">
        <v>339</v>
      </c>
      <c r="WFB56" s="178" t="s">
        <v>339</v>
      </c>
      <c r="WFC56" s="178" t="s">
        <v>339</v>
      </c>
      <c r="WFD56" s="178" t="s">
        <v>339</v>
      </c>
      <c r="WFE56" s="178" t="s">
        <v>339</v>
      </c>
      <c r="WFF56" s="178" t="s">
        <v>339</v>
      </c>
      <c r="WFG56" s="178" t="s">
        <v>339</v>
      </c>
      <c r="WFH56" s="178" t="s">
        <v>339</v>
      </c>
      <c r="WFI56" s="178" t="s">
        <v>339</v>
      </c>
      <c r="WFJ56" s="178" t="s">
        <v>339</v>
      </c>
      <c r="WFK56" s="178" t="s">
        <v>339</v>
      </c>
      <c r="WFL56" s="178" t="s">
        <v>339</v>
      </c>
      <c r="WFM56" s="178" t="s">
        <v>339</v>
      </c>
      <c r="WFN56" s="178" t="s">
        <v>339</v>
      </c>
      <c r="WFO56" s="178" t="s">
        <v>339</v>
      </c>
      <c r="WFP56" s="178" t="s">
        <v>339</v>
      </c>
      <c r="WFQ56" s="178" t="s">
        <v>339</v>
      </c>
      <c r="WFR56" s="178" t="s">
        <v>339</v>
      </c>
      <c r="WFS56" s="178" t="s">
        <v>339</v>
      </c>
      <c r="WFT56" s="178" t="s">
        <v>339</v>
      </c>
      <c r="WFU56" s="178" t="s">
        <v>339</v>
      </c>
      <c r="WFV56" s="178" t="s">
        <v>339</v>
      </c>
      <c r="WFW56" s="178" t="s">
        <v>339</v>
      </c>
      <c r="WFX56" s="178" t="s">
        <v>339</v>
      </c>
      <c r="WFY56" s="178" t="s">
        <v>339</v>
      </c>
      <c r="WFZ56" s="178" t="s">
        <v>339</v>
      </c>
      <c r="WGA56" s="178" t="s">
        <v>339</v>
      </c>
      <c r="WGB56" s="178" t="s">
        <v>339</v>
      </c>
      <c r="WGC56" s="178" t="s">
        <v>339</v>
      </c>
      <c r="WGD56" s="178" t="s">
        <v>339</v>
      </c>
      <c r="WGE56" s="178" t="s">
        <v>339</v>
      </c>
      <c r="WGF56" s="178" t="s">
        <v>339</v>
      </c>
      <c r="WGG56" s="178" t="s">
        <v>339</v>
      </c>
      <c r="WGH56" s="178" t="s">
        <v>339</v>
      </c>
      <c r="WGI56" s="178" t="s">
        <v>339</v>
      </c>
      <c r="WGJ56" s="178" t="s">
        <v>339</v>
      </c>
      <c r="WGK56" s="178" t="s">
        <v>339</v>
      </c>
      <c r="WGL56" s="178" t="s">
        <v>339</v>
      </c>
      <c r="WGM56" s="178" t="s">
        <v>339</v>
      </c>
      <c r="WGN56" s="178" t="s">
        <v>339</v>
      </c>
      <c r="WGO56" s="178" t="s">
        <v>339</v>
      </c>
      <c r="WGP56" s="178" t="s">
        <v>339</v>
      </c>
      <c r="WGQ56" s="178" t="s">
        <v>339</v>
      </c>
      <c r="WGR56" s="178" t="s">
        <v>339</v>
      </c>
      <c r="WGS56" s="178" t="s">
        <v>339</v>
      </c>
      <c r="WGT56" s="178" t="s">
        <v>339</v>
      </c>
      <c r="WGU56" s="178" t="s">
        <v>339</v>
      </c>
      <c r="WGV56" s="178" t="s">
        <v>339</v>
      </c>
      <c r="WGW56" s="178" t="s">
        <v>339</v>
      </c>
      <c r="WGX56" s="178" t="s">
        <v>339</v>
      </c>
      <c r="WGY56" s="178" t="s">
        <v>339</v>
      </c>
      <c r="WGZ56" s="178" t="s">
        <v>339</v>
      </c>
      <c r="WHA56" s="178" t="s">
        <v>339</v>
      </c>
      <c r="WHB56" s="178" t="s">
        <v>339</v>
      </c>
      <c r="WHC56" s="178" t="s">
        <v>339</v>
      </c>
      <c r="WHD56" s="178" t="s">
        <v>339</v>
      </c>
      <c r="WHE56" s="178" t="s">
        <v>339</v>
      </c>
      <c r="WHF56" s="178" t="s">
        <v>339</v>
      </c>
      <c r="WHG56" s="178" t="s">
        <v>339</v>
      </c>
      <c r="WHH56" s="178" t="s">
        <v>339</v>
      </c>
      <c r="WHI56" s="178" t="s">
        <v>339</v>
      </c>
      <c r="WHJ56" s="178" t="s">
        <v>339</v>
      </c>
      <c r="WHK56" s="178" t="s">
        <v>339</v>
      </c>
      <c r="WHL56" s="178" t="s">
        <v>339</v>
      </c>
      <c r="WHM56" s="178" t="s">
        <v>339</v>
      </c>
      <c r="WHN56" s="178" t="s">
        <v>339</v>
      </c>
      <c r="WHO56" s="178" t="s">
        <v>339</v>
      </c>
      <c r="WHP56" s="178" t="s">
        <v>339</v>
      </c>
      <c r="WHQ56" s="178" t="s">
        <v>339</v>
      </c>
      <c r="WHR56" s="178" t="s">
        <v>339</v>
      </c>
      <c r="WHS56" s="178" t="s">
        <v>339</v>
      </c>
      <c r="WHT56" s="178" t="s">
        <v>339</v>
      </c>
      <c r="WHU56" s="178" t="s">
        <v>339</v>
      </c>
      <c r="WHV56" s="178" t="s">
        <v>339</v>
      </c>
      <c r="WHW56" s="178" t="s">
        <v>339</v>
      </c>
      <c r="WHX56" s="178" t="s">
        <v>339</v>
      </c>
      <c r="WHY56" s="178" t="s">
        <v>339</v>
      </c>
      <c r="WHZ56" s="178" t="s">
        <v>339</v>
      </c>
      <c r="WIA56" s="178" t="s">
        <v>339</v>
      </c>
      <c r="WIB56" s="178" t="s">
        <v>339</v>
      </c>
      <c r="WIC56" s="178" t="s">
        <v>339</v>
      </c>
      <c r="WID56" s="178" t="s">
        <v>339</v>
      </c>
      <c r="WIE56" s="178" t="s">
        <v>339</v>
      </c>
      <c r="WIF56" s="178" t="s">
        <v>339</v>
      </c>
      <c r="WIG56" s="178" t="s">
        <v>339</v>
      </c>
      <c r="WIH56" s="178" t="s">
        <v>339</v>
      </c>
      <c r="WII56" s="178" t="s">
        <v>339</v>
      </c>
      <c r="WIJ56" s="178" t="s">
        <v>339</v>
      </c>
      <c r="WIK56" s="178" t="s">
        <v>339</v>
      </c>
      <c r="WIL56" s="178" t="s">
        <v>339</v>
      </c>
      <c r="WIM56" s="178" t="s">
        <v>339</v>
      </c>
      <c r="WIN56" s="178" t="s">
        <v>339</v>
      </c>
      <c r="WIO56" s="178" t="s">
        <v>339</v>
      </c>
      <c r="WIP56" s="178" t="s">
        <v>339</v>
      </c>
      <c r="WIQ56" s="178" t="s">
        <v>339</v>
      </c>
      <c r="WIR56" s="178" t="s">
        <v>339</v>
      </c>
      <c r="WIS56" s="178" t="s">
        <v>339</v>
      </c>
      <c r="WIT56" s="178" t="s">
        <v>339</v>
      </c>
      <c r="WIU56" s="178" t="s">
        <v>339</v>
      </c>
      <c r="WIV56" s="178" t="s">
        <v>339</v>
      </c>
      <c r="WIW56" s="178" t="s">
        <v>339</v>
      </c>
      <c r="WIX56" s="178" t="s">
        <v>339</v>
      </c>
      <c r="WIY56" s="178" t="s">
        <v>339</v>
      </c>
      <c r="WIZ56" s="178" t="s">
        <v>339</v>
      </c>
      <c r="WJA56" s="178" t="s">
        <v>339</v>
      </c>
      <c r="WJB56" s="178" t="s">
        <v>339</v>
      </c>
      <c r="WJC56" s="178" t="s">
        <v>339</v>
      </c>
      <c r="WJD56" s="178" t="s">
        <v>339</v>
      </c>
      <c r="WJE56" s="178" t="s">
        <v>339</v>
      </c>
      <c r="WJF56" s="178" t="s">
        <v>339</v>
      </c>
      <c r="WJG56" s="178" t="s">
        <v>339</v>
      </c>
      <c r="WJH56" s="178" t="s">
        <v>339</v>
      </c>
      <c r="WJI56" s="178" t="s">
        <v>339</v>
      </c>
      <c r="WJJ56" s="178" t="s">
        <v>339</v>
      </c>
      <c r="WJK56" s="178" t="s">
        <v>339</v>
      </c>
      <c r="WJL56" s="178" t="s">
        <v>339</v>
      </c>
      <c r="WJM56" s="178" t="s">
        <v>339</v>
      </c>
      <c r="WJN56" s="178" t="s">
        <v>339</v>
      </c>
      <c r="WJO56" s="178" t="s">
        <v>339</v>
      </c>
      <c r="WJP56" s="178" t="s">
        <v>339</v>
      </c>
      <c r="WJQ56" s="178" t="s">
        <v>339</v>
      </c>
      <c r="WJR56" s="178" t="s">
        <v>339</v>
      </c>
      <c r="WJS56" s="178" t="s">
        <v>339</v>
      </c>
      <c r="WJT56" s="178" t="s">
        <v>339</v>
      </c>
      <c r="WJU56" s="178" t="s">
        <v>339</v>
      </c>
      <c r="WJV56" s="178" t="s">
        <v>339</v>
      </c>
      <c r="WJW56" s="178" t="s">
        <v>339</v>
      </c>
      <c r="WJX56" s="178" t="s">
        <v>339</v>
      </c>
      <c r="WJY56" s="178" t="s">
        <v>339</v>
      </c>
      <c r="WJZ56" s="178" t="s">
        <v>339</v>
      </c>
      <c r="WKA56" s="178" t="s">
        <v>339</v>
      </c>
      <c r="WKB56" s="178" t="s">
        <v>339</v>
      </c>
      <c r="WKC56" s="178" t="s">
        <v>339</v>
      </c>
      <c r="WKD56" s="178" t="s">
        <v>339</v>
      </c>
      <c r="WKE56" s="178" t="s">
        <v>339</v>
      </c>
      <c r="WKF56" s="178" t="s">
        <v>339</v>
      </c>
      <c r="WKG56" s="178" t="s">
        <v>339</v>
      </c>
      <c r="WKH56" s="178" t="s">
        <v>339</v>
      </c>
      <c r="WKI56" s="178" t="s">
        <v>339</v>
      </c>
      <c r="WKJ56" s="178" t="s">
        <v>339</v>
      </c>
      <c r="WKK56" s="178" t="s">
        <v>339</v>
      </c>
      <c r="WKL56" s="178" t="s">
        <v>339</v>
      </c>
      <c r="WKM56" s="178" t="s">
        <v>339</v>
      </c>
      <c r="WKN56" s="178" t="s">
        <v>339</v>
      </c>
      <c r="WKO56" s="178" t="s">
        <v>339</v>
      </c>
      <c r="WKP56" s="178" t="s">
        <v>339</v>
      </c>
      <c r="WKQ56" s="178" t="s">
        <v>339</v>
      </c>
      <c r="WKR56" s="178" t="s">
        <v>339</v>
      </c>
      <c r="WKS56" s="178" t="s">
        <v>339</v>
      </c>
      <c r="WKT56" s="178" t="s">
        <v>339</v>
      </c>
      <c r="WKU56" s="178" t="s">
        <v>339</v>
      </c>
      <c r="WKV56" s="178" t="s">
        <v>339</v>
      </c>
      <c r="WKW56" s="178" t="s">
        <v>339</v>
      </c>
      <c r="WKX56" s="178" t="s">
        <v>339</v>
      </c>
      <c r="WKY56" s="178" t="s">
        <v>339</v>
      </c>
      <c r="WKZ56" s="178" t="s">
        <v>339</v>
      </c>
      <c r="WLA56" s="178" t="s">
        <v>339</v>
      </c>
      <c r="WLB56" s="178" t="s">
        <v>339</v>
      </c>
      <c r="WLC56" s="178" t="s">
        <v>339</v>
      </c>
      <c r="WLD56" s="178" t="s">
        <v>339</v>
      </c>
      <c r="WLE56" s="178" t="s">
        <v>339</v>
      </c>
      <c r="WLF56" s="178" t="s">
        <v>339</v>
      </c>
      <c r="WLG56" s="178" t="s">
        <v>339</v>
      </c>
      <c r="WLH56" s="178" t="s">
        <v>339</v>
      </c>
      <c r="WLI56" s="178" t="s">
        <v>339</v>
      </c>
      <c r="WLJ56" s="178" t="s">
        <v>339</v>
      </c>
      <c r="WLK56" s="178" t="s">
        <v>339</v>
      </c>
      <c r="WLL56" s="178" t="s">
        <v>339</v>
      </c>
      <c r="WLM56" s="178" t="s">
        <v>339</v>
      </c>
      <c r="WLN56" s="178" t="s">
        <v>339</v>
      </c>
      <c r="WLO56" s="178" t="s">
        <v>339</v>
      </c>
      <c r="WLP56" s="178" t="s">
        <v>339</v>
      </c>
      <c r="WLQ56" s="178" t="s">
        <v>339</v>
      </c>
      <c r="WLR56" s="178" t="s">
        <v>339</v>
      </c>
      <c r="WLS56" s="178" t="s">
        <v>339</v>
      </c>
      <c r="WLT56" s="178" t="s">
        <v>339</v>
      </c>
      <c r="WLU56" s="178" t="s">
        <v>339</v>
      </c>
      <c r="WLV56" s="178" t="s">
        <v>339</v>
      </c>
      <c r="WLW56" s="178" t="s">
        <v>339</v>
      </c>
      <c r="WLX56" s="178" t="s">
        <v>339</v>
      </c>
      <c r="WLY56" s="178" t="s">
        <v>339</v>
      </c>
      <c r="WLZ56" s="178" t="s">
        <v>339</v>
      </c>
      <c r="WMA56" s="178" t="s">
        <v>339</v>
      </c>
      <c r="WMB56" s="178" t="s">
        <v>339</v>
      </c>
      <c r="WMC56" s="178" t="s">
        <v>339</v>
      </c>
      <c r="WMD56" s="178" t="s">
        <v>339</v>
      </c>
      <c r="WME56" s="178" t="s">
        <v>339</v>
      </c>
      <c r="WMF56" s="178" t="s">
        <v>339</v>
      </c>
      <c r="WMG56" s="178" t="s">
        <v>339</v>
      </c>
      <c r="WMH56" s="178" t="s">
        <v>339</v>
      </c>
      <c r="WMI56" s="178" t="s">
        <v>339</v>
      </c>
      <c r="WMJ56" s="178" t="s">
        <v>339</v>
      </c>
      <c r="WMK56" s="178" t="s">
        <v>339</v>
      </c>
      <c r="WML56" s="178" t="s">
        <v>339</v>
      </c>
      <c r="WMM56" s="178" t="s">
        <v>339</v>
      </c>
      <c r="WMN56" s="178" t="s">
        <v>339</v>
      </c>
      <c r="WMO56" s="178" t="s">
        <v>339</v>
      </c>
      <c r="WMP56" s="178" t="s">
        <v>339</v>
      </c>
      <c r="WMQ56" s="178" t="s">
        <v>339</v>
      </c>
      <c r="WMR56" s="178" t="s">
        <v>339</v>
      </c>
      <c r="WMS56" s="178" t="s">
        <v>339</v>
      </c>
      <c r="WMT56" s="178" t="s">
        <v>339</v>
      </c>
      <c r="WMU56" s="178" t="s">
        <v>339</v>
      </c>
      <c r="WMV56" s="178" t="s">
        <v>339</v>
      </c>
      <c r="WMW56" s="178" t="s">
        <v>339</v>
      </c>
      <c r="WMX56" s="178" t="s">
        <v>339</v>
      </c>
      <c r="WMY56" s="178" t="s">
        <v>339</v>
      </c>
      <c r="WMZ56" s="178" t="s">
        <v>339</v>
      </c>
      <c r="WNA56" s="178" t="s">
        <v>339</v>
      </c>
      <c r="WNB56" s="178" t="s">
        <v>339</v>
      </c>
      <c r="WNC56" s="178" t="s">
        <v>339</v>
      </c>
      <c r="WND56" s="178" t="s">
        <v>339</v>
      </c>
      <c r="WNE56" s="178" t="s">
        <v>339</v>
      </c>
      <c r="WNF56" s="178" t="s">
        <v>339</v>
      </c>
      <c r="WNG56" s="178" t="s">
        <v>339</v>
      </c>
      <c r="WNH56" s="178" t="s">
        <v>339</v>
      </c>
      <c r="WNI56" s="178" t="s">
        <v>339</v>
      </c>
      <c r="WNJ56" s="178" t="s">
        <v>339</v>
      </c>
      <c r="WNK56" s="178" t="s">
        <v>339</v>
      </c>
      <c r="WNL56" s="178" t="s">
        <v>339</v>
      </c>
      <c r="WNM56" s="178" t="s">
        <v>339</v>
      </c>
      <c r="WNN56" s="178" t="s">
        <v>339</v>
      </c>
      <c r="WNO56" s="178" t="s">
        <v>339</v>
      </c>
      <c r="WNP56" s="178" t="s">
        <v>339</v>
      </c>
      <c r="WNQ56" s="178" t="s">
        <v>339</v>
      </c>
      <c r="WNR56" s="178" t="s">
        <v>339</v>
      </c>
      <c r="WNS56" s="178" t="s">
        <v>339</v>
      </c>
      <c r="WNT56" s="178" t="s">
        <v>339</v>
      </c>
      <c r="WNU56" s="178" t="s">
        <v>339</v>
      </c>
      <c r="WNV56" s="178" t="s">
        <v>339</v>
      </c>
      <c r="WNW56" s="178" t="s">
        <v>339</v>
      </c>
      <c r="WNX56" s="178" t="s">
        <v>339</v>
      </c>
      <c r="WNY56" s="178" t="s">
        <v>339</v>
      </c>
      <c r="WNZ56" s="178" t="s">
        <v>339</v>
      </c>
      <c r="WOA56" s="178" t="s">
        <v>339</v>
      </c>
      <c r="WOB56" s="178" t="s">
        <v>339</v>
      </c>
      <c r="WOC56" s="178" t="s">
        <v>339</v>
      </c>
      <c r="WOD56" s="178" t="s">
        <v>339</v>
      </c>
      <c r="WOE56" s="178" t="s">
        <v>339</v>
      </c>
      <c r="WOF56" s="178" t="s">
        <v>339</v>
      </c>
      <c r="WOG56" s="178" t="s">
        <v>339</v>
      </c>
      <c r="WOH56" s="178" t="s">
        <v>339</v>
      </c>
      <c r="WOI56" s="178" t="s">
        <v>339</v>
      </c>
      <c r="WOJ56" s="178" t="s">
        <v>339</v>
      </c>
      <c r="WOK56" s="178" t="s">
        <v>339</v>
      </c>
      <c r="WOL56" s="178" t="s">
        <v>339</v>
      </c>
      <c r="WOM56" s="178" t="s">
        <v>339</v>
      </c>
      <c r="WON56" s="178" t="s">
        <v>339</v>
      </c>
      <c r="WOO56" s="178" t="s">
        <v>339</v>
      </c>
      <c r="WOP56" s="178" t="s">
        <v>339</v>
      </c>
      <c r="WOQ56" s="178" t="s">
        <v>339</v>
      </c>
      <c r="WOR56" s="178" t="s">
        <v>339</v>
      </c>
      <c r="WOS56" s="178" t="s">
        <v>339</v>
      </c>
      <c r="WOT56" s="178" t="s">
        <v>339</v>
      </c>
      <c r="WOU56" s="178" t="s">
        <v>339</v>
      </c>
      <c r="WOV56" s="178" t="s">
        <v>339</v>
      </c>
      <c r="WOW56" s="178" t="s">
        <v>339</v>
      </c>
      <c r="WOX56" s="178" t="s">
        <v>339</v>
      </c>
      <c r="WOY56" s="178" t="s">
        <v>339</v>
      </c>
      <c r="WOZ56" s="178" t="s">
        <v>339</v>
      </c>
      <c r="WPA56" s="178" t="s">
        <v>339</v>
      </c>
      <c r="WPB56" s="178" t="s">
        <v>339</v>
      </c>
      <c r="WPC56" s="178" t="s">
        <v>339</v>
      </c>
      <c r="WPD56" s="178" t="s">
        <v>339</v>
      </c>
      <c r="WPE56" s="178" t="s">
        <v>339</v>
      </c>
      <c r="WPF56" s="178" t="s">
        <v>339</v>
      </c>
      <c r="WPG56" s="178" t="s">
        <v>339</v>
      </c>
      <c r="WPH56" s="178" t="s">
        <v>339</v>
      </c>
      <c r="WPI56" s="178" t="s">
        <v>339</v>
      </c>
      <c r="WPJ56" s="178" t="s">
        <v>339</v>
      </c>
      <c r="WPK56" s="178" t="s">
        <v>339</v>
      </c>
      <c r="WPL56" s="178" t="s">
        <v>339</v>
      </c>
      <c r="WPM56" s="178" t="s">
        <v>339</v>
      </c>
      <c r="WPN56" s="178" t="s">
        <v>339</v>
      </c>
      <c r="WPO56" s="178" t="s">
        <v>339</v>
      </c>
      <c r="WPP56" s="178" t="s">
        <v>339</v>
      </c>
      <c r="WPQ56" s="178" t="s">
        <v>339</v>
      </c>
      <c r="WPR56" s="178" t="s">
        <v>339</v>
      </c>
      <c r="WPS56" s="178" t="s">
        <v>339</v>
      </c>
      <c r="WPT56" s="178" t="s">
        <v>339</v>
      </c>
      <c r="WPU56" s="178" t="s">
        <v>339</v>
      </c>
      <c r="WPV56" s="178" t="s">
        <v>339</v>
      </c>
      <c r="WPW56" s="178" t="s">
        <v>339</v>
      </c>
      <c r="WPX56" s="178" t="s">
        <v>339</v>
      </c>
      <c r="WPY56" s="178" t="s">
        <v>339</v>
      </c>
      <c r="WPZ56" s="178" t="s">
        <v>339</v>
      </c>
      <c r="WQA56" s="178" t="s">
        <v>339</v>
      </c>
      <c r="WQB56" s="178" t="s">
        <v>339</v>
      </c>
      <c r="WQC56" s="178" t="s">
        <v>339</v>
      </c>
      <c r="WQD56" s="178" t="s">
        <v>339</v>
      </c>
      <c r="WQE56" s="178" t="s">
        <v>339</v>
      </c>
      <c r="WQF56" s="178" t="s">
        <v>339</v>
      </c>
      <c r="WQG56" s="178" t="s">
        <v>339</v>
      </c>
      <c r="WQH56" s="178" t="s">
        <v>339</v>
      </c>
      <c r="WQI56" s="178" t="s">
        <v>339</v>
      </c>
      <c r="WQJ56" s="178" t="s">
        <v>339</v>
      </c>
      <c r="WQK56" s="178" t="s">
        <v>339</v>
      </c>
      <c r="WQL56" s="178" t="s">
        <v>339</v>
      </c>
      <c r="WQM56" s="178" t="s">
        <v>339</v>
      </c>
      <c r="WQN56" s="178" t="s">
        <v>339</v>
      </c>
      <c r="WQO56" s="178" t="s">
        <v>339</v>
      </c>
      <c r="WQP56" s="178" t="s">
        <v>339</v>
      </c>
      <c r="WQQ56" s="178" t="s">
        <v>339</v>
      </c>
      <c r="WQR56" s="178" t="s">
        <v>339</v>
      </c>
      <c r="WQS56" s="178" t="s">
        <v>339</v>
      </c>
      <c r="WQT56" s="178" t="s">
        <v>339</v>
      </c>
      <c r="WQU56" s="178" t="s">
        <v>339</v>
      </c>
      <c r="WQV56" s="178" t="s">
        <v>339</v>
      </c>
      <c r="WQW56" s="178" t="s">
        <v>339</v>
      </c>
      <c r="WQX56" s="178" t="s">
        <v>339</v>
      </c>
      <c r="WQY56" s="178" t="s">
        <v>339</v>
      </c>
      <c r="WQZ56" s="178" t="s">
        <v>339</v>
      </c>
      <c r="WRA56" s="178" t="s">
        <v>339</v>
      </c>
      <c r="WRB56" s="178" t="s">
        <v>339</v>
      </c>
      <c r="WRC56" s="178" t="s">
        <v>339</v>
      </c>
      <c r="WRD56" s="178" t="s">
        <v>339</v>
      </c>
      <c r="WRE56" s="178" t="s">
        <v>339</v>
      </c>
      <c r="WRF56" s="178" t="s">
        <v>339</v>
      </c>
      <c r="WRG56" s="178" t="s">
        <v>339</v>
      </c>
      <c r="WRH56" s="178" t="s">
        <v>339</v>
      </c>
      <c r="WRI56" s="178" t="s">
        <v>339</v>
      </c>
      <c r="WRJ56" s="178" t="s">
        <v>339</v>
      </c>
      <c r="WRK56" s="178" t="s">
        <v>339</v>
      </c>
      <c r="WRL56" s="178" t="s">
        <v>339</v>
      </c>
      <c r="WRM56" s="178" t="s">
        <v>339</v>
      </c>
      <c r="WRN56" s="178" t="s">
        <v>339</v>
      </c>
      <c r="WRO56" s="178" t="s">
        <v>339</v>
      </c>
      <c r="WRP56" s="178" t="s">
        <v>339</v>
      </c>
      <c r="WRQ56" s="178" t="s">
        <v>339</v>
      </c>
      <c r="WRR56" s="178" t="s">
        <v>339</v>
      </c>
      <c r="WRS56" s="178" t="s">
        <v>339</v>
      </c>
      <c r="WRT56" s="178" t="s">
        <v>339</v>
      </c>
      <c r="WRU56" s="178" t="s">
        <v>339</v>
      </c>
      <c r="WRV56" s="178" t="s">
        <v>339</v>
      </c>
      <c r="WRW56" s="178" t="s">
        <v>339</v>
      </c>
      <c r="WRX56" s="178" t="s">
        <v>339</v>
      </c>
      <c r="WRY56" s="178" t="s">
        <v>339</v>
      </c>
      <c r="WRZ56" s="178" t="s">
        <v>339</v>
      </c>
      <c r="WSA56" s="178" t="s">
        <v>339</v>
      </c>
      <c r="WSB56" s="178" t="s">
        <v>339</v>
      </c>
      <c r="WSC56" s="178" t="s">
        <v>339</v>
      </c>
      <c r="WSD56" s="178" t="s">
        <v>339</v>
      </c>
      <c r="WSE56" s="178" t="s">
        <v>339</v>
      </c>
      <c r="WSF56" s="178" t="s">
        <v>339</v>
      </c>
      <c r="WSG56" s="178" t="s">
        <v>339</v>
      </c>
      <c r="WSH56" s="178" t="s">
        <v>339</v>
      </c>
      <c r="WSI56" s="178" t="s">
        <v>339</v>
      </c>
      <c r="WSJ56" s="178" t="s">
        <v>339</v>
      </c>
      <c r="WSK56" s="178" t="s">
        <v>339</v>
      </c>
      <c r="WSL56" s="178" t="s">
        <v>339</v>
      </c>
      <c r="WSM56" s="178" t="s">
        <v>339</v>
      </c>
      <c r="WSN56" s="178" t="s">
        <v>339</v>
      </c>
      <c r="WSO56" s="178" t="s">
        <v>339</v>
      </c>
      <c r="WSP56" s="178" t="s">
        <v>339</v>
      </c>
      <c r="WSQ56" s="178" t="s">
        <v>339</v>
      </c>
      <c r="WSR56" s="178" t="s">
        <v>339</v>
      </c>
      <c r="WSS56" s="178" t="s">
        <v>339</v>
      </c>
      <c r="WST56" s="178" t="s">
        <v>339</v>
      </c>
      <c r="WSU56" s="178" t="s">
        <v>339</v>
      </c>
      <c r="WSV56" s="178" t="s">
        <v>339</v>
      </c>
      <c r="WSW56" s="178" t="s">
        <v>339</v>
      </c>
      <c r="WSX56" s="178" t="s">
        <v>339</v>
      </c>
      <c r="WSY56" s="178" t="s">
        <v>339</v>
      </c>
      <c r="WSZ56" s="178" t="s">
        <v>339</v>
      </c>
      <c r="WTA56" s="178" t="s">
        <v>339</v>
      </c>
      <c r="WTB56" s="178" t="s">
        <v>339</v>
      </c>
      <c r="WTC56" s="178" t="s">
        <v>339</v>
      </c>
      <c r="WTD56" s="178" t="s">
        <v>339</v>
      </c>
      <c r="WTE56" s="178" t="s">
        <v>339</v>
      </c>
      <c r="WTF56" s="178" t="s">
        <v>339</v>
      </c>
      <c r="WTG56" s="178" t="s">
        <v>339</v>
      </c>
      <c r="WTH56" s="178" t="s">
        <v>339</v>
      </c>
      <c r="WTI56" s="178" t="s">
        <v>339</v>
      </c>
      <c r="WTJ56" s="178" t="s">
        <v>339</v>
      </c>
      <c r="WTK56" s="178" t="s">
        <v>339</v>
      </c>
      <c r="WTL56" s="178" t="s">
        <v>339</v>
      </c>
      <c r="WTM56" s="178" t="s">
        <v>339</v>
      </c>
      <c r="WTN56" s="178" t="s">
        <v>339</v>
      </c>
      <c r="WTO56" s="178" t="s">
        <v>339</v>
      </c>
      <c r="WTP56" s="178" t="s">
        <v>339</v>
      </c>
      <c r="WTQ56" s="178" t="s">
        <v>339</v>
      </c>
      <c r="WTR56" s="178" t="s">
        <v>339</v>
      </c>
      <c r="WTS56" s="178" t="s">
        <v>339</v>
      </c>
      <c r="WTT56" s="178" t="s">
        <v>339</v>
      </c>
      <c r="WTU56" s="178" t="s">
        <v>339</v>
      </c>
      <c r="WTV56" s="178" t="s">
        <v>339</v>
      </c>
      <c r="WTW56" s="178" t="s">
        <v>339</v>
      </c>
      <c r="WTX56" s="178" t="s">
        <v>339</v>
      </c>
      <c r="WTY56" s="178" t="s">
        <v>339</v>
      </c>
      <c r="WTZ56" s="178" t="s">
        <v>339</v>
      </c>
      <c r="WUA56" s="178" t="s">
        <v>339</v>
      </c>
      <c r="WUB56" s="178" t="s">
        <v>339</v>
      </c>
      <c r="WUC56" s="178" t="s">
        <v>339</v>
      </c>
      <c r="WUD56" s="178" t="s">
        <v>339</v>
      </c>
      <c r="WUE56" s="178" t="s">
        <v>339</v>
      </c>
      <c r="WUF56" s="178" t="s">
        <v>339</v>
      </c>
      <c r="WUG56" s="178" t="s">
        <v>339</v>
      </c>
      <c r="WUH56" s="178" t="s">
        <v>339</v>
      </c>
      <c r="WUI56" s="178" t="s">
        <v>339</v>
      </c>
      <c r="WUJ56" s="178" t="s">
        <v>339</v>
      </c>
      <c r="WUK56" s="178" t="s">
        <v>339</v>
      </c>
      <c r="WUL56" s="178" t="s">
        <v>339</v>
      </c>
      <c r="WUM56" s="178" t="s">
        <v>339</v>
      </c>
      <c r="WUN56" s="178" t="s">
        <v>339</v>
      </c>
      <c r="WUO56" s="178" t="s">
        <v>339</v>
      </c>
      <c r="WUP56" s="178" t="s">
        <v>339</v>
      </c>
      <c r="WUQ56" s="178" t="s">
        <v>339</v>
      </c>
      <c r="WUR56" s="178" t="s">
        <v>339</v>
      </c>
      <c r="WUS56" s="178" t="s">
        <v>339</v>
      </c>
      <c r="WUT56" s="178" t="s">
        <v>339</v>
      </c>
      <c r="WUU56" s="178" t="s">
        <v>339</v>
      </c>
      <c r="WUV56" s="178" t="s">
        <v>339</v>
      </c>
      <c r="WUW56" s="178" t="s">
        <v>339</v>
      </c>
      <c r="WUX56" s="178" t="s">
        <v>339</v>
      </c>
      <c r="WUY56" s="178" t="s">
        <v>339</v>
      </c>
      <c r="WUZ56" s="178" t="s">
        <v>339</v>
      </c>
      <c r="WVA56" s="178" t="s">
        <v>339</v>
      </c>
      <c r="WVB56" s="178" t="s">
        <v>339</v>
      </c>
      <c r="WVC56" s="178" t="s">
        <v>339</v>
      </c>
      <c r="WVD56" s="178" t="s">
        <v>339</v>
      </c>
      <c r="WVE56" s="178" t="s">
        <v>339</v>
      </c>
      <c r="WVF56" s="178" t="s">
        <v>339</v>
      </c>
      <c r="WVG56" s="178" t="s">
        <v>339</v>
      </c>
      <c r="WVH56" s="178" t="s">
        <v>339</v>
      </c>
      <c r="WVI56" s="178" t="s">
        <v>339</v>
      </c>
      <c r="WVJ56" s="178" t="s">
        <v>339</v>
      </c>
      <c r="WVK56" s="178" t="s">
        <v>339</v>
      </c>
      <c r="WVL56" s="178" t="s">
        <v>339</v>
      </c>
      <c r="WVM56" s="178" t="s">
        <v>339</v>
      </c>
      <c r="WVN56" s="178" t="s">
        <v>339</v>
      </c>
      <c r="WVO56" s="178" t="s">
        <v>339</v>
      </c>
      <c r="WVP56" s="178" t="s">
        <v>339</v>
      </c>
      <c r="WVQ56" s="178" t="s">
        <v>339</v>
      </c>
      <c r="WVR56" s="178" t="s">
        <v>339</v>
      </c>
      <c r="WVS56" s="178" t="s">
        <v>339</v>
      </c>
      <c r="WVT56" s="178" t="s">
        <v>339</v>
      </c>
      <c r="WVU56" s="178" t="s">
        <v>339</v>
      </c>
      <c r="WVV56" s="178" t="s">
        <v>339</v>
      </c>
      <c r="WVW56" s="178" t="s">
        <v>339</v>
      </c>
      <c r="WVX56" s="178" t="s">
        <v>339</v>
      </c>
      <c r="WVY56" s="178" t="s">
        <v>339</v>
      </c>
      <c r="WVZ56" s="178" t="s">
        <v>339</v>
      </c>
      <c r="WWA56" s="178" t="s">
        <v>339</v>
      </c>
      <c r="WWB56" s="178" t="s">
        <v>339</v>
      </c>
      <c r="WWC56" s="178" t="s">
        <v>339</v>
      </c>
      <c r="WWD56" s="178" t="s">
        <v>339</v>
      </c>
      <c r="WWE56" s="178" t="s">
        <v>339</v>
      </c>
      <c r="WWF56" s="178" t="s">
        <v>339</v>
      </c>
      <c r="WWG56" s="178" t="s">
        <v>339</v>
      </c>
      <c r="WWH56" s="178" t="s">
        <v>339</v>
      </c>
      <c r="WWI56" s="178" t="s">
        <v>339</v>
      </c>
      <c r="WWJ56" s="178" t="s">
        <v>339</v>
      </c>
      <c r="WWK56" s="178" t="s">
        <v>339</v>
      </c>
      <c r="WWL56" s="178" t="s">
        <v>339</v>
      </c>
      <c r="WWM56" s="178" t="s">
        <v>339</v>
      </c>
      <c r="WWN56" s="178" t="s">
        <v>339</v>
      </c>
      <c r="WWO56" s="178" t="s">
        <v>339</v>
      </c>
      <c r="WWP56" s="178" t="s">
        <v>339</v>
      </c>
      <c r="WWQ56" s="178" t="s">
        <v>339</v>
      </c>
      <c r="WWR56" s="178" t="s">
        <v>339</v>
      </c>
      <c r="WWS56" s="178" t="s">
        <v>339</v>
      </c>
      <c r="WWT56" s="178" t="s">
        <v>339</v>
      </c>
      <c r="WWU56" s="178" t="s">
        <v>339</v>
      </c>
      <c r="WWV56" s="178" t="s">
        <v>339</v>
      </c>
      <c r="WWW56" s="178" t="s">
        <v>339</v>
      </c>
      <c r="WWX56" s="178" t="s">
        <v>339</v>
      </c>
      <c r="WWY56" s="178" t="s">
        <v>339</v>
      </c>
      <c r="WWZ56" s="178" t="s">
        <v>339</v>
      </c>
      <c r="WXA56" s="178" t="s">
        <v>339</v>
      </c>
      <c r="WXB56" s="178" t="s">
        <v>339</v>
      </c>
      <c r="WXC56" s="178" t="s">
        <v>339</v>
      </c>
      <c r="WXD56" s="178" t="s">
        <v>339</v>
      </c>
      <c r="WXE56" s="178" t="s">
        <v>339</v>
      </c>
      <c r="WXF56" s="178" t="s">
        <v>339</v>
      </c>
      <c r="WXG56" s="178" t="s">
        <v>339</v>
      </c>
      <c r="WXH56" s="178" t="s">
        <v>339</v>
      </c>
      <c r="WXI56" s="178" t="s">
        <v>339</v>
      </c>
      <c r="WXJ56" s="178" t="s">
        <v>339</v>
      </c>
      <c r="WXK56" s="178" t="s">
        <v>339</v>
      </c>
      <c r="WXL56" s="178" t="s">
        <v>339</v>
      </c>
      <c r="WXM56" s="178" t="s">
        <v>339</v>
      </c>
      <c r="WXN56" s="178" t="s">
        <v>339</v>
      </c>
      <c r="WXO56" s="178" t="s">
        <v>339</v>
      </c>
      <c r="WXP56" s="178" t="s">
        <v>339</v>
      </c>
      <c r="WXQ56" s="178" t="s">
        <v>339</v>
      </c>
      <c r="WXR56" s="178" t="s">
        <v>339</v>
      </c>
      <c r="WXS56" s="178" t="s">
        <v>339</v>
      </c>
      <c r="WXT56" s="178" t="s">
        <v>339</v>
      </c>
      <c r="WXU56" s="178" t="s">
        <v>339</v>
      </c>
      <c r="WXV56" s="178" t="s">
        <v>339</v>
      </c>
      <c r="WXW56" s="178" t="s">
        <v>339</v>
      </c>
      <c r="WXX56" s="178" t="s">
        <v>339</v>
      </c>
      <c r="WXY56" s="178" t="s">
        <v>339</v>
      </c>
      <c r="WXZ56" s="178" t="s">
        <v>339</v>
      </c>
      <c r="WYA56" s="178" t="s">
        <v>339</v>
      </c>
      <c r="WYB56" s="178" t="s">
        <v>339</v>
      </c>
      <c r="WYC56" s="178" t="s">
        <v>339</v>
      </c>
      <c r="WYD56" s="178" t="s">
        <v>339</v>
      </c>
      <c r="WYE56" s="178" t="s">
        <v>339</v>
      </c>
      <c r="WYF56" s="178" t="s">
        <v>339</v>
      </c>
      <c r="WYG56" s="178" t="s">
        <v>339</v>
      </c>
      <c r="WYH56" s="178" t="s">
        <v>339</v>
      </c>
      <c r="WYI56" s="178" t="s">
        <v>339</v>
      </c>
      <c r="WYJ56" s="178" t="s">
        <v>339</v>
      </c>
      <c r="WYK56" s="178" t="s">
        <v>339</v>
      </c>
      <c r="WYL56" s="178" t="s">
        <v>339</v>
      </c>
      <c r="WYM56" s="178" t="s">
        <v>339</v>
      </c>
      <c r="WYN56" s="178" t="s">
        <v>339</v>
      </c>
      <c r="WYO56" s="178" t="s">
        <v>339</v>
      </c>
      <c r="WYP56" s="178" t="s">
        <v>339</v>
      </c>
      <c r="WYQ56" s="178" t="s">
        <v>339</v>
      </c>
      <c r="WYR56" s="178" t="s">
        <v>339</v>
      </c>
      <c r="WYS56" s="178" t="s">
        <v>339</v>
      </c>
      <c r="WYT56" s="178" t="s">
        <v>339</v>
      </c>
      <c r="WYU56" s="178" t="s">
        <v>339</v>
      </c>
      <c r="WYV56" s="178" t="s">
        <v>339</v>
      </c>
      <c r="WYW56" s="178" t="s">
        <v>339</v>
      </c>
      <c r="WYX56" s="178" t="s">
        <v>339</v>
      </c>
      <c r="WYY56" s="178" t="s">
        <v>339</v>
      </c>
      <c r="WYZ56" s="178" t="s">
        <v>339</v>
      </c>
      <c r="WZA56" s="178" t="s">
        <v>339</v>
      </c>
      <c r="WZB56" s="178" t="s">
        <v>339</v>
      </c>
      <c r="WZC56" s="178" t="s">
        <v>339</v>
      </c>
      <c r="WZD56" s="178" t="s">
        <v>339</v>
      </c>
      <c r="WZE56" s="178" t="s">
        <v>339</v>
      </c>
      <c r="WZF56" s="178" t="s">
        <v>339</v>
      </c>
      <c r="WZG56" s="178" t="s">
        <v>339</v>
      </c>
      <c r="WZH56" s="178" t="s">
        <v>339</v>
      </c>
      <c r="WZI56" s="178" t="s">
        <v>339</v>
      </c>
      <c r="WZJ56" s="178" t="s">
        <v>339</v>
      </c>
      <c r="WZK56" s="178" t="s">
        <v>339</v>
      </c>
      <c r="WZL56" s="178" t="s">
        <v>339</v>
      </c>
      <c r="WZM56" s="178" t="s">
        <v>339</v>
      </c>
      <c r="WZN56" s="178" t="s">
        <v>339</v>
      </c>
      <c r="WZO56" s="178" t="s">
        <v>339</v>
      </c>
      <c r="WZP56" s="178" t="s">
        <v>339</v>
      </c>
      <c r="WZQ56" s="178" t="s">
        <v>339</v>
      </c>
      <c r="WZR56" s="178" t="s">
        <v>339</v>
      </c>
      <c r="WZS56" s="178" t="s">
        <v>339</v>
      </c>
      <c r="WZT56" s="178" t="s">
        <v>339</v>
      </c>
      <c r="WZU56" s="178" t="s">
        <v>339</v>
      </c>
      <c r="WZV56" s="178" t="s">
        <v>339</v>
      </c>
      <c r="WZW56" s="178" t="s">
        <v>339</v>
      </c>
      <c r="WZX56" s="178" t="s">
        <v>339</v>
      </c>
      <c r="WZY56" s="178" t="s">
        <v>339</v>
      </c>
      <c r="WZZ56" s="178" t="s">
        <v>339</v>
      </c>
      <c r="XAA56" s="178" t="s">
        <v>339</v>
      </c>
      <c r="XAB56" s="178" t="s">
        <v>339</v>
      </c>
      <c r="XAC56" s="178" t="s">
        <v>339</v>
      </c>
      <c r="XAD56" s="178" t="s">
        <v>339</v>
      </c>
      <c r="XAE56" s="178" t="s">
        <v>339</v>
      </c>
      <c r="XAF56" s="178" t="s">
        <v>339</v>
      </c>
      <c r="XAG56" s="178" t="s">
        <v>339</v>
      </c>
      <c r="XAH56" s="178" t="s">
        <v>339</v>
      </c>
      <c r="XAI56" s="178" t="s">
        <v>339</v>
      </c>
      <c r="XAJ56" s="178" t="s">
        <v>339</v>
      </c>
      <c r="XAK56" s="178" t="s">
        <v>339</v>
      </c>
      <c r="XAL56" s="178" t="s">
        <v>339</v>
      </c>
      <c r="XAM56" s="178" t="s">
        <v>339</v>
      </c>
      <c r="XAN56" s="178" t="s">
        <v>339</v>
      </c>
      <c r="XAO56" s="178" t="s">
        <v>339</v>
      </c>
      <c r="XAP56" s="178" t="s">
        <v>339</v>
      </c>
      <c r="XAQ56" s="178" t="s">
        <v>339</v>
      </c>
      <c r="XAR56" s="178" t="s">
        <v>339</v>
      </c>
      <c r="XAS56" s="178" t="s">
        <v>339</v>
      </c>
      <c r="XAT56" s="178" t="s">
        <v>339</v>
      </c>
      <c r="XAU56" s="178" t="s">
        <v>339</v>
      </c>
      <c r="XAV56" s="178" t="s">
        <v>339</v>
      </c>
      <c r="XAW56" s="178" t="s">
        <v>339</v>
      </c>
      <c r="XAX56" s="178" t="s">
        <v>339</v>
      </c>
      <c r="XAY56" s="178" t="s">
        <v>339</v>
      </c>
      <c r="XAZ56" s="178" t="s">
        <v>339</v>
      </c>
      <c r="XBA56" s="178" t="s">
        <v>339</v>
      </c>
      <c r="XBB56" s="178" t="s">
        <v>339</v>
      </c>
      <c r="XBC56" s="178" t="s">
        <v>339</v>
      </c>
      <c r="XBD56" s="178" t="s">
        <v>339</v>
      </c>
      <c r="XBE56" s="178" t="s">
        <v>339</v>
      </c>
      <c r="XBF56" s="178" t="s">
        <v>339</v>
      </c>
      <c r="XBG56" s="178" t="s">
        <v>339</v>
      </c>
      <c r="XBH56" s="178" t="s">
        <v>339</v>
      </c>
      <c r="XBI56" s="178" t="s">
        <v>339</v>
      </c>
      <c r="XBJ56" s="178" t="s">
        <v>339</v>
      </c>
      <c r="XBK56" s="178" t="s">
        <v>339</v>
      </c>
      <c r="XBL56" s="178" t="s">
        <v>339</v>
      </c>
      <c r="XBM56" s="178" t="s">
        <v>339</v>
      </c>
      <c r="XBN56" s="178" t="s">
        <v>339</v>
      </c>
      <c r="XBO56" s="178" t="s">
        <v>339</v>
      </c>
      <c r="XBP56" s="178" t="s">
        <v>339</v>
      </c>
      <c r="XBQ56" s="178" t="s">
        <v>339</v>
      </c>
      <c r="XBR56" s="178" t="s">
        <v>339</v>
      </c>
      <c r="XBS56" s="178" t="s">
        <v>339</v>
      </c>
      <c r="XBT56" s="178" t="s">
        <v>339</v>
      </c>
      <c r="XBU56" s="178" t="s">
        <v>339</v>
      </c>
      <c r="XBV56" s="178" t="s">
        <v>339</v>
      </c>
      <c r="XBW56" s="178" t="s">
        <v>339</v>
      </c>
      <c r="XBX56" s="178" t="s">
        <v>339</v>
      </c>
      <c r="XBY56" s="178" t="s">
        <v>339</v>
      </c>
      <c r="XBZ56" s="178" t="s">
        <v>339</v>
      </c>
      <c r="XCA56" s="178" t="s">
        <v>339</v>
      </c>
      <c r="XCB56" s="178" t="s">
        <v>339</v>
      </c>
      <c r="XCC56" s="178" t="s">
        <v>339</v>
      </c>
      <c r="XCD56" s="178" t="s">
        <v>339</v>
      </c>
      <c r="XCE56" s="178" t="s">
        <v>339</v>
      </c>
      <c r="XCF56" s="178" t="s">
        <v>339</v>
      </c>
      <c r="XCG56" s="178" t="s">
        <v>339</v>
      </c>
      <c r="XCH56" s="178" t="s">
        <v>339</v>
      </c>
      <c r="XCI56" s="178" t="s">
        <v>339</v>
      </c>
      <c r="XCJ56" s="178" t="s">
        <v>339</v>
      </c>
      <c r="XCK56" s="178" t="s">
        <v>339</v>
      </c>
      <c r="XCL56" s="178" t="s">
        <v>339</v>
      </c>
      <c r="XCM56" s="178" t="s">
        <v>339</v>
      </c>
      <c r="XCN56" s="178" t="s">
        <v>339</v>
      </c>
      <c r="XCO56" s="178" t="s">
        <v>339</v>
      </c>
      <c r="XCP56" s="178" t="s">
        <v>339</v>
      </c>
      <c r="XCQ56" s="178" t="s">
        <v>339</v>
      </c>
      <c r="XCR56" s="178" t="s">
        <v>339</v>
      </c>
      <c r="XCS56" s="178" t="s">
        <v>339</v>
      </c>
      <c r="XCT56" s="178" t="s">
        <v>339</v>
      </c>
      <c r="XCU56" s="178" t="s">
        <v>339</v>
      </c>
      <c r="XCV56" s="178" t="s">
        <v>339</v>
      </c>
      <c r="XCW56" s="178" t="s">
        <v>339</v>
      </c>
      <c r="XCX56" s="178" t="s">
        <v>339</v>
      </c>
      <c r="XCY56" s="178" t="s">
        <v>339</v>
      </c>
      <c r="XCZ56" s="178" t="s">
        <v>339</v>
      </c>
      <c r="XDA56" s="178" t="s">
        <v>339</v>
      </c>
      <c r="XDB56" s="178" t="s">
        <v>339</v>
      </c>
      <c r="XDC56" s="178" t="s">
        <v>339</v>
      </c>
      <c r="XDD56" s="178" t="s">
        <v>339</v>
      </c>
      <c r="XDE56" s="178" t="s">
        <v>339</v>
      </c>
      <c r="XDF56" s="178" t="s">
        <v>339</v>
      </c>
      <c r="XDG56" s="178" t="s">
        <v>339</v>
      </c>
      <c r="XDH56" s="178" t="s">
        <v>339</v>
      </c>
      <c r="XDI56" s="178" t="s">
        <v>339</v>
      </c>
      <c r="XDJ56" s="178" t="s">
        <v>339</v>
      </c>
      <c r="XDK56" s="178" t="s">
        <v>339</v>
      </c>
      <c r="XDL56" s="178" t="s">
        <v>339</v>
      </c>
      <c r="XDM56" s="178" t="s">
        <v>339</v>
      </c>
      <c r="XDN56" s="178" t="s">
        <v>339</v>
      </c>
      <c r="XDO56" s="178" t="s">
        <v>339</v>
      </c>
      <c r="XDP56" s="178" t="s">
        <v>339</v>
      </c>
      <c r="XDQ56" s="178" t="s">
        <v>339</v>
      </c>
      <c r="XDR56" s="178" t="s">
        <v>339</v>
      </c>
      <c r="XDS56" s="178" t="s">
        <v>339</v>
      </c>
      <c r="XDT56" s="178" t="s">
        <v>339</v>
      </c>
      <c r="XDU56" s="178" t="s">
        <v>339</v>
      </c>
      <c r="XDV56" s="178" t="s">
        <v>339</v>
      </c>
      <c r="XDW56" s="178" t="s">
        <v>339</v>
      </c>
      <c r="XDX56" s="178" t="s">
        <v>339</v>
      </c>
      <c r="XDY56" s="178" t="s">
        <v>339</v>
      </c>
      <c r="XDZ56" s="178" t="s">
        <v>339</v>
      </c>
      <c r="XEA56" s="178" t="s">
        <v>339</v>
      </c>
      <c r="XEB56" s="178" t="s">
        <v>339</v>
      </c>
      <c r="XEC56" s="178" t="s">
        <v>339</v>
      </c>
      <c r="XED56" s="178" t="s">
        <v>339</v>
      </c>
      <c r="XEE56" s="178" t="s">
        <v>339</v>
      </c>
      <c r="XEF56" s="178" t="s">
        <v>339</v>
      </c>
      <c r="XEG56" s="178" t="s">
        <v>339</v>
      </c>
      <c r="XEH56" s="178" t="s">
        <v>339</v>
      </c>
      <c r="XEI56" s="178" t="s">
        <v>339</v>
      </c>
      <c r="XEJ56" s="178" t="s">
        <v>339</v>
      </c>
      <c r="XEK56" s="178" t="s">
        <v>339</v>
      </c>
      <c r="XEL56" s="178" t="s">
        <v>339</v>
      </c>
      <c r="XEM56" s="178" t="s">
        <v>339</v>
      </c>
      <c r="XEN56" s="178" t="s">
        <v>339</v>
      </c>
      <c r="XEO56" s="178" t="s">
        <v>339</v>
      </c>
      <c r="XEP56" s="178" t="s">
        <v>339</v>
      </c>
      <c r="XEQ56" s="178" t="s">
        <v>339</v>
      </c>
      <c r="XER56" s="178" t="s">
        <v>339</v>
      </c>
      <c r="XES56" s="178" t="s">
        <v>339</v>
      </c>
      <c r="XET56" s="178" t="s">
        <v>339</v>
      </c>
      <c r="XEU56" s="178" t="s">
        <v>339</v>
      </c>
      <c r="XEV56" s="178" t="s">
        <v>339</v>
      </c>
      <c r="XEW56" s="178" t="s">
        <v>339</v>
      </c>
      <c r="XEX56" s="178" t="s">
        <v>339</v>
      </c>
      <c r="XEY56" s="178" t="s">
        <v>339</v>
      </c>
      <c r="XEZ56" s="178" t="s">
        <v>339</v>
      </c>
      <c r="XFA56" s="178" t="s">
        <v>339</v>
      </c>
      <c r="XFB56" s="178" t="s">
        <v>339</v>
      </c>
      <c r="XFC56" s="178" t="s">
        <v>339</v>
      </c>
      <c r="XFD56" s="178" t="s">
        <v>339</v>
      </c>
    </row>
    <row r="57" spans="1:16384"/>
    <row r="58" spans="1:16384"/>
    <row r="59" spans="1:16384"/>
  </sheetData>
  <conditionalFormatting sqref="E28">
    <cfRule type="cellIs" dxfId="55" priority="1" stopIfTrue="1" operator="notEqual">
      <formula>0</formula>
    </cfRule>
    <cfRule type="cellIs" dxfId="54" priority="2" stopIfTrue="1" operator="equal">
      <formula>""</formula>
    </cfRule>
  </conditionalFormatting>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outlinePr summaryBelow="0" summaryRight="0"/>
    <pageSetUpPr fitToPage="1"/>
  </sheetPr>
  <dimension ref="A1:ZZ639"/>
  <sheetViews>
    <sheetView showGridLines="0" zoomScaleNormal="100" workbookViewId="0">
      <pane xSplit="9" ySplit="5" topLeftCell="J6" activePane="bottomRight" state="frozen"/>
      <selection pane="bottomRight"/>
      <selection pane="bottomLeft"/>
      <selection pane="topRight"/>
    </sheetView>
  </sheetViews>
  <sheetFormatPr defaultColWidth="0" defaultRowHeight="13.15" zeroHeight="1" outlineLevelRow="2"/>
  <cols>
    <col min="1" max="2" width="1.5" style="25" customWidth="1"/>
    <col min="3" max="3" width="1.5" style="61" customWidth="1"/>
    <col min="4" max="4" width="1.5" style="150" customWidth="1"/>
    <col min="5" max="5" width="190.83203125" style="29" customWidth="1"/>
    <col min="6" max="6" width="16.33203125" style="29" customWidth="1"/>
    <col min="7" max="8" width="15.1640625" style="29" customWidth="1"/>
    <col min="9" max="9" width="3.5" style="29" customWidth="1"/>
    <col min="10" max="24" width="16.33203125" style="29" customWidth="1"/>
    <col min="25" max="702" width="0" style="29" hidden="1" customWidth="1"/>
    <col min="703" max="16384" width="16.33203125" style="29" hidden="1"/>
  </cols>
  <sheetData>
    <row r="1" spans="1:702" s="18" customFormat="1" ht="30.75">
      <c r="A1" s="18" t="e">
        <f ca="1" xml:space="preserve"> RIGHT(CELL("filename", A1), LEN(CELL("filename", A1)) - SEARCH("]", CELL("filename", A1)))</f>
        <v>#VALUE!</v>
      </c>
      <c r="D1" s="164"/>
    </row>
    <row r="2" spans="1:702" s="56" customFormat="1">
      <c r="A2" s="11"/>
      <c r="B2" s="11"/>
      <c r="C2" s="14"/>
      <c r="D2" s="196"/>
      <c r="E2" s="81" t="s">
        <v>340</v>
      </c>
      <c r="F2" s="58">
        <f xml:space="preserve"> 'Model Checks and Alerts'!F18</f>
        <v>0</v>
      </c>
      <c r="G2" s="55" t="s">
        <v>341</v>
      </c>
      <c r="H2" s="10"/>
      <c r="I2" s="10"/>
      <c r="J2" s="3">
        <f xml:space="preserve"> Time!J$14</f>
        <v>44651</v>
      </c>
      <c r="K2" s="3">
        <f xml:space="preserve"> Time!K$14</f>
        <v>45016</v>
      </c>
      <c r="L2" s="3">
        <f xml:space="preserve"> Time!L$14</f>
        <v>45382</v>
      </c>
      <c r="M2" s="3">
        <f xml:space="preserve"> Time!M$14</f>
        <v>45747</v>
      </c>
      <c r="N2" s="3">
        <f xml:space="preserve"> Time!N$14</f>
        <v>46112</v>
      </c>
      <c r="O2" s="3">
        <f xml:space="preserve"> Time!O$14</f>
        <v>46477</v>
      </c>
      <c r="P2" s="3">
        <f xml:space="preserve"> Time!P$14</f>
        <v>46843</v>
      </c>
      <c r="Q2" s="3">
        <f xml:space="preserve"> Time!Q$14</f>
        <v>47208</v>
      </c>
      <c r="R2" s="3">
        <f xml:space="preserve"> Time!R$14</f>
        <v>47573</v>
      </c>
      <c r="S2" s="3">
        <f xml:space="preserve"> Time!S$14</f>
        <v>47938</v>
      </c>
      <c r="T2" s="3">
        <f xml:space="preserve"> Time!T$14</f>
        <v>48304</v>
      </c>
      <c r="U2" s="3">
        <f xml:space="preserve"> Time!U$14</f>
        <v>48669</v>
      </c>
      <c r="V2" s="3">
        <f xml:space="preserve"> Time!V$14</f>
        <v>49034</v>
      </c>
      <c r="W2" s="3">
        <f xml:space="preserve"> Time!W$14</f>
        <v>49399</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row>
    <row r="3" spans="1:702" s="56" customFormat="1">
      <c r="A3" s="11"/>
      <c r="B3" s="11"/>
      <c r="C3" s="14"/>
      <c r="D3" s="196"/>
      <c r="E3" s="2" t="s">
        <v>342</v>
      </c>
      <c r="H3" s="10"/>
      <c r="I3" s="10"/>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PR29</v>
      </c>
      <c r="T3" s="1" t="str">
        <f xml:space="preserve"> Time!T$19</f>
        <v>PR29</v>
      </c>
      <c r="U3" s="1" t="str">
        <f xml:space="preserve"> Time!U$19</f>
        <v>PR29</v>
      </c>
      <c r="V3" s="1" t="str">
        <f xml:space="preserve"> Time!V$19</f>
        <v>PR29</v>
      </c>
      <c r="W3" s="1" t="str">
        <f xml:space="preserve"> Time!W$19</f>
        <v>PR29</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row>
    <row r="4" spans="1:702" s="56" customFormat="1">
      <c r="A4" s="11"/>
      <c r="B4" s="11"/>
      <c r="C4" s="14"/>
      <c r="D4" s="196"/>
      <c r="E4" s="9" t="s">
        <v>343</v>
      </c>
      <c r="F4" s="29"/>
      <c r="G4" s="29"/>
      <c r="H4" s="10"/>
      <c r="I4" s="10"/>
      <c r="J4" s="9">
        <f xml:space="preserve"> Time!J$25</f>
        <v>2022</v>
      </c>
      <c r="K4" s="9">
        <f xml:space="preserve"> Time!K$25</f>
        <v>2023</v>
      </c>
      <c r="L4" s="9">
        <f xml:space="preserve"> Time!L$25</f>
        <v>2024</v>
      </c>
      <c r="M4" s="9">
        <f xml:space="preserve"> Time!M$25</f>
        <v>2025</v>
      </c>
      <c r="N4" s="9">
        <f xml:space="preserve"> Time!N$25</f>
        <v>2026</v>
      </c>
      <c r="O4" s="9">
        <f xml:space="preserve"> Time!O$25</f>
        <v>2027</v>
      </c>
      <c r="P4" s="9">
        <f xml:space="preserve"> Time!P$25</f>
        <v>2028</v>
      </c>
      <c r="Q4" s="9">
        <f xml:space="preserve"> Time!Q$25</f>
        <v>2029</v>
      </c>
      <c r="R4" s="9">
        <f xml:space="preserve"> Time!R$25</f>
        <v>2030</v>
      </c>
      <c r="S4" s="9">
        <f xml:space="preserve"> Time!S$25</f>
        <v>2031</v>
      </c>
      <c r="T4" s="9">
        <f xml:space="preserve"> Time!T$25</f>
        <v>2032</v>
      </c>
      <c r="U4" s="9">
        <f xml:space="preserve"> Time!U$25</f>
        <v>2033</v>
      </c>
      <c r="V4" s="9">
        <f xml:space="preserve"> Time!V$25</f>
        <v>2034</v>
      </c>
      <c r="W4" s="9">
        <f xml:space="preserve"> Time!W$25</f>
        <v>2035</v>
      </c>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row>
    <row r="5" spans="1:702" s="56" customFormat="1">
      <c r="A5" s="11"/>
      <c r="B5" s="11"/>
      <c r="C5" s="14"/>
      <c r="D5" s="196"/>
      <c r="E5" s="2" t="s">
        <v>344</v>
      </c>
      <c r="F5" s="25" t="s">
        <v>345</v>
      </c>
      <c r="G5" s="25" t="s">
        <v>346</v>
      </c>
      <c r="H5" s="25" t="s">
        <v>347</v>
      </c>
      <c r="I5" s="10"/>
      <c r="J5" s="2">
        <f xml:space="preserve"> Time!J$29</f>
        <v>1</v>
      </c>
      <c r="K5" s="2">
        <f xml:space="preserve"> Time!K$29</f>
        <v>2</v>
      </c>
      <c r="L5" s="2">
        <f xml:space="preserve"> Time!L$29</f>
        <v>3</v>
      </c>
      <c r="M5" s="2">
        <f xml:space="preserve"> Time!M$29</f>
        <v>4</v>
      </c>
      <c r="N5" s="2">
        <f xml:space="preserve"> Time!N$29</f>
        <v>5</v>
      </c>
      <c r="O5" s="2">
        <f xml:space="preserve"> Time!O$29</f>
        <v>6</v>
      </c>
      <c r="P5" s="2">
        <f xml:space="preserve"> Time!P$29</f>
        <v>7</v>
      </c>
      <c r="Q5" s="2">
        <f xml:space="preserve"> Time!Q$29</f>
        <v>8</v>
      </c>
      <c r="R5" s="2">
        <f xml:space="preserve"> Time!R$29</f>
        <v>9</v>
      </c>
      <c r="S5" s="2">
        <f xml:space="preserve"> Time!S$29</f>
        <v>10</v>
      </c>
      <c r="T5" s="2">
        <f xml:space="preserve"> Time!T$29</f>
        <v>11</v>
      </c>
      <c r="U5" s="2">
        <f xml:space="preserve"> Time!U$29</f>
        <v>12</v>
      </c>
      <c r="V5" s="2">
        <f xml:space="preserve"> Time!V$29</f>
        <v>13</v>
      </c>
      <c r="W5" s="2">
        <f xml:space="preserve"> Time!W$29</f>
        <v>14</v>
      </c>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row>
    <row r="6" spans="1:702"/>
    <row r="7" spans="1:702"/>
    <row r="8" spans="1:702" s="38" customFormat="1">
      <c r="A8" s="26" t="s">
        <v>348</v>
      </c>
      <c r="B8" s="26"/>
      <c r="C8" s="39"/>
      <c r="D8" s="95"/>
    </row>
    <row r="9" spans="1:702" collapsed="1"/>
    <row r="10" spans="1:702" hidden="1" outlineLevel="1"/>
    <row r="11" spans="1:702" hidden="1" outlineLevel="1">
      <c r="E11" s="29" t="s">
        <v>349</v>
      </c>
      <c r="F11" s="128">
        <v>44287</v>
      </c>
      <c r="G11" s="29" t="s">
        <v>350</v>
      </c>
    </row>
    <row r="12" spans="1:702" hidden="1" outlineLevel="1">
      <c r="E12" s="29" t="s">
        <v>351</v>
      </c>
      <c r="F12" s="92">
        <v>3</v>
      </c>
      <c r="G12" s="29" t="s">
        <v>352</v>
      </c>
    </row>
    <row r="13" spans="1:702" hidden="1" outlineLevel="1">
      <c r="E13" s="29" t="s">
        <v>353</v>
      </c>
      <c r="F13" s="128">
        <v>47574</v>
      </c>
      <c r="G13" s="29" t="s">
        <v>350</v>
      </c>
    </row>
    <row r="14" spans="1:702" hidden="1" outlineLevel="1">
      <c r="E14" s="29" t="s">
        <v>354</v>
      </c>
      <c r="F14" s="128">
        <v>49399</v>
      </c>
      <c r="G14" s="29" t="s">
        <v>350</v>
      </c>
    </row>
    <row r="15" spans="1:702" hidden="1" outlineLevel="1">
      <c r="E15" s="29" t="s">
        <v>355</v>
      </c>
      <c r="F15" s="92">
        <v>12</v>
      </c>
      <c r="G15" s="29" t="s">
        <v>352</v>
      </c>
    </row>
    <row r="16" spans="1:702" hidden="1" outlineLevel="1">
      <c r="E16" s="29" t="s">
        <v>356</v>
      </c>
      <c r="F16" s="92" t="s">
        <v>357</v>
      </c>
      <c r="G16" s="29" t="s">
        <v>358</v>
      </c>
    </row>
    <row r="17" spans="1:23"/>
    <row r="18" spans="1:23" s="38" customFormat="1">
      <c r="A18" s="26" t="s">
        <v>155</v>
      </c>
      <c r="B18" s="26"/>
      <c r="C18" s="39"/>
      <c r="D18" s="95"/>
    </row>
    <row r="19" spans="1:23" collapsed="1"/>
    <row r="20" spans="1:23" hidden="1" outlineLevel="1"/>
    <row r="21" spans="1:23" hidden="1" outlineLevel="1"/>
    <row r="22" spans="1:23" s="110" customFormat="1" hidden="1" outlineLevel="1">
      <c r="A22" s="85"/>
      <c r="B22" s="85" t="s">
        <v>359</v>
      </c>
      <c r="C22" s="111"/>
      <c r="D22" s="116"/>
    </row>
    <row r="23" spans="1:23" hidden="1" outlineLevel="1"/>
    <row r="24" spans="1:23" hidden="1" outlineLevel="2"/>
    <row r="25" spans="1:23" hidden="1" outlineLevel="2">
      <c r="E25" s="29" t="s">
        <v>360</v>
      </c>
      <c r="F25" s="86"/>
      <c r="G25" s="86" t="s">
        <v>361</v>
      </c>
      <c r="H25" s="86"/>
      <c r="I25" s="86"/>
      <c r="J25" s="42"/>
      <c r="K25" s="42"/>
      <c r="L25" s="42"/>
      <c r="M25" s="42"/>
      <c r="N25" s="42"/>
      <c r="O25" s="42"/>
      <c r="P25" s="42"/>
      <c r="Q25" s="42"/>
      <c r="R25" s="42"/>
      <c r="S25" s="42"/>
      <c r="T25" s="42"/>
      <c r="U25" s="42"/>
      <c r="V25" s="42"/>
      <c r="W25" s="42"/>
    </row>
    <row r="26" spans="1:23" hidden="1" outlineLevel="2">
      <c r="E26" s="29" t="s">
        <v>362</v>
      </c>
      <c r="F26" s="88"/>
      <c r="G26" s="88" t="s">
        <v>363</v>
      </c>
      <c r="H26" s="88"/>
      <c r="I26" s="88"/>
      <c r="J26" s="20">
        <v>110.4</v>
      </c>
      <c r="K26" s="20">
        <v>119</v>
      </c>
      <c r="L26" s="20">
        <v>128.30000000000001</v>
      </c>
      <c r="M26" s="20">
        <v>132.19999999999999</v>
      </c>
      <c r="N26" s="20">
        <v>135.525780063913</v>
      </c>
      <c r="O26" s="20">
        <v>138.50746679309401</v>
      </c>
      <c r="P26" s="20">
        <v>141.64715319362401</v>
      </c>
      <c r="Q26" s="20">
        <v>144.999380717506</v>
      </c>
      <c r="R26" s="20">
        <v>148.189075167835</v>
      </c>
      <c r="S26" s="20"/>
      <c r="T26" s="20"/>
      <c r="U26" s="20"/>
      <c r="V26" s="20"/>
      <c r="W26" s="20"/>
    </row>
    <row r="27" spans="1:23" hidden="1" outlineLevel="2">
      <c r="E27" s="29" t="s">
        <v>364</v>
      </c>
      <c r="F27" s="88"/>
      <c r="G27" s="88" t="s">
        <v>363</v>
      </c>
      <c r="H27" s="88"/>
      <c r="I27" s="88"/>
      <c r="J27" s="20">
        <v>111</v>
      </c>
      <c r="K27" s="20">
        <v>119.7</v>
      </c>
      <c r="L27" s="20">
        <v>129.1</v>
      </c>
      <c r="M27" s="20">
        <v>132.69999999999999</v>
      </c>
      <c r="N27" s="20">
        <v>135.77177335352999</v>
      </c>
      <c r="O27" s="20">
        <v>138.75890195898899</v>
      </c>
      <c r="P27" s="20">
        <v>141.92737827193201</v>
      </c>
      <c r="Q27" s="20">
        <v>145.27439044919399</v>
      </c>
      <c r="R27" s="20">
        <v>148.433821516443</v>
      </c>
      <c r="S27" s="20"/>
      <c r="T27" s="20"/>
      <c r="U27" s="20"/>
      <c r="V27" s="20"/>
      <c r="W27" s="20"/>
    </row>
    <row r="28" spans="1:23" hidden="1" outlineLevel="2">
      <c r="E28" s="29" t="s">
        <v>365</v>
      </c>
      <c r="F28" s="88"/>
      <c r="G28" s="88" t="s">
        <v>363</v>
      </c>
      <c r="H28" s="88"/>
      <c r="I28" s="88"/>
      <c r="J28" s="20">
        <v>111.4</v>
      </c>
      <c r="K28" s="20">
        <v>120.5</v>
      </c>
      <c r="L28" s="20">
        <v>129.4</v>
      </c>
      <c r="M28" s="20">
        <v>133</v>
      </c>
      <c r="N28" s="20">
        <v>136.01821314637601</v>
      </c>
      <c r="O28" s="20">
        <v>139.01079355978999</v>
      </c>
      <c r="P28" s="20">
        <v>142.208157728446</v>
      </c>
      <c r="Q28" s="20">
        <v>145.54992177174799</v>
      </c>
      <c r="R28" s="20">
        <v>148.67897208361501</v>
      </c>
      <c r="S28" s="20"/>
      <c r="T28" s="20"/>
      <c r="U28" s="20"/>
      <c r="V28" s="20"/>
      <c r="W28" s="20"/>
    </row>
    <row r="29" spans="1:23" hidden="1" outlineLevel="2">
      <c r="E29" s="29" t="s">
        <v>366</v>
      </c>
      <c r="F29" s="88"/>
      <c r="G29" s="88" t="s">
        <v>363</v>
      </c>
      <c r="H29" s="88"/>
      <c r="I29" s="88"/>
      <c r="J29" s="20">
        <v>111.4</v>
      </c>
      <c r="K29" s="20">
        <v>121.2</v>
      </c>
      <c r="L29" s="20">
        <v>129</v>
      </c>
      <c r="M29" s="20">
        <v>132.9</v>
      </c>
      <c r="N29" s="20">
        <v>136.26510025290199</v>
      </c>
      <c r="O29" s="20">
        <v>139.26314242407199</v>
      </c>
      <c r="P29" s="20">
        <v>142.489492659908</v>
      </c>
      <c r="Q29" s="20">
        <v>145.82597567443099</v>
      </c>
      <c r="R29" s="20">
        <v>148.92452753695</v>
      </c>
      <c r="S29" s="20"/>
      <c r="T29" s="20"/>
      <c r="U29" s="20"/>
      <c r="V29" s="20"/>
      <c r="W29" s="20"/>
    </row>
    <row r="30" spans="1:23" hidden="1" outlineLevel="2">
      <c r="E30" s="29" t="s">
        <v>367</v>
      </c>
      <c r="F30" s="88"/>
      <c r="G30" s="88" t="s">
        <v>363</v>
      </c>
      <c r="H30" s="88"/>
      <c r="I30" s="88"/>
      <c r="J30" s="20">
        <v>112.1</v>
      </c>
      <c r="K30" s="20">
        <v>121.8</v>
      </c>
      <c r="L30" s="20">
        <v>129.4</v>
      </c>
      <c r="M30" s="20">
        <v>133.4</v>
      </c>
      <c r="N30" s="20">
        <v>136.51243548502799</v>
      </c>
      <c r="O30" s="20">
        <v>139.515949381914</v>
      </c>
      <c r="P30" s="20">
        <v>142.771384165233</v>
      </c>
      <c r="Q30" s="20">
        <v>146.10255314838199</v>
      </c>
      <c r="R30" s="20">
        <v>149.17048854515201</v>
      </c>
      <c r="S30" s="20"/>
      <c r="T30" s="20"/>
      <c r="U30" s="20"/>
      <c r="V30" s="20"/>
      <c r="W30" s="20"/>
    </row>
    <row r="31" spans="1:23" hidden="1" outlineLevel="2">
      <c r="E31" s="29" t="s">
        <v>368</v>
      </c>
      <c r="F31" s="88"/>
      <c r="G31" s="88" t="s">
        <v>363</v>
      </c>
      <c r="H31" s="88"/>
      <c r="I31" s="88"/>
      <c r="J31" s="20">
        <v>112.4</v>
      </c>
      <c r="K31" s="20">
        <v>122.3</v>
      </c>
      <c r="L31" s="20">
        <v>130.1</v>
      </c>
      <c r="M31" s="20">
        <v>133.68564517027599</v>
      </c>
      <c r="N31" s="20">
        <v>136.760219656148</v>
      </c>
      <c r="O31" s="20">
        <v>139.76921526490199</v>
      </c>
      <c r="P31" s="20">
        <v>143.053833345508</v>
      </c>
      <c r="Q31" s="20">
        <v>146.37965518662199</v>
      </c>
      <c r="R31" s="20">
        <v>149.41685577802801</v>
      </c>
      <c r="S31" s="20"/>
      <c r="T31" s="20"/>
      <c r="U31" s="20"/>
      <c r="V31" s="20"/>
      <c r="W31" s="20"/>
    </row>
    <row r="32" spans="1:23" hidden="1" outlineLevel="2">
      <c r="E32" s="29" t="s">
        <v>369</v>
      </c>
      <c r="F32" s="88"/>
      <c r="G32" s="88" t="s">
        <v>363</v>
      </c>
      <c r="H32" s="88"/>
      <c r="I32" s="88"/>
      <c r="J32" s="20">
        <v>113.4</v>
      </c>
      <c r="K32" s="20">
        <v>124.3</v>
      </c>
      <c r="L32" s="20">
        <v>130.19999999999999</v>
      </c>
      <c r="M32" s="20">
        <v>133.97190198345601</v>
      </c>
      <c r="N32" s="20">
        <v>137.00845358113301</v>
      </c>
      <c r="O32" s="20">
        <v>140.02294090613199</v>
      </c>
      <c r="P32" s="20">
        <v>143.33684130399999</v>
      </c>
      <c r="Q32" s="20">
        <v>146.657282784052</v>
      </c>
      <c r="R32" s="20">
        <v>149.66362990649</v>
      </c>
      <c r="S32" s="20"/>
      <c r="T32" s="20"/>
      <c r="U32" s="20"/>
      <c r="V32" s="20"/>
      <c r="W32" s="20"/>
    </row>
    <row r="33" spans="1:23" hidden="1" outlineLevel="2">
      <c r="E33" s="29" t="s">
        <v>370</v>
      </c>
      <c r="F33" s="88"/>
      <c r="G33" s="88" t="s">
        <v>363</v>
      </c>
      <c r="H33" s="88"/>
      <c r="I33" s="88"/>
      <c r="J33" s="20">
        <v>114.1</v>
      </c>
      <c r="K33" s="20">
        <v>124.8</v>
      </c>
      <c r="L33" s="20">
        <v>130</v>
      </c>
      <c r="M33" s="20">
        <v>134.25877174922999</v>
      </c>
      <c r="N33" s="20">
        <v>137.25713807633201</v>
      </c>
      <c r="O33" s="20">
        <v>140.27712714020899</v>
      </c>
      <c r="P33" s="20">
        <v>143.62040914615801</v>
      </c>
      <c r="Q33" s="20">
        <v>146.93543693746199</v>
      </c>
      <c r="R33" s="20">
        <v>149.91081160255999</v>
      </c>
      <c r="S33" s="20"/>
      <c r="T33" s="20"/>
      <c r="U33" s="20"/>
      <c r="V33" s="20"/>
      <c r="W33" s="20"/>
    </row>
    <row r="34" spans="1:23" hidden="1" outlineLevel="2">
      <c r="E34" s="29" t="s">
        <v>371</v>
      </c>
      <c r="F34" s="88"/>
      <c r="G34" s="88" t="s">
        <v>363</v>
      </c>
      <c r="H34" s="88"/>
      <c r="I34" s="88"/>
      <c r="J34" s="20">
        <v>114.7</v>
      </c>
      <c r="K34" s="20">
        <v>125.3</v>
      </c>
      <c r="L34" s="20">
        <v>130.5</v>
      </c>
      <c r="M34" s="20">
        <v>134.54625578009501</v>
      </c>
      <c r="N34" s="20">
        <v>137.50627395957699</v>
      </c>
      <c r="O34" s="20">
        <v>140.531774803258</v>
      </c>
      <c r="P34" s="20">
        <v>143.904537979617</v>
      </c>
      <c r="Q34" s="20">
        <v>147.21411864553301</v>
      </c>
      <c r="R34" s="20">
        <v>150.15840153936901</v>
      </c>
      <c r="S34" s="20"/>
      <c r="T34" s="20"/>
      <c r="U34" s="20"/>
      <c r="V34" s="20"/>
      <c r="W34" s="20"/>
    </row>
    <row r="35" spans="1:23" hidden="1" outlineLevel="2">
      <c r="E35" s="29" t="s">
        <v>372</v>
      </c>
      <c r="F35" s="88"/>
      <c r="G35" s="88" t="s">
        <v>363</v>
      </c>
      <c r="H35" s="88"/>
      <c r="I35" s="88"/>
      <c r="J35" s="20">
        <v>114.6</v>
      </c>
      <c r="K35" s="20">
        <v>124.8</v>
      </c>
      <c r="L35" s="20">
        <v>130</v>
      </c>
      <c r="M35" s="20">
        <v>134.79047113195799</v>
      </c>
      <c r="N35" s="20">
        <v>137.75589164160601</v>
      </c>
      <c r="O35" s="20">
        <v>140.809793292943</v>
      </c>
      <c r="P35" s="20">
        <v>144.17747120307399</v>
      </c>
      <c r="Q35" s="20">
        <v>147.45725477389701</v>
      </c>
      <c r="R35" s="20">
        <v>150.40640034767699</v>
      </c>
      <c r="S35" s="20"/>
      <c r="T35" s="20"/>
      <c r="U35" s="20"/>
      <c r="V35" s="20"/>
      <c r="W35" s="20"/>
    </row>
    <row r="36" spans="1:23" hidden="1" outlineLevel="2">
      <c r="E36" s="29" t="s">
        <v>373</v>
      </c>
      <c r="F36" s="88"/>
      <c r="G36" s="88" t="s">
        <v>363</v>
      </c>
      <c r="H36" s="88"/>
      <c r="I36" s="88"/>
      <c r="J36" s="20">
        <v>115.4</v>
      </c>
      <c r="K36" s="20">
        <v>126</v>
      </c>
      <c r="L36" s="20">
        <v>130.80000000000001</v>
      </c>
      <c r="M36" s="20">
        <v>135.035129759911</v>
      </c>
      <c r="N36" s="20">
        <v>138.00596245922901</v>
      </c>
      <c r="O36" s="20">
        <v>141.08836179546901</v>
      </c>
      <c r="P36" s="20">
        <v>144.450922079035</v>
      </c>
      <c r="Q36" s="20">
        <v>147.70079246141299</v>
      </c>
      <c r="R36" s="20">
        <v>150.654808746181</v>
      </c>
      <c r="S36" s="20"/>
      <c r="T36" s="20"/>
      <c r="U36" s="20"/>
      <c r="V36" s="20"/>
      <c r="W36" s="20"/>
    </row>
    <row r="37" spans="1:23" hidden="1" outlineLevel="2">
      <c r="E37" s="29" t="s">
        <v>374</v>
      </c>
      <c r="F37" s="88"/>
      <c r="G37" s="88" t="s">
        <v>363</v>
      </c>
      <c r="H37" s="88"/>
      <c r="I37" s="88"/>
      <c r="J37" s="20">
        <v>116.5</v>
      </c>
      <c r="K37" s="20">
        <v>126.8</v>
      </c>
      <c r="L37" s="20">
        <v>131.6</v>
      </c>
      <c r="M37" s="20">
        <v>135.28023246854599</v>
      </c>
      <c r="N37" s="20">
        <v>138.25648723503201</v>
      </c>
      <c r="O37" s="20">
        <v>141.367481398942</v>
      </c>
      <c r="P37" s="20">
        <v>144.724891589294</v>
      </c>
      <c r="Q37" s="20">
        <v>147.94473237129199</v>
      </c>
      <c r="R37" s="20">
        <v>150.90362741134999</v>
      </c>
      <c r="S37" s="20"/>
      <c r="T37" s="20"/>
      <c r="U37" s="20"/>
      <c r="V37" s="20"/>
      <c r="W37" s="20"/>
    </row>
    <row r="38" spans="1:23" hidden="1" outlineLevel="1"/>
    <row r="39" spans="1:23" s="110" customFormat="1" hidden="1" outlineLevel="1">
      <c r="A39" s="85"/>
      <c r="B39" s="85" t="s">
        <v>375</v>
      </c>
      <c r="C39" s="111"/>
      <c r="D39" s="116"/>
    </row>
    <row r="40" spans="1:23" hidden="1" outlineLevel="1"/>
    <row r="41" spans="1:23" hidden="1" outlineLevel="2"/>
    <row r="42" spans="1:23" hidden="1" outlineLevel="2">
      <c r="E42" s="29" t="s">
        <v>376</v>
      </c>
      <c r="F42" s="20">
        <v>141.64715319362401</v>
      </c>
      <c r="G42" s="29" t="s">
        <v>363</v>
      </c>
    </row>
    <row r="43" spans="1:23" hidden="1" outlineLevel="2">
      <c r="E43" s="29" t="s">
        <v>377</v>
      </c>
      <c r="F43" s="20">
        <v>141.92737827193201</v>
      </c>
      <c r="G43" s="29" t="s">
        <v>363</v>
      </c>
    </row>
    <row r="44" spans="1:23" hidden="1" outlineLevel="2">
      <c r="E44" s="29" t="s">
        <v>378</v>
      </c>
      <c r="F44" s="20">
        <v>142.208157728446</v>
      </c>
      <c r="G44" s="29" t="s">
        <v>363</v>
      </c>
    </row>
    <row r="45" spans="1:23" hidden="1" outlineLevel="2">
      <c r="E45" s="29" t="s">
        <v>379</v>
      </c>
      <c r="F45" s="20">
        <v>142.489492659908</v>
      </c>
      <c r="G45" s="29" t="s">
        <v>363</v>
      </c>
    </row>
    <row r="46" spans="1:23" hidden="1" outlineLevel="2">
      <c r="E46" s="29" t="s">
        <v>380</v>
      </c>
      <c r="F46" s="20">
        <v>142.771384165233</v>
      </c>
      <c r="G46" s="29" t="s">
        <v>363</v>
      </c>
    </row>
    <row r="47" spans="1:23" hidden="1" outlineLevel="2">
      <c r="E47" s="29" t="s">
        <v>381</v>
      </c>
      <c r="F47" s="20">
        <v>143.053833345508</v>
      </c>
      <c r="G47" s="29" t="s">
        <v>363</v>
      </c>
    </row>
    <row r="48" spans="1:23" hidden="1" outlineLevel="2">
      <c r="E48" s="29" t="s">
        <v>382</v>
      </c>
      <c r="F48" s="20">
        <v>143.33684130399999</v>
      </c>
      <c r="G48" s="29" t="s">
        <v>363</v>
      </c>
    </row>
    <row r="49" spans="2:7" hidden="1" outlineLevel="2">
      <c r="E49" s="29" t="s">
        <v>383</v>
      </c>
      <c r="F49" s="20">
        <v>143.62040914615801</v>
      </c>
      <c r="G49" s="29" t="s">
        <v>363</v>
      </c>
    </row>
    <row r="50" spans="2:7" hidden="1" outlineLevel="2">
      <c r="E50" s="29" t="s">
        <v>384</v>
      </c>
      <c r="F50" s="20">
        <v>143.904537979617</v>
      </c>
      <c r="G50" s="29" t="s">
        <v>363</v>
      </c>
    </row>
    <row r="51" spans="2:7" hidden="1" outlineLevel="2">
      <c r="E51" s="29" t="s">
        <v>385</v>
      </c>
      <c r="F51" s="20">
        <v>144.17747120307399</v>
      </c>
      <c r="G51" s="29" t="s">
        <v>363</v>
      </c>
    </row>
    <row r="52" spans="2:7" hidden="1" outlineLevel="2">
      <c r="E52" s="29" t="s">
        <v>386</v>
      </c>
      <c r="F52" s="20">
        <v>144.450922079035</v>
      </c>
      <c r="G52" s="29" t="s">
        <v>363</v>
      </c>
    </row>
    <row r="53" spans="2:7" hidden="1" outlineLevel="2">
      <c r="E53" s="29" t="s">
        <v>387</v>
      </c>
      <c r="F53" s="20">
        <v>144.724891589294</v>
      </c>
      <c r="G53" s="29" t="s">
        <v>363</v>
      </c>
    </row>
    <row r="54" spans="2:7" hidden="1" outlineLevel="1"/>
    <row r="55" spans="2:7" hidden="1" outlineLevel="1">
      <c r="B55" s="25" t="s">
        <v>388</v>
      </c>
    </row>
    <row r="56" spans="2:7" hidden="1" outlineLevel="1"/>
    <row r="57" spans="2:7" hidden="1" outlineLevel="2"/>
    <row r="58" spans="2:7" hidden="1" outlineLevel="2">
      <c r="E58" s="29" t="s">
        <v>389</v>
      </c>
      <c r="F58" s="92">
        <v>2023</v>
      </c>
      <c r="G58" s="29" t="s">
        <v>390</v>
      </c>
    </row>
    <row r="59" spans="2:7" hidden="1" outlineLevel="2">
      <c r="E59" s="29" t="s">
        <v>391</v>
      </c>
      <c r="F59" s="92">
        <v>2028</v>
      </c>
      <c r="G59" s="29" t="s">
        <v>390</v>
      </c>
    </row>
    <row r="60" spans="2:7" hidden="1" outlineLevel="2">
      <c r="E60" s="29" t="s">
        <v>392</v>
      </c>
      <c r="F60" s="92">
        <v>2030</v>
      </c>
      <c r="G60" s="29" t="s">
        <v>390</v>
      </c>
    </row>
    <row r="61" spans="2:7" hidden="1" outlineLevel="2">
      <c r="E61" s="29" t="s">
        <v>393</v>
      </c>
      <c r="F61" s="92">
        <v>2023</v>
      </c>
      <c r="G61" s="29" t="s">
        <v>390</v>
      </c>
    </row>
    <row r="62" spans="2:7" hidden="1" outlineLevel="2">
      <c r="E62" s="29" t="s">
        <v>394</v>
      </c>
      <c r="F62" s="92">
        <v>2028</v>
      </c>
      <c r="G62" s="29" t="s">
        <v>390</v>
      </c>
    </row>
    <row r="63" spans="2:7" hidden="1" outlineLevel="2">
      <c r="E63" s="29" t="s">
        <v>395</v>
      </c>
      <c r="F63" s="92">
        <v>2030</v>
      </c>
      <c r="G63" s="29" t="s">
        <v>390</v>
      </c>
    </row>
    <row r="64" spans="2:7"/>
    <row r="65" spans="1:7" s="38" customFormat="1">
      <c r="A65" s="26" t="s">
        <v>396</v>
      </c>
      <c r="B65" s="26"/>
      <c r="C65" s="39"/>
      <c r="D65" s="95"/>
    </row>
    <row r="66" spans="1:7" collapsed="1"/>
    <row r="67" spans="1:7" hidden="1" outlineLevel="1"/>
    <row r="68" spans="1:7" hidden="1" outlineLevel="1"/>
    <row r="69" spans="1:7" hidden="1" outlineLevel="1">
      <c r="B69" s="25" t="s">
        <v>397</v>
      </c>
    </row>
    <row r="70" spans="1:7" hidden="1" outlineLevel="1"/>
    <row r="71" spans="1:7" hidden="1" outlineLevel="2"/>
    <row r="72" spans="1:7" hidden="1" outlineLevel="2">
      <c r="E72" s="29" t="s">
        <v>398</v>
      </c>
      <c r="F72" s="20"/>
      <c r="G72" s="29" t="s">
        <v>399</v>
      </c>
    </row>
    <row r="73" spans="1:7" hidden="1" outlineLevel="2">
      <c r="E73" s="29" t="s">
        <v>400</v>
      </c>
      <c r="F73" s="20"/>
      <c r="G73" s="29" t="s">
        <v>399</v>
      </c>
    </row>
    <row r="74" spans="1:7" hidden="1" outlineLevel="2">
      <c r="E74" s="29" t="s">
        <v>401</v>
      </c>
      <c r="F74" s="20"/>
      <c r="G74" s="29" t="s">
        <v>399</v>
      </c>
    </row>
    <row r="75" spans="1:7" hidden="1" outlineLevel="2">
      <c r="E75" s="29" t="s">
        <v>402</v>
      </c>
      <c r="F75" s="20"/>
      <c r="G75" s="29" t="s">
        <v>399</v>
      </c>
    </row>
    <row r="76" spans="1:7" hidden="1" outlineLevel="2">
      <c r="E76" s="29" t="s">
        <v>403</v>
      </c>
      <c r="F76" s="20"/>
      <c r="G76" s="29" t="s">
        <v>399</v>
      </c>
    </row>
    <row r="77" spans="1:7" hidden="1" outlineLevel="2">
      <c r="E77" s="29" t="s">
        <v>404</v>
      </c>
      <c r="F77" s="20"/>
      <c r="G77" s="29" t="s">
        <v>399</v>
      </c>
    </row>
    <row r="78" spans="1:7" hidden="1" outlineLevel="2"/>
    <row r="79" spans="1:7" hidden="1" outlineLevel="2">
      <c r="E79" s="29" t="s">
        <v>405</v>
      </c>
      <c r="F79" s="20"/>
      <c r="G79" s="29" t="s">
        <v>399</v>
      </c>
    </row>
    <row r="80" spans="1:7" hidden="1" outlineLevel="2">
      <c r="E80" s="29" t="s">
        <v>406</v>
      </c>
      <c r="F80" s="20"/>
      <c r="G80" s="29" t="s">
        <v>399</v>
      </c>
    </row>
    <row r="81" spans="2:7" hidden="1" outlineLevel="2">
      <c r="E81" s="29" t="s">
        <v>407</v>
      </c>
      <c r="F81" s="20"/>
      <c r="G81" s="29" t="s">
        <v>399</v>
      </c>
    </row>
    <row r="82" spans="2:7" hidden="1" outlineLevel="2">
      <c r="E82" s="29" t="s">
        <v>408</v>
      </c>
      <c r="F82" s="20"/>
      <c r="G82" s="29" t="s">
        <v>399</v>
      </c>
    </row>
    <row r="83" spans="2:7" hidden="1" outlineLevel="2">
      <c r="E83" s="29" t="s">
        <v>409</v>
      </c>
      <c r="F83" s="20"/>
      <c r="G83" s="29" t="s">
        <v>399</v>
      </c>
    </row>
    <row r="84" spans="2:7" hidden="1" outlineLevel="2">
      <c r="E84" s="29" t="s">
        <v>410</v>
      </c>
      <c r="F84" s="20"/>
      <c r="G84" s="29" t="s">
        <v>399</v>
      </c>
    </row>
    <row r="85" spans="2:7" hidden="1" outlineLevel="2"/>
    <row r="86" spans="2:7" hidden="1" outlineLevel="2">
      <c r="E86" s="29" t="s">
        <v>411</v>
      </c>
      <c r="F86" s="20"/>
      <c r="G86" s="29" t="s">
        <v>399</v>
      </c>
    </row>
    <row r="87" spans="2:7" hidden="1" outlineLevel="2">
      <c r="E87" s="29" t="s">
        <v>412</v>
      </c>
      <c r="F87" s="20"/>
      <c r="G87" s="29" t="s">
        <v>399</v>
      </c>
    </row>
    <row r="88" spans="2:7" hidden="1" outlineLevel="2">
      <c r="E88" s="29" t="s">
        <v>413</v>
      </c>
      <c r="F88" s="20"/>
      <c r="G88" s="29" t="s">
        <v>399</v>
      </c>
    </row>
    <row r="89" spans="2:7" hidden="1" outlineLevel="2">
      <c r="E89" s="29" t="s">
        <v>414</v>
      </c>
      <c r="F89" s="20"/>
      <c r="G89" s="29" t="s">
        <v>399</v>
      </c>
    </row>
    <row r="90" spans="2:7" hidden="1" outlineLevel="2">
      <c r="E90" s="29" t="s">
        <v>415</v>
      </c>
      <c r="F90" s="20"/>
      <c r="G90" s="29" t="s">
        <v>399</v>
      </c>
    </row>
    <row r="91" spans="2:7" hidden="1" outlineLevel="2">
      <c r="E91" s="29" t="s">
        <v>416</v>
      </c>
      <c r="F91" s="20"/>
      <c r="G91" s="29" t="s">
        <v>399</v>
      </c>
    </row>
    <row r="92" spans="2:7" hidden="1" outlineLevel="1"/>
    <row r="93" spans="2:7" hidden="1" outlineLevel="1">
      <c r="B93" s="25" t="s">
        <v>417</v>
      </c>
    </row>
    <row r="94" spans="2:7" hidden="1" outlineLevel="1"/>
    <row r="95" spans="2:7" hidden="1" outlineLevel="2"/>
    <row r="96" spans="2:7" hidden="1" outlineLevel="2">
      <c r="E96" s="29" t="s">
        <v>418</v>
      </c>
      <c r="F96" s="20"/>
      <c r="G96" s="29" t="s">
        <v>399</v>
      </c>
    </row>
    <row r="97" spans="5:7" hidden="1" outlineLevel="2">
      <c r="E97" s="29" t="s">
        <v>419</v>
      </c>
      <c r="F97" s="20"/>
      <c r="G97" s="29" t="s">
        <v>399</v>
      </c>
    </row>
    <row r="98" spans="5:7" hidden="1" outlineLevel="2">
      <c r="E98" s="29" t="s">
        <v>420</v>
      </c>
      <c r="F98" s="20"/>
      <c r="G98" s="29" t="s">
        <v>399</v>
      </c>
    </row>
    <row r="99" spans="5:7" hidden="1" outlineLevel="2">
      <c r="E99" s="29" t="s">
        <v>421</v>
      </c>
      <c r="F99" s="20"/>
      <c r="G99" s="29" t="s">
        <v>399</v>
      </c>
    </row>
    <row r="100" spans="5:7" hidden="1" outlineLevel="2">
      <c r="E100" s="29" t="s">
        <v>422</v>
      </c>
      <c r="F100" s="20"/>
      <c r="G100" s="29" t="s">
        <v>399</v>
      </c>
    </row>
    <row r="101" spans="5:7" hidden="1" outlineLevel="2">
      <c r="E101" s="29" t="s">
        <v>423</v>
      </c>
      <c r="F101" s="20"/>
      <c r="G101" s="29" t="s">
        <v>399</v>
      </c>
    </row>
    <row r="102" spans="5:7" hidden="1" outlineLevel="2"/>
    <row r="103" spans="5:7" hidden="1" outlineLevel="2">
      <c r="E103" s="29" t="s">
        <v>424</v>
      </c>
      <c r="F103" s="20"/>
      <c r="G103" s="29" t="s">
        <v>399</v>
      </c>
    </row>
    <row r="104" spans="5:7" hidden="1" outlineLevel="2">
      <c r="E104" s="29" t="s">
        <v>425</v>
      </c>
      <c r="F104" s="20"/>
      <c r="G104" s="29" t="s">
        <v>399</v>
      </c>
    </row>
    <row r="105" spans="5:7" hidden="1" outlineLevel="2">
      <c r="E105" s="29" t="s">
        <v>426</v>
      </c>
      <c r="F105" s="20"/>
      <c r="G105" s="29" t="s">
        <v>399</v>
      </c>
    </row>
    <row r="106" spans="5:7" hidden="1" outlineLevel="2">
      <c r="E106" s="29" t="s">
        <v>427</v>
      </c>
      <c r="F106" s="20"/>
      <c r="G106" s="29" t="s">
        <v>399</v>
      </c>
    </row>
    <row r="107" spans="5:7" hidden="1" outlineLevel="2">
      <c r="E107" s="29" t="s">
        <v>428</v>
      </c>
      <c r="F107" s="20"/>
      <c r="G107" s="29" t="s">
        <v>399</v>
      </c>
    </row>
    <row r="108" spans="5:7" hidden="1" outlineLevel="2">
      <c r="E108" s="29" t="s">
        <v>429</v>
      </c>
      <c r="F108" s="20"/>
      <c r="G108" s="29" t="s">
        <v>399</v>
      </c>
    </row>
    <row r="109" spans="5:7" hidden="1" outlineLevel="2"/>
    <row r="110" spans="5:7" hidden="1" outlineLevel="2">
      <c r="E110" s="29" t="s">
        <v>430</v>
      </c>
      <c r="F110" s="20"/>
      <c r="G110" s="29" t="s">
        <v>399</v>
      </c>
    </row>
    <row r="111" spans="5:7" hidden="1" outlineLevel="2">
      <c r="E111" s="29" t="s">
        <v>431</v>
      </c>
      <c r="F111" s="20"/>
      <c r="G111" s="29" t="s">
        <v>399</v>
      </c>
    </row>
    <row r="112" spans="5:7" hidden="1" outlineLevel="2">
      <c r="E112" s="29" t="s">
        <v>432</v>
      </c>
      <c r="F112" s="20"/>
      <c r="G112" s="29" t="s">
        <v>399</v>
      </c>
    </row>
    <row r="113" spans="5:7" hidden="1" outlineLevel="2">
      <c r="E113" s="29" t="s">
        <v>433</v>
      </c>
      <c r="F113" s="20"/>
      <c r="G113" s="29" t="s">
        <v>399</v>
      </c>
    </row>
    <row r="114" spans="5:7" hidden="1" outlineLevel="2">
      <c r="E114" s="29" t="s">
        <v>434</v>
      </c>
      <c r="F114" s="20"/>
      <c r="G114" s="29" t="s">
        <v>399</v>
      </c>
    </row>
    <row r="115" spans="5:7" hidden="1" outlineLevel="2">
      <c r="E115" s="29" t="s">
        <v>435</v>
      </c>
      <c r="F115" s="20"/>
      <c r="G115" s="29" t="s">
        <v>399</v>
      </c>
    </row>
    <row r="116" spans="5:7" hidden="1" outlineLevel="2"/>
    <row r="117" spans="5:7" hidden="1" outlineLevel="2">
      <c r="E117" s="29" t="s">
        <v>436</v>
      </c>
      <c r="F117" s="20"/>
      <c r="G117" s="29" t="s">
        <v>399</v>
      </c>
    </row>
    <row r="118" spans="5:7" hidden="1" outlineLevel="2">
      <c r="E118" s="29" t="s">
        <v>437</v>
      </c>
      <c r="F118" s="20"/>
      <c r="G118" s="29" t="s">
        <v>399</v>
      </c>
    </row>
    <row r="119" spans="5:7" hidden="1" outlineLevel="2">
      <c r="E119" s="29" t="s">
        <v>438</v>
      </c>
      <c r="F119" s="20"/>
      <c r="G119" s="29" t="s">
        <v>399</v>
      </c>
    </row>
    <row r="120" spans="5:7" hidden="1" outlineLevel="2">
      <c r="E120" s="29" t="s">
        <v>439</v>
      </c>
      <c r="F120" s="20"/>
      <c r="G120" s="29" t="s">
        <v>399</v>
      </c>
    </row>
    <row r="121" spans="5:7" hidden="1" outlineLevel="2">
      <c r="E121" s="29" t="s">
        <v>440</v>
      </c>
      <c r="F121" s="20"/>
      <c r="G121" s="29" t="s">
        <v>399</v>
      </c>
    </row>
    <row r="122" spans="5:7" hidden="1" outlineLevel="2">
      <c r="E122" s="29" t="s">
        <v>441</v>
      </c>
      <c r="F122" s="20"/>
      <c r="G122" s="29" t="s">
        <v>399</v>
      </c>
    </row>
    <row r="123" spans="5:7" hidden="1" outlineLevel="2"/>
    <row r="124" spans="5:7" hidden="1" outlineLevel="2">
      <c r="E124" s="29" t="s">
        <v>442</v>
      </c>
      <c r="F124" s="20"/>
      <c r="G124" s="29" t="s">
        <v>399</v>
      </c>
    </row>
    <row r="125" spans="5:7" hidden="1" outlineLevel="2">
      <c r="E125" s="29" t="s">
        <v>443</v>
      </c>
      <c r="F125" s="20"/>
      <c r="G125" s="29" t="s">
        <v>399</v>
      </c>
    </row>
    <row r="126" spans="5:7" hidden="1" outlineLevel="2">
      <c r="E126" s="29" t="s">
        <v>444</v>
      </c>
      <c r="F126" s="20"/>
      <c r="G126" s="29" t="s">
        <v>399</v>
      </c>
    </row>
    <row r="127" spans="5:7" hidden="1" outlineLevel="2">
      <c r="E127" s="29" t="s">
        <v>445</v>
      </c>
      <c r="F127" s="20"/>
      <c r="G127" s="29" t="s">
        <v>399</v>
      </c>
    </row>
    <row r="128" spans="5:7" hidden="1" outlineLevel="2">
      <c r="E128" s="29" t="s">
        <v>446</v>
      </c>
      <c r="F128" s="20"/>
      <c r="G128" s="29" t="s">
        <v>399</v>
      </c>
    </row>
    <row r="129" spans="5:7" hidden="1" outlineLevel="2">
      <c r="E129" s="29" t="s">
        <v>447</v>
      </c>
      <c r="F129" s="20"/>
      <c r="G129" s="29" t="s">
        <v>399</v>
      </c>
    </row>
    <row r="130" spans="5:7" hidden="1" outlineLevel="2"/>
    <row r="131" spans="5:7" hidden="1" outlineLevel="2">
      <c r="E131" s="29" t="s">
        <v>448</v>
      </c>
      <c r="F131" s="20"/>
      <c r="G131" s="29" t="s">
        <v>399</v>
      </c>
    </row>
    <row r="132" spans="5:7" hidden="1" outlineLevel="2">
      <c r="E132" s="29" t="s">
        <v>449</v>
      </c>
      <c r="F132" s="20"/>
      <c r="G132" s="29" t="s">
        <v>399</v>
      </c>
    </row>
    <row r="133" spans="5:7" hidden="1" outlineLevel="2">
      <c r="E133" s="29" t="s">
        <v>450</v>
      </c>
      <c r="F133" s="20"/>
      <c r="G133" s="29" t="s">
        <v>399</v>
      </c>
    </row>
    <row r="134" spans="5:7" hidden="1" outlineLevel="2">
      <c r="E134" s="29" t="s">
        <v>451</v>
      </c>
      <c r="F134" s="20"/>
      <c r="G134" s="29" t="s">
        <v>399</v>
      </c>
    </row>
    <row r="135" spans="5:7" hidden="1" outlineLevel="2">
      <c r="E135" s="29" t="s">
        <v>452</v>
      </c>
      <c r="F135" s="20"/>
      <c r="G135" s="29" t="s">
        <v>399</v>
      </c>
    </row>
    <row r="136" spans="5:7" hidden="1" outlineLevel="2">
      <c r="E136" s="29" t="s">
        <v>453</v>
      </c>
      <c r="F136" s="20"/>
      <c r="G136" s="29" t="s">
        <v>399</v>
      </c>
    </row>
    <row r="137" spans="5:7" hidden="1" outlineLevel="2"/>
    <row r="138" spans="5:7" hidden="1" outlineLevel="2">
      <c r="E138" s="29" t="s">
        <v>454</v>
      </c>
      <c r="F138" s="20"/>
      <c r="G138" s="29" t="s">
        <v>399</v>
      </c>
    </row>
    <row r="139" spans="5:7" hidden="1" outlineLevel="2">
      <c r="E139" s="29" t="s">
        <v>455</v>
      </c>
      <c r="F139" s="20"/>
      <c r="G139" s="29" t="s">
        <v>399</v>
      </c>
    </row>
    <row r="140" spans="5:7" hidden="1" outlineLevel="2">
      <c r="E140" s="29" t="s">
        <v>456</v>
      </c>
      <c r="F140" s="20"/>
      <c r="G140" s="29" t="s">
        <v>399</v>
      </c>
    </row>
    <row r="141" spans="5:7" hidden="1" outlineLevel="2">
      <c r="E141" s="29" t="s">
        <v>457</v>
      </c>
      <c r="F141" s="20"/>
      <c r="G141" s="29" t="s">
        <v>399</v>
      </c>
    </row>
    <row r="142" spans="5:7" hidden="1" outlineLevel="2">
      <c r="E142" s="29" t="s">
        <v>458</v>
      </c>
      <c r="F142" s="20"/>
      <c r="G142" s="29" t="s">
        <v>399</v>
      </c>
    </row>
    <row r="143" spans="5:7" hidden="1" outlineLevel="2">
      <c r="E143" s="29" t="s">
        <v>459</v>
      </c>
      <c r="F143" s="20"/>
      <c r="G143" s="29" t="s">
        <v>399</v>
      </c>
    </row>
    <row r="144" spans="5:7" hidden="1" outlineLevel="2"/>
    <row r="145" spans="2:7" hidden="1" outlineLevel="2">
      <c r="E145" s="29" t="s">
        <v>460</v>
      </c>
      <c r="F145" s="20"/>
      <c r="G145" s="29" t="s">
        <v>399</v>
      </c>
    </row>
    <row r="146" spans="2:7" hidden="1" outlineLevel="2">
      <c r="E146" s="29" t="s">
        <v>461</v>
      </c>
      <c r="F146" s="20"/>
      <c r="G146" s="29" t="s">
        <v>399</v>
      </c>
    </row>
    <row r="147" spans="2:7" hidden="1" outlineLevel="2">
      <c r="E147" s="29" t="s">
        <v>462</v>
      </c>
      <c r="F147" s="20"/>
      <c r="G147" s="29" t="s">
        <v>399</v>
      </c>
    </row>
    <row r="148" spans="2:7" hidden="1" outlineLevel="2">
      <c r="E148" s="29" t="s">
        <v>463</v>
      </c>
      <c r="F148" s="20"/>
      <c r="G148" s="29" t="s">
        <v>399</v>
      </c>
    </row>
    <row r="149" spans="2:7" hidden="1" outlineLevel="2">
      <c r="E149" s="29" t="s">
        <v>464</v>
      </c>
      <c r="F149" s="20"/>
      <c r="G149" s="29" t="s">
        <v>399</v>
      </c>
    </row>
    <row r="150" spans="2:7" hidden="1" outlineLevel="2">
      <c r="E150" s="29" t="s">
        <v>465</v>
      </c>
      <c r="F150" s="20"/>
      <c r="G150" s="29" t="s">
        <v>399</v>
      </c>
    </row>
    <row r="151" spans="2:7" hidden="1" outlineLevel="1"/>
    <row r="152" spans="2:7" hidden="1" outlineLevel="1">
      <c r="B152" s="25" t="s">
        <v>466</v>
      </c>
    </row>
    <row r="153" spans="2:7" hidden="1" outlineLevel="1"/>
    <row r="154" spans="2:7" hidden="1" outlineLevel="2"/>
    <row r="155" spans="2:7" hidden="1" outlineLevel="2">
      <c r="E155" s="29" t="s">
        <v>467</v>
      </c>
      <c r="F155" s="20"/>
      <c r="G155" s="29" t="s">
        <v>399</v>
      </c>
    </row>
    <row r="156" spans="2:7" hidden="1" outlineLevel="2">
      <c r="E156" s="29" t="s">
        <v>468</v>
      </c>
      <c r="F156" s="20"/>
      <c r="G156" s="29" t="s">
        <v>399</v>
      </c>
    </row>
    <row r="157" spans="2:7" hidden="1" outlineLevel="2">
      <c r="E157" s="29" t="s">
        <v>469</v>
      </c>
      <c r="F157" s="20"/>
      <c r="G157" s="29" t="s">
        <v>399</v>
      </c>
    </row>
    <row r="158" spans="2:7" hidden="1" outlineLevel="2">
      <c r="E158" s="29" t="s">
        <v>470</v>
      </c>
      <c r="F158" s="20"/>
      <c r="G158" s="29" t="s">
        <v>399</v>
      </c>
    </row>
    <row r="159" spans="2:7" hidden="1" outlineLevel="2">
      <c r="E159" s="29" t="s">
        <v>471</v>
      </c>
      <c r="F159" s="20"/>
      <c r="G159" s="29" t="s">
        <v>399</v>
      </c>
    </row>
    <row r="160" spans="2:7" hidden="1" outlineLevel="2">
      <c r="E160" s="29" t="s">
        <v>472</v>
      </c>
      <c r="F160" s="20"/>
      <c r="G160" s="29" t="s">
        <v>399</v>
      </c>
    </row>
    <row r="161" spans="5:7" hidden="1" outlineLevel="2"/>
    <row r="162" spans="5:7" hidden="1" outlineLevel="2">
      <c r="E162" s="29" t="s">
        <v>473</v>
      </c>
      <c r="F162" s="20"/>
      <c r="G162" s="29" t="s">
        <v>399</v>
      </c>
    </row>
    <row r="163" spans="5:7" hidden="1" outlineLevel="2">
      <c r="E163" s="29" t="s">
        <v>474</v>
      </c>
      <c r="F163" s="20"/>
      <c r="G163" s="29" t="s">
        <v>399</v>
      </c>
    </row>
    <row r="164" spans="5:7" hidden="1" outlineLevel="2">
      <c r="E164" s="29" t="s">
        <v>475</v>
      </c>
      <c r="F164" s="20"/>
      <c r="G164" s="29" t="s">
        <v>399</v>
      </c>
    </row>
    <row r="165" spans="5:7" hidden="1" outlineLevel="2">
      <c r="E165" s="29" t="s">
        <v>476</v>
      </c>
      <c r="F165" s="20"/>
      <c r="G165" s="29" t="s">
        <v>399</v>
      </c>
    </row>
    <row r="166" spans="5:7" hidden="1" outlineLevel="2">
      <c r="E166" s="29" t="s">
        <v>477</v>
      </c>
      <c r="F166" s="20"/>
      <c r="G166" s="29" t="s">
        <v>399</v>
      </c>
    </row>
    <row r="167" spans="5:7" hidden="1" outlineLevel="2">
      <c r="E167" s="29" t="s">
        <v>478</v>
      </c>
      <c r="F167" s="20"/>
      <c r="G167" s="29" t="s">
        <v>399</v>
      </c>
    </row>
    <row r="168" spans="5:7" hidden="1" outlineLevel="2"/>
    <row r="169" spans="5:7" hidden="1" outlineLevel="2">
      <c r="E169" s="29" t="s">
        <v>479</v>
      </c>
      <c r="F169" s="20"/>
      <c r="G169" s="29" t="s">
        <v>399</v>
      </c>
    </row>
    <row r="170" spans="5:7" hidden="1" outlineLevel="2">
      <c r="E170" s="29" t="s">
        <v>480</v>
      </c>
      <c r="F170" s="20"/>
      <c r="G170" s="29" t="s">
        <v>399</v>
      </c>
    </row>
    <row r="171" spans="5:7" hidden="1" outlineLevel="2">
      <c r="E171" s="29" t="s">
        <v>481</v>
      </c>
      <c r="F171" s="20"/>
      <c r="G171" s="29" t="s">
        <v>399</v>
      </c>
    </row>
    <row r="172" spans="5:7" hidden="1" outlineLevel="2">
      <c r="E172" s="29" t="s">
        <v>482</v>
      </c>
      <c r="F172" s="20"/>
      <c r="G172" s="29" t="s">
        <v>399</v>
      </c>
    </row>
    <row r="173" spans="5:7" hidden="1" outlineLevel="2">
      <c r="E173" s="29" t="s">
        <v>483</v>
      </c>
      <c r="F173" s="20"/>
      <c r="G173" s="29" t="s">
        <v>399</v>
      </c>
    </row>
    <row r="174" spans="5:7" hidden="1" outlineLevel="2">
      <c r="E174" s="29" t="s">
        <v>484</v>
      </c>
      <c r="F174" s="20"/>
      <c r="G174" s="29" t="s">
        <v>399</v>
      </c>
    </row>
    <row r="175" spans="5:7" hidden="1" outlineLevel="2"/>
    <row r="176" spans="5:7" hidden="1" outlineLevel="2">
      <c r="E176" s="29" t="s">
        <v>485</v>
      </c>
      <c r="F176" s="20"/>
      <c r="G176" s="29" t="s">
        <v>399</v>
      </c>
    </row>
    <row r="177" spans="5:7" hidden="1" outlineLevel="2">
      <c r="E177" s="29" t="s">
        <v>486</v>
      </c>
      <c r="F177" s="20"/>
      <c r="G177" s="29" t="s">
        <v>399</v>
      </c>
    </row>
    <row r="178" spans="5:7" hidden="1" outlineLevel="2">
      <c r="E178" s="29" t="s">
        <v>487</v>
      </c>
      <c r="F178" s="20"/>
      <c r="G178" s="29" t="s">
        <v>399</v>
      </c>
    </row>
    <row r="179" spans="5:7" hidden="1" outlineLevel="2">
      <c r="E179" s="29" t="s">
        <v>488</v>
      </c>
      <c r="F179" s="20"/>
      <c r="G179" s="29" t="s">
        <v>399</v>
      </c>
    </row>
    <row r="180" spans="5:7" hidden="1" outlineLevel="2">
      <c r="E180" s="29" t="s">
        <v>489</v>
      </c>
      <c r="F180" s="20"/>
      <c r="G180" s="29" t="s">
        <v>399</v>
      </c>
    </row>
    <row r="181" spans="5:7" hidden="1" outlineLevel="2">
      <c r="E181" s="29" t="s">
        <v>490</v>
      </c>
      <c r="F181" s="20"/>
      <c r="G181" s="29" t="s">
        <v>399</v>
      </c>
    </row>
    <row r="182" spans="5:7" hidden="1" outlineLevel="2"/>
    <row r="183" spans="5:7" hidden="1" outlineLevel="2">
      <c r="E183" s="29" t="s">
        <v>491</v>
      </c>
      <c r="F183" s="20"/>
      <c r="G183" s="29" t="s">
        <v>399</v>
      </c>
    </row>
    <row r="184" spans="5:7" hidden="1" outlineLevel="2">
      <c r="E184" s="29" t="s">
        <v>492</v>
      </c>
      <c r="F184" s="20"/>
      <c r="G184" s="29" t="s">
        <v>399</v>
      </c>
    </row>
    <row r="185" spans="5:7" hidden="1" outlineLevel="2">
      <c r="E185" s="29" t="s">
        <v>493</v>
      </c>
      <c r="F185" s="20"/>
      <c r="G185" s="29" t="s">
        <v>399</v>
      </c>
    </row>
    <row r="186" spans="5:7" hidden="1" outlineLevel="2">
      <c r="E186" s="29" t="s">
        <v>494</v>
      </c>
      <c r="F186" s="20"/>
      <c r="G186" s="29" t="s">
        <v>399</v>
      </c>
    </row>
    <row r="187" spans="5:7" hidden="1" outlineLevel="2">
      <c r="E187" s="29" t="s">
        <v>495</v>
      </c>
      <c r="F187" s="20"/>
      <c r="G187" s="29" t="s">
        <v>399</v>
      </c>
    </row>
    <row r="188" spans="5:7" hidden="1" outlineLevel="2">
      <c r="E188" s="29" t="s">
        <v>496</v>
      </c>
      <c r="F188" s="20"/>
      <c r="G188" s="29" t="s">
        <v>399</v>
      </c>
    </row>
    <row r="189" spans="5:7" hidden="1" outlineLevel="2"/>
    <row r="190" spans="5:7" hidden="1" outlineLevel="2">
      <c r="E190" s="29" t="s">
        <v>497</v>
      </c>
      <c r="F190" s="20"/>
      <c r="G190" s="29" t="s">
        <v>399</v>
      </c>
    </row>
    <row r="191" spans="5:7" hidden="1" outlineLevel="2">
      <c r="E191" s="29" t="s">
        <v>498</v>
      </c>
      <c r="F191" s="20"/>
      <c r="G191" s="29" t="s">
        <v>399</v>
      </c>
    </row>
    <row r="192" spans="5:7" hidden="1" outlineLevel="2">
      <c r="E192" s="29" t="s">
        <v>499</v>
      </c>
      <c r="F192" s="20"/>
      <c r="G192" s="29" t="s">
        <v>399</v>
      </c>
    </row>
    <row r="193" spans="5:7" hidden="1" outlineLevel="2">
      <c r="E193" s="29" t="s">
        <v>500</v>
      </c>
      <c r="F193" s="20"/>
      <c r="G193" s="29" t="s">
        <v>399</v>
      </c>
    </row>
    <row r="194" spans="5:7" hidden="1" outlineLevel="2">
      <c r="E194" s="29" t="s">
        <v>501</v>
      </c>
      <c r="F194" s="20"/>
      <c r="G194" s="29" t="s">
        <v>399</v>
      </c>
    </row>
    <row r="195" spans="5:7" hidden="1" outlineLevel="2">
      <c r="E195" s="29" t="s">
        <v>502</v>
      </c>
      <c r="F195" s="20"/>
      <c r="G195" s="29" t="s">
        <v>399</v>
      </c>
    </row>
    <row r="196" spans="5:7" hidden="1" outlineLevel="2"/>
    <row r="197" spans="5:7" hidden="1" outlineLevel="2">
      <c r="E197" s="29" t="s">
        <v>503</v>
      </c>
      <c r="F197" s="20"/>
      <c r="G197" s="29" t="s">
        <v>399</v>
      </c>
    </row>
    <row r="198" spans="5:7" hidden="1" outlineLevel="2">
      <c r="E198" s="29" t="s">
        <v>504</v>
      </c>
      <c r="F198" s="20"/>
      <c r="G198" s="29" t="s">
        <v>399</v>
      </c>
    </row>
    <row r="199" spans="5:7" hidden="1" outlineLevel="2">
      <c r="E199" s="29" t="s">
        <v>505</v>
      </c>
      <c r="F199" s="20"/>
      <c r="G199" s="29" t="s">
        <v>399</v>
      </c>
    </row>
    <row r="200" spans="5:7" hidden="1" outlineLevel="2">
      <c r="E200" s="29" t="s">
        <v>506</v>
      </c>
      <c r="F200" s="20"/>
      <c r="G200" s="29" t="s">
        <v>399</v>
      </c>
    </row>
    <row r="201" spans="5:7" hidden="1" outlineLevel="2">
      <c r="E201" s="29" t="s">
        <v>507</v>
      </c>
      <c r="F201" s="20"/>
      <c r="G201" s="29" t="s">
        <v>399</v>
      </c>
    </row>
    <row r="202" spans="5:7" hidden="1" outlineLevel="2">
      <c r="E202" s="29" t="s">
        <v>508</v>
      </c>
      <c r="F202" s="20"/>
      <c r="G202" s="29" t="s">
        <v>399</v>
      </c>
    </row>
    <row r="203" spans="5:7" hidden="1" outlineLevel="2"/>
    <row r="204" spans="5:7" hidden="1" outlineLevel="2">
      <c r="E204" s="29" t="s">
        <v>509</v>
      </c>
      <c r="F204" s="20"/>
      <c r="G204" s="29" t="s">
        <v>399</v>
      </c>
    </row>
    <row r="205" spans="5:7" hidden="1" outlineLevel="2">
      <c r="E205" s="29" t="s">
        <v>510</v>
      </c>
      <c r="F205" s="20"/>
      <c r="G205" s="29" t="s">
        <v>399</v>
      </c>
    </row>
    <row r="206" spans="5:7" hidden="1" outlineLevel="2">
      <c r="E206" s="29" t="s">
        <v>511</v>
      </c>
      <c r="F206" s="20"/>
      <c r="G206" s="29" t="s">
        <v>399</v>
      </c>
    </row>
    <row r="207" spans="5:7" hidden="1" outlineLevel="2">
      <c r="E207" s="29" t="s">
        <v>512</v>
      </c>
      <c r="F207" s="20"/>
      <c r="G207" s="29" t="s">
        <v>399</v>
      </c>
    </row>
    <row r="208" spans="5:7" hidden="1" outlineLevel="2">
      <c r="E208" s="29" t="s">
        <v>513</v>
      </c>
      <c r="F208" s="20"/>
      <c r="G208" s="29" t="s">
        <v>399</v>
      </c>
    </row>
    <row r="209" spans="5:7" hidden="1" outlineLevel="2">
      <c r="E209" s="29" t="s">
        <v>514</v>
      </c>
      <c r="F209" s="20"/>
      <c r="G209" s="29" t="s">
        <v>399</v>
      </c>
    </row>
    <row r="210" spans="5:7" hidden="1" outlineLevel="2"/>
    <row r="211" spans="5:7" hidden="1" outlineLevel="2">
      <c r="E211" s="29" t="s">
        <v>515</v>
      </c>
      <c r="F211" s="20"/>
      <c r="G211" s="29" t="s">
        <v>399</v>
      </c>
    </row>
    <row r="212" spans="5:7" hidden="1" outlineLevel="2">
      <c r="E212" s="29" t="s">
        <v>516</v>
      </c>
      <c r="F212" s="20"/>
      <c r="G212" s="29" t="s">
        <v>399</v>
      </c>
    </row>
    <row r="213" spans="5:7" hidden="1" outlineLevel="2">
      <c r="E213" s="29" t="s">
        <v>517</v>
      </c>
      <c r="F213" s="20"/>
      <c r="G213" s="29" t="s">
        <v>399</v>
      </c>
    </row>
    <row r="214" spans="5:7" hidden="1" outlineLevel="2">
      <c r="E214" s="29" t="s">
        <v>518</v>
      </c>
      <c r="F214" s="20"/>
      <c r="G214" s="29" t="s">
        <v>399</v>
      </c>
    </row>
    <row r="215" spans="5:7" hidden="1" outlineLevel="2">
      <c r="E215" s="29" t="s">
        <v>519</v>
      </c>
      <c r="F215" s="20"/>
      <c r="G215" s="29" t="s">
        <v>399</v>
      </c>
    </row>
    <row r="216" spans="5:7" hidden="1" outlineLevel="2">
      <c r="E216" s="29" t="s">
        <v>520</v>
      </c>
      <c r="F216" s="20"/>
      <c r="G216" s="29" t="s">
        <v>399</v>
      </c>
    </row>
    <row r="217" spans="5:7" hidden="1" outlineLevel="2"/>
    <row r="218" spans="5:7" hidden="1" outlineLevel="2">
      <c r="E218" s="29" t="s">
        <v>521</v>
      </c>
      <c r="F218" s="20"/>
      <c r="G218" s="29" t="s">
        <v>399</v>
      </c>
    </row>
    <row r="219" spans="5:7" hidden="1" outlineLevel="2">
      <c r="E219" s="29" t="s">
        <v>522</v>
      </c>
      <c r="F219" s="20"/>
      <c r="G219" s="29" t="s">
        <v>399</v>
      </c>
    </row>
    <row r="220" spans="5:7" hidden="1" outlineLevel="2">
      <c r="E220" s="29" t="s">
        <v>523</v>
      </c>
      <c r="F220" s="20"/>
      <c r="G220" s="29" t="s">
        <v>399</v>
      </c>
    </row>
    <row r="221" spans="5:7" hidden="1" outlineLevel="2">
      <c r="E221" s="29" t="s">
        <v>524</v>
      </c>
      <c r="F221" s="20"/>
      <c r="G221" s="29" t="s">
        <v>399</v>
      </c>
    </row>
    <row r="222" spans="5:7" hidden="1" outlineLevel="2">
      <c r="E222" s="29" t="s">
        <v>525</v>
      </c>
      <c r="F222" s="20"/>
      <c r="G222" s="29" t="s">
        <v>399</v>
      </c>
    </row>
    <row r="223" spans="5:7" hidden="1" outlineLevel="2">
      <c r="E223" s="29" t="s">
        <v>526</v>
      </c>
      <c r="F223" s="20"/>
      <c r="G223" s="29" t="s">
        <v>399</v>
      </c>
    </row>
    <row r="224" spans="5:7" hidden="1" outlineLevel="2"/>
    <row r="225" spans="1:7" hidden="1" outlineLevel="2">
      <c r="E225" s="29" t="s">
        <v>527</v>
      </c>
      <c r="F225" s="20"/>
      <c r="G225" s="29" t="s">
        <v>399</v>
      </c>
    </row>
    <row r="226" spans="1:7" hidden="1" outlineLevel="2">
      <c r="E226" s="29" t="s">
        <v>528</v>
      </c>
      <c r="F226" s="20"/>
      <c r="G226" s="29" t="s">
        <v>399</v>
      </c>
    </row>
    <row r="227" spans="1:7" hidden="1" outlineLevel="2">
      <c r="E227" s="29" t="s">
        <v>529</v>
      </c>
      <c r="F227" s="20"/>
      <c r="G227" s="29" t="s">
        <v>399</v>
      </c>
    </row>
    <row r="228" spans="1:7" hidden="1" outlineLevel="2">
      <c r="E228" s="29" t="s">
        <v>530</v>
      </c>
      <c r="F228" s="20"/>
      <c r="G228" s="29" t="s">
        <v>399</v>
      </c>
    </row>
    <row r="229" spans="1:7" hidden="1" outlineLevel="2">
      <c r="E229" s="29" t="s">
        <v>531</v>
      </c>
      <c r="F229" s="20"/>
      <c r="G229" s="29" t="s">
        <v>399</v>
      </c>
    </row>
    <row r="230" spans="1:7" hidden="1" outlineLevel="2">
      <c r="E230" s="29" t="s">
        <v>532</v>
      </c>
      <c r="F230" s="20"/>
      <c r="G230" s="29" t="s">
        <v>399</v>
      </c>
    </row>
    <row r="231" spans="1:7"/>
    <row r="232" spans="1:7" s="176" customFormat="1">
      <c r="A232" s="123" t="s">
        <v>533</v>
      </c>
      <c r="B232" s="123"/>
      <c r="C232" s="161"/>
      <c r="D232" s="168"/>
    </row>
    <row r="233" spans="1:7" collapsed="1"/>
    <row r="234" spans="1:7" hidden="1" outlineLevel="1"/>
    <row r="235" spans="1:7" hidden="1" outlineLevel="1">
      <c r="E235" s="29" t="s">
        <v>534</v>
      </c>
      <c r="F235" s="20">
        <v>1E-3</v>
      </c>
      <c r="G235" s="29" t="s">
        <v>535</v>
      </c>
    </row>
    <row r="236" spans="1:7"/>
    <row r="237" spans="1:7"/>
    <row r="238" spans="1:7"/>
    <row r="239" spans="1:7"/>
    <row r="240" spans="1:7"/>
    <row r="250"/>
    <row r="639" spans="4:4" hidden="1">
      <c r="D639" s="135"/>
    </row>
  </sheetData>
  <conditionalFormatting sqref="F2">
    <cfRule type="cellIs" dxfId="53" priority="1" stopIfTrue="1" operator="notEqual">
      <formula>0</formula>
    </cfRule>
    <cfRule type="cellIs" dxfId="52" priority="2" stopIfTrue="1" operator="equal">
      <formula>""</formula>
    </cfRule>
  </conditionalFormatting>
  <conditionalFormatting sqref="J3:GJ3">
    <cfRule type="cellIs" dxfId="51" priority="3" operator="equal">
      <formula>"PPA ext."</formula>
    </cfRule>
    <cfRule type="cellIs" dxfId="50" priority="4" operator="equal">
      <formula>"Delay"</formula>
    </cfRule>
    <cfRule type="cellIs" dxfId="49" priority="5" operator="equal">
      <formula>"Fin Close"</formula>
    </cfRule>
    <cfRule type="cellIs" dxfId="48" priority="6" stopIfTrue="1" operator="equal">
      <formula>"Construction"</formula>
    </cfRule>
    <cfRule type="cellIs" dxfId="47" priority="7" stopIfTrue="1" operator="equal">
      <formula>"Operations"</formula>
    </cfRule>
  </conditionalFormatting>
  <conditionalFormatting sqref="GK4:LD4">
    <cfRule type="cellIs" dxfId="46" priority="46" stopIfTrue="1" operator="equal">
      <formula>"Budget"</formula>
    </cfRule>
    <cfRule type="cellIs" dxfId="45" priority="47" stopIfTrue="1" operator="equal">
      <formula>"Actuals"</formula>
    </cfRule>
    <cfRule type="cellIs" dxfId="44" priority="48" stopIfTrue="1" operator="equal">
      <formula>"Forecast"</formula>
    </cfRule>
  </conditionalFormatting>
  <conditionalFormatting sqref="GK4:XFD4">
    <cfRule type="cellIs" dxfId="43" priority="38" operator="equal">
      <formula xml:space="preserve"> "FC/Const."</formula>
    </cfRule>
    <cfRule type="cellIs" dxfId="42" priority="39" operator="equal">
      <formula>"Ops/Post-cont."</formula>
    </cfRule>
    <cfRule type="cellIs" dxfId="41" priority="40" operator="equal">
      <formula>"Const/Ops"</formula>
    </cfRule>
    <cfRule type="cellIs" dxfId="40" priority="41" operator="equal">
      <formula>"Fin-close"</formula>
    </cfRule>
    <cfRule type="cellIs" dxfId="39" priority="42" stopIfTrue="1" operator="equal">
      <formula>"Const"</formula>
    </cfRule>
    <cfRule type="cellIs" dxfId="38" priority="43" stopIfTrue="1" operator="equal">
      <formula>"Ops"</formula>
    </cfRule>
    <cfRule type="cellIs" dxfId="37" priority="44" stopIfTrue="1" operator="equal">
      <formula>"Const"</formula>
    </cfRule>
    <cfRule type="cellIs" dxfId="36" priority="45" stopIfTrue="1" operator="equal">
      <formula>"Ops"</formula>
    </cfRule>
  </conditionalFormatting>
  <pageMargins left="0.70866141732283472" right="0.70866141732283472" top="0.74803149606299213" bottom="0.74803149606299213" header="0.31496062992125984" footer="0.31496062992125984"/>
  <pageSetup paperSize="8" scale="49"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8D8D8"/>
    <outlinePr summaryBelow="0" summaryRight="0"/>
    <pageSetUpPr fitToPage="1"/>
  </sheetPr>
  <dimension ref="A1:ZZ70"/>
  <sheetViews>
    <sheetView showGridLines="0" zoomScaleNormal="100" workbookViewId="0">
      <pane xSplit="9" ySplit="5" topLeftCell="J6" activePane="bottomRight" state="frozen"/>
      <selection pane="bottomRight"/>
      <selection pane="bottomLeft"/>
      <selection pane="topRight"/>
    </sheetView>
  </sheetViews>
  <sheetFormatPr defaultColWidth="0" defaultRowHeight="13.15" zeroHeight="1" outlineLevelRow="1"/>
  <cols>
    <col min="1" max="2" width="1.5" style="25" customWidth="1"/>
    <col min="3" max="3" width="1.5" style="61" customWidth="1"/>
    <col min="4" max="4" width="1.5" style="68" customWidth="1"/>
    <col min="5" max="5" width="190.83203125" style="29" customWidth="1"/>
    <col min="6" max="6" width="16.33203125" style="29" customWidth="1"/>
    <col min="7" max="8" width="15.1640625" style="29" customWidth="1"/>
    <col min="9" max="9" width="3.5" style="29" customWidth="1"/>
    <col min="10" max="24" width="15.1640625" style="29" customWidth="1"/>
    <col min="25" max="130" width="15.1640625" style="29" hidden="1" customWidth="1"/>
    <col min="131" max="702" width="0" style="29" hidden="1" customWidth="1"/>
    <col min="703" max="16384" width="15.1640625" style="29" hidden="1"/>
  </cols>
  <sheetData>
    <row r="1" spans="1:702" s="51" customFormat="1" ht="30.75">
      <c r="A1" s="18" t="e">
        <f ca="1" xml:space="preserve"> RIGHT(CELL("filename", A1), LEN(CELL("filename", A1)) - SEARCH("]", CELL("filename", A1)))</f>
        <v>#VALUE!</v>
      </c>
      <c r="B1" s="18"/>
    </row>
    <row r="2" spans="1:702" s="56" customFormat="1">
      <c r="A2" s="11"/>
      <c r="B2" s="11"/>
      <c r="C2" s="14"/>
      <c r="D2" s="15"/>
      <c r="E2" s="10" t="s">
        <v>340</v>
      </c>
      <c r="F2" s="58">
        <f>Inputs!$F$2</f>
        <v>0</v>
      </c>
      <c r="G2" s="55" t="s">
        <v>341</v>
      </c>
      <c r="H2" s="10"/>
      <c r="I2" s="10"/>
      <c r="J2" s="3">
        <f t="shared" ref="J2:W2" si="0" xml:space="preserve"> J$14</f>
        <v>44651</v>
      </c>
      <c r="K2" s="3">
        <f t="shared" si="0"/>
        <v>45016</v>
      </c>
      <c r="L2" s="3">
        <f t="shared" si="0"/>
        <v>45382</v>
      </c>
      <c r="M2" s="3">
        <f t="shared" si="0"/>
        <v>45747</v>
      </c>
      <c r="N2" s="3">
        <f t="shared" si="0"/>
        <v>46112</v>
      </c>
      <c r="O2" s="3">
        <f t="shared" si="0"/>
        <v>46477</v>
      </c>
      <c r="P2" s="3">
        <f t="shared" si="0"/>
        <v>46843</v>
      </c>
      <c r="Q2" s="3">
        <f t="shared" si="0"/>
        <v>47208</v>
      </c>
      <c r="R2" s="3">
        <f t="shared" si="0"/>
        <v>47573</v>
      </c>
      <c r="S2" s="3">
        <f t="shared" si="0"/>
        <v>47938</v>
      </c>
      <c r="T2" s="3">
        <f t="shared" si="0"/>
        <v>48304</v>
      </c>
      <c r="U2" s="3">
        <f t="shared" si="0"/>
        <v>48669</v>
      </c>
      <c r="V2" s="3">
        <f t="shared" si="0"/>
        <v>49034</v>
      </c>
      <c r="W2" s="3">
        <f t="shared" si="0"/>
        <v>49399</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c r="A3" s="11"/>
      <c r="B3" s="11"/>
      <c r="C3" s="14"/>
      <c r="D3" s="15"/>
      <c r="E3" s="29" t="s">
        <v>342</v>
      </c>
      <c r="H3" s="10"/>
      <c r="I3" s="10"/>
      <c r="J3" s="1" t="str">
        <f t="shared" ref="J3:W3" si="1" xml:space="preserve"> J$19</f>
        <v/>
      </c>
      <c r="K3" s="1" t="str">
        <f t="shared" si="1"/>
        <v/>
      </c>
      <c r="L3" s="1" t="str">
        <f t="shared" si="1"/>
        <v/>
      </c>
      <c r="M3" s="1" t="str">
        <f t="shared" si="1"/>
        <v/>
      </c>
      <c r="N3" s="1" t="str">
        <f t="shared" si="1"/>
        <v/>
      </c>
      <c r="O3" s="1" t="str">
        <f t="shared" si="1"/>
        <v/>
      </c>
      <c r="P3" s="1" t="str">
        <f t="shared" si="1"/>
        <v/>
      </c>
      <c r="Q3" s="1" t="str">
        <f t="shared" si="1"/>
        <v/>
      </c>
      <c r="R3" s="1" t="str">
        <f t="shared" si="1"/>
        <v/>
      </c>
      <c r="S3" s="1" t="str">
        <f t="shared" si="1"/>
        <v>PR29</v>
      </c>
      <c r="T3" s="1" t="str">
        <f t="shared" si="1"/>
        <v>PR29</v>
      </c>
      <c r="U3" s="1" t="str">
        <f t="shared" si="1"/>
        <v>PR29</v>
      </c>
      <c r="V3" s="1" t="str">
        <f t="shared" si="1"/>
        <v>PR29</v>
      </c>
      <c r="W3" s="1" t="str">
        <f t="shared" si="1"/>
        <v>PR29</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9" customFormat="1">
      <c r="A4" s="11"/>
      <c r="B4" s="11"/>
      <c r="C4" s="14"/>
      <c r="D4" s="15"/>
      <c r="E4" s="10" t="s">
        <v>343</v>
      </c>
      <c r="F4" s="25"/>
      <c r="G4" s="10"/>
      <c r="H4" s="10"/>
      <c r="I4" s="10"/>
      <c r="J4" s="9">
        <f t="shared" ref="J4:W4" si="2" xml:space="preserve"> J$25</f>
        <v>2022</v>
      </c>
      <c r="K4" s="9">
        <f t="shared" si="2"/>
        <v>2023</v>
      </c>
      <c r="L4" s="9">
        <f t="shared" si="2"/>
        <v>2024</v>
      </c>
      <c r="M4" s="9">
        <f t="shared" si="2"/>
        <v>2025</v>
      </c>
      <c r="N4" s="9">
        <f t="shared" si="2"/>
        <v>2026</v>
      </c>
      <c r="O4" s="9">
        <f t="shared" si="2"/>
        <v>2027</v>
      </c>
      <c r="P4" s="9">
        <f t="shared" si="2"/>
        <v>2028</v>
      </c>
      <c r="Q4" s="9">
        <f t="shared" si="2"/>
        <v>2029</v>
      </c>
      <c r="R4" s="9">
        <f t="shared" si="2"/>
        <v>2030</v>
      </c>
      <c r="S4" s="9">
        <f t="shared" si="2"/>
        <v>2031</v>
      </c>
      <c r="T4" s="9">
        <f t="shared" si="2"/>
        <v>2032</v>
      </c>
      <c r="U4" s="9">
        <f t="shared" si="2"/>
        <v>2033</v>
      </c>
      <c r="V4" s="9">
        <f t="shared" si="2"/>
        <v>2034</v>
      </c>
      <c r="W4" s="9">
        <f t="shared" si="2"/>
        <v>2035</v>
      </c>
    </row>
    <row r="5" spans="1:702" s="4" customFormat="1">
      <c r="A5" s="11"/>
      <c r="B5" s="11"/>
      <c r="C5" s="14"/>
      <c r="D5" s="15"/>
      <c r="E5" s="10" t="s">
        <v>344</v>
      </c>
      <c r="F5" s="25" t="s">
        <v>345</v>
      </c>
      <c r="G5" s="25" t="s">
        <v>346</v>
      </c>
      <c r="H5" s="25" t="s">
        <v>347</v>
      </c>
      <c r="I5" s="10"/>
      <c r="J5" s="2">
        <f t="shared" ref="J5:W5" si="3" xml:space="preserve"> J$29</f>
        <v>1</v>
      </c>
      <c r="K5" s="2">
        <f t="shared" si="3"/>
        <v>2</v>
      </c>
      <c r="L5" s="2">
        <f t="shared" si="3"/>
        <v>3</v>
      </c>
      <c r="M5" s="2">
        <f t="shared" si="3"/>
        <v>4</v>
      </c>
      <c r="N5" s="2">
        <f t="shared" si="3"/>
        <v>5</v>
      </c>
      <c r="O5" s="2">
        <f t="shared" si="3"/>
        <v>6</v>
      </c>
      <c r="P5" s="2">
        <f t="shared" si="3"/>
        <v>7</v>
      </c>
      <c r="Q5" s="2">
        <f t="shared" si="3"/>
        <v>8</v>
      </c>
      <c r="R5" s="2">
        <f t="shared" si="3"/>
        <v>9</v>
      </c>
      <c r="S5" s="2">
        <f t="shared" si="3"/>
        <v>10</v>
      </c>
      <c r="T5" s="2">
        <f t="shared" si="3"/>
        <v>11</v>
      </c>
      <c r="U5" s="2">
        <f t="shared" si="3"/>
        <v>12</v>
      </c>
      <c r="V5" s="2">
        <f t="shared" si="3"/>
        <v>13</v>
      </c>
      <c r="W5" s="2">
        <f t="shared" si="3"/>
        <v>14</v>
      </c>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c r="D6" s="29"/>
      <c r="F6" s="25"/>
      <c r="G6" s="25"/>
      <c r="H6" s="25"/>
    </row>
    <row r="7" spans="1:702"/>
    <row r="8" spans="1:702"/>
    <row r="9" spans="1:702" s="38" customFormat="1">
      <c r="A9" s="26"/>
      <c r="B9" s="26" t="s">
        <v>536</v>
      </c>
      <c r="C9" s="39"/>
      <c r="D9" s="46"/>
    </row>
    <row r="10" spans="1:702" collapsed="1"/>
    <row r="11" spans="1:702" hidden="1" outlineLevel="1">
      <c r="B11" s="25" t="s">
        <v>537</v>
      </c>
    </row>
    <row r="12" spans="1:702" s="204" customFormat="1" hidden="1" outlineLevel="1">
      <c r="A12" s="201"/>
      <c r="B12" s="201"/>
      <c r="C12" s="202"/>
      <c r="D12" s="203"/>
      <c r="E12" s="204" t="str">
        <f xml:space="preserve"> Inputs!E$15</f>
        <v>Months per period (Primary)</v>
      </c>
      <c r="F12" s="207">
        <f xml:space="preserve"> Inputs!F$15</f>
        <v>12</v>
      </c>
      <c r="G12" s="204" t="str">
        <f xml:space="preserve"> Inputs!G$15</f>
        <v>months</v>
      </c>
      <c r="H12" s="207"/>
    </row>
    <row r="13" spans="1:702" hidden="1" outlineLevel="1">
      <c r="E13" s="29" t="str">
        <f t="shared" ref="E13:W13" si="4" xml:space="preserve"> E$39</f>
        <v>Model period start</v>
      </c>
      <c r="F13" s="16">
        <f t="shared" si="4"/>
        <v>0</v>
      </c>
      <c r="G13" s="16" t="str">
        <f t="shared" si="4"/>
        <v>date</v>
      </c>
      <c r="H13" s="16">
        <f t="shared" si="4"/>
        <v>0</v>
      </c>
      <c r="I13" s="16">
        <f t="shared" si="4"/>
        <v>0</v>
      </c>
      <c r="J13" s="16">
        <f t="shared" si="4"/>
        <v>44287</v>
      </c>
      <c r="K13" s="16">
        <f t="shared" si="4"/>
        <v>44652</v>
      </c>
      <c r="L13" s="16">
        <f t="shared" si="4"/>
        <v>45017</v>
      </c>
      <c r="M13" s="16">
        <f t="shared" si="4"/>
        <v>45383</v>
      </c>
      <c r="N13" s="16">
        <f t="shared" si="4"/>
        <v>45748</v>
      </c>
      <c r="O13" s="16">
        <f t="shared" si="4"/>
        <v>46113</v>
      </c>
      <c r="P13" s="16">
        <f t="shared" si="4"/>
        <v>46478</v>
      </c>
      <c r="Q13" s="16">
        <f t="shared" si="4"/>
        <v>46844</v>
      </c>
      <c r="R13" s="16">
        <f t="shared" si="4"/>
        <v>47209</v>
      </c>
      <c r="S13" s="16">
        <f t="shared" si="4"/>
        <v>47574</v>
      </c>
      <c r="T13" s="16">
        <f t="shared" si="4"/>
        <v>47939</v>
      </c>
      <c r="U13" s="16">
        <f t="shared" si="4"/>
        <v>48305</v>
      </c>
      <c r="V13" s="16">
        <f t="shared" si="4"/>
        <v>48670</v>
      </c>
      <c r="W13" s="16">
        <f t="shared" si="4"/>
        <v>49035</v>
      </c>
    </row>
    <row r="14" spans="1:702" s="208" customFormat="1" hidden="1" outlineLevel="1">
      <c r="A14" s="216"/>
      <c r="B14" s="216"/>
      <c r="C14" s="216"/>
      <c r="D14" s="216"/>
      <c r="E14" s="216" t="s">
        <v>537</v>
      </c>
      <c r="F14" s="216"/>
      <c r="G14" s="216" t="s">
        <v>350</v>
      </c>
      <c r="H14" s="216"/>
      <c r="I14" s="216"/>
      <c r="J14" s="216">
        <f t="shared" ref="J14:W14" si="5" xml:space="preserve"> EDATE( J13, $F12 ) - 1</f>
        <v>44651</v>
      </c>
      <c r="K14" s="216">
        <f t="shared" si="5"/>
        <v>45016</v>
      </c>
      <c r="L14" s="216">
        <f t="shared" si="5"/>
        <v>45382</v>
      </c>
      <c r="M14" s="216">
        <f t="shared" si="5"/>
        <v>45747</v>
      </c>
      <c r="N14" s="216">
        <f t="shared" si="5"/>
        <v>46112</v>
      </c>
      <c r="O14" s="216">
        <f t="shared" si="5"/>
        <v>46477</v>
      </c>
      <c r="P14" s="216">
        <f t="shared" si="5"/>
        <v>46843</v>
      </c>
      <c r="Q14" s="216">
        <f t="shared" si="5"/>
        <v>47208</v>
      </c>
      <c r="R14" s="216">
        <f t="shared" si="5"/>
        <v>47573</v>
      </c>
      <c r="S14" s="216">
        <f t="shared" si="5"/>
        <v>47938</v>
      </c>
      <c r="T14" s="216">
        <f t="shared" si="5"/>
        <v>48304</v>
      </c>
      <c r="U14" s="216">
        <f t="shared" si="5"/>
        <v>48669</v>
      </c>
      <c r="V14" s="216">
        <f t="shared" si="5"/>
        <v>49034</v>
      </c>
      <c r="W14" s="216">
        <f t="shared" si="5"/>
        <v>49399</v>
      </c>
    </row>
    <row r="15" spans="1:702" hidden="1" outlineLevel="1"/>
    <row r="16" spans="1:702" hidden="1" outlineLevel="1"/>
    <row r="17" spans="1:23" hidden="1" outlineLevel="1">
      <c r="B17" s="25" t="s">
        <v>342</v>
      </c>
    </row>
    <row r="18" spans="1:23" hidden="1" outlineLevel="1">
      <c r="E18" s="29" t="str">
        <f t="shared" ref="E18:W18" si="6" xml:space="preserve"> E$60</f>
        <v>AMP period flag</v>
      </c>
      <c r="F18" s="13">
        <f t="shared" si="6"/>
        <v>0</v>
      </c>
      <c r="G18" s="13" t="str">
        <f t="shared" si="6"/>
        <v>flag</v>
      </c>
      <c r="H18" s="13">
        <f t="shared" si="6"/>
        <v>5</v>
      </c>
      <c r="I18" s="13">
        <f t="shared" si="6"/>
        <v>0</v>
      </c>
      <c r="J18" s="13">
        <f t="shared" si="6"/>
        <v>0</v>
      </c>
      <c r="K18" s="13">
        <f t="shared" si="6"/>
        <v>0</v>
      </c>
      <c r="L18" s="13">
        <f t="shared" si="6"/>
        <v>0</v>
      </c>
      <c r="M18" s="13">
        <f t="shared" si="6"/>
        <v>0</v>
      </c>
      <c r="N18" s="13">
        <f t="shared" si="6"/>
        <v>0</v>
      </c>
      <c r="O18" s="13">
        <f t="shared" si="6"/>
        <v>0</v>
      </c>
      <c r="P18" s="13">
        <f t="shared" si="6"/>
        <v>0</v>
      </c>
      <c r="Q18" s="13">
        <f t="shared" si="6"/>
        <v>0</v>
      </c>
      <c r="R18" s="13">
        <f t="shared" si="6"/>
        <v>0</v>
      </c>
      <c r="S18" s="13">
        <f t="shared" si="6"/>
        <v>1</v>
      </c>
      <c r="T18" s="13">
        <f t="shared" si="6"/>
        <v>1</v>
      </c>
      <c r="U18" s="13">
        <f t="shared" si="6"/>
        <v>1</v>
      </c>
      <c r="V18" s="13">
        <f t="shared" si="6"/>
        <v>1</v>
      </c>
      <c r="W18" s="13">
        <f t="shared" si="6"/>
        <v>1</v>
      </c>
    </row>
    <row r="19" spans="1:23" hidden="1" outlineLevel="1">
      <c r="A19" s="19"/>
      <c r="B19" s="19"/>
      <c r="C19" s="19"/>
      <c r="D19" s="19"/>
      <c r="E19" s="19" t="s">
        <v>342</v>
      </c>
      <c r="F19" s="19"/>
      <c r="G19" s="19" t="s">
        <v>538</v>
      </c>
      <c r="H19" s="19"/>
      <c r="I19" s="19"/>
      <c r="J19" s="19" t="str">
        <f t="shared" ref="J19:W19" si="7" xml:space="preserve"> IF( J18 = 1, "PR29", "" )</f>
        <v/>
      </c>
      <c r="K19" s="19" t="str">
        <f t="shared" si="7"/>
        <v/>
      </c>
      <c r="L19" s="19" t="str">
        <f t="shared" si="7"/>
        <v/>
      </c>
      <c r="M19" s="19" t="str">
        <f t="shared" si="7"/>
        <v/>
      </c>
      <c r="N19" s="19" t="str">
        <f t="shared" si="7"/>
        <v/>
      </c>
      <c r="O19" s="19" t="str">
        <f t="shared" si="7"/>
        <v/>
      </c>
      <c r="P19" s="19" t="str">
        <f t="shared" si="7"/>
        <v/>
      </c>
      <c r="Q19" s="19" t="str">
        <f t="shared" si="7"/>
        <v/>
      </c>
      <c r="R19" s="19" t="str">
        <f t="shared" si="7"/>
        <v/>
      </c>
      <c r="S19" s="19" t="str">
        <f t="shared" si="7"/>
        <v>PR29</v>
      </c>
      <c r="T19" s="19" t="str">
        <f t="shared" si="7"/>
        <v>PR29</v>
      </c>
      <c r="U19" s="19" t="str">
        <f t="shared" si="7"/>
        <v>PR29</v>
      </c>
      <c r="V19" s="19" t="str">
        <f t="shared" si="7"/>
        <v>PR29</v>
      </c>
      <c r="W19" s="19" t="str">
        <f t="shared" si="7"/>
        <v>PR29</v>
      </c>
    </row>
    <row r="20" spans="1:23" hidden="1" outlineLevel="1"/>
    <row r="21" spans="1:23" hidden="1" outlineLevel="1"/>
    <row r="22" spans="1:23" hidden="1" outlineLevel="1">
      <c r="B22" s="25" t="s">
        <v>539</v>
      </c>
    </row>
    <row r="23" spans="1:23" s="204" customFormat="1" hidden="1" outlineLevel="1">
      <c r="A23" s="201"/>
      <c r="B23" s="201"/>
      <c r="C23" s="202"/>
      <c r="D23" s="203"/>
      <c r="E23" s="204" t="str">
        <f xml:space="preserve"> Inputs!E$11</f>
        <v>Start date</v>
      </c>
      <c r="F23" s="215">
        <f xml:space="preserve"> Inputs!F$11</f>
        <v>44287</v>
      </c>
      <c r="G23" s="204" t="str">
        <f xml:space="preserve"> Inputs!G$11</f>
        <v>date</v>
      </c>
      <c r="H23" s="215"/>
    </row>
    <row r="24" spans="1:23" hidden="1" outlineLevel="1">
      <c r="E24" s="29" t="str">
        <f t="shared" ref="E24:W24" si="8" xml:space="preserve"> E$29</f>
        <v>Period number</v>
      </c>
      <c r="F24" s="13">
        <f t="shared" si="8"/>
        <v>0</v>
      </c>
      <c r="G24" s="13" t="str">
        <f t="shared" si="8"/>
        <v>counter</v>
      </c>
      <c r="H24" s="13">
        <f t="shared" si="8"/>
        <v>0</v>
      </c>
      <c r="I24" s="13">
        <f t="shared" si="8"/>
        <v>0</v>
      </c>
      <c r="J24" s="13">
        <f t="shared" si="8"/>
        <v>1</v>
      </c>
      <c r="K24" s="13">
        <f t="shared" si="8"/>
        <v>2</v>
      </c>
      <c r="L24" s="13">
        <f t="shared" si="8"/>
        <v>3</v>
      </c>
      <c r="M24" s="13">
        <f t="shared" si="8"/>
        <v>4</v>
      </c>
      <c r="N24" s="13">
        <f t="shared" si="8"/>
        <v>5</v>
      </c>
      <c r="O24" s="13">
        <f t="shared" si="8"/>
        <v>6</v>
      </c>
      <c r="P24" s="13">
        <f t="shared" si="8"/>
        <v>7</v>
      </c>
      <c r="Q24" s="13">
        <f t="shared" si="8"/>
        <v>8</v>
      </c>
      <c r="R24" s="13">
        <f t="shared" si="8"/>
        <v>9</v>
      </c>
      <c r="S24" s="13">
        <f t="shared" si="8"/>
        <v>10</v>
      </c>
      <c r="T24" s="13">
        <f t="shared" si="8"/>
        <v>11</v>
      </c>
      <c r="U24" s="13">
        <f t="shared" si="8"/>
        <v>12</v>
      </c>
      <c r="V24" s="13">
        <f t="shared" si="8"/>
        <v>13</v>
      </c>
      <c r="W24" s="13">
        <f t="shared" si="8"/>
        <v>14</v>
      </c>
    </row>
    <row r="25" spans="1:23" s="208" customFormat="1" hidden="1" outlineLevel="1">
      <c r="A25" s="217"/>
      <c r="B25" s="217"/>
      <c r="C25" s="217"/>
      <c r="D25" s="217"/>
      <c r="E25" s="217" t="s">
        <v>539</v>
      </c>
      <c r="F25" s="217"/>
      <c r="G25" s="217" t="s">
        <v>390</v>
      </c>
      <c r="H25" s="217"/>
      <c r="I25" s="217"/>
      <c r="J25" s="217">
        <f t="shared" ref="J25:W25" si="9" xml:space="preserve"> IF( J24 &lt;&gt; 0, YEAR( $F23 ) + J24 )</f>
        <v>2022</v>
      </c>
      <c r="K25" s="217">
        <f t="shared" si="9"/>
        <v>2023</v>
      </c>
      <c r="L25" s="217">
        <f t="shared" si="9"/>
        <v>2024</v>
      </c>
      <c r="M25" s="217">
        <f t="shared" si="9"/>
        <v>2025</v>
      </c>
      <c r="N25" s="217">
        <f t="shared" si="9"/>
        <v>2026</v>
      </c>
      <c r="O25" s="217">
        <f t="shared" si="9"/>
        <v>2027</v>
      </c>
      <c r="P25" s="217">
        <f t="shared" si="9"/>
        <v>2028</v>
      </c>
      <c r="Q25" s="217">
        <f t="shared" si="9"/>
        <v>2029</v>
      </c>
      <c r="R25" s="217">
        <f t="shared" si="9"/>
        <v>2030</v>
      </c>
      <c r="S25" s="217">
        <f t="shared" si="9"/>
        <v>2031</v>
      </c>
      <c r="T25" s="217">
        <f t="shared" si="9"/>
        <v>2032</v>
      </c>
      <c r="U25" s="217">
        <f t="shared" si="9"/>
        <v>2033</v>
      </c>
      <c r="V25" s="217">
        <f t="shared" si="9"/>
        <v>2034</v>
      </c>
      <c r="W25" s="217">
        <f t="shared" si="9"/>
        <v>2035</v>
      </c>
    </row>
    <row r="26" spans="1:23" hidden="1" outlineLevel="1"/>
    <row r="27" spans="1:23" hidden="1" outlineLevel="1"/>
    <row r="28" spans="1:23" hidden="1" outlineLevel="1">
      <c r="B28" s="25" t="s">
        <v>540</v>
      </c>
    </row>
    <row r="29" spans="1:23" s="208" customFormat="1" hidden="1" outlineLevel="1">
      <c r="A29" s="212"/>
      <c r="B29" s="212"/>
      <c r="C29" s="213"/>
      <c r="D29" s="214"/>
      <c r="E29" s="208" t="s">
        <v>540</v>
      </c>
      <c r="G29" s="208" t="s">
        <v>541</v>
      </c>
      <c r="H29" s="218"/>
      <c r="J29" s="218">
        <f t="shared" ref="J29:W29" si="10" xml:space="preserve"> I29 + 1</f>
        <v>1</v>
      </c>
      <c r="K29" s="218">
        <f t="shared" si="10"/>
        <v>2</v>
      </c>
      <c r="L29" s="218">
        <f t="shared" si="10"/>
        <v>3</v>
      </c>
      <c r="M29" s="218">
        <f t="shared" si="10"/>
        <v>4</v>
      </c>
      <c r="N29" s="218">
        <f t="shared" si="10"/>
        <v>5</v>
      </c>
      <c r="O29" s="218">
        <f t="shared" si="10"/>
        <v>6</v>
      </c>
      <c r="P29" s="218">
        <f t="shared" si="10"/>
        <v>7</v>
      </c>
      <c r="Q29" s="218">
        <f t="shared" si="10"/>
        <v>8</v>
      </c>
      <c r="R29" s="218">
        <f t="shared" si="10"/>
        <v>9</v>
      </c>
      <c r="S29" s="218">
        <f t="shared" si="10"/>
        <v>10</v>
      </c>
      <c r="T29" s="218">
        <f t="shared" si="10"/>
        <v>11</v>
      </c>
      <c r="U29" s="218">
        <f t="shared" si="10"/>
        <v>12</v>
      </c>
      <c r="V29" s="218">
        <f t="shared" si="10"/>
        <v>13</v>
      </c>
      <c r="W29" s="218">
        <f t="shared" si="10"/>
        <v>14</v>
      </c>
    </row>
    <row r="30" spans="1:23" hidden="1" outlineLevel="1"/>
    <row r="31" spans="1:23"/>
    <row r="32" spans="1:23"/>
    <row r="33" spans="1:23" s="38" customFormat="1">
      <c r="A33" s="26"/>
      <c r="B33" s="26" t="s">
        <v>542</v>
      </c>
      <c r="C33" s="39"/>
      <c r="D33" s="46"/>
    </row>
    <row r="34" spans="1:23" collapsed="1"/>
    <row r="35" spans="1:23" hidden="1" outlineLevel="1">
      <c r="B35" s="25" t="s">
        <v>542</v>
      </c>
    </row>
    <row r="36" spans="1:23" s="204" customFormat="1" hidden="1" outlineLevel="1">
      <c r="A36" s="201"/>
      <c r="B36" s="201"/>
      <c r="C36" s="202"/>
      <c r="D36" s="203"/>
      <c r="E36" s="204" t="str">
        <f xml:space="preserve"> Inputs!E$11</f>
        <v>Start date</v>
      </c>
      <c r="F36" s="215">
        <f xml:space="preserve"> Inputs!F$11</f>
        <v>44287</v>
      </c>
      <c r="G36" s="204" t="str">
        <f xml:space="preserve"> Inputs!G$11</f>
        <v>date</v>
      </c>
      <c r="H36" s="215"/>
    </row>
    <row r="37" spans="1:23" s="204" customFormat="1" hidden="1" outlineLevel="1">
      <c r="A37" s="201"/>
      <c r="B37" s="201"/>
      <c r="C37" s="202"/>
      <c r="D37" s="203"/>
      <c r="E37" s="204" t="str">
        <f xml:space="preserve"> Inputs!E$15</f>
        <v>Months per period (Primary)</v>
      </c>
      <c r="F37" s="207">
        <f xml:space="preserve"> Inputs!F$15</f>
        <v>12</v>
      </c>
      <c r="G37" s="204" t="str">
        <f xml:space="preserve"> Inputs!G$15</f>
        <v>months</v>
      </c>
      <c r="H37" s="207"/>
    </row>
    <row r="38" spans="1:23" hidden="1" outlineLevel="1">
      <c r="E38" s="29" t="str">
        <f t="shared" ref="E38:W38" si="11" xml:space="preserve"> E$29</f>
        <v>Period number</v>
      </c>
      <c r="F38" s="13">
        <f t="shared" si="11"/>
        <v>0</v>
      </c>
      <c r="G38" s="13" t="str">
        <f t="shared" si="11"/>
        <v>counter</v>
      </c>
      <c r="H38" s="13">
        <f t="shared" si="11"/>
        <v>0</v>
      </c>
      <c r="I38" s="13">
        <f t="shared" si="11"/>
        <v>0</v>
      </c>
      <c r="J38" s="13">
        <f t="shared" si="11"/>
        <v>1</v>
      </c>
      <c r="K38" s="13">
        <f t="shared" si="11"/>
        <v>2</v>
      </c>
      <c r="L38" s="13">
        <f t="shared" si="11"/>
        <v>3</v>
      </c>
      <c r="M38" s="13">
        <f t="shared" si="11"/>
        <v>4</v>
      </c>
      <c r="N38" s="13">
        <f t="shared" si="11"/>
        <v>5</v>
      </c>
      <c r="O38" s="13">
        <f t="shared" si="11"/>
        <v>6</v>
      </c>
      <c r="P38" s="13">
        <f t="shared" si="11"/>
        <v>7</v>
      </c>
      <c r="Q38" s="13">
        <f t="shared" si="11"/>
        <v>8</v>
      </c>
      <c r="R38" s="13">
        <f t="shared" si="11"/>
        <v>9</v>
      </c>
      <c r="S38" s="13">
        <f t="shared" si="11"/>
        <v>10</v>
      </c>
      <c r="T38" s="13">
        <f t="shared" si="11"/>
        <v>11</v>
      </c>
      <c r="U38" s="13">
        <f t="shared" si="11"/>
        <v>12</v>
      </c>
      <c r="V38" s="13">
        <f t="shared" si="11"/>
        <v>13</v>
      </c>
      <c r="W38" s="13">
        <f t="shared" si="11"/>
        <v>14</v>
      </c>
    </row>
    <row r="39" spans="1:23" hidden="1" outlineLevel="1">
      <c r="E39" s="29" t="s">
        <v>542</v>
      </c>
      <c r="G39" s="29" t="s">
        <v>350</v>
      </c>
      <c r="H39" s="16"/>
      <c r="J39" s="16">
        <f t="shared" ref="J39:W39" si="12" xml:space="preserve"> IF( J38 = 1, $F36, EDATE( I39, $F37 ) )</f>
        <v>44287</v>
      </c>
      <c r="K39" s="16">
        <f t="shared" si="12"/>
        <v>44652</v>
      </c>
      <c r="L39" s="16">
        <f t="shared" si="12"/>
        <v>45017</v>
      </c>
      <c r="M39" s="16">
        <f t="shared" si="12"/>
        <v>45383</v>
      </c>
      <c r="N39" s="16">
        <f t="shared" si="12"/>
        <v>45748</v>
      </c>
      <c r="O39" s="16">
        <f t="shared" si="12"/>
        <v>46113</v>
      </c>
      <c r="P39" s="16">
        <f t="shared" si="12"/>
        <v>46478</v>
      </c>
      <c r="Q39" s="16">
        <f t="shared" si="12"/>
        <v>46844</v>
      </c>
      <c r="R39" s="16">
        <f t="shared" si="12"/>
        <v>47209</v>
      </c>
      <c r="S39" s="16">
        <f t="shared" si="12"/>
        <v>47574</v>
      </c>
      <c r="T39" s="16">
        <f t="shared" si="12"/>
        <v>47939</v>
      </c>
      <c r="U39" s="16">
        <f t="shared" si="12"/>
        <v>48305</v>
      </c>
      <c r="V39" s="16">
        <f t="shared" si="12"/>
        <v>48670</v>
      </c>
      <c r="W39" s="16">
        <f t="shared" si="12"/>
        <v>49035</v>
      </c>
    </row>
    <row r="40" spans="1:23" hidden="1" outlineLevel="1"/>
    <row r="41" spans="1:23"/>
    <row r="42" spans="1:23"/>
    <row r="43" spans="1:23" s="38" customFormat="1">
      <c r="A43" s="26"/>
      <c r="B43" s="26" t="s">
        <v>543</v>
      </c>
      <c r="C43" s="39"/>
      <c r="D43" s="46"/>
    </row>
    <row r="44" spans="1:23" collapsed="1"/>
    <row r="45" spans="1:23" hidden="1" outlineLevel="1">
      <c r="B45" s="25" t="s">
        <v>543</v>
      </c>
    </row>
    <row r="46" spans="1:23" hidden="1" outlineLevel="1">
      <c r="A46" s="11"/>
      <c r="B46" s="11"/>
      <c r="C46" s="14"/>
      <c r="D46" s="15"/>
      <c r="E46" s="204" t="str">
        <f xml:space="preserve"> Inputs!E$13</f>
        <v>Forecast start date</v>
      </c>
      <c r="F46" s="215">
        <f xml:space="preserve"> Inputs!F$13</f>
        <v>47574</v>
      </c>
      <c r="G46" s="204" t="str">
        <f xml:space="preserve"> Inputs!G$13</f>
        <v>date</v>
      </c>
      <c r="H46" s="16"/>
    </row>
    <row r="47" spans="1:23" hidden="1" outlineLevel="1">
      <c r="E47" s="29" t="str">
        <f t="shared" ref="E47:W47" si="13" xml:space="preserve"> E$39</f>
        <v>Model period start</v>
      </c>
      <c r="F47" s="16">
        <f t="shared" si="13"/>
        <v>0</v>
      </c>
      <c r="G47" s="16" t="str">
        <f t="shared" si="13"/>
        <v>date</v>
      </c>
      <c r="H47" s="16">
        <f t="shared" si="13"/>
        <v>0</v>
      </c>
      <c r="I47" s="16">
        <f t="shared" si="13"/>
        <v>0</v>
      </c>
      <c r="J47" s="16">
        <f t="shared" si="13"/>
        <v>44287</v>
      </c>
      <c r="K47" s="16">
        <f t="shared" si="13"/>
        <v>44652</v>
      </c>
      <c r="L47" s="16">
        <f t="shared" si="13"/>
        <v>45017</v>
      </c>
      <c r="M47" s="16">
        <f t="shared" si="13"/>
        <v>45383</v>
      </c>
      <c r="N47" s="16">
        <f t="shared" si="13"/>
        <v>45748</v>
      </c>
      <c r="O47" s="16">
        <f t="shared" si="13"/>
        <v>46113</v>
      </c>
      <c r="P47" s="16">
        <f t="shared" si="13"/>
        <v>46478</v>
      </c>
      <c r="Q47" s="16">
        <f t="shared" si="13"/>
        <v>46844</v>
      </c>
      <c r="R47" s="16">
        <f t="shared" si="13"/>
        <v>47209</v>
      </c>
      <c r="S47" s="16">
        <f t="shared" si="13"/>
        <v>47574</v>
      </c>
      <c r="T47" s="16">
        <f t="shared" si="13"/>
        <v>47939</v>
      </c>
      <c r="U47" s="16">
        <f t="shared" si="13"/>
        <v>48305</v>
      </c>
      <c r="V47" s="16">
        <f t="shared" si="13"/>
        <v>48670</v>
      </c>
      <c r="W47" s="16">
        <f t="shared" si="13"/>
        <v>49035</v>
      </c>
    </row>
    <row r="48" spans="1:23" hidden="1" outlineLevel="1">
      <c r="E48" s="29" t="str">
        <f t="shared" ref="E48:W48" si="14" xml:space="preserve"> E$14</f>
        <v>Model period end</v>
      </c>
      <c r="F48" s="16">
        <f t="shared" si="14"/>
        <v>0</v>
      </c>
      <c r="G48" s="16" t="str">
        <f t="shared" si="14"/>
        <v>date</v>
      </c>
      <c r="H48" s="16">
        <f t="shared" si="14"/>
        <v>0</v>
      </c>
      <c r="I48" s="16">
        <f t="shared" si="14"/>
        <v>0</v>
      </c>
      <c r="J48" s="16">
        <f t="shared" si="14"/>
        <v>44651</v>
      </c>
      <c r="K48" s="16">
        <f t="shared" si="14"/>
        <v>45016</v>
      </c>
      <c r="L48" s="16">
        <f t="shared" si="14"/>
        <v>45382</v>
      </c>
      <c r="M48" s="16">
        <f t="shared" si="14"/>
        <v>45747</v>
      </c>
      <c r="N48" s="16">
        <f t="shared" si="14"/>
        <v>46112</v>
      </c>
      <c r="O48" s="16">
        <f t="shared" si="14"/>
        <v>46477</v>
      </c>
      <c r="P48" s="16">
        <f t="shared" si="14"/>
        <v>46843</v>
      </c>
      <c r="Q48" s="16">
        <f t="shared" si="14"/>
        <v>47208</v>
      </c>
      <c r="R48" s="16">
        <f t="shared" si="14"/>
        <v>47573</v>
      </c>
      <c r="S48" s="16">
        <f t="shared" si="14"/>
        <v>47938</v>
      </c>
      <c r="T48" s="16">
        <f t="shared" si="14"/>
        <v>48304</v>
      </c>
      <c r="U48" s="16">
        <f t="shared" si="14"/>
        <v>48669</v>
      </c>
      <c r="V48" s="16">
        <f t="shared" si="14"/>
        <v>49034</v>
      </c>
      <c r="W48" s="16">
        <f t="shared" si="14"/>
        <v>49399</v>
      </c>
    </row>
    <row r="49" spans="1:23" s="208" customFormat="1" hidden="1" outlineLevel="1">
      <c r="A49" s="212"/>
      <c r="B49" s="212"/>
      <c r="C49" s="213"/>
      <c r="D49" s="214"/>
      <c r="E49" s="208" t="s">
        <v>543</v>
      </c>
      <c r="G49" s="208" t="s">
        <v>544</v>
      </c>
      <c r="H49" s="218">
        <f xml:space="preserve"> SUM( J49:W49 )</f>
        <v>1</v>
      </c>
      <c r="J49" s="218">
        <f t="shared" ref="J49:W49" si="15" xml:space="preserve"> IF( AND( $F46 &gt;= J47, $F46 &lt;= J48 ), 1, 0 )</f>
        <v>0</v>
      </c>
      <c r="K49" s="218">
        <f t="shared" si="15"/>
        <v>0</v>
      </c>
      <c r="L49" s="218">
        <f t="shared" si="15"/>
        <v>0</v>
      </c>
      <c r="M49" s="218">
        <f t="shared" si="15"/>
        <v>0</v>
      </c>
      <c r="N49" s="218">
        <f t="shared" si="15"/>
        <v>0</v>
      </c>
      <c r="O49" s="218">
        <f t="shared" si="15"/>
        <v>0</v>
      </c>
      <c r="P49" s="218">
        <f t="shared" si="15"/>
        <v>0</v>
      </c>
      <c r="Q49" s="218">
        <f t="shared" si="15"/>
        <v>0</v>
      </c>
      <c r="R49" s="218">
        <f t="shared" si="15"/>
        <v>0</v>
      </c>
      <c r="S49" s="218">
        <f t="shared" si="15"/>
        <v>1</v>
      </c>
      <c r="T49" s="218">
        <f t="shared" si="15"/>
        <v>0</v>
      </c>
      <c r="U49" s="218">
        <f t="shared" si="15"/>
        <v>0</v>
      </c>
      <c r="V49" s="218">
        <f t="shared" si="15"/>
        <v>0</v>
      </c>
      <c r="W49" s="218">
        <f t="shared" si="15"/>
        <v>0</v>
      </c>
    </row>
    <row r="50" spans="1:23" hidden="1" outlineLevel="1"/>
    <row r="51" spans="1:23"/>
    <row r="52" spans="1:23"/>
    <row r="53" spans="1:23" s="38" customFormat="1">
      <c r="A53" s="26"/>
      <c r="B53" s="26" t="s">
        <v>545</v>
      </c>
      <c r="C53" s="39"/>
      <c r="D53" s="46"/>
    </row>
    <row r="54" spans="1:23" collapsed="1"/>
    <row r="55" spans="1:23" hidden="1" outlineLevel="1">
      <c r="B55" s="25" t="s">
        <v>545</v>
      </c>
    </row>
    <row r="56" spans="1:23" s="204" customFormat="1" hidden="1" outlineLevel="1">
      <c r="A56" s="201"/>
      <c r="B56" s="201"/>
      <c r="C56" s="202"/>
      <c r="D56" s="203"/>
      <c r="E56" s="204" t="str">
        <f xml:space="preserve"> Inputs!E$13</f>
        <v>Forecast start date</v>
      </c>
      <c r="F56" s="215">
        <f xml:space="preserve"> Inputs!F$13</f>
        <v>47574</v>
      </c>
      <c r="G56" s="204" t="str">
        <f xml:space="preserve"> Inputs!G$13</f>
        <v>date</v>
      </c>
      <c r="H56" s="215"/>
    </row>
    <row r="57" spans="1:23" s="204" customFormat="1" hidden="1" outlineLevel="1">
      <c r="A57" s="201"/>
      <c r="B57" s="201"/>
      <c r="C57" s="202"/>
      <c r="D57" s="203"/>
      <c r="E57" s="204" t="str">
        <f xml:space="preserve"> Inputs!E$14</f>
        <v>End of AMP period flag date</v>
      </c>
      <c r="F57" s="215">
        <f xml:space="preserve"> Inputs!F$14</f>
        <v>49399</v>
      </c>
      <c r="G57" s="204" t="str">
        <f xml:space="preserve"> Inputs!G$14</f>
        <v>date</v>
      </c>
      <c r="H57" s="215"/>
    </row>
    <row r="58" spans="1:23" hidden="1" outlineLevel="1">
      <c r="E58" s="29" t="str">
        <f t="shared" ref="E58:W58" si="16" xml:space="preserve"> E$14</f>
        <v>Model period end</v>
      </c>
      <c r="F58" s="16">
        <f t="shared" si="16"/>
        <v>0</v>
      </c>
      <c r="G58" s="16" t="str">
        <f t="shared" si="16"/>
        <v>date</v>
      </c>
      <c r="H58" s="16">
        <f t="shared" si="16"/>
        <v>0</v>
      </c>
      <c r="I58" s="16">
        <f t="shared" si="16"/>
        <v>0</v>
      </c>
      <c r="J58" s="16">
        <f t="shared" si="16"/>
        <v>44651</v>
      </c>
      <c r="K58" s="16">
        <f t="shared" si="16"/>
        <v>45016</v>
      </c>
      <c r="L58" s="16">
        <f t="shared" si="16"/>
        <v>45382</v>
      </c>
      <c r="M58" s="16">
        <f t="shared" si="16"/>
        <v>45747</v>
      </c>
      <c r="N58" s="16">
        <f t="shared" si="16"/>
        <v>46112</v>
      </c>
      <c r="O58" s="16">
        <f t="shared" si="16"/>
        <v>46477</v>
      </c>
      <c r="P58" s="16">
        <f t="shared" si="16"/>
        <v>46843</v>
      </c>
      <c r="Q58" s="16">
        <f t="shared" si="16"/>
        <v>47208</v>
      </c>
      <c r="R58" s="16">
        <f t="shared" si="16"/>
        <v>47573</v>
      </c>
      <c r="S58" s="16">
        <f t="shared" si="16"/>
        <v>47938</v>
      </c>
      <c r="T58" s="16">
        <f t="shared" si="16"/>
        <v>48304</v>
      </c>
      <c r="U58" s="16">
        <f t="shared" si="16"/>
        <v>48669</v>
      </c>
      <c r="V58" s="16">
        <f t="shared" si="16"/>
        <v>49034</v>
      </c>
      <c r="W58" s="16">
        <f t="shared" si="16"/>
        <v>49399</v>
      </c>
    </row>
    <row r="59" spans="1:23" hidden="1" outlineLevel="1">
      <c r="E59" s="29" t="str">
        <f t="shared" ref="E59:W59" si="17" xml:space="preserve"> E$39</f>
        <v>Model period start</v>
      </c>
      <c r="F59" s="16">
        <f t="shared" si="17"/>
        <v>0</v>
      </c>
      <c r="G59" s="16" t="str">
        <f t="shared" si="17"/>
        <v>date</v>
      </c>
      <c r="H59" s="16">
        <f t="shared" si="17"/>
        <v>0</v>
      </c>
      <c r="I59" s="16">
        <f t="shared" si="17"/>
        <v>0</v>
      </c>
      <c r="J59" s="16">
        <f t="shared" si="17"/>
        <v>44287</v>
      </c>
      <c r="K59" s="16">
        <f t="shared" si="17"/>
        <v>44652</v>
      </c>
      <c r="L59" s="16">
        <f t="shared" si="17"/>
        <v>45017</v>
      </c>
      <c r="M59" s="16">
        <f t="shared" si="17"/>
        <v>45383</v>
      </c>
      <c r="N59" s="16">
        <f t="shared" si="17"/>
        <v>45748</v>
      </c>
      <c r="O59" s="16">
        <f t="shared" si="17"/>
        <v>46113</v>
      </c>
      <c r="P59" s="16">
        <f t="shared" si="17"/>
        <v>46478</v>
      </c>
      <c r="Q59" s="16">
        <f t="shared" si="17"/>
        <v>46844</v>
      </c>
      <c r="R59" s="16">
        <f t="shared" si="17"/>
        <v>47209</v>
      </c>
      <c r="S59" s="16">
        <f t="shared" si="17"/>
        <v>47574</v>
      </c>
      <c r="T59" s="16">
        <f t="shared" si="17"/>
        <v>47939</v>
      </c>
      <c r="U59" s="16">
        <f t="shared" si="17"/>
        <v>48305</v>
      </c>
      <c r="V59" s="16">
        <f t="shared" si="17"/>
        <v>48670</v>
      </c>
      <c r="W59" s="16">
        <f t="shared" si="17"/>
        <v>49035</v>
      </c>
    </row>
    <row r="60" spans="1:23" s="208" customFormat="1" hidden="1" outlineLevel="1">
      <c r="A60" s="212"/>
      <c r="B60" s="212"/>
      <c r="C60" s="213"/>
      <c r="D60" s="214"/>
      <c r="E60" s="208" t="s">
        <v>545</v>
      </c>
      <c r="G60" s="208" t="s">
        <v>544</v>
      </c>
      <c r="H60" s="218">
        <f xml:space="preserve"> SUM( J60:W60 )</f>
        <v>5</v>
      </c>
      <c r="J60" s="218">
        <f t="shared" ref="J60:W60" si="18" xml:space="preserve"> IF( AND( J58 &gt;= $F56, J59 &lt;= $F57 ), 1, 0 )</f>
        <v>0</v>
      </c>
      <c r="K60" s="218">
        <f t="shared" si="18"/>
        <v>0</v>
      </c>
      <c r="L60" s="218">
        <f t="shared" si="18"/>
        <v>0</v>
      </c>
      <c r="M60" s="218">
        <f t="shared" si="18"/>
        <v>0</v>
      </c>
      <c r="N60" s="218">
        <f t="shared" si="18"/>
        <v>0</v>
      </c>
      <c r="O60" s="218">
        <f t="shared" si="18"/>
        <v>0</v>
      </c>
      <c r="P60" s="218">
        <f t="shared" si="18"/>
        <v>0</v>
      </c>
      <c r="Q60" s="218">
        <f t="shared" si="18"/>
        <v>0</v>
      </c>
      <c r="R60" s="218">
        <f t="shared" si="18"/>
        <v>0</v>
      </c>
      <c r="S60" s="218">
        <f t="shared" si="18"/>
        <v>1</v>
      </c>
      <c r="T60" s="218">
        <f t="shared" si="18"/>
        <v>1</v>
      </c>
      <c r="U60" s="218">
        <f t="shared" si="18"/>
        <v>1</v>
      </c>
      <c r="V60" s="218">
        <f t="shared" si="18"/>
        <v>1</v>
      </c>
      <c r="W60" s="218">
        <f t="shared" si="18"/>
        <v>1</v>
      </c>
    </row>
    <row r="61" spans="1:23" hidden="1" outlineLevel="1"/>
    <row r="62" spans="1:23" hidden="1" outlineLevel="1"/>
    <row r="63" spans="1:23" hidden="1" outlineLevel="1">
      <c r="B63" s="25" t="s">
        <v>546</v>
      </c>
    </row>
    <row r="64" spans="1:23" s="204" customFormat="1" hidden="1" outlineLevel="1">
      <c r="A64" s="201"/>
      <c r="B64" s="201"/>
      <c r="C64" s="202"/>
      <c r="D64" s="203"/>
      <c r="E64" s="204" t="str">
        <f xml:space="preserve"> Inputs!E$63</f>
        <v>Year reference for FYE end price</v>
      </c>
      <c r="F64" s="207">
        <f xml:space="preserve"> Inputs!F$63</f>
        <v>2030</v>
      </c>
      <c r="G64" s="204" t="str">
        <f xml:space="preserve"> Inputs!G$63</f>
        <v>year</v>
      </c>
      <c r="H64" s="207"/>
    </row>
    <row r="65" spans="1:23" hidden="1" outlineLevel="1">
      <c r="E65" s="29" t="str">
        <f t="shared" ref="E65:W65" si="19" xml:space="preserve"> E$25</f>
        <v>Contract year (year ending March) label</v>
      </c>
      <c r="F65" s="13">
        <f t="shared" si="19"/>
        <v>0</v>
      </c>
      <c r="G65" s="13" t="str">
        <f t="shared" si="19"/>
        <v>year</v>
      </c>
      <c r="H65" s="13">
        <f t="shared" si="19"/>
        <v>0</v>
      </c>
      <c r="I65" s="13">
        <f t="shared" si="19"/>
        <v>0</v>
      </c>
      <c r="J65" s="13">
        <f t="shared" si="19"/>
        <v>2022</v>
      </c>
      <c r="K65" s="13">
        <f t="shared" si="19"/>
        <v>2023</v>
      </c>
      <c r="L65" s="13">
        <f t="shared" si="19"/>
        <v>2024</v>
      </c>
      <c r="M65" s="13">
        <f t="shared" si="19"/>
        <v>2025</v>
      </c>
      <c r="N65" s="13">
        <f t="shared" si="19"/>
        <v>2026</v>
      </c>
      <c r="O65" s="13">
        <f t="shared" si="19"/>
        <v>2027</v>
      </c>
      <c r="P65" s="13">
        <f t="shared" si="19"/>
        <v>2028</v>
      </c>
      <c r="Q65" s="13">
        <f t="shared" si="19"/>
        <v>2029</v>
      </c>
      <c r="R65" s="13">
        <f t="shared" si="19"/>
        <v>2030</v>
      </c>
      <c r="S65" s="13">
        <f t="shared" si="19"/>
        <v>2031</v>
      </c>
      <c r="T65" s="13">
        <f t="shared" si="19"/>
        <v>2032</v>
      </c>
      <c r="U65" s="13">
        <f t="shared" si="19"/>
        <v>2033</v>
      </c>
      <c r="V65" s="13">
        <f t="shared" si="19"/>
        <v>2034</v>
      </c>
      <c r="W65" s="13">
        <f t="shared" si="19"/>
        <v>2035</v>
      </c>
    </row>
    <row r="66" spans="1:23" s="208" customFormat="1" hidden="1" outlineLevel="1">
      <c r="A66" s="212"/>
      <c r="B66" s="212"/>
      <c r="C66" s="213"/>
      <c r="D66" s="214"/>
      <c r="E66" s="208" t="s">
        <v>546</v>
      </c>
      <c r="G66" s="208" t="s">
        <v>544</v>
      </c>
      <c r="H66" s="218">
        <f xml:space="preserve"> SUM( J66:W66 )</f>
        <v>9</v>
      </c>
      <c r="J66" s="218">
        <f t="shared" ref="J66:W66" si="20" xml:space="preserve"> IF( J65 &gt; $F64, 0, 1 )</f>
        <v>1</v>
      </c>
      <c r="K66" s="218">
        <f t="shared" si="20"/>
        <v>1</v>
      </c>
      <c r="L66" s="218">
        <f t="shared" si="20"/>
        <v>1</v>
      </c>
      <c r="M66" s="218">
        <f t="shared" si="20"/>
        <v>1</v>
      </c>
      <c r="N66" s="218">
        <f t="shared" si="20"/>
        <v>1</v>
      </c>
      <c r="O66" s="218">
        <f t="shared" si="20"/>
        <v>1</v>
      </c>
      <c r="P66" s="218">
        <f t="shared" si="20"/>
        <v>1</v>
      </c>
      <c r="Q66" s="218">
        <f t="shared" si="20"/>
        <v>1</v>
      </c>
      <c r="R66" s="218">
        <f t="shared" si="20"/>
        <v>1</v>
      </c>
      <c r="S66" s="218">
        <f t="shared" si="20"/>
        <v>0</v>
      </c>
      <c r="T66" s="218">
        <f t="shared" si="20"/>
        <v>0</v>
      </c>
      <c r="U66" s="218">
        <f t="shared" si="20"/>
        <v>0</v>
      </c>
      <c r="V66" s="218">
        <f t="shared" si="20"/>
        <v>0</v>
      </c>
      <c r="W66" s="218">
        <f t="shared" si="20"/>
        <v>0</v>
      </c>
    </row>
    <row r="67" spans="1:23" hidden="1" outlineLevel="1"/>
    <row r="68" spans="1:23"/>
    <row r="69" spans="1:23"/>
    <row r="70" spans="1:23"/>
  </sheetData>
  <conditionalFormatting sqref="F2">
    <cfRule type="cellIs" dxfId="35" priority="1" stopIfTrue="1" operator="notEqual">
      <formula>0</formula>
    </cfRule>
    <cfRule type="cellIs" dxfId="34" priority="2" stopIfTrue="1" operator="equal">
      <formula>""</formula>
    </cfRule>
  </conditionalFormatting>
  <conditionalFormatting sqref="J3:ZZ3">
    <cfRule type="cellIs" dxfId="33" priority="3" operator="equal">
      <formula>"PPA ext."</formula>
    </cfRule>
    <cfRule type="cellIs" dxfId="32" priority="4" operator="equal">
      <formula>"Delay"</formula>
    </cfRule>
    <cfRule type="cellIs" dxfId="31" priority="5" operator="equal">
      <formula>"Fin Close"</formula>
    </cfRule>
    <cfRule type="cellIs" dxfId="30" priority="6" stopIfTrue="1" operator="equal">
      <formula>"Construction"</formula>
    </cfRule>
    <cfRule type="cellIs" dxfId="29" priority="7" stopIfTrue="1" operator="equal">
      <formula>"Operations"</formula>
    </cfRule>
  </conditionalFormatting>
  <pageMargins left="0.70866141732283472" right="0.70866141732283472" top="0.74803149606299213" bottom="0.74803149606299213" header="0.31496062992125984" footer="0.31496062992125984"/>
  <pageSetup paperSize="8" scale="51"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CCCE"/>
    <outlinePr summaryBelow="0" summaryRight="0"/>
    <pageSetUpPr fitToPage="1"/>
  </sheetPr>
  <dimension ref="A1:ZZ160"/>
  <sheetViews>
    <sheetView showGridLines="0" zoomScaleNormal="100" workbookViewId="0">
      <pane xSplit="9" ySplit="5" topLeftCell="J6" activePane="bottomRight" state="frozen"/>
      <selection pane="bottomRight"/>
      <selection pane="bottomLeft"/>
      <selection pane="topRight"/>
    </sheetView>
  </sheetViews>
  <sheetFormatPr defaultColWidth="0" defaultRowHeight="13.15" zeroHeight="1" outlineLevelRow="2"/>
  <cols>
    <col min="1" max="2" width="1.5" style="25" customWidth="1"/>
    <col min="3" max="3" width="1.5" style="61" customWidth="1"/>
    <col min="4" max="4" width="1.5" style="68" customWidth="1"/>
    <col min="5" max="5" width="190.83203125" style="29" customWidth="1"/>
    <col min="6" max="6" width="16.33203125" style="29" customWidth="1"/>
    <col min="7" max="8" width="15.1640625" style="29" customWidth="1"/>
    <col min="9" max="9" width="3.5" style="29" customWidth="1"/>
    <col min="10" max="24" width="15.1640625" style="29" customWidth="1"/>
    <col min="25" max="130" width="15.1640625" style="29" hidden="1" customWidth="1"/>
    <col min="131" max="702" width="0" style="29" hidden="1" customWidth="1"/>
    <col min="703" max="16384" width="15.1640625" style="29" hidden="1"/>
  </cols>
  <sheetData>
    <row r="1" spans="1:702" s="51" customFormat="1" ht="30.75">
      <c r="A1" s="18" t="e">
        <f ca="1" xml:space="preserve"> RIGHT(CELL("filename", A1), LEN(CELL("filename", A1)) - SEARCH("]", CELL("filename", A1)))</f>
        <v>#VALUE!</v>
      </c>
      <c r="B1" s="18"/>
    </row>
    <row r="2" spans="1:702" s="56" customFormat="1">
      <c r="A2" s="11"/>
      <c r="B2" s="11"/>
      <c r="C2" s="14"/>
      <c r="D2" s="15"/>
      <c r="E2" s="10" t="s">
        <v>340</v>
      </c>
      <c r="F2" s="58">
        <f>Inputs!$F$2</f>
        <v>0</v>
      </c>
      <c r="G2" s="55" t="s">
        <v>341</v>
      </c>
      <c r="H2" s="10"/>
      <c r="I2" s="10"/>
      <c r="J2" s="3">
        <f xml:space="preserve"> Time!J$14</f>
        <v>44651</v>
      </c>
      <c r="K2" s="3">
        <f xml:space="preserve"> Time!K$14</f>
        <v>45016</v>
      </c>
      <c r="L2" s="3">
        <f xml:space="preserve"> Time!L$14</f>
        <v>45382</v>
      </c>
      <c r="M2" s="3">
        <f xml:space="preserve"> Time!M$14</f>
        <v>45747</v>
      </c>
      <c r="N2" s="3">
        <f xml:space="preserve"> Time!N$14</f>
        <v>46112</v>
      </c>
      <c r="O2" s="3">
        <f xml:space="preserve"> Time!O$14</f>
        <v>46477</v>
      </c>
      <c r="P2" s="3">
        <f xml:space="preserve"> Time!P$14</f>
        <v>46843</v>
      </c>
      <c r="Q2" s="3">
        <f xml:space="preserve"> Time!Q$14</f>
        <v>47208</v>
      </c>
      <c r="R2" s="3">
        <f xml:space="preserve"> Time!R$14</f>
        <v>47573</v>
      </c>
      <c r="S2" s="3">
        <f xml:space="preserve"> Time!S$14</f>
        <v>47938</v>
      </c>
      <c r="T2" s="3">
        <f xml:space="preserve"> Time!T$14</f>
        <v>48304</v>
      </c>
      <c r="U2" s="3">
        <f xml:space="preserve"> Time!U$14</f>
        <v>48669</v>
      </c>
      <c r="V2" s="3">
        <f xml:space="preserve"> Time!V$14</f>
        <v>49034</v>
      </c>
      <c r="W2" s="3">
        <f xml:space="preserve"> Time!W$14</f>
        <v>49399</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c r="A3" s="11"/>
      <c r="B3" s="11"/>
      <c r="C3" s="14"/>
      <c r="D3" s="15"/>
      <c r="E3" s="29" t="s">
        <v>342</v>
      </c>
      <c r="H3" s="10"/>
      <c r="I3" s="10"/>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PR29</v>
      </c>
      <c r="T3" s="1" t="str">
        <f xml:space="preserve"> Time!T$19</f>
        <v>PR29</v>
      </c>
      <c r="U3" s="1" t="str">
        <f xml:space="preserve"> Time!U$19</f>
        <v>PR29</v>
      </c>
      <c r="V3" s="1" t="str">
        <f xml:space="preserve"> Time!V$19</f>
        <v>PR29</v>
      </c>
      <c r="W3" s="1" t="str">
        <f xml:space="preserve"> Time!W$19</f>
        <v>PR29</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9" customFormat="1">
      <c r="A4" s="11"/>
      <c r="B4" s="11"/>
      <c r="C4" s="14"/>
      <c r="D4" s="15"/>
      <c r="E4" s="10" t="s">
        <v>343</v>
      </c>
      <c r="F4" s="25"/>
      <c r="G4" s="10"/>
      <c r="H4" s="10"/>
      <c r="I4" s="10"/>
      <c r="J4" s="9">
        <f xml:space="preserve"> Time!J$25</f>
        <v>2022</v>
      </c>
      <c r="K4" s="9">
        <f xml:space="preserve"> Time!K$25</f>
        <v>2023</v>
      </c>
      <c r="L4" s="9">
        <f xml:space="preserve"> Time!L$25</f>
        <v>2024</v>
      </c>
      <c r="M4" s="9">
        <f xml:space="preserve"> Time!M$25</f>
        <v>2025</v>
      </c>
      <c r="N4" s="9">
        <f xml:space="preserve"> Time!N$25</f>
        <v>2026</v>
      </c>
      <c r="O4" s="9">
        <f xml:space="preserve"> Time!O$25</f>
        <v>2027</v>
      </c>
      <c r="P4" s="9">
        <f xml:space="preserve"> Time!P$25</f>
        <v>2028</v>
      </c>
      <c r="Q4" s="9">
        <f xml:space="preserve"> Time!Q$25</f>
        <v>2029</v>
      </c>
      <c r="R4" s="9">
        <f xml:space="preserve"> Time!R$25</f>
        <v>2030</v>
      </c>
      <c r="S4" s="9">
        <f xml:space="preserve"> Time!S$25</f>
        <v>2031</v>
      </c>
      <c r="T4" s="9">
        <f xml:space="preserve"> Time!T$25</f>
        <v>2032</v>
      </c>
      <c r="U4" s="9">
        <f xml:space="preserve"> Time!U$25</f>
        <v>2033</v>
      </c>
      <c r="V4" s="9">
        <f xml:space="preserve"> Time!V$25</f>
        <v>2034</v>
      </c>
      <c r="W4" s="9">
        <f xml:space="preserve"> Time!W$25</f>
        <v>2035</v>
      </c>
    </row>
    <row r="5" spans="1:702" s="4" customFormat="1">
      <c r="A5" s="11"/>
      <c r="B5" s="11"/>
      <c r="C5" s="14"/>
      <c r="D5" s="15"/>
      <c r="E5" s="10" t="s">
        <v>344</v>
      </c>
      <c r="F5" s="25" t="s">
        <v>345</v>
      </c>
      <c r="G5" s="25" t="s">
        <v>346</v>
      </c>
      <c r="H5" s="25" t="s">
        <v>347</v>
      </c>
      <c r="I5" s="10"/>
      <c r="J5" s="2">
        <f xml:space="preserve"> Time!J$29</f>
        <v>1</v>
      </c>
      <c r="K5" s="2">
        <f xml:space="preserve"> Time!K$29</f>
        <v>2</v>
      </c>
      <c r="L5" s="2">
        <f xml:space="preserve"> Time!L$29</f>
        <v>3</v>
      </c>
      <c r="M5" s="2">
        <f xml:space="preserve"> Time!M$29</f>
        <v>4</v>
      </c>
      <c r="N5" s="2">
        <f xml:space="preserve"> Time!N$29</f>
        <v>5</v>
      </c>
      <c r="O5" s="2">
        <f xml:space="preserve"> Time!O$29</f>
        <v>6</v>
      </c>
      <c r="P5" s="2">
        <f xml:space="preserve"> Time!P$29</f>
        <v>7</v>
      </c>
      <c r="Q5" s="2">
        <f xml:space="preserve"> Time!Q$29</f>
        <v>8</v>
      </c>
      <c r="R5" s="2">
        <f xml:space="preserve"> Time!R$29</f>
        <v>9</v>
      </c>
      <c r="S5" s="2">
        <f xml:space="preserve"> Time!S$29</f>
        <v>10</v>
      </c>
      <c r="T5" s="2">
        <f xml:space="preserve"> Time!T$29</f>
        <v>11</v>
      </c>
      <c r="U5" s="2">
        <f xml:space="preserve"> Time!U$29</f>
        <v>12</v>
      </c>
      <c r="V5" s="2">
        <f xml:space="preserve"> Time!V$29</f>
        <v>13</v>
      </c>
      <c r="W5" s="2">
        <f xml:space="preserve"> Time!W$29</f>
        <v>14</v>
      </c>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c r="D6" s="29"/>
      <c r="F6" s="25"/>
      <c r="G6" s="25"/>
      <c r="H6" s="25"/>
    </row>
    <row r="7" spans="1:702"/>
    <row r="8" spans="1:702"/>
    <row r="9" spans="1:702" s="38" customFormat="1">
      <c r="A9" s="26"/>
      <c r="B9" s="26" t="s">
        <v>547</v>
      </c>
      <c r="C9" s="39"/>
      <c r="D9" s="46"/>
    </row>
    <row r="10" spans="1:702" collapsed="1"/>
    <row r="11" spans="1:702" hidden="1" outlineLevel="1">
      <c r="B11" s="25" t="s">
        <v>548</v>
      </c>
    </row>
    <row r="12" spans="1:702" s="204" customFormat="1" hidden="1" outlineLevel="1">
      <c r="A12" s="201"/>
      <c r="B12" s="201"/>
      <c r="C12" s="202"/>
      <c r="D12" s="203"/>
      <c r="E12" s="204" t="str">
        <f xml:space="preserve"> Inputs!E$26</f>
        <v>Consumer price index (including housing costs) - Consumer Price Index (with housing) for April</v>
      </c>
      <c r="F12" s="205">
        <f xml:space="preserve"> Inputs!F$26</f>
        <v>0</v>
      </c>
      <c r="G12" s="205" t="str">
        <f xml:space="preserve"> Inputs!G$26</f>
        <v>Index</v>
      </c>
      <c r="H12" s="205">
        <f xml:space="preserve"> Inputs!H$26</f>
        <v>0</v>
      </c>
      <c r="I12" s="205">
        <f xml:space="preserve"> Inputs!I$26</f>
        <v>0</v>
      </c>
      <c r="J12" s="205">
        <f xml:space="preserve"> Inputs!J$26</f>
        <v>110.4</v>
      </c>
      <c r="K12" s="205">
        <f xml:space="preserve"> Inputs!K$26</f>
        <v>119</v>
      </c>
      <c r="L12" s="205">
        <f xml:space="preserve"> Inputs!L$26</f>
        <v>128.30000000000001</v>
      </c>
      <c r="M12" s="205">
        <f xml:space="preserve"> Inputs!M$26</f>
        <v>132.19999999999999</v>
      </c>
      <c r="N12" s="205">
        <f xml:space="preserve"> Inputs!N$26</f>
        <v>135.525780063913</v>
      </c>
      <c r="O12" s="205">
        <f xml:space="preserve"> Inputs!O$26</f>
        <v>138.50746679309401</v>
      </c>
      <c r="P12" s="205">
        <f xml:space="preserve"> Inputs!P$26</f>
        <v>141.64715319362401</v>
      </c>
      <c r="Q12" s="205">
        <f xml:space="preserve"> Inputs!Q$26</f>
        <v>144.999380717506</v>
      </c>
      <c r="R12" s="205">
        <f xml:space="preserve"> Inputs!R$26</f>
        <v>148.189075167835</v>
      </c>
      <c r="S12" s="205">
        <f xml:space="preserve"> Inputs!S$26</f>
        <v>0</v>
      </c>
      <c r="T12" s="205">
        <f xml:space="preserve"> Inputs!T$26</f>
        <v>0</v>
      </c>
      <c r="U12" s="205">
        <f xml:space="preserve"> Inputs!U$26</f>
        <v>0</v>
      </c>
      <c r="V12" s="205">
        <f xml:space="preserve"> Inputs!V$26</f>
        <v>0</v>
      </c>
      <c r="W12" s="205">
        <f xml:space="preserve"> Inputs!W$26</f>
        <v>0</v>
      </c>
    </row>
    <row r="13" spans="1:702" s="204" customFormat="1" hidden="1" outlineLevel="1">
      <c r="A13" s="201"/>
      <c r="B13" s="201"/>
      <c r="C13" s="202"/>
      <c r="D13" s="203"/>
      <c r="E13" s="204" t="str">
        <f xml:space="preserve"> Inputs!E$25</f>
        <v>Year on year % change - CPI(H): Financial year average indices year on year %</v>
      </c>
      <c r="F13" s="206">
        <f xml:space="preserve"> Inputs!F$25</f>
        <v>0</v>
      </c>
      <c r="G13" s="206" t="str">
        <f xml:space="preserve"> Inputs!G$25</f>
        <v>%</v>
      </c>
      <c r="H13" s="206">
        <f xml:space="preserve"> Inputs!H$25</f>
        <v>0</v>
      </c>
      <c r="I13" s="206">
        <f xml:space="preserve"> Inputs!I$25</f>
        <v>0</v>
      </c>
      <c r="J13" s="206">
        <f xml:space="preserve"> Inputs!J$25</f>
        <v>0</v>
      </c>
      <c r="K13" s="206">
        <f xml:space="preserve"> Inputs!K$25</f>
        <v>0</v>
      </c>
      <c r="L13" s="206">
        <f xml:space="preserve"> Inputs!L$25</f>
        <v>0</v>
      </c>
      <c r="M13" s="206">
        <f xml:space="preserve"> Inputs!M$25</f>
        <v>0</v>
      </c>
      <c r="N13" s="206">
        <f xml:space="preserve"> Inputs!N$25</f>
        <v>0</v>
      </c>
      <c r="O13" s="206">
        <f xml:space="preserve"> Inputs!O$25</f>
        <v>0</v>
      </c>
      <c r="P13" s="206">
        <f xml:space="preserve"> Inputs!P$25</f>
        <v>0</v>
      </c>
      <c r="Q13" s="206">
        <f xml:space="preserve"> Inputs!Q$25</f>
        <v>0</v>
      </c>
      <c r="R13" s="206">
        <f xml:space="preserve"> Inputs!R$25</f>
        <v>0</v>
      </c>
      <c r="S13" s="206">
        <f xml:space="preserve"> Inputs!S$25</f>
        <v>0</v>
      </c>
      <c r="T13" s="206">
        <f xml:space="preserve"> Inputs!T$25</f>
        <v>0</v>
      </c>
      <c r="U13" s="206">
        <f xml:space="preserve"> Inputs!U$25</f>
        <v>0</v>
      </c>
      <c r="V13" s="206">
        <f xml:space="preserve"> Inputs!V$25</f>
        <v>0</v>
      </c>
      <c r="W13" s="206">
        <f xml:space="preserve"> Inputs!W$25</f>
        <v>0</v>
      </c>
    </row>
    <row r="14" spans="1:702" hidden="1" outlineLevel="1">
      <c r="E14" s="29" t="s">
        <v>548</v>
      </c>
      <c r="G14" s="29" t="s">
        <v>549</v>
      </c>
      <c r="H14" s="7"/>
      <c r="J14" s="7">
        <f t="shared" ref="J14:W14" si="0" xml:space="preserve"> IF( J12 &gt; 0, J12, I14 * ( 1 + J13 ) )</f>
        <v>110.4</v>
      </c>
      <c r="K14" s="7">
        <f t="shared" si="0"/>
        <v>119</v>
      </c>
      <c r="L14" s="7">
        <f t="shared" si="0"/>
        <v>128.30000000000001</v>
      </c>
      <c r="M14" s="7">
        <f t="shared" si="0"/>
        <v>132.19999999999999</v>
      </c>
      <c r="N14" s="7">
        <f t="shared" si="0"/>
        <v>135.525780063913</v>
      </c>
      <c r="O14" s="7">
        <f t="shared" si="0"/>
        <v>138.50746679309401</v>
      </c>
      <c r="P14" s="7">
        <f t="shared" si="0"/>
        <v>141.64715319362401</v>
      </c>
      <c r="Q14" s="7">
        <f t="shared" si="0"/>
        <v>144.999380717506</v>
      </c>
      <c r="R14" s="7">
        <f t="shared" si="0"/>
        <v>148.189075167835</v>
      </c>
      <c r="S14" s="7">
        <f t="shared" si="0"/>
        <v>148.189075167835</v>
      </c>
      <c r="T14" s="7">
        <f t="shared" si="0"/>
        <v>148.189075167835</v>
      </c>
      <c r="U14" s="7">
        <f t="shared" si="0"/>
        <v>148.189075167835</v>
      </c>
      <c r="V14" s="7">
        <f t="shared" si="0"/>
        <v>148.189075167835</v>
      </c>
      <c r="W14" s="7">
        <f t="shared" si="0"/>
        <v>148.189075167835</v>
      </c>
    </row>
    <row r="15" spans="1:702" hidden="1" outlineLevel="1"/>
    <row r="16" spans="1:702" hidden="1" outlineLevel="1"/>
    <row r="17" spans="1:23" hidden="1" outlineLevel="1">
      <c r="B17" s="25" t="s">
        <v>550</v>
      </c>
    </row>
    <row r="18" spans="1:23" s="204" customFormat="1" hidden="1" outlineLevel="1">
      <c r="A18" s="201"/>
      <c r="B18" s="201"/>
      <c r="C18" s="202"/>
      <c r="D18" s="203"/>
      <c r="E18" s="204" t="str">
        <f xml:space="preserve"> Inputs!E$27</f>
        <v>Consumer price index (including housing costs) - Consumer Price Index (with housing) for May</v>
      </c>
      <c r="F18" s="205">
        <f xml:space="preserve"> Inputs!F$27</f>
        <v>0</v>
      </c>
      <c r="G18" s="205" t="str">
        <f xml:space="preserve"> Inputs!G$27</f>
        <v>Index</v>
      </c>
      <c r="H18" s="205">
        <f xml:space="preserve"> Inputs!H$27</f>
        <v>0</v>
      </c>
      <c r="I18" s="205">
        <f xml:space="preserve"> Inputs!I$27</f>
        <v>0</v>
      </c>
      <c r="J18" s="205">
        <f xml:space="preserve"> Inputs!J$27</f>
        <v>111</v>
      </c>
      <c r="K18" s="205">
        <f xml:space="preserve"> Inputs!K$27</f>
        <v>119.7</v>
      </c>
      <c r="L18" s="205">
        <f xml:space="preserve"> Inputs!L$27</f>
        <v>129.1</v>
      </c>
      <c r="M18" s="205">
        <f xml:space="preserve"> Inputs!M$27</f>
        <v>132.69999999999999</v>
      </c>
      <c r="N18" s="205">
        <f xml:space="preserve"> Inputs!N$27</f>
        <v>135.77177335352999</v>
      </c>
      <c r="O18" s="205">
        <f xml:space="preserve"> Inputs!O$27</f>
        <v>138.75890195898899</v>
      </c>
      <c r="P18" s="205">
        <f xml:space="preserve"> Inputs!P$27</f>
        <v>141.92737827193201</v>
      </c>
      <c r="Q18" s="205">
        <f xml:space="preserve"> Inputs!Q$27</f>
        <v>145.27439044919399</v>
      </c>
      <c r="R18" s="205">
        <f xml:space="preserve"> Inputs!R$27</f>
        <v>148.433821516443</v>
      </c>
      <c r="S18" s="205">
        <f xml:space="preserve"> Inputs!S$27</f>
        <v>0</v>
      </c>
      <c r="T18" s="205">
        <f xml:space="preserve"> Inputs!T$27</f>
        <v>0</v>
      </c>
      <c r="U18" s="205">
        <f xml:space="preserve"> Inputs!U$27</f>
        <v>0</v>
      </c>
      <c r="V18" s="205">
        <f xml:space="preserve"> Inputs!V$27</f>
        <v>0</v>
      </c>
      <c r="W18" s="205">
        <f xml:space="preserve"> Inputs!W$27</f>
        <v>0</v>
      </c>
    </row>
    <row r="19" spans="1:23" s="204" customFormat="1" hidden="1" outlineLevel="1">
      <c r="A19" s="201"/>
      <c r="B19" s="201"/>
      <c r="C19" s="202"/>
      <c r="D19" s="203"/>
      <c r="E19" s="204" t="str">
        <f xml:space="preserve"> Inputs!E$25</f>
        <v>Year on year % change - CPI(H): Financial year average indices year on year %</v>
      </c>
      <c r="F19" s="206">
        <f xml:space="preserve"> Inputs!F$25</f>
        <v>0</v>
      </c>
      <c r="G19" s="206" t="str">
        <f xml:space="preserve"> Inputs!G$25</f>
        <v>%</v>
      </c>
      <c r="H19" s="206">
        <f xml:space="preserve"> Inputs!H$25</f>
        <v>0</v>
      </c>
      <c r="I19" s="206">
        <f xml:space="preserve"> Inputs!I$25</f>
        <v>0</v>
      </c>
      <c r="J19" s="206">
        <f xml:space="preserve"> Inputs!J$25</f>
        <v>0</v>
      </c>
      <c r="K19" s="206">
        <f xml:space="preserve"> Inputs!K$25</f>
        <v>0</v>
      </c>
      <c r="L19" s="206">
        <f xml:space="preserve"> Inputs!L$25</f>
        <v>0</v>
      </c>
      <c r="M19" s="206">
        <f xml:space="preserve"> Inputs!M$25</f>
        <v>0</v>
      </c>
      <c r="N19" s="206">
        <f xml:space="preserve"> Inputs!N$25</f>
        <v>0</v>
      </c>
      <c r="O19" s="206">
        <f xml:space="preserve"> Inputs!O$25</f>
        <v>0</v>
      </c>
      <c r="P19" s="206">
        <f xml:space="preserve"> Inputs!P$25</f>
        <v>0</v>
      </c>
      <c r="Q19" s="206">
        <f xml:space="preserve"> Inputs!Q$25</f>
        <v>0</v>
      </c>
      <c r="R19" s="206">
        <f xml:space="preserve"> Inputs!R$25</f>
        <v>0</v>
      </c>
      <c r="S19" s="206">
        <f xml:space="preserve"> Inputs!S$25</f>
        <v>0</v>
      </c>
      <c r="T19" s="206">
        <f xml:space="preserve"> Inputs!T$25</f>
        <v>0</v>
      </c>
      <c r="U19" s="206">
        <f xml:space="preserve"> Inputs!U$25</f>
        <v>0</v>
      </c>
      <c r="V19" s="206">
        <f xml:space="preserve"> Inputs!V$25</f>
        <v>0</v>
      </c>
      <c r="W19" s="206">
        <f xml:space="preserve"> Inputs!W$25</f>
        <v>0</v>
      </c>
    </row>
    <row r="20" spans="1:23" hidden="1" outlineLevel="1">
      <c r="E20" s="29" t="s">
        <v>550</v>
      </c>
      <c r="G20" s="29" t="s">
        <v>549</v>
      </c>
      <c r="H20" s="7"/>
      <c r="J20" s="7">
        <f t="shared" ref="J20:W20" si="1" xml:space="preserve"> IF( J18 &gt; 0, J18, I20 * ( 1 + J19 ) )</f>
        <v>111</v>
      </c>
      <c r="K20" s="7">
        <f t="shared" si="1"/>
        <v>119.7</v>
      </c>
      <c r="L20" s="7">
        <f t="shared" si="1"/>
        <v>129.1</v>
      </c>
      <c r="M20" s="7">
        <f t="shared" si="1"/>
        <v>132.69999999999999</v>
      </c>
      <c r="N20" s="7">
        <f t="shared" si="1"/>
        <v>135.77177335352999</v>
      </c>
      <c r="O20" s="7">
        <f t="shared" si="1"/>
        <v>138.75890195898899</v>
      </c>
      <c r="P20" s="7">
        <f t="shared" si="1"/>
        <v>141.92737827193201</v>
      </c>
      <c r="Q20" s="7">
        <f t="shared" si="1"/>
        <v>145.27439044919399</v>
      </c>
      <c r="R20" s="7">
        <f t="shared" si="1"/>
        <v>148.433821516443</v>
      </c>
      <c r="S20" s="7">
        <f t="shared" si="1"/>
        <v>148.433821516443</v>
      </c>
      <c r="T20" s="7">
        <f t="shared" si="1"/>
        <v>148.433821516443</v>
      </c>
      <c r="U20" s="7">
        <f t="shared" si="1"/>
        <v>148.433821516443</v>
      </c>
      <c r="V20" s="7">
        <f t="shared" si="1"/>
        <v>148.433821516443</v>
      </c>
      <c r="W20" s="7">
        <f t="shared" si="1"/>
        <v>148.433821516443</v>
      </c>
    </row>
    <row r="21" spans="1:23" s="204" customFormat="1" hidden="1" outlineLevel="1">
      <c r="A21" s="201"/>
      <c r="B21" s="201"/>
      <c r="C21" s="202"/>
      <c r="D21" s="203"/>
      <c r="F21" s="205"/>
      <c r="G21" s="205"/>
      <c r="H21" s="205"/>
      <c r="I21" s="205"/>
      <c r="J21" s="205"/>
      <c r="K21" s="205"/>
      <c r="L21" s="205"/>
      <c r="M21" s="205"/>
      <c r="N21" s="205"/>
      <c r="O21" s="205"/>
      <c r="P21" s="205"/>
      <c r="Q21" s="205"/>
      <c r="R21" s="205"/>
      <c r="S21" s="205"/>
      <c r="T21" s="205"/>
      <c r="U21" s="205"/>
      <c r="V21" s="205"/>
      <c r="W21" s="205"/>
    </row>
    <row r="22" spans="1:23" hidden="1" outlineLevel="1"/>
    <row r="23" spans="1:23" hidden="1" outlineLevel="1">
      <c r="B23" s="25" t="s">
        <v>551</v>
      </c>
    </row>
    <row r="24" spans="1:23" s="204" customFormat="1" hidden="1" outlineLevel="1">
      <c r="A24" s="201"/>
      <c r="B24" s="201"/>
      <c r="C24" s="202"/>
      <c r="D24" s="203"/>
      <c r="E24" s="204" t="str">
        <f xml:space="preserve"> Inputs!E$28</f>
        <v>Consumer price index (including housing costs) - Consumer Price Index (with housing) for June</v>
      </c>
      <c r="F24" s="205">
        <f xml:space="preserve"> Inputs!F$28</f>
        <v>0</v>
      </c>
      <c r="G24" s="205" t="str">
        <f xml:space="preserve"> Inputs!G$28</f>
        <v>Index</v>
      </c>
      <c r="H24" s="205">
        <f xml:space="preserve"> Inputs!H$28</f>
        <v>0</v>
      </c>
      <c r="I24" s="205">
        <f xml:space="preserve"> Inputs!I$28</f>
        <v>0</v>
      </c>
      <c r="J24" s="205">
        <f xml:space="preserve"> Inputs!J$28</f>
        <v>111.4</v>
      </c>
      <c r="K24" s="205">
        <f xml:space="preserve"> Inputs!K$28</f>
        <v>120.5</v>
      </c>
      <c r="L24" s="205">
        <f xml:space="preserve"> Inputs!L$28</f>
        <v>129.4</v>
      </c>
      <c r="M24" s="205">
        <f xml:space="preserve"> Inputs!M$28</f>
        <v>133</v>
      </c>
      <c r="N24" s="205">
        <f xml:space="preserve"> Inputs!N$28</f>
        <v>136.01821314637601</v>
      </c>
      <c r="O24" s="205">
        <f xml:space="preserve"> Inputs!O$28</f>
        <v>139.01079355978999</v>
      </c>
      <c r="P24" s="205">
        <f xml:space="preserve"> Inputs!P$28</f>
        <v>142.208157728446</v>
      </c>
      <c r="Q24" s="205">
        <f xml:space="preserve"> Inputs!Q$28</f>
        <v>145.54992177174799</v>
      </c>
      <c r="R24" s="205">
        <f xml:space="preserve"> Inputs!R$28</f>
        <v>148.67897208361501</v>
      </c>
      <c r="S24" s="205">
        <f xml:space="preserve"> Inputs!S$28</f>
        <v>0</v>
      </c>
      <c r="T24" s="205">
        <f xml:space="preserve"> Inputs!T$28</f>
        <v>0</v>
      </c>
      <c r="U24" s="205">
        <f xml:space="preserve"> Inputs!U$28</f>
        <v>0</v>
      </c>
      <c r="V24" s="205">
        <f xml:space="preserve"> Inputs!V$28</f>
        <v>0</v>
      </c>
      <c r="W24" s="205">
        <f xml:space="preserve"> Inputs!W$28</f>
        <v>0</v>
      </c>
    </row>
    <row r="25" spans="1:23" s="204" customFormat="1" hidden="1" outlineLevel="1">
      <c r="A25" s="201"/>
      <c r="B25" s="201"/>
      <c r="C25" s="202"/>
      <c r="D25" s="203"/>
      <c r="E25" s="204" t="str">
        <f xml:space="preserve"> Inputs!E$25</f>
        <v>Year on year % change - CPI(H): Financial year average indices year on year %</v>
      </c>
      <c r="F25" s="206">
        <f xml:space="preserve"> Inputs!F$25</f>
        <v>0</v>
      </c>
      <c r="G25" s="206" t="str">
        <f xml:space="preserve"> Inputs!G$25</f>
        <v>%</v>
      </c>
      <c r="H25" s="206">
        <f xml:space="preserve"> Inputs!H$25</f>
        <v>0</v>
      </c>
      <c r="I25" s="206">
        <f xml:space="preserve"> Inputs!I$25</f>
        <v>0</v>
      </c>
      <c r="J25" s="206">
        <f xml:space="preserve"> Inputs!J$25</f>
        <v>0</v>
      </c>
      <c r="K25" s="206">
        <f xml:space="preserve"> Inputs!K$25</f>
        <v>0</v>
      </c>
      <c r="L25" s="206">
        <f xml:space="preserve"> Inputs!L$25</f>
        <v>0</v>
      </c>
      <c r="M25" s="206">
        <f xml:space="preserve"> Inputs!M$25</f>
        <v>0</v>
      </c>
      <c r="N25" s="206">
        <f xml:space="preserve"> Inputs!N$25</f>
        <v>0</v>
      </c>
      <c r="O25" s="206">
        <f xml:space="preserve"> Inputs!O$25</f>
        <v>0</v>
      </c>
      <c r="P25" s="206">
        <f xml:space="preserve"> Inputs!P$25</f>
        <v>0</v>
      </c>
      <c r="Q25" s="206">
        <f xml:space="preserve"> Inputs!Q$25</f>
        <v>0</v>
      </c>
      <c r="R25" s="206">
        <f xml:space="preserve"> Inputs!R$25</f>
        <v>0</v>
      </c>
      <c r="S25" s="206">
        <f xml:space="preserve"> Inputs!S$25</f>
        <v>0</v>
      </c>
      <c r="T25" s="206">
        <f xml:space="preserve"> Inputs!T$25</f>
        <v>0</v>
      </c>
      <c r="U25" s="206">
        <f xml:space="preserve"> Inputs!U$25</f>
        <v>0</v>
      </c>
      <c r="V25" s="206">
        <f xml:space="preserve"> Inputs!V$25</f>
        <v>0</v>
      </c>
      <c r="W25" s="206">
        <f xml:space="preserve"> Inputs!W$25</f>
        <v>0</v>
      </c>
    </row>
    <row r="26" spans="1:23" hidden="1" outlineLevel="1">
      <c r="E26" s="29" t="s">
        <v>551</v>
      </c>
      <c r="G26" s="29" t="s">
        <v>549</v>
      </c>
      <c r="H26" s="7"/>
      <c r="J26" s="7">
        <f t="shared" ref="J26:W26" si="2" xml:space="preserve"> IF( J24 &gt; 0, J24, I26 * ( 1 + J25 ) )</f>
        <v>111.4</v>
      </c>
      <c r="K26" s="7">
        <f t="shared" si="2"/>
        <v>120.5</v>
      </c>
      <c r="L26" s="7">
        <f t="shared" si="2"/>
        <v>129.4</v>
      </c>
      <c r="M26" s="7">
        <f t="shared" si="2"/>
        <v>133</v>
      </c>
      <c r="N26" s="7">
        <f t="shared" si="2"/>
        <v>136.01821314637601</v>
      </c>
      <c r="O26" s="7">
        <f t="shared" si="2"/>
        <v>139.01079355978999</v>
      </c>
      <c r="P26" s="7">
        <f t="shared" si="2"/>
        <v>142.208157728446</v>
      </c>
      <c r="Q26" s="7">
        <f t="shared" si="2"/>
        <v>145.54992177174799</v>
      </c>
      <c r="R26" s="7">
        <f t="shared" si="2"/>
        <v>148.67897208361501</v>
      </c>
      <c r="S26" s="7">
        <f t="shared" si="2"/>
        <v>148.67897208361501</v>
      </c>
      <c r="T26" s="7">
        <f t="shared" si="2"/>
        <v>148.67897208361501</v>
      </c>
      <c r="U26" s="7">
        <f t="shared" si="2"/>
        <v>148.67897208361501</v>
      </c>
      <c r="V26" s="7">
        <f t="shared" si="2"/>
        <v>148.67897208361501</v>
      </c>
      <c r="W26" s="7">
        <f t="shared" si="2"/>
        <v>148.67897208361501</v>
      </c>
    </row>
    <row r="27" spans="1:23" hidden="1" outlineLevel="1"/>
    <row r="28" spans="1:23" hidden="1" outlineLevel="1"/>
    <row r="29" spans="1:23" hidden="1" outlineLevel="1">
      <c r="B29" s="25" t="s">
        <v>552</v>
      </c>
    </row>
    <row r="30" spans="1:23" s="204" customFormat="1" hidden="1" outlineLevel="1">
      <c r="A30" s="201"/>
      <c r="B30" s="201"/>
      <c r="C30" s="202"/>
      <c r="D30" s="203"/>
      <c r="E30" s="204" t="str">
        <f xml:space="preserve"> Inputs!E$29</f>
        <v>Consumer price index (including housing costs) - Consumer Price Index (with housing) for July</v>
      </c>
      <c r="F30" s="205">
        <f xml:space="preserve"> Inputs!F$29</f>
        <v>0</v>
      </c>
      <c r="G30" s="205" t="str">
        <f xml:space="preserve"> Inputs!G$29</f>
        <v>Index</v>
      </c>
      <c r="H30" s="205">
        <f xml:space="preserve"> Inputs!H$29</f>
        <v>0</v>
      </c>
      <c r="I30" s="205">
        <f xml:space="preserve"> Inputs!I$29</f>
        <v>0</v>
      </c>
      <c r="J30" s="205">
        <f xml:space="preserve"> Inputs!J$29</f>
        <v>111.4</v>
      </c>
      <c r="K30" s="205">
        <f xml:space="preserve"> Inputs!K$29</f>
        <v>121.2</v>
      </c>
      <c r="L30" s="205">
        <f xml:space="preserve"> Inputs!L$29</f>
        <v>129</v>
      </c>
      <c r="M30" s="205">
        <f xml:space="preserve"> Inputs!M$29</f>
        <v>132.9</v>
      </c>
      <c r="N30" s="205">
        <f xml:space="preserve"> Inputs!N$29</f>
        <v>136.26510025290199</v>
      </c>
      <c r="O30" s="205">
        <f xml:space="preserve"> Inputs!O$29</f>
        <v>139.26314242407199</v>
      </c>
      <c r="P30" s="205">
        <f xml:space="preserve"> Inputs!P$29</f>
        <v>142.489492659908</v>
      </c>
      <c r="Q30" s="205">
        <f xml:space="preserve"> Inputs!Q$29</f>
        <v>145.82597567443099</v>
      </c>
      <c r="R30" s="205">
        <f xml:space="preserve"> Inputs!R$29</f>
        <v>148.92452753695</v>
      </c>
      <c r="S30" s="205">
        <f xml:space="preserve"> Inputs!S$29</f>
        <v>0</v>
      </c>
      <c r="T30" s="205">
        <f xml:space="preserve"> Inputs!T$29</f>
        <v>0</v>
      </c>
      <c r="U30" s="205">
        <f xml:space="preserve"> Inputs!U$29</f>
        <v>0</v>
      </c>
      <c r="V30" s="205">
        <f xml:space="preserve"> Inputs!V$29</f>
        <v>0</v>
      </c>
      <c r="W30" s="205">
        <f xml:space="preserve"> Inputs!W$29</f>
        <v>0</v>
      </c>
    </row>
    <row r="31" spans="1:23" s="204" customFormat="1" hidden="1" outlineLevel="1">
      <c r="A31" s="201"/>
      <c r="B31" s="201"/>
      <c r="C31" s="202"/>
      <c r="D31" s="203"/>
      <c r="E31" s="204" t="str">
        <f xml:space="preserve"> Inputs!E$25</f>
        <v>Year on year % change - CPI(H): Financial year average indices year on year %</v>
      </c>
      <c r="F31" s="206">
        <f xml:space="preserve"> Inputs!F$25</f>
        <v>0</v>
      </c>
      <c r="G31" s="206" t="str">
        <f xml:space="preserve"> Inputs!G$25</f>
        <v>%</v>
      </c>
      <c r="H31" s="206">
        <f xml:space="preserve"> Inputs!H$25</f>
        <v>0</v>
      </c>
      <c r="I31" s="206">
        <f xml:space="preserve"> Inputs!I$25</f>
        <v>0</v>
      </c>
      <c r="J31" s="206">
        <f xml:space="preserve"> Inputs!J$25</f>
        <v>0</v>
      </c>
      <c r="K31" s="206">
        <f xml:space="preserve"> Inputs!K$25</f>
        <v>0</v>
      </c>
      <c r="L31" s="206">
        <f xml:space="preserve"> Inputs!L$25</f>
        <v>0</v>
      </c>
      <c r="M31" s="206">
        <f xml:space="preserve"> Inputs!M$25</f>
        <v>0</v>
      </c>
      <c r="N31" s="206">
        <f xml:space="preserve"> Inputs!N$25</f>
        <v>0</v>
      </c>
      <c r="O31" s="206">
        <f xml:space="preserve"> Inputs!O$25</f>
        <v>0</v>
      </c>
      <c r="P31" s="206">
        <f xml:space="preserve"> Inputs!P$25</f>
        <v>0</v>
      </c>
      <c r="Q31" s="206">
        <f xml:space="preserve"> Inputs!Q$25</f>
        <v>0</v>
      </c>
      <c r="R31" s="206">
        <f xml:space="preserve"> Inputs!R$25</f>
        <v>0</v>
      </c>
      <c r="S31" s="206">
        <f xml:space="preserve"> Inputs!S$25</f>
        <v>0</v>
      </c>
      <c r="T31" s="206">
        <f xml:space="preserve"> Inputs!T$25</f>
        <v>0</v>
      </c>
      <c r="U31" s="206">
        <f xml:space="preserve"> Inputs!U$25</f>
        <v>0</v>
      </c>
      <c r="V31" s="206">
        <f xml:space="preserve"> Inputs!V$25</f>
        <v>0</v>
      </c>
      <c r="W31" s="206">
        <f xml:space="preserve"> Inputs!W$25</f>
        <v>0</v>
      </c>
    </row>
    <row r="32" spans="1:23" hidden="1" outlineLevel="1">
      <c r="E32" s="29" t="s">
        <v>552</v>
      </c>
      <c r="G32" s="29" t="s">
        <v>549</v>
      </c>
      <c r="H32" s="7"/>
      <c r="J32" s="7">
        <f t="shared" ref="J32:W32" si="3" xml:space="preserve"> IF( J30 &gt; 0, J30, I32 * ( 1 + J31 ) )</f>
        <v>111.4</v>
      </c>
      <c r="K32" s="7">
        <f t="shared" si="3"/>
        <v>121.2</v>
      </c>
      <c r="L32" s="7">
        <f t="shared" si="3"/>
        <v>129</v>
      </c>
      <c r="M32" s="7">
        <f t="shared" si="3"/>
        <v>132.9</v>
      </c>
      <c r="N32" s="7">
        <f t="shared" si="3"/>
        <v>136.26510025290199</v>
      </c>
      <c r="O32" s="7">
        <f t="shared" si="3"/>
        <v>139.26314242407199</v>
      </c>
      <c r="P32" s="7">
        <f t="shared" si="3"/>
        <v>142.489492659908</v>
      </c>
      <c r="Q32" s="7">
        <f t="shared" si="3"/>
        <v>145.82597567443099</v>
      </c>
      <c r="R32" s="7">
        <f t="shared" si="3"/>
        <v>148.92452753695</v>
      </c>
      <c r="S32" s="7">
        <f t="shared" si="3"/>
        <v>148.92452753695</v>
      </c>
      <c r="T32" s="7">
        <f t="shared" si="3"/>
        <v>148.92452753695</v>
      </c>
      <c r="U32" s="7">
        <f t="shared" si="3"/>
        <v>148.92452753695</v>
      </c>
      <c r="V32" s="7">
        <f t="shared" si="3"/>
        <v>148.92452753695</v>
      </c>
      <c r="W32" s="7">
        <f t="shared" si="3"/>
        <v>148.92452753695</v>
      </c>
    </row>
    <row r="33" spans="1:23" hidden="1" outlineLevel="1"/>
    <row r="34" spans="1:23" hidden="1" outlineLevel="1"/>
    <row r="35" spans="1:23" hidden="1" outlineLevel="1">
      <c r="B35" s="25" t="s">
        <v>553</v>
      </c>
    </row>
    <row r="36" spans="1:23" s="204" customFormat="1" hidden="1" outlineLevel="1">
      <c r="A36" s="201"/>
      <c r="B36" s="201"/>
      <c r="C36" s="202"/>
      <c r="D36" s="203"/>
      <c r="E36" s="204" t="str">
        <f xml:space="preserve"> Inputs!E$30</f>
        <v>Consumer price index (including housing costs) - Consumer Price Index (with housing) for August</v>
      </c>
      <c r="F36" s="205">
        <f xml:space="preserve"> Inputs!F$30</f>
        <v>0</v>
      </c>
      <c r="G36" s="205" t="str">
        <f xml:space="preserve"> Inputs!G$30</f>
        <v>Index</v>
      </c>
      <c r="H36" s="205">
        <f xml:space="preserve"> Inputs!H$30</f>
        <v>0</v>
      </c>
      <c r="I36" s="205">
        <f xml:space="preserve"> Inputs!I$30</f>
        <v>0</v>
      </c>
      <c r="J36" s="205">
        <f xml:space="preserve"> Inputs!J$30</f>
        <v>112.1</v>
      </c>
      <c r="K36" s="205">
        <f xml:space="preserve"> Inputs!K$30</f>
        <v>121.8</v>
      </c>
      <c r="L36" s="205">
        <f xml:space="preserve"> Inputs!L$30</f>
        <v>129.4</v>
      </c>
      <c r="M36" s="205">
        <f xml:space="preserve"> Inputs!M$30</f>
        <v>133.4</v>
      </c>
      <c r="N36" s="205">
        <f xml:space="preserve"> Inputs!N$30</f>
        <v>136.51243548502799</v>
      </c>
      <c r="O36" s="205">
        <f xml:space="preserve"> Inputs!O$30</f>
        <v>139.515949381914</v>
      </c>
      <c r="P36" s="205">
        <f xml:space="preserve"> Inputs!P$30</f>
        <v>142.771384165233</v>
      </c>
      <c r="Q36" s="205">
        <f xml:space="preserve"> Inputs!Q$30</f>
        <v>146.10255314838199</v>
      </c>
      <c r="R36" s="205">
        <f xml:space="preserve"> Inputs!R$30</f>
        <v>149.17048854515201</v>
      </c>
      <c r="S36" s="205">
        <f xml:space="preserve"> Inputs!S$30</f>
        <v>0</v>
      </c>
      <c r="T36" s="205">
        <f xml:space="preserve"> Inputs!T$30</f>
        <v>0</v>
      </c>
      <c r="U36" s="205">
        <f xml:space="preserve"> Inputs!U$30</f>
        <v>0</v>
      </c>
      <c r="V36" s="205">
        <f xml:space="preserve"> Inputs!V$30</f>
        <v>0</v>
      </c>
      <c r="W36" s="205">
        <f xml:space="preserve"> Inputs!W$30</f>
        <v>0</v>
      </c>
    </row>
    <row r="37" spans="1:23" s="204" customFormat="1" hidden="1" outlineLevel="1">
      <c r="A37" s="201"/>
      <c r="B37" s="201"/>
      <c r="C37" s="202"/>
      <c r="D37" s="203"/>
      <c r="E37" s="204" t="str">
        <f xml:space="preserve"> Inputs!E$25</f>
        <v>Year on year % change - CPI(H): Financial year average indices year on year %</v>
      </c>
      <c r="F37" s="206">
        <f xml:space="preserve"> Inputs!F$25</f>
        <v>0</v>
      </c>
      <c r="G37" s="206" t="str">
        <f xml:space="preserve"> Inputs!G$25</f>
        <v>%</v>
      </c>
      <c r="H37" s="206">
        <f xml:space="preserve"> Inputs!H$25</f>
        <v>0</v>
      </c>
      <c r="I37" s="206">
        <f xml:space="preserve"> Inputs!I$25</f>
        <v>0</v>
      </c>
      <c r="J37" s="206">
        <f xml:space="preserve"> Inputs!J$25</f>
        <v>0</v>
      </c>
      <c r="K37" s="206">
        <f xml:space="preserve"> Inputs!K$25</f>
        <v>0</v>
      </c>
      <c r="L37" s="206">
        <f xml:space="preserve"> Inputs!L$25</f>
        <v>0</v>
      </c>
      <c r="M37" s="206">
        <f xml:space="preserve"> Inputs!M$25</f>
        <v>0</v>
      </c>
      <c r="N37" s="206">
        <f xml:space="preserve"> Inputs!N$25</f>
        <v>0</v>
      </c>
      <c r="O37" s="206">
        <f xml:space="preserve"> Inputs!O$25</f>
        <v>0</v>
      </c>
      <c r="P37" s="206">
        <f xml:space="preserve"> Inputs!P$25</f>
        <v>0</v>
      </c>
      <c r="Q37" s="206">
        <f xml:space="preserve"> Inputs!Q$25</f>
        <v>0</v>
      </c>
      <c r="R37" s="206">
        <f xml:space="preserve"> Inputs!R$25</f>
        <v>0</v>
      </c>
      <c r="S37" s="206">
        <f xml:space="preserve"> Inputs!S$25</f>
        <v>0</v>
      </c>
      <c r="T37" s="206">
        <f xml:space="preserve"> Inputs!T$25</f>
        <v>0</v>
      </c>
      <c r="U37" s="206">
        <f xml:space="preserve"> Inputs!U$25</f>
        <v>0</v>
      </c>
      <c r="V37" s="206">
        <f xml:space="preserve"> Inputs!V$25</f>
        <v>0</v>
      </c>
      <c r="W37" s="206">
        <f xml:space="preserve"> Inputs!W$25</f>
        <v>0</v>
      </c>
    </row>
    <row r="38" spans="1:23" hidden="1" outlineLevel="1">
      <c r="E38" s="29" t="s">
        <v>553</v>
      </c>
      <c r="G38" s="29" t="s">
        <v>549</v>
      </c>
      <c r="H38" s="7"/>
      <c r="J38" s="7">
        <f t="shared" ref="J38:W38" si="4" xml:space="preserve"> IF( J36 &gt; 0, J36, I38 * ( 1 + J37 ) )</f>
        <v>112.1</v>
      </c>
      <c r="K38" s="7">
        <f t="shared" si="4"/>
        <v>121.8</v>
      </c>
      <c r="L38" s="7">
        <f t="shared" si="4"/>
        <v>129.4</v>
      </c>
      <c r="M38" s="7">
        <f t="shared" si="4"/>
        <v>133.4</v>
      </c>
      <c r="N38" s="7">
        <f t="shared" si="4"/>
        <v>136.51243548502799</v>
      </c>
      <c r="O38" s="7">
        <f t="shared" si="4"/>
        <v>139.515949381914</v>
      </c>
      <c r="P38" s="7">
        <f t="shared" si="4"/>
        <v>142.771384165233</v>
      </c>
      <c r="Q38" s="7">
        <f t="shared" si="4"/>
        <v>146.10255314838199</v>
      </c>
      <c r="R38" s="7">
        <f t="shared" si="4"/>
        <v>149.17048854515201</v>
      </c>
      <c r="S38" s="7">
        <f t="shared" si="4"/>
        <v>149.17048854515201</v>
      </c>
      <c r="T38" s="7">
        <f t="shared" si="4"/>
        <v>149.17048854515201</v>
      </c>
      <c r="U38" s="7">
        <f t="shared" si="4"/>
        <v>149.17048854515201</v>
      </c>
      <c r="V38" s="7">
        <f t="shared" si="4"/>
        <v>149.17048854515201</v>
      </c>
      <c r="W38" s="7">
        <f t="shared" si="4"/>
        <v>149.17048854515201</v>
      </c>
    </row>
    <row r="39" spans="1:23" s="204" customFormat="1" hidden="1" outlineLevel="1">
      <c r="A39" s="201"/>
      <c r="B39" s="201"/>
      <c r="C39" s="202"/>
      <c r="D39" s="203"/>
      <c r="F39" s="205"/>
      <c r="G39" s="205"/>
      <c r="H39" s="205"/>
      <c r="I39" s="205"/>
      <c r="J39" s="205"/>
      <c r="K39" s="205"/>
      <c r="L39" s="205"/>
      <c r="M39" s="205"/>
      <c r="N39" s="205"/>
      <c r="O39" s="205"/>
      <c r="P39" s="205"/>
      <c r="Q39" s="205"/>
      <c r="R39" s="205"/>
      <c r="S39" s="205"/>
      <c r="T39" s="205"/>
      <c r="U39" s="205"/>
      <c r="V39" s="205"/>
      <c r="W39" s="205"/>
    </row>
    <row r="40" spans="1:23" hidden="1" outlineLevel="1"/>
    <row r="41" spans="1:23" hidden="1" outlineLevel="1">
      <c r="B41" s="25" t="s">
        <v>554</v>
      </c>
    </row>
    <row r="42" spans="1:23" s="204" customFormat="1" hidden="1" outlineLevel="1">
      <c r="A42" s="201"/>
      <c r="B42" s="201"/>
      <c r="C42" s="202"/>
      <c r="D42" s="203"/>
      <c r="E42" s="204" t="str">
        <f xml:space="preserve"> Inputs!E$31</f>
        <v>Consumer price index (including housing costs) - Consumer Price Index (with housing) for September</v>
      </c>
      <c r="F42" s="205">
        <f xml:space="preserve"> Inputs!F$31</f>
        <v>0</v>
      </c>
      <c r="G42" s="205" t="str">
        <f xml:space="preserve"> Inputs!G$31</f>
        <v>Index</v>
      </c>
      <c r="H42" s="205">
        <f xml:space="preserve"> Inputs!H$31</f>
        <v>0</v>
      </c>
      <c r="I42" s="205">
        <f xml:space="preserve"> Inputs!I$31</f>
        <v>0</v>
      </c>
      <c r="J42" s="205">
        <f xml:space="preserve"> Inputs!J$31</f>
        <v>112.4</v>
      </c>
      <c r="K42" s="205">
        <f xml:space="preserve"> Inputs!K$31</f>
        <v>122.3</v>
      </c>
      <c r="L42" s="205">
        <f xml:space="preserve"> Inputs!L$31</f>
        <v>130.1</v>
      </c>
      <c r="M42" s="205">
        <f xml:space="preserve"> Inputs!M$31</f>
        <v>133.68564517027599</v>
      </c>
      <c r="N42" s="205">
        <f xml:space="preserve"> Inputs!N$31</f>
        <v>136.760219656148</v>
      </c>
      <c r="O42" s="205">
        <f xml:space="preserve"> Inputs!O$31</f>
        <v>139.76921526490199</v>
      </c>
      <c r="P42" s="205">
        <f xml:space="preserve"> Inputs!P$31</f>
        <v>143.053833345508</v>
      </c>
      <c r="Q42" s="205">
        <f xml:space="preserve"> Inputs!Q$31</f>
        <v>146.37965518662199</v>
      </c>
      <c r="R42" s="205">
        <f xml:space="preserve"> Inputs!R$31</f>
        <v>149.41685577802801</v>
      </c>
      <c r="S42" s="205">
        <f xml:space="preserve"> Inputs!S$31</f>
        <v>0</v>
      </c>
      <c r="T42" s="205">
        <f xml:space="preserve"> Inputs!T$31</f>
        <v>0</v>
      </c>
      <c r="U42" s="205">
        <f xml:space="preserve"> Inputs!U$31</f>
        <v>0</v>
      </c>
      <c r="V42" s="205">
        <f xml:space="preserve"> Inputs!V$31</f>
        <v>0</v>
      </c>
      <c r="W42" s="205">
        <f xml:space="preserve"> Inputs!W$31</f>
        <v>0</v>
      </c>
    </row>
    <row r="43" spans="1:23" s="204" customFormat="1" hidden="1" outlineLevel="1">
      <c r="A43" s="201"/>
      <c r="B43" s="201"/>
      <c r="C43" s="202"/>
      <c r="D43" s="203"/>
      <c r="E43" s="204" t="str">
        <f xml:space="preserve"> Inputs!E$25</f>
        <v>Year on year % change - CPI(H): Financial year average indices year on year %</v>
      </c>
      <c r="F43" s="206">
        <f xml:space="preserve"> Inputs!F$25</f>
        <v>0</v>
      </c>
      <c r="G43" s="206" t="str">
        <f xml:space="preserve"> Inputs!G$25</f>
        <v>%</v>
      </c>
      <c r="H43" s="206">
        <f xml:space="preserve"> Inputs!H$25</f>
        <v>0</v>
      </c>
      <c r="I43" s="206">
        <f xml:space="preserve"> Inputs!I$25</f>
        <v>0</v>
      </c>
      <c r="J43" s="206">
        <f xml:space="preserve"> Inputs!J$25</f>
        <v>0</v>
      </c>
      <c r="K43" s="206">
        <f xml:space="preserve"> Inputs!K$25</f>
        <v>0</v>
      </c>
      <c r="L43" s="206">
        <f xml:space="preserve"> Inputs!L$25</f>
        <v>0</v>
      </c>
      <c r="M43" s="206">
        <f xml:space="preserve"> Inputs!M$25</f>
        <v>0</v>
      </c>
      <c r="N43" s="206">
        <f xml:space="preserve"> Inputs!N$25</f>
        <v>0</v>
      </c>
      <c r="O43" s="206">
        <f xml:space="preserve"> Inputs!O$25</f>
        <v>0</v>
      </c>
      <c r="P43" s="206">
        <f xml:space="preserve"> Inputs!P$25</f>
        <v>0</v>
      </c>
      <c r="Q43" s="206">
        <f xml:space="preserve"> Inputs!Q$25</f>
        <v>0</v>
      </c>
      <c r="R43" s="206">
        <f xml:space="preserve"> Inputs!R$25</f>
        <v>0</v>
      </c>
      <c r="S43" s="206">
        <f xml:space="preserve"> Inputs!S$25</f>
        <v>0</v>
      </c>
      <c r="T43" s="206">
        <f xml:space="preserve"> Inputs!T$25</f>
        <v>0</v>
      </c>
      <c r="U43" s="206">
        <f xml:space="preserve"> Inputs!U$25</f>
        <v>0</v>
      </c>
      <c r="V43" s="206">
        <f xml:space="preserve"> Inputs!V$25</f>
        <v>0</v>
      </c>
      <c r="W43" s="206">
        <f xml:space="preserve"> Inputs!W$25</f>
        <v>0</v>
      </c>
    </row>
    <row r="44" spans="1:23" hidden="1" outlineLevel="1">
      <c r="E44" s="29" t="s">
        <v>554</v>
      </c>
      <c r="G44" s="29" t="s">
        <v>549</v>
      </c>
      <c r="H44" s="7"/>
      <c r="J44" s="7">
        <f t="shared" ref="J44:W44" si="5" xml:space="preserve"> IF( J42 &gt; 0, J42, I44 * ( 1 + J43 ) )</f>
        <v>112.4</v>
      </c>
      <c r="K44" s="7">
        <f t="shared" si="5"/>
        <v>122.3</v>
      </c>
      <c r="L44" s="7">
        <f t="shared" si="5"/>
        <v>130.1</v>
      </c>
      <c r="M44" s="7">
        <f t="shared" si="5"/>
        <v>133.68564517027599</v>
      </c>
      <c r="N44" s="7">
        <f t="shared" si="5"/>
        <v>136.760219656148</v>
      </c>
      <c r="O44" s="7">
        <f t="shared" si="5"/>
        <v>139.76921526490199</v>
      </c>
      <c r="P44" s="7">
        <f t="shared" si="5"/>
        <v>143.053833345508</v>
      </c>
      <c r="Q44" s="7">
        <f t="shared" si="5"/>
        <v>146.37965518662199</v>
      </c>
      <c r="R44" s="7">
        <f t="shared" si="5"/>
        <v>149.41685577802801</v>
      </c>
      <c r="S44" s="7">
        <f t="shared" si="5"/>
        <v>149.41685577802801</v>
      </c>
      <c r="T44" s="7">
        <f t="shared" si="5"/>
        <v>149.41685577802801</v>
      </c>
      <c r="U44" s="7">
        <f t="shared" si="5"/>
        <v>149.41685577802801</v>
      </c>
      <c r="V44" s="7">
        <f t="shared" si="5"/>
        <v>149.41685577802801</v>
      </c>
      <c r="W44" s="7">
        <f t="shared" si="5"/>
        <v>149.41685577802801</v>
      </c>
    </row>
    <row r="45" spans="1:23" hidden="1" outlineLevel="1"/>
    <row r="46" spans="1:23" hidden="1" outlineLevel="1"/>
    <row r="47" spans="1:23" hidden="1" outlineLevel="1">
      <c r="B47" s="25" t="s">
        <v>555</v>
      </c>
    </row>
    <row r="48" spans="1:23" s="204" customFormat="1" hidden="1" outlineLevel="1">
      <c r="A48" s="201"/>
      <c r="B48" s="201"/>
      <c r="C48" s="202"/>
      <c r="D48" s="203"/>
      <c r="E48" s="204" t="str">
        <f xml:space="preserve"> Inputs!E$32</f>
        <v>Consumer price index (including housing costs) - Consumer Price Index (with housing) for October</v>
      </c>
      <c r="F48" s="205">
        <f xml:space="preserve"> Inputs!F$32</f>
        <v>0</v>
      </c>
      <c r="G48" s="205" t="str">
        <f xml:space="preserve"> Inputs!G$32</f>
        <v>Index</v>
      </c>
      <c r="H48" s="205">
        <f xml:space="preserve"> Inputs!H$32</f>
        <v>0</v>
      </c>
      <c r="I48" s="205">
        <f xml:space="preserve"> Inputs!I$32</f>
        <v>0</v>
      </c>
      <c r="J48" s="205">
        <f xml:space="preserve"> Inputs!J$32</f>
        <v>113.4</v>
      </c>
      <c r="K48" s="205">
        <f xml:space="preserve"> Inputs!K$32</f>
        <v>124.3</v>
      </c>
      <c r="L48" s="205">
        <f xml:space="preserve"> Inputs!L$32</f>
        <v>130.19999999999999</v>
      </c>
      <c r="M48" s="205">
        <f xml:space="preserve"> Inputs!M$32</f>
        <v>133.97190198345601</v>
      </c>
      <c r="N48" s="205">
        <f xml:space="preserve"> Inputs!N$32</f>
        <v>137.00845358113301</v>
      </c>
      <c r="O48" s="205">
        <f xml:space="preserve"> Inputs!O$32</f>
        <v>140.02294090613199</v>
      </c>
      <c r="P48" s="205">
        <f xml:space="preserve"> Inputs!P$32</f>
        <v>143.33684130399999</v>
      </c>
      <c r="Q48" s="205">
        <f xml:space="preserve"> Inputs!Q$32</f>
        <v>146.657282784052</v>
      </c>
      <c r="R48" s="205">
        <f xml:space="preserve"> Inputs!R$32</f>
        <v>149.66362990649</v>
      </c>
      <c r="S48" s="205">
        <f xml:space="preserve"> Inputs!S$32</f>
        <v>0</v>
      </c>
      <c r="T48" s="205">
        <f xml:space="preserve"> Inputs!T$32</f>
        <v>0</v>
      </c>
      <c r="U48" s="205">
        <f xml:space="preserve"> Inputs!U$32</f>
        <v>0</v>
      </c>
      <c r="V48" s="205">
        <f xml:space="preserve"> Inputs!V$32</f>
        <v>0</v>
      </c>
      <c r="W48" s="205">
        <f xml:space="preserve"> Inputs!W$32</f>
        <v>0</v>
      </c>
    </row>
    <row r="49" spans="1:23" s="204" customFormat="1" hidden="1" outlineLevel="1">
      <c r="A49" s="201"/>
      <c r="B49" s="201"/>
      <c r="C49" s="202"/>
      <c r="D49" s="203"/>
      <c r="E49" s="204" t="str">
        <f xml:space="preserve"> Inputs!E$25</f>
        <v>Year on year % change - CPI(H): Financial year average indices year on year %</v>
      </c>
      <c r="F49" s="206">
        <f xml:space="preserve"> Inputs!F$25</f>
        <v>0</v>
      </c>
      <c r="G49" s="206" t="str">
        <f xml:space="preserve"> Inputs!G$25</f>
        <v>%</v>
      </c>
      <c r="H49" s="206">
        <f xml:space="preserve"> Inputs!H$25</f>
        <v>0</v>
      </c>
      <c r="I49" s="206">
        <f xml:space="preserve"> Inputs!I$25</f>
        <v>0</v>
      </c>
      <c r="J49" s="206">
        <f xml:space="preserve"> Inputs!J$25</f>
        <v>0</v>
      </c>
      <c r="K49" s="206">
        <f xml:space="preserve"> Inputs!K$25</f>
        <v>0</v>
      </c>
      <c r="L49" s="206">
        <f xml:space="preserve"> Inputs!L$25</f>
        <v>0</v>
      </c>
      <c r="M49" s="206">
        <f xml:space="preserve"> Inputs!M$25</f>
        <v>0</v>
      </c>
      <c r="N49" s="206">
        <f xml:space="preserve"> Inputs!N$25</f>
        <v>0</v>
      </c>
      <c r="O49" s="206">
        <f xml:space="preserve"> Inputs!O$25</f>
        <v>0</v>
      </c>
      <c r="P49" s="206">
        <f xml:space="preserve"> Inputs!P$25</f>
        <v>0</v>
      </c>
      <c r="Q49" s="206">
        <f xml:space="preserve"> Inputs!Q$25</f>
        <v>0</v>
      </c>
      <c r="R49" s="206">
        <f xml:space="preserve"> Inputs!R$25</f>
        <v>0</v>
      </c>
      <c r="S49" s="206">
        <f xml:space="preserve"> Inputs!S$25</f>
        <v>0</v>
      </c>
      <c r="T49" s="206">
        <f xml:space="preserve"> Inputs!T$25</f>
        <v>0</v>
      </c>
      <c r="U49" s="206">
        <f xml:space="preserve"> Inputs!U$25</f>
        <v>0</v>
      </c>
      <c r="V49" s="206">
        <f xml:space="preserve"> Inputs!V$25</f>
        <v>0</v>
      </c>
      <c r="W49" s="206">
        <f xml:space="preserve"> Inputs!W$25</f>
        <v>0</v>
      </c>
    </row>
    <row r="50" spans="1:23" hidden="1" outlineLevel="1">
      <c r="E50" s="29" t="s">
        <v>555</v>
      </c>
      <c r="G50" s="29" t="s">
        <v>549</v>
      </c>
      <c r="H50" s="7"/>
      <c r="J50" s="7">
        <f t="shared" ref="J50:W50" si="6" xml:space="preserve"> IF( J48 &gt; 0, J48, I50 * ( 1 + J49 ) )</f>
        <v>113.4</v>
      </c>
      <c r="K50" s="7">
        <f t="shared" si="6"/>
        <v>124.3</v>
      </c>
      <c r="L50" s="7">
        <f t="shared" si="6"/>
        <v>130.19999999999999</v>
      </c>
      <c r="M50" s="7">
        <f t="shared" si="6"/>
        <v>133.97190198345601</v>
      </c>
      <c r="N50" s="7">
        <f t="shared" si="6"/>
        <v>137.00845358113301</v>
      </c>
      <c r="O50" s="7">
        <f t="shared" si="6"/>
        <v>140.02294090613199</v>
      </c>
      <c r="P50" s="7">
        <f t="shared" si="6"/>
        <v>143.33684130399999</v>
      </c>
      <c r="Q50" s="7">
        <f t="shared" si="6"/>
        <v>146.657282784052</v>
      </c>
      <c r="R50" s="7">
        <f t="shared" si="6"/>
        <v>149.66362990649</v>
      </c>
      <c r="S50" s="7">
        <f t="shared" si="6"/>
        <v>149.66362990649</v>
      </c>
      <c r="T50" s="7">
        <f t="shared" si="6"/>
        <v>149.66362990649</v>
      </c>
      <c r="U50" s="7">
        <f t="shared" si="6"/>
        <v>149.66362990649</v>
      </c>
      <c r="V50" s="7">
        <f t="shared" si="6"/>
        <v>149.66362990649</v>
      </c>
      <c r="W50" s="7">
        <f t="shared" si="6"/>
        <v>149.66362990649</v>
      </c>
    </row>
    <row r="51" spans="1:23" hidden="1" outlineLevel="1"/>
    <row r="52" spans="1:23" hidden="1" outlineLevel="1"/>
    <row r="53" spans="1:23" hidden="1" outlineLevel="1">
      <c r="B53" s="25" t="s">
        <v>556</v>
      </c>
    </row>
    <row r="54" spans="1:23" s="204" customFormat="1" hidden="1" outlineLevel="1">
      <c r="A54" s="201"/>
      <c r="B54" s="201"/>
      <c r="C54" s="202"/>
      <c r="D54" s="203"/>
      <c r="E54" s="204" t="str">
        <f xml:space="preserve"> Inputs!E$33</f>
        <v>Consumer price index (including housing costs) - Consumer Price Index (with housing) for November</v>
      </c>
      <c r="F54" s="205">
        <f xml:space="preserve"> Inputs!F$33</f>
        <v>0</v>
      </c>
      <c r="G54" s="205" t="str">
        <f xml:space="preserve"> Inputs!G$33</f>
        <v>Index</v>
      </c>
      <c r="H54" s="205">
        <f xml:space="preserve"> Inputs!H$33</f>
        <v>0</v>
      </c>
      <c r="I54" s="205">
        <f xml:space="preserve"> Inputs!I$33</f>
        <v>0</v>
      </c>
      <c r="J54" s="205">
        <f xml:space="preserve"> Inputs!J$33</f>
        <v>114.1</v>
      </c>
      <c r="K54" s="205">
        <f xml:space="preserve"> Inputs!K$33</f>
        <v>124.8</v>
      </c>
      <c r="L54" s="205">
        <f xml:space="preserve"> Inputs!L$33</f>
        <v>130</v>
      </c>
      <c r="M54" s="205">
        <f xml:space="preserve"> Inputs!M$33</f>
        <v>134.25877174922999</v>
      </c>
      <c r="N54" s="205">
        <f xml:space="preserve"> Inputs!N$33</f>
        <v>137.25713807633201</v>
      </c>
      <c r="O54" s="205">
        <f xml:space="preserve"> Inputs!O$33</f>
        <v>140.27712714020899</v>
      </c>
      <c r="P54" s="205">
        <f xml:space="preserve"> Inputs!P$33</f>
        <v>143.62040914615801</v>
      </c>
      <c r="Q54" s="205">
        <f xml:space="preserve"> Inputs!Q$33</f>
        <v>146.93543693746199</v>
      </c>
      <c r="R54" s="205">
        <f xml:space="preserve"> Inputs!R$33</f>
        <v>149.91081160255999</v>
      </c>
      <c r="S54" s="205">
        <f xml:space="preserve"> Inputs!S$33</f>
        <v>0</v>
      </c>
      <c r="T54" s="205">
        <f xml:space="preserve"> Inputs!T$33</f>
        <v>0</v>
      </c>
      <c r="U54" s="205">
        <f xml:space="preserve"> Inputs!U$33</f>
        <v>0</v>
      </c>
      <c r="V54" s="205">
        <f xml:space="preserve"> Inputs!V$33</f>
        <v>0</v>
      </c>
      <c r="W54" s="205">
        <f xml:space="preserve"> Inputs!W$33</f>
        <v>0</v>
      </c>
    </row>
    <row r="55" spans="1:23" s="204" customFormat="1" hidden="1" outlineLevel="1">
      <c r="A55" s="201"/>
      <c r="B55" s="201"/>
      <c r="C55" s="202"/>
      <c r="D55" s="203"/>
      <c r="E55" s="204" t="str">
        <f xml:space="preserve"> Inputs!E$25</f>
        <v>Year on year % change - CPI(H): Financial year average indices year on year %</v>
      </c>
      <c r="F55" s="206">
        <f xml:space="preserve"> Inputs!F$25</f>
        <v>0</v>
      </c>
      <c r="G55" s="206" t="str">
        <f xml:space="preserve"> Inputs!G$25</f>
        <v>%</v>
      </c>
      <c r="H55" s="206">
        <f xml:space="preserve"> Inputs!H$25</f>
        <v>0</v>
      </c>
      <c r="I55" s="206">
        <f xml:space="preserve"> Inputs!I$25</f>
        <v>0</v>
      </c>
      <c r="J55" s="206">
        <f xml:space="preserve"> Inputs!J$25</f>
        <v>0</v>
      </c>
      <c r="K55" s="206">
        <f xml:space="preserve"> Inputs!K$25</f>
        <v>0</v>
      </c>
      <c r="L55" s="206">
        <f xml:space="preserve"> Inputs!L$25</f>
        <v>0</v>
      </c>
      <c r="M55" s="206">
        <f xml:space="preserve"> Inputs!M$25</f>
        <v>0</v>
      </c>
      <c r="N55" s="206">
        <f xml:space="preserve"> Inputs!N$25</f>
        <v>0</v>
      </c>
      <c r="O55" s="206">
        <f xml:space="preserve"> Inputs!O$25</f>
        <v>0</v>
      </c>
      <c r="P55" s="206">
        <f xml:space="preserve"> Inputs!P$25</f>
        <v>0</v>
      </c>
      <c r="Q55" s="206">
        <f xml:space="preserve"> Inputs!Q$25</f>
        <v>0</v>
      </c>
      <c r="R55" s="206">
        <f xml:space="preserve"> Inputs!R$25</f>
        <v>0</v>
      </c>
      <c r="S55" s="206">
        <f xml:space="preserve"> Inputs!S$25</f>
        <v>0</v>
      </c>
      <c r="T55" s="206">
        <f xml:space="preserve"> Inputs!T$25</f>
        <v>0</v>
      </c>
      <c r="U55" s="206">
        <f xml:space="preserve"> Inputs!U$25</f>
        <v>0</v>
      </c>
      <c r="V55" s="206">
        <f xml:space="preserve"> Inputs!V$25</f>
        <v>0</v>
      </c>
      <c r="W55" s="206">
        <f xml:space="preserve"> Inputs!W$25</f>
        <v>0</v>
      </c>
    </row>
    <row r="56" spans="1:23" hidden="1" outlineLevel="1">
      <c r="E56" s="29" t="s">
        <v>556</v>
      </c>
      <c r="G56" s="29" t="s">
        <v>549</v>
      </c>
      <c r="H56" s="7"/>
      <c r="J56" s="7">
        <f t="shared" ref="J56:W56" si="7" xml:space="preserve"> IF( J54 &gt; 0, J54, I56 * ( 1 + J55 ) )</f>
        <v>114.1</v>
      </c>
      <c r="K56" s="7">
        <f t="shared" si="7"/>
        <v>124.8</v>
      </c>
      <c r="L56" s="7">
        <f t="shared" si="7"/>
        <v>130</v>
      </c>
      <c r="M56" s="7">
        <f t="shared" si="7"/>
        <v>134.25877174922999</v>
      </c>
      <c r="N56" s="7">
        <f t="shared" si="7"/>
        <v>137.25713807633201</v>
      </c>
      <c r="O56" s="7">
        <f t="shared" si="7"/>
        <v>140.27712714020899</v>
      </c>
      <c r="P56" s="7">
        <f t="shared" si="7"/>
        <v>143.62040914615801</v>
      </c>
      <c r="Q56" s="7">
        <f t="shared" si="7"/>
        <v>146.93543693746199</v>
      </c>
      <c r="R56" s="7">
        <f t="shared" si="7"/>
        <v>149.91081160255999</v>
      </c>
      <c r="S56" s="7">
        <f t="shared" si="7"/>
        <v>149.91081160255999</v>
      </c>
      <c r="T56" s="7">
        <f t="shared" si="7"/>
        <v>149.91081160255999</v>
      </c>
      <c r="U56" s="7">
        <f t="shared" si="7"/>
        <v>149.91081160255999</v>
      </c>
      <c r="V56" s="7">
        <f t="shared" si="7"/>
        <v>149.91081160255999</v>
      </c>
      <c r="W56" s="7">
        <f t="shared" si="7"/>
        <v>149.91081160255999</v>
      </c>
    </row>
    <row r="57" spans="1:23" hidden="1" outlineLevel="1"/>
    <row r="58" spans="1:23" hidden="1" outlineLevel="1"/>
    <row r="59" spans="1:23" hidden="1" outlineLevel="1">
      <c r="B59" s="25" t="s">
        <v>557</v>
      </c>
    </row>
    <row r="60" spans="1:23" s="204" customFormat="1" hidden="1" outlineLevel="1">
      <c r="A60" s="201"/>
      <c r="B60" s="201"/>
      <c r="C60" s="202"/>
      <c r="D60" s="203"/>
      <c r="E60" s="204" t="str">
        <f xml:space="preserve"> Inputs!E$34</f>
        <v>Consumer price index (including housing costs) - Consumer Price Index (with housing) for December</v>
      </c>
      <c r="F60" s="205">
        <f xml:space="preserve"> Inputs!F$34</f>
        <v>0</v>
      </c>
      <c r="G60" s="205" t="str">
        <f xml:space="preserve"> Inputs!G$34</f>
        <v>Index</v>
      </c>
      <c r="H60" s="205">
        <f xml:space="preserve"> Inputs!H$34</f>
        <v>0</v>
      </c>
      <c r="I60" s="205">
        <f xml:space="preserve"> Inputs!I$34</f>
        <v>0</v>
      </c>
      <c r="J60" s="205">
        <f xml:space="preserve"> Inputs!J$34</f>
        <v>114.7</v>
      </c>
      <c r="K60" s="205">
        <f xml:space="preserve"> Inputs!K$34</f>
        <v>125.3</v>
      </c>
      <c r="L60" s="205">
        <f xml:space="preserve"> Inputs!L$34</f>
        <v>130.5</v>
      </c>
      <c r="M60" s="205">
        <f xml:space="preserve"> Inputs!M$34</f>
        <v>134.54625578009501</v>
      </c>
      <c r="N60" s="205">
        <f xml:space="preserve"> Inputs!N$34</f>
        <v>137.50627395957699</v>
      </c>
      <c r="O60" s="205">
        <f xml:space="preserve"> Inputs!O$34</f>
        <v>140.531774803258</v>
      </c>
      <c r="P60" s="205">
        <f xml:space="preserve"> Inputs!P$34</f>
        <v>143.904537979617</v>
      </c>
      <c r="Q60" s="205">
        <f xml:space="preserve"> Inputs!Q$34</f>
        <v>147.21411864553301</v>
      </c>
      <c r="R60" s="205">
        <f xml:space="preserve"> Inputs!R$34</f>
        <v>150.15840153936901</v>
      </c>
      <c r="S60" s="205">
        <f xml:space="preserve"> Inputs!S$34</f>
        <v>0</v>
      </c>
      <c r="T60" s="205">
        <f xml:space="preserve"> Inputs!T$34</f>
        <v>0</v>
      </c>
      <c r="U60" s="205">
        <f xml:space="preserve"> Inputs!U$34</f>
        <v>0</v>
      </c>
      <c r="V60" s="205">
        <f xml:space="preserve"> Inputs!V$34</f>
        <v>0</v>
      </c>
      <c r="W60" s="205">
        <f xml:space="preserve"> Inputs!W$34</f>
        <v>0</v>
      </c>
    </row>
    <row r="61" spans="1:23" s="204" customFormat="1" hidden="1" outlineLevel="1">
      <c r="A61" s="201"/>
      <c r="B61" s="201"/>
      <c r="C61" s="202"/>
      <c r="D61" s="203"/>
      <c r="E61" s="204" t="str">
        <f xml:space="preserve"> Inputs!E$25</f>
        <v>Year on year % change - CPI(H): Financial year average indices year on year %</v>
      </c>
      <c r="F61" s="206">
        <f xml:space="preserve"> Inputs!F$25</f>
        <v>0</v>
      </c>
      <c r="G61" s="206" t="str">
        <f xml:space="preserve"> Inputs!G$25</f>
        <v>%</v>
      </c>
      <c r="H61" s="206">
        <f xml:space="preserve"> Inputs!H$25</f>
        <v>0</v>
      </c>
      <c r="I61" s="206">
        <f xml:space="preserve"> Inputs!I$25</f>
        <v>0</v>
      </c>
      <c r="J61" s="206">
        <f xml:space="preserve"> Inputs!J$25</f>
        <v>0</v>
      </c>
      <c r="K61" s="206">
        <f xml:space="preserve"> Inputs!K$25</f>
        <v>0</v>
      </c>
      <c r="L61" s="206">
        <f xml:space="preserve"> Inputs!L$25</f>
        <v>0</v>
      </c>
      <c r="M61" s="206">
        <f xml:space="preserve"> Inputs!M$25</f>
        <v>0</v>
      </c>
      <c r="N61" s="206">
        <f xml:space="preserve"> Inputs!N$25</f>
        <v>0</v>
      </c>
      <c r="O61" s="206">
        <f xml:space="preserve"> Inputs!O$25</f>
        <v>0</v>
      </c>
      <c r="P61" s="206">
        <f xml:space="preserve"> Inputs!P$25</f>
        <v>0</v>
      </c>
      <c r="Q61" s="206">
        <f xml:space="preserve"> Inputs!Q$25</f>
        <v>0</v>
      </c>
      <c r="R61" s="206">
        <f xml:space="preserve"> Inputs!R$25</f>
        <v>0</v>
      </c>
      <c r="S61" s="206">
        <f xml:space="preserve"> Inputs!S$25</f>
        <v>0</v>
      </c>
      <c r="T61" s="206">
        <f xml:space="preserve"> Inputs!T$25</f>
        <v>0</v>
      </c>
      <c r="U61" s="206">
        <f xml:space="preserve"> Inputs!U$25</f>
        <v>0</v>
      </c>
      <c r="V61" s="206">
        <f xml:space="preserve"> Inputs!V$25</f>
        <v>0</v>
      </c>
      <c r="W61" s="206">
        <f xml:space="preserve"> Inputs!W$25</f>
        <v>0</v>
      </c>
    </row>
    <row r="62" spans="1:23" hidden="1" outlineLevel="1">
      <c r="E62" s="29" t="s">
        <v>557</v>
      </c>
      <c r="G62" s="29" t="s">
        <v>549</v>
      </c>
      <c r="H62" s="7"/>
      <c r="J62" s="7">
        <f t="shared" ref="J62:W62" si="8" xml:space="preserve"> IF( J60 &gt; 0, J60, I62 * ( 1 + J61 ) )</f>
        <v>114.7</v>
      </c>
      <c r="K62" s="7">
        <f t="shared" si="8"/>
        <v>125.3</v>
      </c>
      <c r="L62" s="7">
        <f t="shared" si="8"/>
        <v>130.5</v>
      </c>
      <c r="M62" s="7">
        <f t="shared" si="8"/>
        <v>134.54625578009501</v>
      </c>
      <c r="N62" s="7">
        <f t="shared" si="8"/>
        <v>137.50627395957699</v>
      </c>
      <c r="O62" s="7">
        <f t="shared" si="8"/>
        <v>140.531774803258</v>
      </c>
      <c r="P62" s="7">
        <f t="shared" si="8"/>
        <v>143.904537979617</v>
      </c>
      <c r="Q62" s="7">
        <f t="shared" si="8"/>
        <v>147.21411864553301</v>
      </c>
      <c r="R62" s="7">
        <f t="shared" si="8"/>
        <v>150.15840153936901</v>
      </c>
      <c r="S62" s="7">
        <f t="shared" si="8"/>
        <v>150.15840153936901</v>
      </c>
      <c r="T62" s="7">
        <f t="shared" si="8"/>
        <v>150.15840153936901</v>
      </c>
      <c r="U62" s="7">
        <f t="shared" si="8"/>
        <v>150.15840153936901</v>
      </c>
      <c r="V62" s="7">
        <f t="shared" si="8"/>
        <v>150.15840153936901</v>
      </c>
      <c r="W62" s="7">
        <f t="shared" si="8"/>
        <v>150.15840153936901</v>
      </c>
    </row>
    <row r="63" spans="1:23" hidden="1" outlineLevel="1"/>
    <row r="64" spans="1:23" hidden="1" outlineLevel="1"/>
    <row r="65" spans="1:23" hidden="1" outlineLevel="1">
      <c r="B65" s="25" t="s">
        <v>558</v>
      </c>
    </row>
    <row r="66" spans="1:23" s="204" customFormat="1" hidden="1" outlineLevel="1">
      <c r="A66" s="201"/>
      <c r="B66" s="201"/>
      <c r="C66" s="202"/>
      <c r="D66" s="203"/>
      <c r="E66" s="204" t="str">
        <f xml:space="preserve"> Inputs!E$35</f>
        <v>Consumer price index (including housing costs) - Consumer Price Index (with housing) for January</v>
      </c>
      <c r="F66" s="205">
        <f xml:space="preserve"> Inputs!F$35</f>
        <v>0</v>
      </c>
      <c r="G66" s="205" t="str">
        <f xml:space="preserve"> Inputs!G$35</f>
        <v>Index</v>
      </c>
      <c r="H66" s="205">
        <f xml:space="preserve"> Inputs!H$35</f>
        <v>0</v>
      </c>
      <c r="I66" s="205">
        <f xml:space="preserve"> Inputs!I$35</f>
        <v>0</v>
      </c>
      <c r="J66" s="205">
        <f xml:space="preserve"> Inputs!J$35</f>
        <v>114.6</v>
      </c>
      <c r="K66" s="205">
        <f xml:space="preserve"> Inputs!K$35</f>
        <v>124.8</v>
      </c>
      <c r="L66" s="205">
        <f xml:space="preserve"> Inputs!L$35</f>
        <v>130</v>
      </c>
      <c r="M66" s="205">
        <f xml:space="preserve"> Inputs!M$35</f>
        <v>134.79047113195799</v>
      </c>
      <c r="N66" s="205">
        <f xml:space="preserve"> Inputs!N$35</f>
        <v>137.75589164160601</v>
      </c>
      <c r="O66" s="205">
        <f xml:space="preserve"> Inputs!O$35</f>
        <v>140.809793292943</v>
      </c>
      <c r="P66" s="205">
        <f xml:space="preserve"> Inputs!P$35</f>
        <v>144.17747120307399</v>
      </c>
      <c r="Q66" s="205">
        <f xml:space="preserve"> Inputs!Q$35</f>
        <v>147.45725477389701</v>
      </c>
      <c r="R66" s="205">
        <f xml:space="preserve"> Inputs!R$35</f>
        <v>150.40640034767699</v>
      </c>
      <c r="S66" s="205">
        <f xml:space="preserve"> Inputs!S$35</f>
        <v>0</v>
      </c>
      <c r="T66" s="205">
        <f xml:space="preserve"> Inputs!T$35</f>
        <v>0</v>
      </c>
      <c r="U66" s="205">
        <f xml:space="preserve"> Inputs!U$35</f>
        <v>0</v>
      </c>
      <c r="V66" s="205">
        <f xml:space="preserve"> Inputs!V$35</f>
        <v>0</v>
      </c>
      <c r="W66" s="205">
        <f xml:space="preserve"> Inputs!W$35</f>
        <v>0</v>
      </c>
    </row>
    <row r="67" spans="1:23" s="204" customFormat="1" hidden="1" outlineLevel="1">
      <c r="A67" s="201"/>
      <c r="B67" s="201"/>
      <c r="C67" s="202"/>
      <c r="D67" s="203"/>
      <c r="E67" s="204" t="str">
        <f xml:space="preserve"> Inputs!E$25</f>
        <v>Year on year % change - CPI(H): Financial year average indices year on year %</v>
      </c>
      <c r="F67" s="206">
        <f xml:space="preserve"> Inputs!F$25</f>
        <v>0</v>
      </c>
      <c r="G67" s="206" t="str">
        <f xml:space="preserve"> Inputs!G$25</f>
        <v>%</v>
      </c>
      <c r="H67" s="206">
        <f xml:space="preserve"> Inputs!H$25</f>
        <v>0</v>
      </c>
      <c r="I67" s="206">
        <f xml:space="preserve"> Inputs!I$25</f>
        <v>0</v>
      </c>
      <c r="J67" s="206">
        <f xml:space="preserve"> Inputs!J$25</f>
        <v>0</v>
      </c>
      <c r="K67" s="206">
        <f xml:space="preserve"> Inputs!K$25</f>
        <v>0</v>
      </c>
      <c r="L67" s="206">
        <f xml:space="preserve"> Inputs!L$25</f>
        <v>0</v>
      </c>
      <c r="M67" s="206">
        <f xml:space="preserve"> Inputs!M$25</f>
        <v>0</v>
      </c>
      <c r="N67" s="206">
        <f xml:space="preserve"> Inputs!N$25</f>
        <v>0</v>
      </c>
      <c r="O67" s="206">
        <f xml:space="preserve"> Inputs!O$25</f>
        <v>0</v>
      </c>
      <c r="P67" s="206">
        <f xml:space="preserve"> Inputs!P$25</f>
        <v>0</v>
      </c>
      <c r="Q67" s="206">
        <f xml:space="preserve"> Inputs!Q$25</f>
        <v>0</v>
      </c>
      <c r="R67" s="206">
        <f xml:space="preserve"> Inputs!R$25</f>
        <v>0</v>
      </c>
      <c r="S67" s="206">
        <f xml:space="preserve"> Inputs!S$25</f>
        <v>0</v>
      </c>
      <c r="T67" s="206">
        <f xml:space="preserve"> Inputs!T$25</f>
        <v>0</v>
      </c>
      <c r="U67" s="206">
        <f xml:space="preserve"> Inputs!U$25</f>
        <v>0</v>
      </c>
      <c r="V67" s="206">
        <f xml:space="preserve"> Inputs!V$25</f>
        <v>0</v>
      </c>
      <c r="W67" s="206">
        <f xml:space="preserve"> Inputs!W$25</f>
        <v>0</v>
      </c>
    </row>
    <row r="68" spans="1:23" hidden="1" outlineLevel="1">
      <c r="E68" s="29" t="s">
        <v>558</v>
      </c>
      <c r="G68" s="29" t="s">
        <v>549</v>
      </c>
      <c r="H68" s="7"/>
      <c r="J68" s="7">
        <f t="shared" ref="J68:W68" si="9" xml:space="preserve"> IF( J66 &gt; 0, J66, I68 * ( 1 + J67 ) )</f>
        <v>114.6</v>
      </c>
      <c r="K68" s="7">
        <f t="shared" si="9"/>
        <v>124.8</v>
      </c>
      <c r="L68" s="7">
        <f t="shared" si="9"/>
        <v>130</v>
      </c>
      <c r="M68" s="7">
        <f t="shared" si="9"/>
        <v>134.79047113195799</v>
      </c>
      <c r="N68" s="7">
        <f t="shared" si="9"/>
        <v>137.75589164160601</v>
      </c>
      <c r="O68" s="7">
        <f t="shared" si="9"/>
        <v>140.809793292943</v>
      </c>
      <c r="P68" s="7">
        <f t="shared" si="9"/>
        <v>144.17747120307399</v>
      </c>
      <c r="Q68" s="7">
        <f t="shared" si="9"/>
        <v>147.45725477389701</v>
      </c>
      <c r="R68" s="7">
        <f t="shared" si="9"/>
        <v>150.40640034767699</v>
      </c>
      <c r="S68" s="7">
        <f t="shared" si="9"/>
        <v>150.40640034767699</v>
      </c>
      <c r="T68" s="7">
        <f t="shared" si="9"/>
        <v>150.40640034767699</v>
      </c>
      <c r="U68" s="7">
        <f t="shared" si="9"/>
        <v>150.40640034767699</v>
      </c>
      <c r="V68" s="7">
        <f t="shared" si="9"/>
        <v>150.40640034767699</v>
      </c>
      <c r="W68" s="7">
        <f t="shared" si="9"/>
        <v>150.40640034767699</v>
      </c>
    </row>
    <row r="69" spans="1:23" hidden="1" outlineLevel="1"/>
    <row r="70" spans="1:23" hidden="1" outlineLevel="1"/>
    <row r="71" spans="1:23" hidden="1" outlineLevel="1">
      <c r="B71" s="25" t="s">
        <v>559</v>
      </c>
    </row>
    <row r="72" spans="1:23" s="204" customFormat="1" hidden="1" outlineLevel="1">
      <c r="A72" s="201"/>
      <c r="B72" s="201"/>
      <c r="C72" s="202"/>
      <c r="D72" s="203"/>
      <c r="E72" s="204" t="str">
        <f xml:space="preserve"> Inputs!E$36</f>
        <v>Consumer price index (including housing costs) - Consumer Price Index (with housing) for February</v>
      </c>
      <c r="F72" s="205">
        <f xml:space="preserve"> Inputs!F$36</f>
        <v>0</v>
      </c>
      <c r="G72" s="205" t="str">
        <f xml:space="preserve"> Inputs!G$36</f>
        <v>Index</v>
      </c>
      <c r="H72" s="205">
        <f xml:space="preserve"> Inputs!H$36</f>
        <v>0</v>
      </c>
      <c r="I72" s="205">
        <f xml:space="preserve"> Inputs!I$36</f>
        <v>0</v>
      </c>
      <c r="J72" s="205">
        <f xml:space="preserve"> Inputs!J$36</f>
        <v>115.4</v>
      </c>
      <c r="K72" s="205">
        <f xml:space="preserve"> Inputs!K$36</f>
        <v>126</v>
      </c>
      <c r="L72" s="205">
        <f xml:space="preserve"> Inputs!L$36</f>
        <v>130.80000000000001</v>
      </c>
      <c r="M72" s="205">
        <f xml:space="preserve"> Inputs!M$36</f>
        <v>135.035129759911</v>
      </c>
      <c r="N72" s="205">
        <f xml:space="preserve"> Inputs!N$36</f>
        <v>138.00596245922901</v>
      </c>
      <c r="O72" s="205">
        <f xml:space="preserve"> Inputs!O$36</f>
        <v>141.08836179546901</v>
      </c>
      <c r="P72" s="205">
        <f xml:space="preserve"> Inputs!P$36</f>
        <v>144.450922079035</v>
      </c>
      <c r="Q72" s="205">
        <f xml:space="preserve"> Inputs!Q$36</f>
        <v>147.70079246141299</v>
      </c>
      <c r="R72" s="205">
        <f xml:space="preserve"> Inputs!R$36</f>
        <v>150.654808746181</v>
      </c>
      <c r="S72" s="205">
        <f xml:space="preserve"> Inputs!S$36</f>
        <v>0</v>
      </c>
      <c r="T72" s="205">
        <f xml:space="preserve"> Inputs!T$36</f>
        <v>0</v>
      </c>
      <c r="U72" s="205">
        <f xml:space="preserve"> Inputs!U$36</f>
        <v>0</v>
      </c>
      <c r="V72" s="205">
        <f xml:space="preserve"> Inputs!V$36</f>
        <v>0</v>
      </c>
      <c r="W72" s="205">
        <f xml:space="preserve"> Inputs!W$36</f>
        <v>0</v>
      </c>
    </row>
    <row r="73" spans="1:23" s="204" customFormat="1" hidden="1" outlineLevel="1">
      <c r="A73" s="201"/>
      <c r="B73" s="201"/>
      <c r="C73" s="202"/>
      <c r="D73" s="203"/>
      <c r="E73" s="204" t="str">
        <f xml:space="preserve"> Inputs!E$25</f>
        <v>Year on year % change - CPI(H): Financial year average indices year on year %</v>
      </c>
      <c r="F73" s="206">
        <f xml:space="preserve"> Inputs!F$25</f>
        <v>0</v>
      </c>
      <c r="G73" s="206" t="str">
        <f xml:space="preserve"> Inputs!G$25</f>
        <v>%</v>
      </c>
      <c r="H73" s="206">
        <f xml:space="preserve"> Inputs!H$25</f>
        <v>0</v>
      </c>
      <c r="I73" s="206">
        <f xml:space="preserve"> Inputs!I$25</f>
        <v>0</v>
      </c>
      <c r="J73" s="206">
        <f xml:space="preserve"> Inputs!J$25</f>
        <v>0</v>
      </c>
      <c r="K73" s="206">
        <f xml:space="preserve"> Inputs!K$25</f>
        <v>0</v>
      </c>
      <c r="L73" s="206">
        <f xml:space="preserve"> Inputs!L$25</f>
        <v>0</v>
      </c>
      <c r="M73" s="206">
        <f xml:space="preserve"> Inputs!M$25</f>
        <v>0</v>
      </c>
      <c r="N73" s="206">
        <f xml:space="preserve"> Inputs!N$25</f>
        <v>0</v>
      </c>
      <c r="O73" s="206">
        <f xml:space="preserve"> Inputs!O$25</f>
        <v>0</v>
      </c>
      <c r="P73" s="206">
        <f xml:space="preserve"> Inputs!P$25</f>
        <v>0</v>
      </c>
      <c r="Q73" s="206">
        <f xml:space="preserve"> Inputs!Q$25</f>
        <v>0</v>
      </c>
      <c r="R73" s="206">
        <f xml:space="preserve"> Inputs!R$25</f>
        <v>0</v>
      </c>
      <c r="S73" s="206">
        <f xml:space="preserve"> Inputs!S$25</f>
        <v>0</v>
      </c>
      <c r="T73" s="206">
        <f xml:space="preserve"> Inputs!T$25</f>
        <v>0</v>
      </c>
      <c r="U73" s="206">
        <f xml:space="preserve"> Inputs!U$25</f>
        <v>0</v>
      </c>
      <c r="V73" s="206">
        <f xml:space="preserve"> Inputs!V$25</f>
        <v>0</v>
      </c>
      <c r="W73" s="206">
        <f xml:space="preserve"> Inputs!W$25</f>
        <v>0</v>
      </c>
    </row>
    <row r="74" spans="1:23" hidden="1" outlineLevel="1">
      <c r="E74" s="29" t="s">
        <v>559</v>
      </c>
      <c r="G74" s="29" t="s">
        <v>549</v>
      </c>
      <c r="H74" s="7"/>
      <c r="J74" s="7">
        <f t="shared" ref="J74:W74" si="10" xml:space="preserve"> IF( J72 &gt; 0, J72, I74 * ( 1 + J73 ) )</f>
        <v>115.4</v>
      </c>
      <c r="K74" s="7">
        <f t="shared" si="10"/>
        <v>126</v>
      </c>
      <c r="L74" s="7">
        <f t="shared" si="10"/>
        <v>130.80000000000001</v>
      </c>
      <c r="M74" s="7">
        <f t="shared" si="10"/>
        <v>135.035129759911</v>
      </c>
      <c r="N74" s="7">
        <f t="shared" si="10"/>
        <v>138.00596245922901</v>
      </c>
      <c r="O74" s="7">
        <f t="shared" si="10"/>
        <v>141.08836179546901</v>
      </c>
      <c r="P74" s="7">
        <f t="shared" si="10"/>
        <v>144.450922079035</v>
      </c>
      <c r="Q74" s="7">
        <f t="shared" si="10"/>
        <v>147.70079246141299</v>
      </c>
      <c r="R74" s="7">
        <f t="shared" si="10"/>
        <v>150.654808746181</v>
      </c>
      <c r="S74" s="7">
        <f t="shared" si="10"/>
        <v>150.654808746181</v>
      </c>
      <c r="T74" s="7">
        <f t="shared" si="10"/>
        <v>150.654808746181</v>
      </c>
      <c r="U74" s="7">
        <f t="shared" si="10"/>
        <v>150.654808746181</v>
      </c>
      <c r="V74" s="7">
        <f t="shared" si="10"/>
        <v>150.654808746181</v>
      </c>
      <c r="W74" s="7">
        <f t="shared" si="10"/>
        <v>150.654808746181</v>
      </c>
    </row>
    <row r="75" spans="1:23" hidden="1" outlineLevel="1"/>
    <row r="76" spans="1:23" hidden="1" outlineLevel="1"/>
    <row r="77" spans="1:23" hidden="1" outlineLevel="1">
      <c r="B77" s="25" t="s">
        <v>560</v>
      </c>
    </row>
    <row r="78" spans="1:23" s="204" customFormat="1" hidden="1" outlineLevel="1">
      <c r="A78" s="201"/>
      <c r="B78" s="201"/>
      <c r="C78" s="202"/>
      <c r="D78" s="203"/>
      <c r="E78" s="204" t="str">
        <f xml:space="preserve"> Inputs!E$37</f>
        <v>Consumer price index (including housing costs) - Consumer Price Index (with housing) for March</v>
      </c>
      <c r="F78" s="205">
        <f xml:space="preserve"> Inputs!F$37</f>
        <v>0</v>
      </c>
      <c r="G78" s="205" t="str">
        <f xml:space="preserve"> Inputs!G$37</f>
        <v>Index</v>
      </c>
      <c r="H78" s="205">
        <f xml:space="preserve"> Inputs!H$37</f>
        <v>0</v>
      </c>
      <c r="I78" s="205">
        <f xml:space="preserve"> Inputs!I$37</f>
        <v>0</v>
      </c>
      <c r="J78" s="205">
        <f xml:space="preserve"> Inputs!J$37</f>
        <v>116.5</v>
      </c>
      <c r="K78" s="205">
        <f xml:space="preserve"> Inputs!K$37</f>
        <v>126.8</v>
      </c>
      <c r="L78" s="205">
        <f xml:space="preserve"> Inputs!L$37</f>
        <v>131.6</v>
      </c>
      <c r="M78" s="205">
        <f xml:space="preserve"> Inputs!M$37</f>
        <v>135.28023246854599</v>
      </c>
      <c r="N78" s="205">
        <f xml:space="preserve"> Inputs!N$37</f>
        <v>138.25648723503201</v>
      </c>
      <c r="O78" s="205">
        <f xml:space="preserve"> Inputs!O$37</f>
        <v>141.367481398942</v>
      </c>
      <c r="P78" s="205">
        <f xml:space="preserve"> Inputs!P$37</f>
        <v>144.724891589294</v>
      </c>
      <c r="Q78" s="205">
        <f xml:space="preserve"> Inputs!Q$37</f>
        <v>147.94473237129199</v>
      </c>
      <c r="R78" s="205">
        <f xml:space="preserve"> Inputs!R$37</f>
        <v>150.90362741134999</v>
      </c>
      <c r="S78" s="205">
        <f xml:space="preserve"> Inputs!S$37</f>
        <v>0</v>
      </c>
      <c r="T78" s="205">
        <f xml:space="preserve"> Inputs!T$37</f>
        <v>0</v>
      </c>
      <c r="U78" s="205">
        <f xml:space="preserve"> Inputs!U$37</f>
        <v>0</v>
      </c>
      <c r="V78" s="205">
        <f xml:space="preserve"> Inputs!V$37</f>
        <v>0</v>
      </c>
      <c r="W78" s="205">
        <f xml:space="preserve"> Inputs!W$37</f>
        <v>0</v>
      </c>
    </row>
    <row r="79" spans="1:23" s="204" customFormat="1" hidden="1" outlineLevel="1">
      <c r="A79" s="201"/>
      <c r="B79" s="201"/>
      <c r="C79" s="202"/>
      <c r="D79" s="203"/>
      <c r="E79" s="204" t="str">
        <f xml:space="preserve"> Inputs!E$25</f>
        <v>Year on year % change - CPI(H): Financial year average indices year on year %</v>
      </c>
      <c r="F79" s="206">
        <f xml:space="preserve"> Inputs!F$25</f>
        <v>0</v>
      </c>
      <c r="G79" s="206" t="str">
        <f xml:space="preserve"> Inputs!G$25</f>
        <v>%</v>
      </c>
      <c r="H79" s="206">
        <f xml:space="preserve"> Inputs!H$25</f>
        <v>0</v>
      </c>
      <c r="I79" s="206">
        <f xml:space="preserve"> Inputs!I$25</f>
        <v>0</v>
      </c>
      <c r="J79" s="206">
        <f xml:space="preserve"> Inputs!J$25</f>
        <v>0</v>
      </c>
      <c r="K79" s="206">
        <f xml:space="preserve"> Inputs!K$25</f>
        <v>0</v>
      </c>
      <c r="L79" s="206">
        <f xml:space="preserve"> Inputs!L$25</f>
        <v>0</v>
      </c>
      <c r="M79" s="206">
        <f xml:space="preserve"> Inputs!M$25</f>
        <v>0</v>
      </c>
      <c r="N79" s="206">
        <f xml:space="preserve"> Inputs!N$25</f>
        <v>0</v>
      </c>
      <c r="O79" s="206">
        <f xml:space="preserve"> Inputs!O$25</f>
        <v>0</v>
      </c>
      <c r="P79" s="206">
        <f xml:space="preserve"> Inputs!P$25</f>
        <v>0</v>
      </c>
      <c r="Q79" s="206">
        <f xml:space="preserve"> Inputs!Q$25</f>
        <v>0</v>
      </c>
      <c r="R79" s="206">
        <f xml:space="preserve"> Inputs!R$25</f>
        <v>0</v>
      </c>
      <c r="S79" s="206">
        <f xml:space="preserve"> Inputs!S$25</f>
        <v>0</v>
      </c>
      <c r="T79" s="206">
        <f xml:space="preserve"> Inputs!T$25</f>
        <v>0</v>
      </c>
      <c r="U79" s="206">
        <f xml:space="preserve"> Inputs!U$25</f>
        <v>0</v>
      </c>
      <c r="V79" s="206">
        <f xml:space="preserve"> Inputs!V$25</f>
        <v>0</v>
      </c>
      <c r="W79" s="206">
        <f xml:space="preserve"> Inputs!W$25</f>
        <v>0</v>
      </c>
    </row>
    <row r="80" spans="1:23" hidden="1" outlineLevel="1">
      <c r="E80" s="29" t="s">
        <v>560</v>
      </c>
      <c r="G80" s="29" t="s">
        <v>549</v>
      </c>
      <c r="H80" s="7"/>
      <c r="J80" s="7">
        <f t="shared" ref="J80:W80" si="11" xml:space="preserve"> IF( J78 &gt; 0, J78, I80 * ( 1 + J79 ) )</f>
        <v>116.5</v>
      </c>
      <c r="K80" s="7">
        <f t="shared" si="11"/>
        <v>126.8</v>
      </c>
      <c r="L80" s="7">
        <f t="shared" si="11"/>
        <v>131.6</v>
      </c>
      <c r="M80" s="7">
        <f t="shared" si="11"/>
        <v>135.28023246854599</v>
      </c>
      <c r="N80" s="7">
        <f t="shared" si="11"/>
        <v>138.25648723503201</v>
      </c>
      <c r="O80" s="7">
        <f t="shared" si="11"/>
        <v>141.367481398942</v>
      </c>
      <c r="P80" s="7">
        <f t="shared" si="11"/>
        <v>144.724891589294</v>
      </c>
      <c r="Q80" s="7">
        <f t="shared" si="11"/>
        <v>147.94473237129199</v>
      </c>
      <c r="R80" s="7">
        <f t="shared" si="11"/>
        <v>150.90362741134999</v>
      </c>
      <c r="S80" s="7">
        <f t="shared" si="11"/>
        <v>150.90362741134999</v>
      </c>
      <c r="T80" s="7">
        <f t="shared" si="11"/>
        <v>150.90362741134999</v>
      </c>
      <c r="U80" s="7">
        <f t="shared" si="11"/>
        <v>150.90362741134999</v>
      </c>
      <c r="V80" s="7">
        <f t="shared" si="11"/>
        <v>150.90362741134999</v>
      </c>
      <c r="W80" s="7">
        <f t="shared" si="11"/>
        <v>150.90362741134999</v>
      </c>
    </row>
    <row r="81" spans="1:23" hidden="1" outlineLevel="1"/>
    <row r="82" spans="1:23"/>
    <row r="83" spans="1:23"/>
    <row r="84" spans="1:23" s="38" customFormat="1">
      <c r="A84" s="26"/>
      <c r="B84" s="26" t="s">
        <v>561</v>
      </c>
      <c r="C84" s="39"/>
      <c r="D84" s="46"/>
    </row>
    <row r="85" spans="1:23" collapsed="1"/>
    <row r="86" spans="1:23" hidden="1" outlineLevel="1">
      <c r="B86" s="25" t="s">
        <v>562</v>
      </c>
    </row>
    <row r="87" spans="1:23" hidden="1" outlineLevel="1">
      <c r="E87" s="29" t="str">
        <f t="shared" ref="E87:W87" si="12" xml:space="preserve"> E$14</f>
        <v>CPI(H): April - index</v>
      </c>
      <c r="F87" s="7">
        <f t="shared" si="12"/>
        <v>0</v>
      </c>
      <c r="G87" s="7" t="str">
        <f t="shared" si="12"/>
        <v>index</v>
      </c>
      <c r="H87" s="7">
        <f t="shared" si="12"/>
        <v>0</v>
      </c>
      <c r="I87" s="7">
        <f t="shared" si="12"/>
        <v>0</v>
      </c>
      <c r="J87" s="7">
        <f t="shared" si="12"/>
        <v>110.4</v>
      </c>
      <c r="K87" s="7">
        <f t="shared" si="12"/>
        <v>119</v>
      </c>
      <c r="L87" s="7">
        <f t="shared" si="12"/>
        <v>128.30000000000001</v>
      </c>
      <c r="M87" s="7">
        <f t="shared" si="12"/>
        <v>132.19999999999999</v>
      </c>
      <c r="N87" s="7">
        <f t="shared" si="12"/>
        <v>135.525780063913</v>
      </c>
      <c r="O87" s="7">
        <f t="shared" si="12"/>
        <v>138.50746679309401</v>
      </c>
      <c r="P87" s="7">
        <f t="shared" si="12"/>
        <v>141.64715319362401</v>
      </c>
      <c r="Q87" s="7">
        <f t="shared" si="12"/>
        <v>144.999380717506</v>
      </c>
      <c r="R87" s="7">
        <f t="shared" si="12"/>
        <v>148.189075167835</v>
      </c>
      <c r="S87" s="7">
        <f t="shared" si="12"/>
        <v>148.189075167835</v>
      </c>
      <c r="T87" s="7">
        <f t="shared" si="12"/>
        <v>148.189075167835</v>
      </c>
      <c r="U87" s="7">
        <f t="shared" si="12"/>
        <v>148.189075167835</v>
      </c>
      <c r="V87" s="7">
        <f t="shared" si="12"/>
        <v>148.189075167835</v>
      </c>
      <c r="W87" s="7">
        <f t="shared" si="12"/>
        <v>148.189075167835</v>
      </c>
    </row>
    <row r="88" spans="1:23" hidden="1" outlineLevel="1">
      <c r="E88" s="29" t="str">
        <f t="shared" ref="E88:W88" si="13" xml:space="preserve"> E$20</f>
        <v>CPI(H): May - index</v>
      </c>
      <c r="F88" s="7">
        <f t="shared" si="13"/>
        <v>0</v>
      </c>
      <c r="G88" s="7" t="str">
        <f t="shared" si="13"/>
        <v>index</v>
      </c>
      <c r="H88" s="7">
        <f t="shared" si="13"/>
        <v>0</v>
      </c>
      <c r="I88" s="7">
        <f t="shared" si="13"/>
        <v>0</v>
      </c>
      <c r="J88" s="7">
        <f t="shared" si="13"/>
        <v>111</v>
      </c>
      <c r="K88" s="7">
        <f t="shared" si="13"/>
        <v>119.7</v>
      </c>
      <c r="L88" s="7">
        <f t="shared" si="13"/>
        <v>129.1</v>
      </c>
      <c r="M88" s="7">
        <f t="shared" si="13"/>
        <v>132.69999999999999</v>
      </c>
      <c r="N88" s="7">
        <f t="shared" si="13"/>
        <v>135.77177335352999</v>
      </c>
      <c r="O88" s="7">
        <f t="shared" si="13"/>
        <v>138.75890195898899</v>
      </c>
      <c r="P88" s="7">
        <f t="shared" si="13"/>
        <v>141.92737827193201</v>
      </c>
      <c r="Q88" s="7">
        <f t="shared" si="13"/>
        <v>145.27439044919399</v>
      </c>
      <c r="R88" s="7">
        <f t="shared" si="13"/>
        <v>148.433821516443</v>
      </c>
      <c r="S88" s="7">
        <f t="shared" si="13"/>
        <v>148.433821516443</v>
      </c>
      <c r="T88" s="7">
        <f t="shared" si="13"/>
        <v>148.433821516443</v>
      </c>
      <c r="U88" s="7">
        <f t="shared" si="13"/>
        <v>148.433821516443</v>
      </c>
      <c r="V88" s="7">
        <f t="shared" si="13"/>
        <v>148.433821516443</v>
      </c>
      <c r="W88" s="7">
        <f t="shared" si="13"/>
        <v>148.433821516443</v>
      </c>
    </row>
    <row r="89" spans="1:23" hidden="1" outlineLevel="1">
      <c r="E89" s="29" t="str">
        <f t="shared" ref="E89:W89" si="14" xml:space="preserve"> E$26</f>
        <v>CPI(H): June - index</v>
      </c>
      <c r="F89" s="7">
        <f t="shared" si="14"/>
        <v>0</v>
      </c>
      <c r="G89" s="7" t="str">
        <f t="shared" si="14"/>
        <v>index</v>
      </c>
      <c r="H89" s="7">
        <f t="shared" si="14"/>
        <v>0</v>
      </c>
      <c r="I89" s="7">
        <f t="shared" si="14"/>
        <v>0</v>
      </c>
      <c r="J89" s="7">
        <f t="shared" si="14"/>
        <v>111.4</v>
      </c>
      <c r="K89" s="7">
        <f t="shared" si="14"/>
        <v>120.5</v>
      </c>
      <c r="L89" s="7">
        <f t="shared" si="14"/>
        <v>129.4</v>
      </c>
      <c r="M89" s="7">
        <f t="shared" si="14"/>
        <v>133</v>
      </c>
      <c r="N89" s="7">
        <f t="shared" si="14"/>
        <v>136.01821314637601</v>
      </c>
      <c r="O89" s="7">
        <f t="shared" si="14"/>
        <v>139.01079355978999</v>
      </c>
      <c r="P89" s="7">
        <f t="shared" si="14"/>
        <v>142.208157728446</v>
      </c>
      <c r="Q89" s="7">
        <f t="shared" si="14"/>
        <v>145.54992177174799</v>
      </c>
      <c r="R89" s="7">
        <f t="shared" si="14"/>
        <v>148.67897208361501</v>
      </c>
      <c r="S89" s="7">
        <f t="shared" si="14"/>
        <v>148.67897208361501</v>
      </c>
      <c r="T89" s="7">
        <f t="shared" si="14"/>
        <v>148.67897208361501</v>
      </c>
      <c r="U89" s="7">
        <f t="shared" si="14"/>
        <v>148.67897208361501</v>
      </c>
      <c r="V89" s="7">
        <f t="shared" si="14"/>
        <v>148.67897208361501</v>
      </c>
      <c r="W89" s="7">
        <f t="shared" si="14"/>
        <v>148.67897208361501</v>
      </c>
    </row>
    <row r="90" spans="1:23" hidden="1" outlineLevel="1">
      <c r="E90" s="29" t="str">
        <f t="shared" ref="E90:W90" si="15" xml:space="preserve"> E$32</f>
        <v>CPI(H): July - index</v>
      </c>
      <c r="F90" s="7">
        <f t="shared" si="15"/>
        <v>0</v>
      </c>
      <c r="G90" s="7" t="str">
        <f t="shared" si="15"/>
        <v>index</v>
      </c>
      <c r="H90" s="7">
        <f t="shared" si="15"/>
        <v>0</v>
      </c>
      <c r="I90" s="7">
        <f t="shared" si="15"/>
        <v>0</v>
      </c>
      <c r="J90" s="7">
        <f t="shared" si="15"/>
        <v>111.4</v>
      </c>
      <c r="K90" s="7">
        <f t="shared" si="15"/>
        <v>121.2</v>
      </c>
      <c r="L90" s="7">
        <f t="shared" si="15"/>
        <v>129</v>
      </c>
      <c r="M90" s="7">
        <f t="shared" si="15"/>
        <v>132.9</v>
      </c>
      <c r="N90" s="7">
        <f t="shared" si="15"/>
        <v>136.26510025290199</v>
      </c>
      <c r="O90" s="7">
        <f t="shared" si="15"/>
        <v>139.26314242407199</v>
      </c>
      <c r="P90" s="7">
        <f t="shared" si="15"/>
        <v>142.489492659908</v>
      </c>
      <c r="Q90" s="7">
        <f t="shared" si="15"/>
        <v>145.82597567443099</v>
      </c>
      <c r="R90" s="7">
        <f t="shared" si="15"/>
        <v>148.92452753695</v>
      </c>
      <c r="S90" s="7">
        <f t="shared" si="15"/>
        <v>148.92452753695</v>
      </c>
      <c r="T90" s="7">
        <f t="shared" si="15"/>
        <v>148.92452753695</v>
      </c>
      <c r="U90" s="7">
        <f t="shared" si="15"/>
        <v>148.92452753695</v>
      </c>
      <c r="V90" s="7">
        <f t="shared" si="15"/>
        <v>148.92452753695</v>
      </c>
      <c r="W90" s="7">
        <f t="shared" si="15"/>
        <v>148.92452753695</v>
      </c>
    </row>
    <row r="91" spans="1:23" hidden="1" outlineLevel="1">
      <c r="E91" s="29" t="str">
        <f t="shared" ref="E91:W91" si="16" xml:space="preserve"> E$38</f>
        <v>CPI(H): August - index</v>
      </c>
      <c r="F91" s="7">
        <f t="shared" si="16"/>
        <v>0</v>
      </c>
      <c r="G91" s="7" t="str">
        <f t="shared" si="16"/>
        <v>index</v>
      </c>
      <c r="H91" s="7">
        <f t="shared" si="16"/>
        <v>0</v>
      </c>
      <c r="I91" s="7">
        <f t="shared" si="16"/>
        <v>0</v>
      </c>
      <c r="J91" s="7">
        <f t="shared" si="16"/>
        <v>112.1</v>
      </c>
      <c r="K91" s="7">
        <f t="shared" si="16"/>
        <v>121.8</v>
      </c>
      <c r="L91" s="7">
        <f t="shared" si="16"/>
        <v>129.4</v>
      </c>
      <c r="M91" s="7">
        <f t="shared" si="16"/>
        <v>133.4</v>
      </c>
      <c r="N91" s="7">
        <f t="shared" si="16"/>
        <v>136.51243548502799</v>
      </c>
      <c r="O91" s="7">
        <f t="shared" si="16"/>
        <v>139.515949381914</v>
      </c>
      <c r="P91" s="7">
        <f t="shared" si="16"/>
        <v>142.771384165233</v>
      </c>
      <c r="Q91" s="7">
        <f t="shared" si="16"/>
        <v>146.10255314838199</v>
      </c>
      <c r="R91" s="7">
        <f t="shared" si="16"/>
        <v>149.17048854515201</v>
      </c>
      <c r="S91" s="7">
        <f t="shared" si="16"/>
        <v>149.17048854515201</v>
      </c>
      <c r="T91" s="7">
        <f t="shared" si="16"/>
        <v>149.17048854515201</v>
      </c>
      <c r="U91" s="7">
        <f t="shared" si="16"/>
        <v>149.17048854515201</v>
      </c>
      <c r="V91" s="7">
        <f t="shared" si="16"/>
        <v>149.17048854515201</v>
      </c>
      <c r="W91" s="7">
        <f t="shared" si="16"/>
        <v>149.17048854515201</v>
      </c>
    </row>
    <row r="92" spans="1:23" hidden="1" outlineLevel="1">
      <c r="E92" s="29" t="str">
        <f t="shared" ref="E92:W92" si="17" xml:space="preserve"> E$44</f>
        <v>CPI(H): September- index</v>
      </c>
      <c r="F92" s="7">
        <f t="shared" si="17"/>
        <v>0</v>
      </c>
      <c r="G92" s="7" t="str">
        <f t="shared" si="17"/>
        <v>index</v>
      </c>
      <c r="H92" s="7">
        <f t="shared" si="17"/>
        <v>0</v>
      </c>
      <c r="I92" s="7">
        <f t="shared" si="17"/>
        <v>0</v>
      </c>
      <c r="J92" s="7">
        <f t="shared" si="17"/>
        <v>112.4</v>
      </c>
      <c r="K92" s="7">
        <f t="shared" si="17"/>
        <v>122.3</v>
      </c>
      <c r="L92" s="7">
        <f t="shared" si="17"/>
        <v>130.1</v>
      </c>
      <c r="M92" s="7">
        <f t="shared" si="17"/>
        <v>133.68564517027599</v>
      </c>
      <c r="N92" s="7">
        <f t="shared" si="17"/>
        <v>136.760219656148</v>
      </c>
      <c r="O92" s="7">
        <f t="shared" si="17"/>
        <v>139.76921526490199</v>
      </c>
      <c r="P92" s="7">
        <f t="shared" si="17"/>
        <v>143.053833345508</v>
      </c>
      <c r="Q92" s="7">
        <f t="shared" si="17"/>
        <v>146.37965518662199</v>
      </c>
      <c r="R92" s="7">
        <f t="shared" si="17"/>
        <v>149.41685577802801</v>
      </c>
      <c r="S92" s="7">
        <f t="shared" si="17"/>
        <v>149.41685577802801</v>
      </c>
      <c r="T92" s="7">
        <f t="shared" si="17"/>
        <v>149.41685577802801</v>
      </c>
      <c r="U92" s="7">
        <f t="shared" si="17"/>
        <v>149.41685577802801</v>
      </c>
      <c r="V92" s="7">
        <f t="shared" si="17"/>
        <v>149.41685577802801</v>
      </c>
      <c r="W92" s="7">
        <f t="shared" si="17"/>
        <v>149.41685577802801</v>
      </c>
    </row>
    <row r="93" spans="1:23" hidden="1" outlineLevel="1">
      <c r="E93" s="29" t="str">
        <f t="shared" ref="E93:W93" si="18" xml:space="preserve"> E$50</f>
        <v>CPI(H): October - index</v>
      </c>
      <c r="F93" s="7">
        <f t="shared" si="18"/>
        <v>0</v>
      </c>
      <c r="G93" s="7" t="str">
        <f t="shared" si="18"/>
        <v>index</v>
      </c>
      <c r="H93" s="7">
        <f t="shared" si="18"/>
        <v>0</v>
      </c>
      <c r="I93" s="7">
        <f t="shared" si="18"/>
        <v>0</v>
      </c>
      <c r="J93" s="7">
        <f t="shared" si="18"/>
        <v>113.4</v>
      </c>
      <c r="K93" s="7">
        <f t="shared" si="18"/>
        <v>124.3</v>
      </c>
      <c r="L93" s="7">
        <f t="shared" si="18"/>
        <v>130.19999999999999</v>
      </c>
      <c r="M93" s="7">
        <f t="shared" si="18"/>
        <v>133.97190198345601</v>
      </c>
      <c r="N93" s="7">
        <f t="shared" si="18"/>
        <v>137.00845358113301</v>
      </c>
      <c r="O93" s="7">
        <f t="shared" si="18"/>
        <v>140.02294090613199</v>
      </c>
      <c r="P93" s="7">
        <f t="shared" si="18"/>
        <v>143.33684130399999</v>
      </c>
      <c r="Q93" s="7">
        <f t="shared" si="18"/>
        <v>146.657282784052</v>
      </c>
      <c r="R93" s="7">
        <f t="shared" si="18"/>
        <v>149.66362990649</v>
      </c>
      <c r="S93" s="7">
        <f t="shared" si="18"/>
        <v>149.66362990649</v>
      </c>
      <c r="T93" s="7">
        <f t="shared" si="18"/>
        <v>149.66362990649</v>
      </c>
      <c r="U93" s="7">
        <f t="shared" si="18"/>
        <v>149.66362990649</v>
      </c>
      <c r="V93" s="7">
        <f t="shared" si="18"/>
        <v>149.66362990649</v>
      </c>
      <c r="W93" s="7">
        <f t="shared" si="18"/>
        <v>149.66362990649</v>
      </c>
    </row>
    <row r="94" spans="1:23" hidden="1" outlineLevel="1">
      <c r="E94" s="29" t="str">
        <f t="shared" ref="E94:W94" si="19" xml:space="preserve"> E$56</f>
        <v>CPI(H): November - index</v>
      </c>
      <c r="F94" s="7">
        <f t="shared" si="19"/>
        <v>0</v>
      </c>
      <c r="G94" s="7" t="str">
        <f t="shared" si="19"/>
        <v>index</v>
      </c>
      <c r="H94" s="7">
        <f t="shared" si="19"/>
        <v>0</v>
      </c>
      <c r="I94" s="7">
        <f t="shared" si="19"/>
        <v>0</v>
      </c>
      <c r="J94" s="7">
        <f t="shared" si="19"/>
        <v>114.1</v>
      </c>
      <c r="K94" s="7">
        <f t="shared" si="19"/>
        <v>124.8</v>
      </c>
      <c r="L94" s="7">
        <f t="shared" si="19"/>
        <v>130</v>
      </c>
      <c r="M94" s="7">
        <f t="shared" si="19"/>
        <v>134.25877174922999</v>
      </c>
      <c r="N94" s="7">
        <f t="shared" si="19"/>
        <v>137.25713807633201</v>
      </c>
      <c r="O94" s="7">
        <f t="shared" si="19"/>
        <v>140.27712714020899</v>
      </c>
      <c r="P94" s="7">
        <f t="shared" si="19"/>
        <v>143.62040914615801</v>
      </c>
      <c r="Q94" s="7">
        <f t="shared" si="19"/>
        <v>146.93543693746199</v>
      </c>
      <c r="R94" s="7">
        <f t="shared" si="19"/>
        <v>149.91081160255999</v>
      </c>
      <c r="S94" s="7">
        <f t="shared" si="19"/>
        <v>149.91081160255999</v>
      </c>
      <c r="T94" s="7">
        <f t="shared" si="19"/>
        <v>149.91081160255999</v>
      </c>
      <c r="U94" s="7">
        <f t="shared" si="19"/>
        <v>149.91081160255999</v>
      </c>
      <c r="V94" s="7">
        <f t="shared" si="19"/>
        <v>149.91081160255999</v>
      </c>
      <c r="W94" s="7">
        <f t="shared" si="19"/>
        <v>149.91081160255999</v>
      </c>
    </row>
    <row r="95" spans="1:23" hidden="1" outlineLevel="1">
      <c r="E95" s="29" t="str">
        <f t="shared" ref="E95:W95" si="20" xml:space="preserve"> E$62</f>
        <v>CPI(H): December - index</v>
      </c>
      <c r="F95" s="7">
        <f t="shared" si="20"/>
        <v>0</v>
      </c>
      <c r="G95" s="7" t="str">
        <f t="shared" si="20"/>
        <v>index</v>
      </c>
      <c r="H95" s="7">
        <f t="shared" si="20"/>
        <v>0</v>
      </c>
      <c r="I95" s="7">
        <f t="shared" si="20"/>
        <v>0</v>
      </c>
      <c r="J95" s="7">
        <f t="shared" si="20"/>
        <v>114.7</v>
      </c>
      <c r="K95" s="7">
        <f t="shared" si="20"/>
        <v>125.3</v>
      </c>
      <c r="L95" s="7">
        <f t="shared" si="20"/>
        <v>130.5</v>
      </c>
      <c r="M95" s="7">
        <f t="shared" si="20"/>
        <v>134.54625578009501</v>
      </c>
      <c r="N95" s="7">
        <f t="shared" si="20"/>
        <v>137.50627395957699</v>
      </c>
      <c r="O95" s="7">
        <f t="shared" si="20"/>
        <v>140.531774803258</v>
      </c>
      <c r="P95" s="7">
        <f t="shared" si="20"/>
        <v>143.904537979617</v>
      </c>
      <c r="Q95" s="7">
        <f t="shared" si="20"/>
        <v>147.21411864553301</v>
      </c>
      <c r="R95" s="7">
        <f t="shared" si="20"/>
        <v>150.15840153936901</v>
      </c>
      <c r="S95" s="7">
        <f t="shared" si="20"/>
        <v>150.15840153936901</v>
      </c>
      <c r="T95" s="7">
        <f t="shared" si="20"/>
        <v>150.15840153936901</v>
      </c>
      <c r="U95" s="7">
        <f t="shared" si="20"/>
        <v>150.15840153936901</v>
      </c>
      <c r="V95" s="7">
        <f t="shared" si="20"/>
        <v>150.15840153936901</v>
      </c>
      <c r="W95" s="7">
        <f t="shared" si="20"/>
        <v>150.15840153936901</v>
      </c>
    </row>
    <row r="96" spans="1:23" hidden="1" outlineLevel="1">
      <c r="E96" s="29" t="str">
        <f t="shared" ref="E96:W96" si="21" xml:space="preserve"> E$68</f>
        <v>CPI(H): January - index</v>
      </c>
      <c r="F96" s="7">
        <f t="shared" si="21"/>
        <v>0</v>
      </c>
      <c r="G96" s="7" t="str">
        <f t="shared" si="21"/>
        <v>index</v>
      </c>
      <c r="H96" s="7">
        <f t="shared" si="21"/>
        <v>0</v>
      </c>
      <c r="I96" s="7">
        <f t="shared" si="21"/>
        <v>0</v>
      </c>
      <c r="J96" s="7">
        <f t="shared" si="21"/>
        <v>114.6</v>
      </c>
      <c r="K96" s="7">
        <f t="shared" si="21"/>
        <v>124.8</v>
      </c>
      <c r="L96" s="7">
        <f t="shared" si="21"/>
        <v>130</v>
      </c>
      <c r="M96" s="7">
        <f t="shared" si="21"/>
        <v>134.79047113195799</v>
      </c>
      <c r="N96" s="7">
        <f t="shared" si="21"/>
        <v>137.75589164160601</v>
      </c>
      <c r="O96" s="7">
        <f t="shared" si="21"/>
        <v>140.809793292943</v>
      </c>
      <c r="P96" s="7">
        <f t="shared" si="21"/>
        <v>144.17747120307399</v>
      </c>
      <c r="Q96" s="7">
        <f t="shared" si="21"/>
        <v>147.45725477389701</v>
      </c>
      <c r="R96" s="7">
        <f t="shared" si="21"/>
        <v>150.40640034767699</v>
      </c>
      <c r="S96" s="7">
        <f t="shared" si="21"/>
        <v>150.40640034767699</v>
      </c>
      <c r="T96" s="7">
        <f t="shared" si="21"/>
        <v>150.40640034767699</v>
      </c>
      <c r="U96" s="7">
        <f t="shared" si="21"/>
        <v>150.40640034767699</v>
      </c>
      <c r="V96" s="7">
        <f t="shared" si="21"/>
        <v>150.40640034767699</v>
      </c>
      <c r="W96" s="7">
        <f t="shared" si="21"/>
        <v>150.40640034767699</v>
      </c>
    </row>
    <row r="97" spans="1:23" hidden="1" outlineLevel="1">
      <c r="E97" s="29" t="str">
        <f t="shared" ref="E97:W97" si="22" xml:space="preserve"> E$74</f>
        <v>CPI(H): February - index</v>
      </c>
      <c r="F97" s="7">
        <f t="shared" si="22"/>
        <v>0</v>
      </c>
      <c r="G97" s="7" t="str">
        <f t="shared" si="22"/>
        <v>index</v>
      </c>
      <c r="H97" s="7">
        <f t="shared" si="22"/>
        <v>0</v>
      </c>
      <c r="I97" s="7">
        <f t="shared" si="22"/>
        <v>0</v>
      </c>
      <c r="J97" s="7">
        <f t="shared" si="22"/>
        <v>115.4</v>
      </c>
      <c r="K97" s="7">
        <f t="shared" si="22"/>
        <v>126</v>
      </c>
      <c r="L97" s="7">
        <f t="shared" si="22"/>
        <v>130.80000000000001</v>
      </c>
      <c r="M97" s="7">
        <f t="shared" si="22"/>
        <v>135.035129759911</v>
      </c>
      <c r="N97" s="7">
        <f t="shared" si="22"/>
        <v>138.00596245922901</v>
      </c>
      <c r="O97" s="7">
        <f t="shared" si="22"/>
        <v>141.08836179546901</v>
      </c>
      <c r="P97" s="7">
        <f t="shared" si="22"/>
        <v>144.450922079035</v>
      </c>
      <c r="Q97" s="7">
        <f t="shared" si="22"/>
        <v>147.70079246141299</v>
      </c>
      <c r="R97" s="7">
        <f t="shared" si="22"/>
        <v>150.654808746181</v>
      </c>
      <c r="S97" s="7">
        <f t="shared" si="22"/>
        <v>150.654808746181</v>
      </c>
      <c r="T97" s="7">
        <f t="shared" si="22"/>
        <v>150.654808746181</v>
      </c>
      <c r="U97" s="7">
        <f t="shared" si="22"/>
        <v>150.654808746181</v>
      </c>
      <c r="V97" s="7">
        <f t="shared" si="22"/>
        <v>150.654808746181</v>
      </c>
      <c r="W97" s="7">
        <f t="shared" si="22"/>
        <v>150.654808746181</v>
      </c>
    </row>
    <row r="98" spans="1:23" hidden="1" outlineLevel="1">
      <c r="E98" s="29" t="str">
        <f t="shared" ref="E98:W98" si="23" xml:space="preserve"> E$80</f>
        <v>CPI(H): March - index</v>
      </c>
      <c r="F98" s="7">
        <f t="shared" si="23"/>
        <v>0</v>
      </c>
      <c r="G98" s="7" t="str">
        <f t="shared" si="23"/>
        <v>index</v>
      </c>
      <c r="H98" s="7">
        <f t="shared" si="23"/>
        <v>0</v>
      </c>
      <c r="I98" s="7">
        <f t="shared" si="23"/>
        <v>0</v>
      </c>
      <c r="J98" s="7">
        <f t="shared" si="23"/>
        <v>116.5</v>
      </c>
      <c r="K98" s="7">
        <f t="shared" si="23"/>
        <v>126.8</v>
      </c>
      <c r="L98" s="7">
        <f t="shared" si="23"/>
        <v>131.6</v>
      </c>
      <c r="M98" s="7">
        <f t="shared" si="23"/>
        <v>135.28023246854599</v>
      </c>
      <c r="N98" s="7">
        <f t="shared" si="23"/>
        <v>138.25648723503201</v>
      </c>
      <c r="O98" s="7">
        <f t="shared" si="23"/>
        <v>141.367481398942</v>
      </c>
      <c r="P98" s="7">
        <f t="shared" si="23"/>
        <v>144.724891589294</v>
      </c>
      <c r="Q98" s="7">
        <f t="shared" si="23"/>
        <v>147.94473237129199</v>
      </c>
      <c r="R98" s="7">
        <f t="shared" si="23"/>
        <v>150.90362741134999</v>
      </c>
      <c r="S98" s="7">
        <f t="shared" si="23"/>
        <v>150.90362741134999</v>
      </c>
      <c r="T98" s="7">
        <f t="shared" si="23"/>
        <v>150.90362741134999</v>
      </c>
      <c r="U98" s="7">
        <f t="shared" si="23"/>
        <v>150.90362741134999</v>
      </c>
      <c r="V98" s="7">
        <f t="shared" si="23"/>
        <v>150.90362741134999</v>
      </c>
      <c r="W98" s="7">
        <f t="shared" si="23"/>
        <v>150.90362741134999</v>
      </c>
    </row>
    <row r="99" spans="1:23" hidden="1" outlineLevel="1">
      <c r="E99" s="29" t="s">
        <v>562</v>
      </c>
      <c r="G99" s="29" t="s">
        <v>549</v>
      </c>
      <c r="H99" s="7"/>
      <c r="J99" s="7">
        <f t="shared" ref="J99:W99" si="24" xml:space="preserve"> AVERAGE( J87:J98 )</f>
        <v>113.11666666666667</v>
      </c>
      <c r="K99" s="7">
        <f t="shared" si="24"/>
        <v>123.04166666666664</v>
      </c>
      <c r="L99" s="7">
        <f t="shared" si="24"/>
        <v>129.86666666666665</v>
      </c>
      <c r="M99" s="7">
        <f t="shared" si="24"/>
        <v>133.81403400362265</v>
      </c>
      <c r="N99" s="7">
        <f t="shared" si="24"/>
        <v>136.88697740923382</v>
      </c>
      <c r="O99" s="7">
        <f t="shared" si="24"/>
        <v>139.91024572664284</v>
      </c>
      <c r="P99" s="7">
        <f t="shared" si="24"/>
        <v>143.19270605548576</v>
      </c>
      <c r="Q99" s="7">
        <f t="shared" si="24"/>
        <v>146.50345791012765</v>
      </c>
      <c r="R99" s="7">
        <f t="shared" si="24"/>
        <v>149.54261834847082</v>
      </c>
      <c r="S99" s="7">
        <f t="shared" si="24"/>
        <v>149.54261834847082</v>
      </c>
      <c r="T99" s="7">
        <f t="shared" si="24"/>
        <v>149.54261834847082</v>
      </c>
      <c r="U99" s="7">
        <f t="shared" si="24"/>
        <v>149.54261834847082</v>
      </c>
      <c r="V99" s="7">
        <f t="shared" si="24"/>
        <v>149.54261834847082</v>
      </c>
      <c r="W99" s="7">
        <f t="shared" si="24"/>
        <v>149.54261834847082</v>
      </c>
    </row>
    <row r="100" spans="1:23" hidden="1" outlineLevel="1"/>
    <row r="101" spans="1:23"/>
    <row r="102" spans="1:23"/>
    <row r="103" spans="1:23" s="38" customFormat="1">
      <c r="A103" s="26"/>
      <c r="B103" s="26" t="s">
        <v>563</v>
      </c>
      <c r="C103" s="39"/>
      <c r="D103" s="46"/>
    </row>
    <row r="104" spans="1:23" collapsed="1"/>
    <row r="105" spans="1:23" hidden="1" outlineLevel="1"/>
    <row r="106" spans="1:23" hidden="1" outlineLevel="1">
      <c r="C106" s="79" t="s">
        <v>564</v>
      </c>
    </row>
    <row r="107" spans="1:23" hidden="1" outlineLevel="1" collapsed="1"/>
    <row r="108" spans="1:23" hidden="1" outlineLevel="2">
      <c r="B108" s="25" t="s">
        <v>565</v>
      </c>
    </row>
    <row r="109" spans="1:23" s="204" customFormat="1" hidden="1" outlineLevel="2">
      <c r="A109" s="201"/>
      <c r="B109" s="201"/>
      <c r="C109" s="202"/>
      <c r="D109" s="203"/>
      <c r="E109" s="204" t="str">
        <f xml:space="preserve"> Inputs!E$58</f>
        <v>Year reference for FYA base price 1 (FYA year ending March)</v>
      </c>
      <c r="F109" s="207">
        <f xml:space="preserve"> Inputs!F$58</f>
        <v>2023</v>
      </c>
      <c r="G109" s="204" t="str">
        <f xml:space="preserve"> Inputs!G$58</f>
        <v>year</v>
      </c>
      <c r="H109" s="207"/>
    </row>
    <row r="110" spans="1:23" hidden="1" outlineLevel="2">
      <c r="E110" s="29" t="str">
        <f t="shared" ref="E110:W110" si="25" xml:space="preserve"> E$99</f>
        <v>CPI(H): Financial year average - index</v>
      </c>
      <c r="F110" s="7">
        <f t="shared" si="25"/>
        <v>0</v>
      </c>
      <c r="G110" s="7" t="str">
        <f t="shared" si="25"/>
        <v>index</v>
      </c>
      <c r="H110" s="7">
        <f t="shared" si="25"/>
        <v>0</v>
      </c>
      <c r="I110" s="7">
        <f t="shared" si="25"/>
        <v>0</v>
      </c>
      <c r="J110" s="7">
        <f t="shared" si="25"/>
        <v>113.11666666666667</v>
      </c>
      <c r="K110" s="7">
        <f t="shared" si="25"/>
        <v>123.04166666666664</v>
      </c>
      <c r="L110" s="7">
        <f t="shared" si="25"/>
        <v>129.86666666666665</v>
      </c>
      <c r="M110" s="7">
        <f t="shared" si="25"/>
        <v>133.81403400362265</v>
      </c>
      <c r="N110" s="7">
        <f t="shared" si="25"/>
        <v>136.88697740923382</v>
      </c>
      <c r="O110" s="7">
        <f t="shared" si="25"/>
        <v>139.91024572664284</v>
      </c>
      <c r="P110" s="7">
        <f t="shared" si="25"/>
        <v>143.19270605548576</v>
      </c>
      <c r="Q110" s="7">
        <f t="shared" si="25"/>
        <v>146.50345791012765</v>
      </c>
      <c r="R110" s="7">
        <f t="shared" si="25"/>
        <v>149.54261834847082</v>
      </c>
      <c r="S110" s="7">
        <f t="shared" si="25"/>
        <v>149.54261834847082</v>
      </c>
      <c r="T110" s="7">
        <f t="shared" si="25"/>
        <v>149.54261834847082</v>
      </c>
      <c r="U110" s="7">
        <f t="shared" si="25"/>
        <v>149.54261834847082</v>
      </c>
      <c r="V110" s="7">
        <f t="shared" si="25"/>
        <v>149.54261834847082</v>
      </c>
      <c r="W110" s="7">
        <f t="shared" si="25"/>
        <v>149.54261834847082</v>
      </c>
    </row>
    <row r="111" spans="1:23" s="204" customFormat="1" hidden="1" outlineLevel="2">
      <c r="A111" s="201"/>
      <c r="B111" s="201"/>
      <c r="C111" s="202"/>
      <c r="D111" s="203"/>
      <c r="E111" s="204" t="str">
        <f xml:space="preserve"> Time!E$25</f>
        <v>Contract year (year ending March) label</v>
      </c>
      <c r="F111" s="207">
        <f xml:space="preserve"> Time!F$25</f>
        <v>0</v>
      </c>
      <c r="G111" s="207" t="str">
        <f xml:space="preserve"> Time!G$25</f>
        <v>year</v>
      </c>
      <c r="H111" s="207">
        <f xml:space="preserve"> Time!H$25</f>
        <v>0</v>
      </c>
      <c r="I111" s="207">
        <f xml:space="preserve"> Time!I$25</f>
        <v>0</v>
      </c>
      <c r="J111" s="207">
        <f xml:space="preserve"> Time!J$25</f>
        <v>2022</v>
      </c>
      <c r="K111" s="207">
        <f xml:space="preserve"> Time!K$25</f>
        <v>2023</v>
      </c>
      <c r="L111" s="207">
        <f xml:space="preserve"> Time!L$25</f>
        <v>2024</v>
      </c>
      <c r="M111" s="207">
        <f xml:space="preserve"> Time!M$25</f>
        <v>2025</v>
      </c>
      <c r="N111" s="207">
        <f xml:space="preserve"> Time!N$25</f>
        <v>2026</v>
      </c>
      <c r="O111" s="207">
        <f xml:space="preserve"> Time!O$25</f>
        <v>2027</v>
      </c>
      <c r="P111" s="207">
        <f xml:space="preserve"> Time!P$25</f>
        <v>2028</v>
      </c>
      <c r="Q111" s="207">
        <f xml:space="preserve"> Time!Q$25</f>
        <v>2029</v>
      </c>
      <c r="R111" s="207">
        <f xml:space="preserve"> Time!R$25</f>
        <v>2030</v>
      </c>
      <c r="S111" s="207">
        <f xml:space="preserve"> Time!S$25</f>
        <v>2031</v>
      </c>
      <c r="T111" s="207">
        <f xml:space="preserve"> Time!T$25</f>
        <v>2032</v>
      </c>
      <c r="U111" s="207">
        <f xml:space="preserve"> Time!U$25</f>
        <v>2033</v>
      </c>
      <c r="V111" s="207">
        <f xml:space="preserve"> Time!V$25</f>
        <v>2034</v>
      </c>
      <c r="W111" s="207">
        <f xml:space="preserve"> Time!W$25</f>
        <v>2035</v>
      </c>
    </row>
    <row r="112" spans="1:23" hidden="1" outlineLevel="2">
      <c r="E112" s="29" t="s">
        <v>565</v>
      </c>
      <c r="F112" s="7">
        <f xml:space="preserve"> INDEX( $J110:$W110, 1, MATCH( $F109, $J111:$W111 ) )</f>
        <v>123.04166666666664</v>
      </c>
      <c r="G112" s="29" t="s">
        <v>363</v>
      </c>
      <c r="H112" s="7"/>
    </row>
    <row r="113" spans="1:23" hidden="1" outlineLevel="2"/>
    <row r="114" spans="1:23" hidden="1" outlineLevel="2"/>
    <row r="115" spans="1:23" hidden="1" outlineLevel="2">
      <c r="B115" s="25" t="s">
        <v>566</v>
      </c>
    </row>
    <row r="116" spans="1:23" s="204" customFormat="1" hidden="1" outlineLevel="2">
      <c r="A116" s="201"/>
      <c r="B116" s="201"/>
      <c r="C116" s="202"/>
      <c r="D116" s="203"/>
      <c r="E116" s="204" t="str">
        <f xml:space="preserve"> Inputs!E$59</f>
        <v>Year reference for FYA base price 2 (FYA year ending March)</v>
      </c>
      <c r="F116" s="207">
        <f xml:space="preserve"> Inputs!F$59</f>
        <v>2028</v>
      </c>
      <c r="G116" s="204" t="str">
        <f xml:space="preserve"> Inputs!G$59</f>
        <v>year</v>
      </c>
      <c r="H116" s="207"/>
    </row>
    <row r="117" spans="1:23" hidden="1" outlineLevel="2">
      <c r="E117" s="29" t="str">
        <f t="shared" ref="E117:W117" si="26" xml:space="preserve"> E$99</f>
        <v>CPI(H): Financial year average - index</v>
      </c>
      <c r="F117" s="7">
        <f t="shared" si="26"/>
        <v>0</v>
      </c>
      <c r="G117" s="7" t="str">
        <f t="shared" si="26"/>
        <v>index</v>
      </c>
      <c r="H117" s="7">
        <f t="shared" si="26"/>
        <v>0</v>
      </c>
      <c r="I117" s="7">
        <f t="shared" si="26"/>
        <v>0</v>
      </c>
      <c r="J117" s="7">
        <f t="shared" si="26"/>
        <v>113.11666666666667</v>
      </c>
      <c r="K117" s="7">
        <f t="shared" si="26"/>
        <v>123.04166666666664</v>
      </c>
      <c r="L117" s="7">
        <f t="shared" si="26"/>
        <v>129.86666666666665</v>
      </c>
      <c r="M117" s="7">
        <f t="shared" si="26"/>
        <v>133.81403400362265</v>
      </c>
      <c r="N117" s="7">
        <f t="shared" si="26"/>
        <v>136.88697740923382</v>
      </c>
      <c r="O117" s="7">
        <f t="shared" si="26"/>
        <v>139.91024572664284</v>
      </c>
      <c r="P117" s="7">
        <f t="shared" si="26"/>
        <v>143.19270605548576</v>
      </c>
      <c r="Q117" s="7">
        <f t="shared" si="26"/>
        <v>146.50345791012765</v>
      </c>
      <c r="R117" s="7">
        <f t="shared" si="26"/>
        <v>149.54261834847082</v>
      </c>
      <c r="S117" s="7">
        <f t="shared" si="26"/>
        <v>149.54261834847082</v>
      </c>
      <c r="T117" s="7">
        <f t="shared" si="26"/>
        <v>149.54261834847082</v>
      </c>
      <c r="U117" s="7">
        <f t="shared" si="26"/>
        <v>149.54261834847082</v>
      </c>
      <c r="V117" s="7">
        <f t="shared" si="26"/>
        <v>149.54261834847082</v>
      </c>
      <c r="W117" s="7">
        <f t="shared" si="26"/>
        <v>149.54261834847082</v>
      </c>
    </row>
    <row r="118" spans="1:23" s="204" customFormat="1" hidden="1" outlineLevel="2">
      <c r="A118" s="201"/>
      <c r="B118" s="201"/>
      <c r="C118" s="202"/>
      <c r="D118" s="203"/>
      <c r="E118" s="204" t="str">
        <f xml:space="preserve"> Time!E$25</f>
        <v>Contract year (year ending March) label</v>
      </c>
      <c r="F118" s="207">
        <f xml:space="preserve"> Time!F$25</f>
        <v>0</v>
      </c>
      <c r="G118" s="207" t="str">
        <f xml:space="preserve"> Time!G$25</f>
        <v>year</v>
      </c>
      <c r="H118" s="207">
        <f xml:space="preserve"> Time!H$25</f>
        <v>0</v>
      </c>
      <c r="I118" s="207">
        <f xml:space="preserve"> Time!I$25</f>
        <v>0</v>
      </c>
      <c r="J118" s="207">
        <f xml:space="preserve"> Time!J$25</f>
        <v>2022</v>
      </c>
      <c r="K118" s="207">
        <f xml:space="preserve"> Time!K$25</f>
        <v>2023</v>
      </c>
      <c r="L118" s="207">
        <f xml:space="preserve"> Time!L$25</f>
        <v>2024</v>
      </c>
      <c r="M118" s="207">
        <f xml:space="preserve"> Time!M$25</f>
        <v>2025</v>
      </c>
      <c r="N118" s="207">
        <f xml:space="preserve"> Time!N$25</f>
        <v>2026</v>
      </c>
      <c r="O118" s="207">
        <f xml:space="preserve"> Time!O$25</f>
        <v>2027</v>
      </c>
      <c r="P118" s="207">
        <f xml:space="preserve"> Time!P$25</f>
        <v>2028</v>
      </c>
      <c r="Q118" s="207">
        <f xml:space="preserve"> Time!Q$25</f>
        <v>2029</v>
      </c>
      <c r="R118" s="207">
        <f xml:space="preserve"> Time!R$25</f>
        <v>2030</v>
      </c>
      <c r="S118" s="207">
        <f xml:space="preserve"> Time!S$25</f>
        <v>2031</v>
      </c>
      <c r="T118" s="207">
        <f xml:space="preserve"> Time!T$25</f>
        <v>2032</v>
      </c>
      <c r="U118" s="207">
        <f xml:space="preserve"> Time!U$25</f>
        <v>2033</v>
      </c>
      <c r="V118" s="207">
        <f xml:space="preserve"> Time!V$25</f>
        <v>2034</v>
      </c>
      <c r="W118" s="207">
        <f xml:space="preserve"> Time!W$25</f>
        <v>2035</v>
      </c>
    </row>
    <row r="119" spans="1:23" hidden="1" outlineLevel="2">
      <c r="E119" s="29" t="s">
        <v>566</v>
      </c>
      <c r="F119" s="7">
        <f xml:space="preserve"> INDEX( $J117:$W117, 1, MATCH( $F116, $J118:$W118 ) )</f>
        <v>143.19270605548576</v>
      </c>
      <c r="G119" s="29" t="s">
        <v>363</v>
      </c>
      <c r="H119" s="7"/>
    </row>
    <row r="120" spans="1:23" hidden="1" outlineLevel="2"/>
    <row r="121" spans="1:23" hidden="1" outlineLevel="2"/>
    <row r="122" spans="1:23" hidden="1" outlineLevel="2">
      <c r="B122" s="25" t="s">
        <v>567</v>
      </c>
    </row>
    <row r="123" spans="1:23" hidden="1" outlineLevel="2">
      <c r="E123" s="29" t="str">
        <f xml:space="preserve"> E$119</f>
        <v>CPI(H): Financial year average (FYA year ending March) 2028</v>
      </c>
      <c r="F123" s="7">
        <f xml:space="preserve"> F$119</f>
        <v>143.19270605548576</v>
      </c>
      <c r="G123" s="29" t="str">
        <f xml:space="preserve"> G$119</f>
        <v>Index</v>
      </c>
      <c r="H123" s="7"/>
    </row>
    <row r="124" spans="1:23" hidden="1" outlineLevel="2">
      <c r="E124" s="29" t="str">
        <f xml:space="preserve"> E$112</f>
        <v>CPI(H): Financial year average (FYA year ending March) 2023</v>
      </c>
      <c r="F124" s="7">
        <f xml:space="preserve"> F$112</f>
        <v>123.04166666666664</v>
      </c>
      <c r="G124" s="29" t="str">
        <f xml:space="preserve"> G$112</f>
        <v>Index</v>
      </c>
      <c r="H124" s="7"/>
    </row>
    <row r="125" spans="1:23" hidden="1" outlineLevel="2">
      <c r="A125" s="11"/>
      <c r="B125" s="11"/>
      <c r="C125" s="14"/>
      <c r="D125" s="15"/>
      <c r="E125" s="208" t="s">
        <v>567</v>
      </c>
      <c r="F125" s="209">
        <f xml:space="preserve"> $F123 / $F124</f>
        <v>1.1637741094926037</v>
      </c>
      <c r="G125" s="208" t="s">
        <v>568</v>
      </c>
      <c r="H125" s="7"/>
    </row>
    <row r="126" spans="1:23" hidden="1" outlineLevel="2"/>
    <row r="127" spans="1:23" hidden="1" outlineLevel="1"/>
    <row r="128" spans="1:23" hidden="1" outlineLevel="1"/>
    <row r="129" spans="1:23" hidden="1" outlineLevel="1">
      <c r="C129" s="79" t="s">
        <v>569</v>
      </c>
    </row>
    <row r="130" spans="1:23" hidden="1" outlineLevel="1" collapsed="1"/>
    <row r="131" spans="1:23" hidden="1" outlineLevel="2">
      <c r="B131" s="25" t="s">
        <v>570</v>
      </c>
    </row>
    <row r="132" spans="1:23" s="204" customFormat="1" hidden="1" outlineLevel="2">
      <c r="A132" s="201"/>
      <c r="B132" s="201"/>
      <c r="C132" s="202"/>
      <c r="D132" s="203"/>
      <c r="E132" s="204" t="str">
        <f xml:space="preserve"> Inputs!E$61</f>
        <v>Year reference for FYE base price 1 (FYE year ending March)</v>
      </c>
      <c r="F132" s="207">
        <f xml:space="preserve"> Inputs!F$61</f>
        <v>2023</v>
      </c>
      <c r="G132" s="204" t="str">
        <f xml:space="preserve"> Inputs!G$61</f>
        <v>year</v>
      </c>
      <c r="H132" s="207"/>
    </row>
    <row r="133" spans="1:23" hidden="1" outlineLevel="2">
      <c r="E133" s="29" t="str">
        <f t="shared" ref="E133:W133" si="27" xml:space="preserve"> E$80</f>
        <v>CPI(H): March - index</v>
      </c>
      <c r="F133" s="7">
        <f t="shared" si="27"/>
        <v>0</v>
      </c>
      <c r="G133" s="7" t="str">
        <f t="shared" si="27"/>
        <v>index</v>
      </c>
      <c r="H133" s="7">
        <f t="shared" si="27"/>
        <v>0</v>
      </c>
      <c r="I133" s="7">
        <f t="shared" si="27"/>
        <v>0</v>
      </c>
      <c r="J133" s="7">
        <f t="shared" si="27"/>
        <v>116.5</v>
      </c>
      <c r="K133" s="7">
        <f t="shared" si="27"/>
        <v>126.8</v>
      </c>
      <c r="L133" s="7">
        <f t="shared" si="27"/>
        <v>131.6</v>
      </c>
      <c r="M133" s="7">
        <f t="shared" si="27"/>
        <v>135.28023246854599</v>
      </c>
      <c r="N133" s="7">
        <f t="shared" si="27"/>
        <v>138.25648723503201</v>
      </c>
      <c r="O133" s="7">
        <f t="shared" si="27"/>
        <v>141.367481398942</v>
      </c>
      <c r="P133" s="7">
        <f t="shared" si="27"/>
        <v>144.724891589294</v>
      </c>
      <c r="Q133" s="7">
        <f t="shared" si="27"/>
        <v>147.94473237129199</v>
      </c>
      <c r="R133" s="7">
        <f t="shared" si="27"/>
        <v>150.90362741134999</v>
      </c>
      <c r="S133" s="7">
        <f t="shared" si="27"/>
        <v>150.90362741134999</v>
      </c>
      <c r="T133" s="7">
        <f t="shared" si="27"/>
        <v>150.90362741134999</v>
      </c>
      <c r="U133" s="7">
        <f t="shared" si="27"/>
        <v>150.90362741134999</v>
      </c>
      <c r="V133" s="7">
        <f t="shared" si="27"/>
        <v>150.90362741134999</v>
      </c>
      <c r="W133" s="7">
        <f t="shared" si="27"/>
        <v>150.90362741134999</v>
      </c>
    </row>
    <row r="134" spans="1:23" s="204" customFormat="1" hidden="1" outlineLevel="2">
      <c r="A134" s="201"/>
      <c r="B134" s="201"/>
      <c r="C134" s="202"/>
      <c r="D134" s="203"/>
      <c r="E134" s="204" t="str">
        <f xml:space="preserve"> Time!E$25</f>
        <v>Contract year (year ending March) label</v>
      </c>
      <c r="F134" s="207">
        <f xml:space="preserve"> Time!F$25</f>
        <v>0</v>
      </c>
      <c r="G134" s="207" t="str">
        <f xml:space="preserve"> Time!G$25</f>
        <v>year</v>
      </c>
      <c r="H134" s="207">
        <f xml:space="preserve"> Time!H$25</f>
        <v>0</v>
      </c>
      <c r="I134" s="207">
        <f xml:space="preserve"> Time!I$25</f>
        <v>0</v>
      </c>
      <c r="J134" s="207">
        <f xml:space="preserve"> Time!J$25</f>
        <v>2022</v>
      </c>
      <c r="K134" s="207">
        <f xml:space="preserve"> Time!K$25</f>
        <v>2023</v>
      </c>
      <c r="L134" s="207">
        <f xml:space="preserve"> Time!L$25</f>
        <v>2024</v>
      </c>
      <c r="M134" s="207">
        <f xml:space="preserve"> Time!M$25</f>
        <v>2025</v>
      </c>
      <c r="N134" s="207">
        <f xml:space="preserve"> Time!N$25</f>
        <v>2026</v>
      </c>
      <c r="O134" s="207">
        <f xml:space="preserve"> Time!O$25</f>
        <v>2027</v>
      </c>
      <c r="P134" s="207">
        <f xml:space="preserve"> Time!P$25</f>
        <v>2028</v>
      </c>
      <c r="Q134" s="207">
        <f xml:space="preserve"> Time!Q$25</f>
        <v>2029</v>
      </c>
      <c r="R134" s="207">
        <f xml:space="preserve"> Time!R$25</f>
        <v>2030</v>
      </c>
      <c r="S134" s="207">
        <f xml:space="preserve"> Time!S$25</f>
        <v>2031</v>
      </c>
      <c r="T134" s="207">
        <f xml:space="preserve"> Time!T$25</f>
        <v>2032</v>
      </c>
      <c r="U134" s="207">
        <f xml:space="preserve"> Time!U$25</f>
        <v>2033</v>
      </c>
      <c r="V134" s="207">
        <f xml:space="preserve"> Time!V$25</f>
        <v>2034</v>
      </c>
      <c r="W134" s="207">
        <f xml:space="preserve"> Time!W$25</f>
        <v>2035</v>
      </c>
    </row>
    <row r="135" spans="1:23" hidden="1" outlineLevel="2">
      <c r="E135" s="29" t="s">
        <v>570</v>
      </c>
      <c r="F135" s="7">
        <f xml:space="preserve"> INDEX( $J133:$W133, 1, MATCH( $F132, $J134:$W134 ) )</f>
        <v>126.8</v>
      </c>
      <c r="G135" s="29" t="s">
        <v>363</v>
      </c>
      <c r="H135" s="7"/>
    </row>
    <row r="136" spans="1:23" hidden="1" outlineLevel="2"/>
    <row r="137" spans="1:23" hidden="1" outlineLevel="2"/>
    <row r="138" spans="1:23" hidden="1" outlineLevel="2">
      <c r="B138" s="25" t="s">
        <v>571</v>
      </c>
    </row>
    <row r="139" spans="1:23" hidden="1" outlineLevel="2">
      <c r="E139" s="29" t="str">
        <f xml:space="preserve"> E$135</f>
        <v>CPI(H): March 2018</v>
      </c>
      <c r="F139" s="7">
        <f xml:space="preserve"> F$135</f>
        <v>126.8</v>
      </c>
      <c r="G139" s="29" t="str">
        <f xml:space="preserve"> G$135</f>
        <v>Index</v>
      </c>
      <c r="H139" s="7"/>
    </row>
    <row r="140" spans="1:23" hidden="1" outlineLevel="2">
      <c r="E140" s="29" t="str">
        <f xml:space="preserve"> E$112</f>
        <v>CPI(H): Financial year average (FYA year ending March) 2023</v>
      </c>
      <c r="F140" s="7">
        <f xml:space="preserve"> F$112</f>
        <v>123.04166666666664</v>
      </c>
      <c r="G140" s="29" t="str">
        <f xml:space="preserve"> G$112</f>
        <v>Index</v>
      </c>
      <c r="H140" s="7"/>
    </row>
    <row r="141" spans="1:23" hidden="1" outlineLevel="2">
      <c r="A141" s="11"/>
      <c r="B141" s="11"/>
      <c r="C141" s="14"/>
      <c r="D141" s="15"/>
      <c r="E141" s="208" t="s">
        <v>571</v>
      </c>
      <c r="F141" s="209">
        <f xml:space="preserve"> $F139 / $F140</f>
        <v>1.0305452082627837</v>
      </c>
      <c r="G141" s="208" t="s">
        <v>568</v>
      </c>
      <c r="H141" s="7"/>
    </row>
    <row r="142" spans="1:23" hidden="1" outlineLevel="2"/>
    <row r="143" spans="1:23" hidden="1" outlineLevel="1"/>
    <row r="144" spans="1:23" hidden="1" outlineLevel="1"/>
    <row r="145" spans="1:23" hidden="1" outlineLevel="1">
      <c r="C145" s="79" t="s">
        <v>572</v>
      </c>
    </row>
    <row r="146" spans="1:23" hidden="1" outlineLevel="1" collapsed="1"/>
    <row r="147" spans="1:23" hidden="1" outlineLevel="2">
      <c r="B147" s="25" t="s">
        <v>573</v>
      </c>
    </row>
    <row r="148" spans="1:23" s="204" customFormat="1" hidden="1" outlineLevel="2">
      <c r="A148" s="201"/>
      <c r="B148" s="201"/>
      <c r="C148" s="202"/>
      <c r="D148" s="203"/>
      <c r="E148" s="204" t="str">
        <f xml:space="preserve"> Inputs!E$62</f>
        <v>Year reference for FYE base price 2 (FYE year ending March)</v>
      </c>
      <c r="F148" s="207">
        <f xml:space="preserve"> Inputs!F$62</f>
        <v>2028</v>
      </c>
      <c r="G148" s="204" t="str">
        <f xml:space="preserve"> Inputs!G$62</f>
        <v>year</v>
      </c>
      <c r="H148" s="207"/>
    </row>
    <row r="149" spans="1:23" hidden="1" outlineLevel="2">
      <c r="E149" s="29" t="str">
        <f t="shared" ref="E149:W149" si="28" xml:space="preserve"> E$80</f>
        <v>CPI(H): March - index</v>
      </c>
      <c r="F149" s="7">
        <f t="shared" si="28"/>
        <v>0</v>
      </c>
      <c r="G149" s="7" t="str">
        <f t="shared" si="28"/>
        <v>index</v>
      </c>
      <c r="H149" s="7">
        <f t="shared" si="28"/>
        <v>0</v>
      </c>
      <c r="I149" s="7">
        <f t="shared" si="28"/>
        <v>0</v>
      </c>
      <c r="J149" s="7">
        <f t="shared" si="28"/>
        <v>116.5</v>
      </c>
      <c r="K149" s="7">
        <f t="shared" si="28"/>
        <v>126.8</v>
      </c>
      <c r="L149" s="7">
        <f t="shared" si="28"/>
        <v>131.6</v>
      </c>
      <c r="M149" s="7">
        <f t="shared" si="28"/>
        <v>135.28023246854599</v>
      </c>
      <c r="N149" s="7">
        <f t="shared" si="28"/>
        <v>138.25648723503201</v>
      </c>
      <c r="O149" s="7">
        <f t="shared" si="28"/>
        <v>141.367481398942</v>
      </c>
      <c r="P149" s="7">
        <f t="shared" si="28"/>
        <v>144.724891589294</v>
      </c>
      <c r="Q149" s="7">
        <f t="shared" si="28"/>
        <v>147.94473237129199</v>
      </c>
      <c r="R149" s="7">
        <f t="shared" si="28"/>
        <v>150.90362741134999</v>
      </c>
      <c r="S149" s="7">
        <f t="shared" si="28"/>
        <v>150.90362741134999</v>
      </c>
      <c r="T149" s="7">
        <f t="shared" si="28"/>
        <v>150.90362741134999</v>
      </c>
      <c r="U149" s="7">
        <f t="shared" si="28"/>
        <v>150.90362741134999</v>
      </c>
      <c r="V149" s="7">
        <f t="shared" si="28"/>
        <v>150.90362741134999</v>
      </c>
      <c r="W149" s="7">
        <f t="shared" si="28"/>
        <v>150.90362741134999</v>
      </c>
    </row>
    <row r="150" spans="1:23" s="204" customFormat="1" hidden="1" outlineLevel="2">
      <c r="A150" s="201"/>
      <c r="B150" s="201"/>
      <c r="C150" s="202"/>
      <c r="D150" s="203"/>
      <c r="E150" s="204" t="str">
        <f xml:space="preserve"> Time!E$25</f>
        <v>Contract year (year ending March) label</v>
      </c>
      <c r="F150" s="207">
        <f xml:space="preserve"> Time!F$25</f>
        <v>0</v>
      </c>
      <c r="G150" s="207" t="str">
        <f xml:space="preserve"> Time!G$25</f>
        <v>year</v>
      </c>
      <c r="H150" s="207">
        <f xml:space="preserve"> Time!H$25</f>
        <v>0</v>
      </c>
      <c r="I150" s="207">
        <f xml:space="preserve"> Time!I$25</f>
        <v>0</v>
      </c>
      <c r="J150" s="207">
        <f xml:space="preserve"> Time!J$25</f>
        <v>2022</v>
      </c>
      <c r="K150" s="207">
        <f xml:space="preserve"> Time!K$25</f>
        <v>2023</v>
      </c>
      <c r="L150" s="207">
        <f xml:space="preserve"> Time!L$25</f>
        <v>2024</v>
      </c>
      <c r="M150" s="207">
        <f xml:space="preserve"> Time!M$25</f>
        <v>2025</v>
      </c>
      <c r="N150" s="207">
        <f xml:space="preserve"> Time!N$25</f>
        <v>2026</v>
      </c>
      <c r="O150" s="207">
        <f xml:space="preserve"> Time!O$25</f>
        <v>2027</v>
      </c>
      <c r="P150" s="207">
        <f xml:space="preserve"> Time!P$25</f>
        <v>2028</v>
      </c>
      <c r="Q150" s="207">
        <f xml:space="preserve"> Time!Q$25</f>
        <v>2029</v>
      </c>
      <c r="R150" s="207">
        <f xml:space="preserve"> Time!R$25</f>
        <v>2030</v>
      </c>
      <c r="S150" s="207">
        <f xml:space="preserve"> Time!S$25</f>
        <v>2031</v>
      </c>
      <c r="T150" s="207">
        <f xml:space="preserve"> Time!T$25</f>
        <v>2032</v>
      </c>
      <c r="U150" s="207">
        <f xml:space="preserve"> Time!U$25</f>
        <v>2033</v>
      </c>
      <c r="V150" s="207">
        <f xml:space="preserve"> Time!V$25</f>
        <v>2034</v>
      </c>
      <c r="W150" s="207">
        <f xml:space="preserve"> Time!W$25</f>
        <v>2035</v>
      </c>
    </row>
    <row r="151" spans="1:23" hidden="1" outlineLevel="2">
      <c r="E151" s="29" t="s">
        <v>573</v>
      </c>
      <c r="F151" s="7">
        <f xml:space="preserve"> INDEX( $J149:$W149, 1, MATCH( $F148, $J150:$W150 ) )</f>
        <v>144.724891589294</v>
      </c>
      <c r="G151" s="29" t="s">
        <v>363</v>
      </c>
      <c r="H151" s="7"/>
    </row>
    <row r="152" spans="1:23" hidden="1" outlineLevel="2"/>
    <row r="153" spans="1:23" hidden="1" outlineLevel="2"/>
    <row r="154" spans="1:23" hidden="1" outlineLevel="2">
      <c r="B154" s="25" t="s">
        <v>574</v>
      </c>
    </row>
    <row r="155" spans="1:23" hidden="1" outlineLevel="2">
      <c r="E155" s="29" t="str">
        <f xml:space="preserve"> E$151</f>
        <v>CPI(H): March 2028</v>
      </c>
      <c r="F155" s="7">
        <f xml:space="preserve"> F$151</f>
        <v>144.724891589294</v>
      </c>
      <c r="G155" s="29" t="str">
        <f xml:space="preserve"> G$151</f>
        <v>Index</v>
      </c>
      <c r="H155" s="7"/>
    </row>
    <row r="156" spans="1:23" hidden="1" outlineLevel="2">
      <c r="E156" s="29" t="str">
        <f xml:space="preserve"> E$119</f>
        <v>CPI(H): Financial year average (FYA year ending March) 2028</v>
      </c>
      <c r="F156" s="7">
        <f xml:space="preserve"> F$119</f>
        <v>143.19270605548576</v>
      </c>
      <c r="G156" s="29" t="str">
        <f xml:space="preserve"> G$119</f>
        <v>Index</v>
      </c>
      <c r="H156" s="7"/>
    </row>
    <row r="157" spans="1:23" hidden="1" outlineLevel="2">
      <c r="A157" s="11"/>
      <c r="B157" s="11"/>
      <c r="C157" s="14"/>
      <c r="D157" s="15"/>
      <c r="E157" s="208" t="s">
        <v>574</v>
      </c>
      <c r="F157" s="209">
        <f xml:space="preserve"> $F155 / $F156</f>
        <v>1.0107001646663101</v>
      </c>
      <c r="G157" s="208" t="s">
        <v>568</v>
      </c>
      <c r="H157" s="7"/>
    </row>
    <row r="158" spans="1:23" hidden="1" outlineLevel="2"/>
    <row r="159" spans="1:23"/>
    <row r="160" spans="1:23"/>
  </sheetData>
  <conditionalFormatting sqref="F2">
    <cfRule type="cellIs" dxfId="28" priority="1" stopIfTrue="1" operator="notEqual">
      <formula>0</formula>
    </cfRule>
    <cfRule type="cellIs" dxfId="27" priority="2" stopIfTrue="1" operator="equal">
      <formula>""</formula>
    </cfRule>
  </conditionalFormatting>
  <conditionalFormatting sqref="J3:ZZ3">
    <cfRule type="cellIs" dxfId="26" priority="3" operator="equal">
      <formula>"PPA ext."</formula>
    </cfRule>
    <cfRule type="cellIs" dxfId="25" priority="4" operator="equal">
      <formula>"Delay"</formula>
    </cfRule>
    <cfRule type="cellIs" dxfId="24" priority="5" operator="equal">
      <formula>"Fin Close"</formula>
    </cfRule>
    <cfRule type="cellIs" dxfId="23" priority="6" stopIfTrue="1" operator="equal">
      <formula>"Construction"</formula>
    </cfRule>
    <cfRule type="cellIs" dxfId="22" priority="7" stopIfTrue="1" operator="equal">
      <formula>"Operations"</formula>
    </cfRule>
  </conditionalFormatting>
  <pageMargins left="0.70866141732283472" right="0.70866141732283472" top="0.74803149606299213" bottom="0.74803149606299213" header="0.31496062992125984" footer="0.31496062992125984"/>
  <pageSetup paperSize="8" scale="51"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8D8D8"/>
    <outlinePr summaryBelow="0" summaryRight="0"/>
    <pageSetUpPr fitToPage="1"/>
  </sheetPr>
  <dimension ref="A1:ZZ988"/>
  <sheetViews>
    <sheetView showGridLines="0" zoomScaleNormal="100" workbookViewId="0">
      <pane xSplit="9" ySplit="5" topLeftCell="J6" activePane="bottomRight" state="frozen"/>
      <selection pane="bottomRight"/>
      <selection pane="bottomLeft"/>
      <selection pane="topRight"/>
    </sheetView>
  </sheetViews>
  <sheetFormatPr defaultColWidth="0" defaultRowHeight="13.15" zeroHeight="1" outlineLevelRow="2"/>
  <cols>
    <col min="1" max="2" width="1.5" style="25" customWidth="1"/>
    <col min="3" max="3" width="1.5" style="61" customWidth="1"/>
    <col min="4" max="4" width="1.5" style="68" customWidth="1"/>
    <col min="5" max="5" width="190.83203125" style="29" customWidth="1"/>
    <col min="6" max="6" width="16.33203125" style="29" customWidth="1"/>
    <col min="7" max="8" width="15.1640625" style="29" customWidth="1"/>
    <col min="9" max="9" width="3.5" style="29" customWidth="1"/>
    <col min="10" max="24" width="15.1640625" style="29" customWidth="1"/>
    <col min="25" max="130" width="15.1640625" style="29" hidden="1" customWidth="1"/>
    <col min="131" max="702" width="0" style="29" hidden="1" customWidth="1"/>
    <col min="703" max="16384" width="15.1640625" style="29" hidden="1"/>
  </cols>
  <sheetData>
    <row r="1" spans="1:702" s="51" customFormat="1" ht="30.75">
      <c r="A1" s="18" t="e">
        <f ca="1" xml:space="preserve"> RIGHT(CELL("filename", A1), LEN(CELL("filename", A1)) - SEARCH("]", CELL("filename", A1)))</f>
        <v>#VALUE!</v>
      </c>
      <c r="B1" s="18"/>
    </row>
    <row r="2" spans="1:702" s="56" customFormat="1">
      <c r="A2" s="11"/>
      <c r="B2" s="11"/>
      <c r="C2" s="14"/>
      <c r="D2" s="15"/>
      <c r="E2" s="10" t="s">
        <v>340</v>
      </c>
      <c r="F2" s="58">
        <f>Inputs!$F$2</f>
        <v>0</v>
      </c>
      <c r="G2" s="55" t="s">
        <v>341</v>
      </c>
      <c r="H2" s="10"/>
      <c r="I2" s="10"/>
      <c r="J2" s="3">
        <f xml:space="preserve"> Time!J$14</f>
        <v>44651</v>
      </c>
      <c r="K2" s="3">
        <f xml:space="preserve"> Time!K$14</f>
        <v>45016</v>
      </c>
      <c r="L2" s="3">
        <f xml:space="preserve"> Time!L$14</f>
        <v>45382</v>
      </c>
      <c r="M2" s="3">
        <f xml:space="preserve"> Time!M$14</f>
        <v>45747</v>
      </c>
      <c r="N2" s="3">
        <f xml:space="preserve"> Time!N$14</f>
        <v>46112</v>
      </c>
      <c r="O2" s="3">
        <f xml:space="preserve"> Time!O$14</f>
        <v>46477</v>
      </c>
      <c r="P2" s="3">
        <f xml:space="preserve"> Time!P$14</f>
        <v>46843</v>
      </c>
      <c r="Q2" s="3">
        <f xml:space="preserve"> Time!Q$14</f>
        <v>47208</v>
      </c>
      <c r="R2" s="3">
        <f xml:space="preserve"> Time!R$14</f>
        <v>47573</v>
      </c>
      <c r="S2" s="3">
        <f xml:space="preserve"> Time!S$14</f>
        <v>47938</v>
      </c>
      <c r="T2" s="3">
        <f xml:space="preserve"> Time!T$14</f>
        <v>48304</v>
      </c>
      <c r="U2" s="3">
        <f xml:space="preserve"> Time!U$14</f>
        <v>48669</v>
      </c>
      <c r="V2" s="3">
        <f xml:space="preserve"> Time!V$14</f>
        <v>49034</v>
      </c>
      <c r="W2" s="3">
        <f xml:space="preserve"> Time!W$14</f>
        <v>49399</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row>
    <row r="3" spans="1:702" s="4" customFormat="1">
      <c r="A3" s="11"/>
      <c r="B3" s="11"/>
      <c r="C3" s="14"/>
      <c r="D3" s="15"/>
      <c r="E3" s="29" t="s">
        <v>342</v>
      </c>
      <c r="H3" s="10"/>
      <c r="I3" s="10"/>
      <c r="J3" s="1" t="str">
        <f xml:space="preserve"> Time!J$19</f>
        <v/>
      </c>
      <c r="K3" s="1" t="str">
        <f xml:space="preserve"> Time!K$19</f>
        <v/>
      </c>
      <c r="L3" s="1" t="str">
        <f xml:space="preserve"> Time!L$19</f>
        <v/>
      </c>
      <c r="M3" s="1" t="str">
        <f xml:space="preserve"> Time!M$19</f>
        <v/>
      </c>
      <c r="N3" s="1" t="str">
        <f xml:space="preserve"> Time!N$19</f>
        <v/>
      </c>
      <c r="O3" s="1" t="str">
        <f xml:space="preserve"> Time!O$19</f>
        <v/>
      </c>
      <c r="P3" s="1" t="str">
        <f xml:space="preserve"> Time!P$19</f>
        <v/>
      </c>
      <c r="Q3" s="1" t="str">
        <f xml:space="preserve"> Time!Q$19</f>
        <v/>
      </c>
      <c r="R3" s="1" t="str">
        <f xml:space="preserve"> Time!R$19</f>
        <v/>
      </c>
      <c r="S3" s="1" t="str">
        <f xml:space="preserve"> Time!S$19</f>
        <v>PR29</v>
      </c>
      <c r="T3" s="1" t="str">
        <f xml:space="preserve"> Time!T$19</f>
        <v>PR29</v>
      </c>
      <c r="U3" s="1" t="str">
        <f xml:space="preserve"> Time!U$19</f>
        <v>PR29</v>
      </c>
      <c r="V3" s="1" t="str">
        <f xml:space="preserve"> Time!V$19</f>
        <v>PR29</v>
      </c>
      <c r="W3" s="1" t="str">
        <f xml:space="preserve"> Time!W$19</f>
        <v>PR29</v>
      </c>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row>
    <row r="4" spans="1:702" s="9" customFormat="1">
      <c r="A4" s="11"/>
      <c r="B4" s="11"/>
      <c r="C4" s="14"/>
      <c r="D4" s="15"/>
      <c r="E4" s="10" t="s">
        <v>343</v>
      </c>
      <c r="F4" s="25"/>
      <c r="G4" s="10"/>
      <c r="H4" s="10"/>
      <c r="I4" s="10"/>
      <c r="J4" s="9">
        <f xml:space="preserve"> Time!J$25</f>
        <v>2022</v>
      </c>
      <c r="K4" s="9">
        <f xml:space="preserve"> Time!K$25</f>
        <v>2023</v>
      </c>
      <c r="L4" s="9">
        <f xml:space="preserve"> Time!L$25</f>
        <v>2024</v>
      </c>
      <c r="M4" s="9">
        <f xml:space="preserve"> Time!M$25</f>
        <v>2025</v>
      </c>
      <c r="N4" s="9">
        <f xml:space="preserve"> Time!N$25</f>
        <v>2026</v>
      </c>
      <c r="O4" s="9">
        <f xml:space="preserve"> Time!O$25</f>
        <v>2027</v>
      </c>
      <c r="P4" s="9">
        <f xml:space="preserve"> Time!P$25</f>
        <v>2028</v>
      </c>
      <c r="Q4" s="9">
        <f xml:space="preserve"> Time!Q$25</f>
        <v>2029</v>
      </c>
      <c r="R4" s="9">
        <f xml:space="preserve"> Time!R$25</f>
        <v>2030</v>
      </c>
      <c r="S4" s="9">
        <f xml:space="preserve"> Time!S$25</f>
        <v>2031</v>
      </c>
      <c r="T4" s="9">
        <f xml:space="preserve"> Time!T$25</f>
        <v>2032</v>
      </c>
      <c r="U4" s="9">
        <f xml:space="preserve"> Time!U$25</f>
        <v>2033</v>
      </c>
      <c r="V4" s="9">
        <f xml:space="preserve"> Time!V$25</f>
        <v>2034</v>
      </c>
      <c r="W4" s="9">
        <f xml:space="preserve"> Time!W$25</f>
        <v>2035</v>
      </c>
    </row>
    <row r="5" spans="1:702" s="4" customFormat="1">
      <c r="A5" s="11"/>
      <c r="B5" s="11"/>
      <c r="C5" s="14"/>
      <c r="D5" s="15"/>
      <c r="E5" s="10" t="s">
        <v>344</v>
      </c>
      <c r="F5" s="25" t="s">
        <v>345</v>
      </c>
      <c r="G5" s="25" t="s">
        <v>346</v>
      </c>
      <c r="H5" s="25" t="s">
        <v>347</v>
      </c>
      <c r="I5" s="10"/>
      <c r="J5" s="2">
        <f xml:space="preserve"> Time!J$29</f>
        <v>1</v>
      </c>
      <c r="K5" s="2">
        <f xml:space="preserve"> Time!K$29</f>
        <v>2</v>
      </c>
      <c r="L5" s="2">
        <f xml:space="preserve"> Time!L$29</f>
        <v>3</v>
      </c>
      <c r="M5" s="2">
        <f xml:space="preserve"> Time!M$29</f>
        <v>4</v>
      </c>
      <c r="N5" s="2">
        <f xml:space="preserve"> Time!N$29</f>
        <v>5</v>
      </c>
      <c r="O5" s="2">
        <f xml:space="preserve"> Time!O$29</f>
        <v>6</v>
      </c>
      <c r="P5" s="2">
        <f xml:space="preserve"> Time!P$29</f>
        <v>7</v>
      </c>
      <c r="Q5" s="2">
        <f xml:space="preserve"> Time!Q$29</f>
        <v>8</v>
      </c>
      <c r="R5" s="2">
        <f xml:space="preserve"> Time!R$29</f>
        <v>9</v>
      </c>
      <c r="S5" s="2">
        <f xml:space="preserve"> Time!S$29</f>
        <v>10</v>
      </c>
      <c r="T5" s="2">
        <f xml:space="preserve"> Time!T$29</f>
        <v>11</v>
      </c>
      <c r="U5" s="2">
        <f xml:space="preserve"> Time!U$29</f>
        <v>12</v>
      </c>
      <c r="V5" s="2">
        <f xml:space="preserve"> Time!V$29</f>
        <v>13</v>
      </c>
      <c r="W5" s="2">
        <f xml:space="preserve"> Time!W$29</f>
        <v>14</v>
      </c>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row>
    <row r="6" spans="1:702">
      <c r="D6" s="29"/>
      <c r="F6" s="25"/>
      <c r="G6" s="25"/>
      <c r="H6" s="25"/>
    </row>
    <row r="7" spans="1:702"/>
    <row r="8" spans="1:702"/>
    <row r="9" spans="1:702" s="38" customFormat="1">
      <c r="A9" s="26"/>
      <c r="B9" s="26" t="s">
        <v>575</v>
      </c>
      <c r="C9" s="39"/>
      <c r="D9" s="46"/>
    </row>
    <row r="10" spans="1:702" collapsed="1"/>
    <row r="11" spans="1:702" hidden="1" outlineLevel="1"/>
    <row r="12" spans="1:702" hidden="1" outlineLevel="1">
      <c r="C12" s="79" t="s">
        <v>576</v>
      </c>
    </row>
    <row r="13" spans="1:702" hidden="1" outlineLevel="1"/>
    <row r="14" spans="1:702" hidden="1" outlineLevel="2">
      <c r="B14" s="25" t="s">
        <v>577</v>
      </c>
    </row>
    <row r="15" spans="1:702" hidden="1" outlineLevel="2">
      <c r="A15" s="11"/>
      <c r="B15" s="11"/>
      <c r="C15" s="14"/>
      <c r="D15" s="15"/>
      <c r="E15" s="204" t="str">
        <f xml:space="preserve"> Inputs!E$72</f>
        <v xml:space="preserve">Pre 2020 RCV - Closing RCV at 31 March 2030 in 2022-23 FYA prices (from PR24 FD as updated by the CMA redetermination and IDoKs) (WR) </v>
      </c>
      <c r="F15" s="210">
        <f xml:space="preserve"> Inputs!F$72</f>
        <v>0</v>
      </c>
      <c r="G15" s="204" t="str">
        <f xml:space="preserve"> Inputs!G$72</f>
        <v>£m</v>
      </c>
      <c r="H15" s="12"/>
    </row>
    <row r="16" spans="1:702" hidden="1" outlineLevel="2">
      <c r="A16" s="11"/>
      <c r="B16" s="11"/>
      <c r="C16" s="14"/>
      <c r="D16" s="15"/>
      <c r="E16" s="204" t="str">
        <f xml:space="preserve"> Inputs!E$73</f>
        <v xml:space="preserve">Pre 2020 RCV - Closing RCV at 31 March 2030 in 2022-23 FYA prices (from PR24 FD as updated by the CMA redetermination and IDoKs) (WN) </v>
      </c>
      <c r="F16" s="210">
        <f xml:space="preserve"> Inputs!F$73</f>
        <v>0</v>
      </c>
      <c r="G16" s="204" t="str">
        <f xml:space="preserve"> Inputs!G$73</f>
        <v>£m</v>
      </c>
      <c r="H16" s="12"/>
    </row>
    <row r="17" spans="1:8" hidden="1" outlineLevel="2">
      <c r="A17" s="11"/>
      <c r="B17" s="11"/>
      <c r="C17" s="14"/>
      <c r="D17" s="15"/>
      <c r="E17" s="204" t="str">
        <f xml:space="preserve"> Inputs!E$74</f>
        <v xml:space="preserve">Pre 2020 RCV - Closing RCV at 31 March 2030 in 2022-23 FYA prices (from PR24 FD as updated by the CMA redetermination and IDoKs) (WWN) </v>
      </c>
      <c r="F17" s="210">
        <f xml:space="preserve"> Inputs!F$74</f>
        <v>0</v>
      </c>
      <c r="G17" s="204" t="str">
        <f xml:space="preserve"> Inputs!G$74</f>
        <v>£m</v>
      </c>
      <c r="H17" s="12"/>
    </row>
    <row r="18" spans="1:8" hidden="1" outlineLevel="2">
      <c r="A18" s="11"/>
      <c r="B18" s="11"/>
      <c r="C18" s="14"/>
      <c r="D18" s="15"/>
      <c r="E18" s="204" t="str">
        <f xml:space="preserve"> Inputs!E$75</f>
        <v xml:space="preserve">Pre 2020 RCV - Closing RCV at 31 March 2030 in 2022-23 FYA prices (from PR24 FD as updated by the CMA redetermination and IDoKs) (BR) </v>
      </c>
      <c r="F18" s="210">
        <f xml:space="preserve"> Inputs!F$75</f>
        <v>0</v>
      </c>
      <c r="G18" s="204" t="str">
        <f xml:space="preserve"> Inputs!G$75</f>
        <v>£m</v>
      </c>
      <c r="H18" s="12"/>
    </row>
    <row r="19" spans="1:8" hidden="1" outlineLevel="2">
      <c r="A19" s="11"/>
      <c r="B19" s="11"/>
      <c r="C19" s="14"/>
      <c r="D19" s="15"/>
      <c r="E19" s="204" t="str">
        <f xml:space="preserve"> Inputs!E$76</f>
        <v xml:space="preserve">Pre 2020 RCV - Closing RCV at 31 March 2030 in 2022-23 FYA prices (from PR24 FD as updated by the CMA redetermination and IDoKs) (ADDN1) </v>
      </c>
      <c r="F19" s="210">
        <f xml:space="preserve"> Inputs!F$76</f>
        <v>0</v>
      </c>
      <c r="G19" s="204" t="str">
        <f xml:space="preserve"> Inputs!G$76</f>
        <v>£m</v>
      </c>
      <c r="H19" s="12"/>
    </row>
    <row r="20" spans="1:8" hidden="1" outlineLevel="2">
      <c r="A20" s="11"/>
      <c r="B20" s="11"/>
      <c r="C20" s="14"/>
      <c r="D20" s="15"/>
      <c r="E20" s="204" t="str">
        <f xml:space="preserve"> Inputs!E$77</f>
        <v xml:space="preserve">Pre 2020 RCV - Closing RCV at 31 March 2030 in 2022-23 FYA prices (from PR24 FD as updated by the CMA redetermination and IDoKs) (ADDN2) </v>
      </c>
      <c r="F20" s="210">
        <f xml:space="preserve"> Inputs!F$77</f>
        <v>0</v>
      </c>
      <c r="G20" s="204" t="str">
        <f xml:space="preserve"> Inputs!G$77</f>
        <v>£m</v>
      </c>
      <c r="H20" s="12"/>
    </row>
    <row r="21" spans="1:8" hidden="1" outlineLevel="2">
      <c r="A21" s="11"/>
      <c r="B21" s="11"/>
      <c r="C21" s="14"/>
      <c r="D21" s="15"/>
      <c r="E21" s="204" t="str">
        <f xml:space="preserve"> Inputs!E$79</f>
        <v xml:space="preserve">2020-25 RCV - Closing RCV at 31 March 2030 in 2022-23 FYA prices (from PR24 FD as updated by the CMA redetermination and IDoKs) (WR) </v>
      </c>
      <c r="F21" s="210">
        <f xml:space="preserve"> Inputs!F$79</f>
        <v>0</v>
      </c>
      <c r="G21" s="204" t="str">
        <f xml:space="preserve"> Inputs!G$79</f>
        <v>£m</v>
      </c>
      <c r="H21" s="12"/>
    </row>
    <row r="22" spans="1:8" hidden="1" outlineLevel="2">
      <c r="A22" s="11"/>
      <c r="B22" s="11"/>
      <c r="C22" s="14"/>
      <c r="D22" s="15"/>
      <c r="E22" s="204" t="str">
        <f xml:space="preserve"> Inputs!E$80</f>
        <v xml:space="preserve">2020-25 RCV - Closing RCV at 31 March 2030 in 2022-23 FYA prices (from PR24 FD as updated by the CMA redetermination and IDoKs) (WN) </v>
      </c>
      <c r="F22" s="210">
        <f xml:space="preserve"> Inputs!F$80</f>
        <v>0</v>
      </c>
      <c r="G22" s="204" t="str">
        <f xml:space="preserve"> Inputs!G$80</f>
        <v>£m</v>
      </c>
      <c r="H22" s="12"/>
    </row>
    <row r="23" spans="1:8" hidden="1" outlineLevel="2">
      <c r="A23" s="11"/>
      <c r="B23" s="11"/>
      <c r="C23" s="14"/>
      <c r="D23" s="15"/>
      <c r="E23" s="204" t="str">
        <f xml:space="preserve"> Inputs!E$81</f>
        <v xml:space="preserve">2020-25 RCV - Closing RCV at 31 March 2030 in 2022-23 FYA prices (from PR24 FD as updated by the CMA redetermination and IDoKs) (WWN) </v>
      </c>
      <c r="F23" s="210">
        <f xml:space="preserve"> Inputs!F$81</f>
        <v>0</v>
      </c>
      <c r="G23" s="204" t="str">
        <f xml:space="preserve"> Inputs!G$81</f>
        <v>£m</v>
      </c>
      <c r="H23" s="12"/>
    </row>
    <row r="24" spans="1:8" hidden="1" outlineLevel="2">
      <c r="A24" s="11"/>
      <c r="B24" s="11"/>
      <c r="C24" s="14"/>
      <c r="D24" s="15"/>
      <c r="E24" s="204" t="str">
        <f xml:space="preserve"> Inputs!E$82</f>
        <v xml:space="preserve">2020-25 RCV - Closing RCV at 31 March 2030 in 2022-23 FYA prices (from PR24 FD as updated by the CMA redetermination and IDoKs) (BR) </v>
      </c>
      <c r="F24" s="210">
        <f xml:space="preserve"> Inputs!F$82</f>
        <v>0</v>
      </c>
      <c r="G24" s="204" t="str">
        <f xml:space="preserve"> Inputs!G$82</f>
        <v>£m</v>
      </c>
      <c r="H24" s="12"/>
    </row>
    <row r="25" spans="1:8" hidden="1" outlineLevel="2">
      <c r="A25" s="11"/>
      <c r="B25" s="11"/>
      <c r="C25" s="14"/>
      <c r="D25" s="15"/>
      <c r="E25" s="204" t="str">
        <f xml:space="preserve"> Inputs!E$83</f>
        <v xml:space="preserve">2020-25 RCV - Closing RCV at 31 March 2030 in 2022-23 FYA prices (from PR24 FD as updated by the CMA redetermination and IDoKs) (ADDN1) </v>
      </c>
      <c r="F25" s="210">
        <f xml:space="preserve"> Inputs!F$83</f>
        <v>0</v>
      </c>
      <c r="G25" s="204" t="str">
        <f xml:space="preserve"> Inputs!G$83</f>
        <v>£m</v>
      </c>
      <c r="H25" s="12"/>
    </row>
    <row r="26" spans="1:8" hidden="1" outlineLevel="2">
      <c r="A26" s="11"/>
      <c r="B26" s="11"/>
      <c r="C26" s="14"/>
      <c r="D26" s="15"/>
      <c r="E26" s="204" t="str">
        <f xml:space="preserve"> Inputs!E$84</f>
        <v xml:space="preserve">2020-25 RCV - Closing RCV at 31 March 2030 in 2022-23 FYA prices (from PR24 FD as updated by the CMA redetermination and IDoKs) (ADDN2) </v>
      </c>
      <c r="F26" s="210">
        <f xml:space="preserve"> Inputs!F$84</f>
        <v>0</v>
      </c>
      <c r="G26" s="204" t="str">
        <f xml:space="preserve"> Inputs!G$84</f>
        <v>£m</v>
      </c>
      <c r="H26" s="12"/>
    </row>
    <row r="27" spans="1:8" hidden="1" outlineLevel="2">
      <c r="A27" s="11"/>
      <c r="B27" s="11"/>
      <c r="C27" s="14"/>
      <c r="D27" s="15"/>
      <c r="E27" s="204" t="str">
        <f xml:space="preserve"> Inputs!E$86</f>
        <v xml:space="preserve">Post 2025 investment RCV - Closing RCV at 31 March 2030 in 2022-23 FYA prices (from PR24 FD as updated by the CMA redetermination and IDoKs) (WR) </v>
      </c>
      <c r="F27" s="210">
        <f xml:space="preserve"> Inputs!F$86</f>
        <v>0</v>
      </c>
      <c r="G27" s="204" t="str">
        <f xml:space="preserve"> Inputs!G$86</f>
        <v>£m</v>
      </c>
      <c r="H27" s="12"/>
    </row>
    <row r="28" spans="1:8" hidden="1" outlineLevel="2">
      <c r="A28" s="11"/>
      <c r="B28" s="11"/>
      <c r="C28" s="14"/>
      <c r="D28" s="15"/>
      <c r="E28" s="204" t="str">
        <f xml:space="preserve"> Inputs!E$87</f>
        <v xml:space="preserve">Post 2025 investment RCV - Closing RCV at 31 March 2030 in 2022-23 FYA prices (from PR24 FD as updated by the CMA redetermination and IDoKs) (WN) </v>
      </c>
      <c r="F28" s="210">
        <f xml:space="preserve"> Inputs!F$87</f>
        <v>0</v>
      </c>
      <c r="G28" s="204" t="str">
        <f xml:space="preserve"> Inputs!G$87</f>
        <v>£m</v>
      </c>
      <c r="H28" s="12"/>
    </row>
    <row r="29" spans="1:8" hidden="1" outlineLevel="2">
      <c r="A29" s="11"/>
      <c r="B29" s="11"/>
      <c r="C29" s="14"/>
      <c r="D29" s="15"/>
      <c r="E29" s="204" t="str">
        <f xml:space="preserve"> Inputs!E$88</f>
        <v xml:space="preserve">Post 2025 investment RCV - Closing RCV at 31 March 2030 in 2022-23 FYA prices (from PR24 FD as updated by the CMA redetermination and IDoKs) (WWN) </v>
      </c>
      <c r="F29" s="210">
        <f xml:space="preserve"> Inputs!F$88</f>
        <v>0</v>
      </c>
      <c r="G29" s="204" t="str">
        <f xml:space="preserve"> Inputs!G$88</f>
        <v>£m</v>
      </c>
      <c r="H29" s="12"/>
    </row>
    <row r="30" spans="1:8" hidden="1" outlineLevel="2">
      <c r="A30" s="11"/>
      <c r="B30" s="11"/>
      <c r="C30" s="14"/>
      <c r="D30" s="15"/>
      <c r="E30" s="204" t="str">
        <f xml:space="preserve"> Inputs!E$89</f>
        <v xml:space="preserve">Post 2025 investment RCV - Closing RCV at 31 March 2030 in 2022-23 FYA prices (from PR24 FD as updated by the CMA redetermination and IDoKs) (BR) </v>
      </c>
      <c r="F30" s="210">
        <f xml:space="preserve"> Inputs!F$89</f>
        <v>0</v>
      </c>
      <c r="G30" s="204" t="str">
        <f xml:space="preserve"> Inputs!G$89</f>
        <v>£m</v>
      </c>
      <c r="H30" s="12"/>
    </row>
    <row r="31" spans="1:8" hidden="1" outlineLevel="2">
      <c r="A31" s="11"/>
      <c r="B31" s="11"/>
      <c r="C31" s="14"/>
      <c r="D31" s="15"/>
      <c r="E31" s="204" t="str">
        <f xml:space="preserve"> Inputs!E$90</f>
        <v xml:space="preserve">Post 2025 investment RCV - Closing RCV at 31 March 2030 in 2022-23 FYA prices (from PR24 FD as updated by the CMA redetermination and IDoKs) (ADDN1) </v>
      </c>
      <c r="F31" s="210">
        <f xml:space="preserve"> Inputs!F$90</f>
        <v>0</v>
      </c>
      <c r="G31" s="204" t="str">
        <f xml:space="preserve"> Inputs!G$90</f>
        <v>£m</v>
      </c>
      <c r="H31" s="12"/>
    </row>
    <row r="32" spans="1:8" hidden="1" outlineLevel="2">
      <c r="A32" s="11"/>
      <c r="B32" s="11"/>
      <c r="C32" s="14"/>
      <c r="D32" s="15"/>
      <c r="E32" s="204" t="str">
        <f xml:space="preserve"> Inputs!E$91</f>
        <v xml:space="preserve">Post 2025 investment RCV - Closing RCV at 31 March 2030 in 2022-23 FYA prices (from PR24 FD as updated by the CMA redetermination and IDoKs) (ADDN2) </v>
      </c>
      <c r="F32" s="210">
        <f xml:space="preserve"> Inputs!F$91</f>
        <v>0</v>
      </c>
      <c r="G32" s="204" t="str">
        <f xml:space="preserve"> Inputs!G$91</f>
        <v>£m</v>
      </c>
      <c r="H32" s="12"/>
    </row>
    <row r="33" spans="1:8" hidden="1" outlineLevel="2">
      <c r="A33" s="11"/>
      <c r="B33" s="11"/>
      <c r="C33" s="14"/>
      <c r="D33" s="15"/>
      <c r="E33" s="204" t="str">
        <f xml:space="preserve"> Inputs!E$96</f>
        <v xml:space="preserve">PR19 BYR ODI RCV adjustment in 2022-23 FYA (CPIH deflated) prices (WR) </v>
      </c>
      <c r="F33" s="210">
        <f xml:space="preserve"> Inputs!F$96</f>
        <v>0</v>
      </c>
      <c r="G33" s="204" t="str">
        <f xml:space="preserve"> Inputs!G$96</f>
        <v>£m</v>
      </c>
      <c r="H33" s="12"/>
    </row>
    <row r="34" spans="1:8" hidden="1" outlineLevel="2">
      <c r="A34" s="11"/>
      <c r="B34" s="11"/>
      <c r="C34" s="14"/>
      <c r="D34" s="15"/>
      <c r="E34" s="204" t="str">
        <f xml:space="preserve"> Inputs!E$97</f>
        <v xml:space="preserve">PR19 BYR ODI RCV adjustment in 2022-23 FYA (CPIH deflated) prices (WN) </v>
      </c>
      <c r="F34" s="210">
        <f xml:space="preserve"> Inputs!F$97</f>
        <v>0</v>
      </c>
      <c r="G34" s="204" t="str">
        <f xml:space="preserve"> Inputs!G$97</f>
        <v>£m</v>
      </c>
      <c r="H34" s="12"/>
    </row>
    <row r="35" spans="1:8" hidden="1" outlineLevel="2">
      <c r="A35" s="11"/>
      <c r="B35" s="11"/>
      <c r="C35" s="14"/>
      <c r="D35" s="15"/>
      <c r="E35" s="204" t="str">
        <f xml:space="preserve"> Inputs!E$98</f>
        <v xml:space="preserve">PR19 BYR ODI RCV adjustment in 2022-23 FYA (CPIH deflated) prices (WWN) </v>
      </c>
      <c r="F35" s="210">
        <f xml:space="preserve"> Inputs!F$98</f>
        <v>0</v>
      </c>
      <c r="G35" s="204" t="str">
        <f xml:space="preserve"> Inputs!G$98</f>
        <v>£m</v>
      </c>
      <c r="H35" s="12"/>
    </row>
    <row r="36" spans="1:8" hidden="1" outlineLevel="2">
      <c r="A36" s="11"/>
      <c r="B36" s="11"/>
      <c r="C36" s="14"/>
      <c r="D36" s="15"/>
      <c r="E36" s="204" t="str">
        <f xml:space="preserve"> Inputs!E$99</f>
        <v xml:space="preserve">PR19 BYR ODI RCV adjustment in 2022-23 FYA (CPIH deflated) prices (BR) </v>
      </c>
      <c r="F36" s="210">
        <f xml:space="preserve"> Inputs!F$99</f>
        <v>0</v>
      </c>
      <c r="G36" s="204" t="str">
        <f xml:space="preserve"> Inputs!G$99</f>
        <v>£m</v>
      </c>
      <c r="H36" s="12"/>
    </row>
    <row r="37" spans="1:8" hidden="1" outlineLevel="2">
      <c r="A37" s="11"/>
      <c r="B37" s="11"/>
      <c r="C37" s="14"/>
      <c r="D37" s="15"/>
      <c r="E37" s="204" t="str">
        <f xml:space="preserve"> Inputs!E$100</f>
        <v xml:space="preserve">PR19 BYR ODI RCV adjustment in 2022-23 FYA (CPIH deflated) prices (ADDN1) </v>
      </c>
      <c r="F37" s="210">
        <f xml:space="preserve"> Inputs!F$100</f>
        <v>0</v>
      </c>
      <c r="G37" s="204" t="str">
        <f xml:space="preserve"> Inputs!G$100</f>
        <v>£m</v>
      </c>
      <c r="H37" s="12"/>
    </row>
    <row r="38" spans="1:8" hidden="1" outlineLevel="2">
      <c r="A38" s="11"/>
      <c r="B38" s="11"/>
      <c r="C38" s="14"/>
      <c r="D38" s="15"/>
      <c r="E38" s="204" t="str">
        <f xml:space="preserve"> Inputs!E$101</f>
        <v xml:space="preserve">PR19 BYR ODI RCV adjustment in 2022-23 FYA (CPIH deflated) prices (ADDN2) </v>
      </c>
      <c r="F38" s="210">
        <f xml:space="preserve"> Inputs!F$101</f>
        <v>0</v>
      </c>
      <c r="G38" s="204" t="str">
        <f xml:space="preserve"> Inputs!G$101</f>
        <v>£m</v>
      </c>
      <c r="H38" s="12"/>
    </row>
    <row r="39" spans="1:8" hidden="1" outlineLevel="2">
      <c r="A39" s="11"/>
      <c r="B39" s="11"/>
      <c r="C39" s="14"/>
      <c r="D39" s="15"/>
      <c r="E39" s="204" t="str">
        <f xml:space="preserve"> Inputs!E$103</f>
        <v xml:space="preserve">PR19 BYR WINEP / NEP RCV adjustment in 2022-23 FYA (CPIH deflated) prices (WR) </v>
      </c>
      <c r="F39" s="210">
        <f xml:space="preserve"> Inputs!F$103</f>
        <v>0</v>
      </c>
      <c r="G39" s="204" t="str">
        <f xml:space="preserve"> Inputs!G$103</f>
        <v>£m</v>
      </c>
      <c r="H39" s="12"/>
    </row>
    <row r="40" spans="1:8" hidden="1" outlineLevel="2">
      <c r="A40" s="11"/>
      <c r="B40" s="11"/>
      <c r="C40" s="14"/>
      <c r="D40" s="15"/>
      <c r="E40" s="204" t="str">
        <f xml:space="preserve"> Inputs!E$104</f>
        <v xml:space="preserve">PR19 BYR WINEP / NEP RCV adjustment in 2022-23 FYA (CPIH deflated) prices (WN) </v>
      </c>
      <c r="F40" s="210">
        <f xml:space="preserve"> Inputs!F$104</f>
        <v>0</v>
      </c>
      <c r="G40" s="204" t="str">
        <f xml:space="preserve"> Inputs!G$104</f>
        <v>£m</v>
      </c>
      <c r="H40" s="12"/>
    </row>
    <row r="41" spans="1:8" hidden="1" outlineLevel="2">
      <c r="A41" s="11"/>
      <c r="B41" s="11"/>
      <c r="C41" s="14"/>
      <c r="D41" s="15"/>
      <c r="E41" s="204" t="str">
        <f xml:space="preserve"> Inputs!E$105</f>
        <v xml:space="preserve">PR19 BYR WINEP / NEP RCV adjustment in 2022-23 FYA (CPIH deflated) prices (WWN) </v>
      </c>
      <c r="F41" s="210">
        <f xml:space="preserve"> Inputs!F$105</f>
        <v>0</v>
      </c>
      <c r="G41" s="204" t="str">
        <f xml:space="preserve"> Inputs!G$105</f>
        <v>£m</v>
      </c>
      <c r="H41" s="12"/>
    </row>
    <row r="42" spans="1:8" hidden="1" outlineLevel="2">
      <c r="A42" s="11"/>
      <c r="B42" s="11"/>
      <c r="C42" s="14"/>
      <c r="D42" s="15"/>
      <c r="E42" s="204" t="str">
        <f xml:space="preserve"> Inputs!E$106</f>
        <v xml:space="preserve">PR19 BYR WINEP / NEP RCV adjustment in 2022-23 FYA (CPIH deflated) prices (BR) </v>
      </c>
      <c r="F42" s="210">
        <f xml:space="preserve"> Inputs!F$106</f>
        <v>0</v>
      </c>
      <c r="G42" s="204" t="str">
        <f xml:space="preserve"> Inputs!G$106</f>
        <v>£m</v>
      </c>
      <c r="H42" s="12"/>
    </row>
    <row r="43" spans="1:8" hidden="1" outlineLevel="2">
      <c r="A43" s="11"/>
      <c r="B43" s="11"/>
      <c r="C43" s="14"/>
      <c r="D43" s="15"/>
      <c r="E43" s="204" t="str">
        <f xml:space="preserve"> Inputs!E$107</f>
        <v xml:space="preserve">PR19 BYR WINEP / NEP RCV adjustment in 2022-23 FYA (CPIH deflated) prices (ADDN1) </v>
      </c>
      <c r="F43" s="210">
        <f xml:space="preserve"> Inputs!F$107</f>
        <v>0</v>
      </c>
      <c r="G43" s="204" t="str">
        <f xml:space="preserve"> Inputs!G$107</f>
        <v>£m</v>
      </c>
      <c r="H43" s="12"/>
    </row>
    <row r="44" spans="1:8" hidden="1" outlineLevel="2">
      <c r="A44" s="11"/>
      <c r="B44" s="11"/>
      <c r="C44" s="14"/>
      <c r="D44" s="15"/>
      <c r="E44" s="204" t="str">
        <f xml:space="preserve"> Inputs!E$108</f>
        <v xml:space="preserve">PR19 BYR WINEP / NEP RCV adjustment in 2022-23 FYA (CPIH deflated) prices (ADDN2) </v>
      </c>
      <c r="F44" s="210">
        <f xml:space="preserve"> Inputs!F$108</f>
        <v>0</v>
      </c>
      <c r="G44" s="204" t="str">
        <f xml:space="preserve"> Inputs!G$108</f>
        <v>£m</v>
      </c>
      <c r="H44" s="12"/>
    </row>
    <row r="45" spans="1:8" hidden="1" outlineLevel="2">
      <c r="A45" s="11"/>
      <c r="B45" s="11"/>
      <c r="C45" s="14"/>
      <c r="D45" s="15"/>
      <c r="E45" s="204" t="str">
        <f xml:space="preserve"> Inputs!E$110</f>
        <v xml:space="preserve">PR19 BYR Costs reconciliation RCV adjustment in 2022-23 FYA (CPIH deflated) prices (WR) </v>
      </c>
      <c r="F45" s="210">
        <f xml:space="preserve"> Inputs!F$110</f>
        <v>0</v>
      </c>
      <c r="G45" s="204" t="str">
        <f xml:space="preserve"> Inputs!G$110</f>
        <v>£m</v>
      </c>
      <c r="H45" s="12"/>
    </row>
    <row r="46" spans="1:8" hidden="1" outlineLevel="2">
      <c r="A46" s="11"/>
      <c r="B46" s="11"/>
      <c r="C46" s="14"/>
      <c r="D46" s="15"/>
      <c r="E46" s="204" t="str">
        <f xml:space="preserve"> Inputs!E$111</f>
        <v xml:space="preserve">PR19 BYR Costs reconciliation RCV adjustment in 2022-23 FYA (CPIH deflated) prices (WN) </v>
      </c>
      <c r="F46" s="210">
        <f xml:space="preserve"> Inputs!F$111</f>
        <v>0</v>
      </c>
      <c r="G46" s="204" t="str">
        <f xml:space="preserve"> Inputs!G$111</f>
        <v>£m</v>
      </c>
      <c r="H46" s="12"/>
    </row>
    <row r="47" spans="1:8" hidden="1" outlineLevel="2">
      <c r="A47" s="11"/>
      <c r="B47" s="11"/>
      <c r="C47" s="14"/>
      <c r="D47" s="15"/>
      <c r="E47" s="204" t="str">
        <f xml:space="preserve"> Inputs!E$112</f>
        <v xml:space="preserve">PR19 BYR Costs reconciliation RCV adjustment in 2022-23 FYA (CPIH deflated) prices (WWN) </v>
      </c>
      <c r="F47" s="210">
        <f xml:space="preserve"> Inputs!F$112</f>
        <v>0</v>
      </c>
      <c r="G47" s="204" t="str">
        <f xml:space="preserve"> Inputs!G$112</f>
        <v>£m</v>
      </c>
      <c r="H47" s="12"/>
    </row>
    <row r="48" spans="1:8" hidden="1" outlineLevel="2">
      <c r="A48" s="11"/>
      <c r="B48" s="11"/>
      <c r="C48" s="14"/>
      <c r="D48" s="15"/>
      <c r="E48" s="204" t="str">
        <f xml:space="preserve"> Inputs!E$113</f>
        <v xml:space="preserve">PR19 BYR Costs reconciliation RCV adjustment in 2022-23 FYA (CPIH deflated) prices (BR) </v>
      </c>
      <c r="F48" s="210">
        <f xml:space="preserve"> Inputs!F$113</f>
        <v>0</v>
      </c>
      <c r="G48" s="204" t="str">
        <f xml:space="preserve"> Inputs!G$113</f>
        <v>£m</v>
      </c>
      <c r="H48" s="12"/>
    </row>
    <row r="49" spans="1:8" hidden="1" outlineLevel="2">
      <c r="A49" s="11"/>
      <c r="B49" s="11"/>
      <c r="C49" s="14"/>
      <c r="D49" s="15"/>
      <c r="E49" s="204" t="str">
        <f xml:space="preserve"> Inputs!E$114</f>
        <v xml:space="preserve">PR19 BYR Costs reconciliation RCV adjustment in 2022-23 FYA (CPIH deflated) prices (ADDN1) </v>
      </c>
      <c r="F49" s="210">
        <f xml:space="preserve"> Inputs!F$114</f>
        <v>0</v>
      </c>
      <c r="G49" s="204" t="str">
        <f xml:space="preserve"> Inputs!G$114</f>
        <v>£m</v>
      </c>
      <c r="H49" s="12"/>
    </row>
    <row r="50" spans="1:8" hidden="1" outlineLevel="2">
      <c r="A50" s="11"/>
      <c r="B50" s="11"/>
      <c r="C50" s="14"/>
      <c r="D50" s="15"/>
      <c r="E50" s="204" t="str">
        <f xml:space="preserve"> Inputs!E$115</f>
        <v xml:space="preserve">PR19 BYR Costs reconciliation RCV adjustment in 2022-23 FYA (CPIH deflated) prices (ADDN2) </v>
      </c>
      <c r="F50" s="210">
        <f xml:space="preserve"> Inputs!F$115</f>
        <v>0</v>
      </c>
      <c r="G50" s="204" t="str">
        <f xml:space="preserve"> Inputs!G$115</f>
        <v>£m</v>
      </c>
      <c r="H50" s="12"/>
    </row>
    <row r="51" spans="1:8" hidden="1" outlineLevel="2">
      <c r="A51" s="11"/>
      <c r="B51" s="11"/>
      <c r="C51" s="14"/>
      <c r="D51" s="15"/>
      <c r="E51" s="204" t="str">
        <f xml:space="preserve"> Inputs!E$117</f>
        <v xml:space="preserve">PR19 BYR Land sales RCV adjustment in 2022-23 FYA (CPIH deflated) prices (WR) </v>
      </c>
      <c r="F51" s="210">
        <f xml:space="preserve"> Inputs!F$117</f>
        <v>0</v>
      </c>
      <c r="G51" s="204" t="str">
        <f xml:space="preserve"> Inputs!G$117</f>
        <v>£m</v>
      </c>
      <c r="H51" s="12"/>
    </row>
    <row r="52" spans="1:8" hidden="1" outlineLevel="2">
      <c r="A52" s="11"/>
      <c r="B52" s="11"/>
      <c r="C52" s="14"/>
      <c r="D52" s="15"/>
      <c r="E52" s="204" t="str">
        <f xml:space="preserve"> Inputs!E$118</f>
        <v xml:space="preserve">PR19 BYR Land sales RCV adjustment in 2022-23 FYA (CPIH deflated) prices (WN) </v>
      </c>
      <c r="F52" s="210">
        <f xml:space="preserve"> Inputs!F$118</f>
        <v>0</v>
      </c>
      <c r="G52" s="204" t="str">
        <f xml:space="preserve"> Inputs!G$118</f>
        <v>£m</v>
      </c>
      <c r="H52" s="12"/>
    </row>
    <row r="53" spans="1:8" hidden="1" outlineLevel="2">
      <c r="A53" s="11"/>
      <c r="B53" s="11"/>
      <c r="C53" s="14"/>
      <c r="D53" s="15"/>
      <c r="E53" s="204" t="str">
        <f xml:space="preserve"> Inputs!E$119</f>
        <v xml:space="preserve">PR19 BYR Land sales RCV adjustment in 2022-23 FYA (CPIH deflated) prices (WWN) </v>
      </c>
      <c r="F53" s="210">
        <f xml:space="preserve"> Inputs!F$119</f>
        <v>0</v>
      </c>
      <c r="G53" s="204" t="str">
        <f xml:space="preserve"> Inputs!G$119</f>
        <v>£m</v>
      </c>
      <c r="H53" s="12"/>
    </row>
    <row r="54" spans="1:8" hidden="1" outlineLevel="2">
      <c r="A54" s="11"/>
      <c r="B54" s="11"/>
      <c r="C54" s="14"/>
      <c r="D54" s="15"/>
      <c r="E54" s="204" t="str">
        <f xml:space="preserve"> Inputs!E$120</f>
        <v xml:space="preserve">PR19 BYR Land sales RCV adjustment in 2022-23 FYA (CPIH deflated) prices (BR) </v>
      </c>
      <c r="F54" s="210">
        <f xml:space="preserve"> Inputs!F$120</f>
        <v>0</v>
      </c>
      <c r="G54" s="204" t="str">
        <f xml:space="preserve"> Inputs!G$120</f>
        <v>£m</v>
      </c>
      <c r="H54" s="12"/>
    </row>
    <row r="55" spans="1:8" hidden="1" outlineLevel="2">
      <c r="A55" s="11"/>
      <c r="B55" s="11"/>
      <c r="C55" s="14"/>
      <c r="D55" s="15"/>
      <c r="E55" s="204" t="str">
        <f xml:space="preserve"> Inputs!E$121</f>
        <v xml:space="preserve">PR19 BYR Land sales RCV adjustment in 2022-23 FYA (CPIH deflated) prices (ADDN1) </v>
      </c>
      <c r="F55" s="210">
        <f xml:space="preserve"> Inputs!F$121</f>
        <v>0</v>
      </c>
      <c r="G55" s="204" t="str">
        <f xml:space="preserve"> Inputs!G$121</f>
        <v>£m</v>
      </c>
      <c r="H55" s="12"/>
    </row>
    <row r="56" spans="1:8" hidden="1" outlineLevel="2">
      <c r="A56" s="11"/>
      <c r="B56" s="11"/>
      <c r="C56" s="14"/>
      <c r="D56" s="15"/>
      <c r="E56" s="204" t="str">
        <f xml:space="preserve"> Inputs!E$122</f>
        <v xml:space="preserve">PR19 BYR Land sales RCV adjustment in 2022-23 FYA (CPIH deflated) prices (ADDN2) </v>
      </c>
      <c r="F56" s="210">
        <f xml:space="preserve"> Inputs!F$122</f>
        <v>0</v>
      </c>
      <c r="G56" s="204" t="str">
        <f xml:space="preserve"> Inputs!G$122</f>
        <v>£m</v>
      </c>
      <c r="H56" s="12"/>
    </row>
    <row r="57" spans="1:8" hidden="1" outlineLevel="2">
      <c r="A57" s="11"/>
      <c r="B57" s="11"/>
      <c r="C57" s="14"/>
      <c r="D57" s="15"/>
      <c r="E57" s="204" t="str">
        <f xml:space="preserve"> Inputs!E$124</f>
        <v xml:space="preserve">PR19 BYR RPI-CPIH wedge RCV adjustment in 2022-23 FYA (CPIH deflated) prices (WR) </v>
      </c>
      <c r="F57" s="210">
        <f xml:space="preserve"> Inputs!F$124</f>
        <v>0</v>
      </c>
      <c r="G57" s="204" t="str">
        <f xml:space="preserve"> Inputs!G$124</f>
        <v>£m</v>
      </c>
      <c r="H57" s="12"/>
    </row>
    <row r="58" spans="1:8" hidden="1" outlineLevel="2">
      <c r="A58" s="11"/>
      <c r="B58" s="11"/>
      <c r="C58" s="14"/>
      <c r="D58" s="15"/>
      <c r="E58" s="204" t="str">
        <f xml:space="preserve"> Inputs!E$125</f>
        <v xml:space="preserve">PR19 BYR RPI-CPIH wedge RCV adjustment in 2022-23 FYA (CPIH deflated) prices (WN) </v>
      </c>
      <c r="F58" s="210">
        <f xml:space="preserve"> Inputs!F$125</f>
        <v>0</v>
      </c>
      <c r="G58" s="204" t="str">
        <f xml:space="preserve"> Inputs!G$125</f>
        <v>£m</v>
      </c>
      <c r="H58" s="12"/>
    </row>
    <row r="59" spans="1:8" hidden="1" outlineLevel="2">
      <c r="A59" s="11"/>
      <c r="B59" s="11"/>
      <c r="C59" s="14"/>
      <c r="D59" s="15"/>
      <c r="E59" s="204" t="str">
        <f xml:space="preserve"> Inputs!E$126</f>
        <v xml:space="preserve">PR19 BYR RPI-CPIH wedge RCV adjustment in 2022-23 FYA (CPIH deflated) prices (WWN) </v>
      </c>
      <c r="F59" s="210">
        <f xml:space="preserve"> Inputs!F$126</f>
        <v>0</v>
      </c>
      <c r="G59" s="204" t="str">
        <f xml:space="preserve"> Inputs!G$126</f>
        <v>£m</v>
      </c>
      <c r="H59" s="12"/>
    </row>
    <row r="60" spans="1:8" hidden="1" outlineLevel="2">
      <c r="A60" s="11"/>
      <c r="B60" s="11"/>
      <c r="C60" s="14"/>
      <c r="D60" s="15"/>
      <c r="E60" s="204" t="str">
        <f xml:space="preserve"> Inputs!E$127</f>
        <v xml:space="preserve">PR19 BYR RPI-CPIH wedge RCV adjustment in 2022-23 FYA (CPIH deflated) prices (BR) </v>
      </c>
      <c r="F60" s="210">
        <f xml:space="preserve"> Inputs!F$127</f>
        <v>0</v>
      </c>
      <c r="G60" s="204" t="str">
        <f xml:space="preserve"> Inputs!G$127</f>
        <v>£m</v>
      </c>
      <c r="H60" s="12"/>
    </row>
    <row r="61" spans="1:8" hidden="1" outlineLevel="2">
      <c r="A61" s="11"/>
      <c r="B61" s="11"/>
      <c r="C61" s="14"/>
      <c r="D61" s="15"/>
      <c r="E61" s="204" t="str">
        <f xml:space="preserve"> Inputs!E$128</f>
        <v xml:space="preserve">PR19 BYR RPI-CPIH wedge RCV adjustment in 2022-23 FYA (CPIH deflated) prices (ADDN1) </v>
      </c>
      <c r="F61" s="210">
        <f xml:space="preserve"> Inputs!F$128</f>
        <v>0</v>
      </c>
      <c r="G61" s="204" t="str">
        <f xml:space="preserve"> Inputs!G$128</f>
        <v>£m</v>
      </c>
      <c r="H61" s="12"/>
    </row>
    <row r="62" spans="1:8" hidden="1" outlineLevel="2">
      <c r="A62" s="11"/>
      <c r="B62" s="11"/>
      <c r="C62" s="14"/>
      <c r="D62" s="15"/>
      <c r="E62" s="204" t="str">
        <f xml:space="preserve"> Inputs!E$129</f>
        <v xml:space="preserve">PR19 BYR RPI-CPIH wedge RCV adjustment in 2022-23 FYA (CPIH deflated) prices (ADDN2) </v>
      </c>
      <c r="F62" s="210">
        <f xml:space="preserve"> Inputs!F$129</f>
        <v>0</v>
      </c>
      <c r="G62" s="204" t="str">
        <f xml:space="preserve"> Inputs!G$129</f>
        <v>£m</v>
      </c>
      <c r="H62" s="12"/>
    </row>
    <row r="63" spans="1:8" hidden="1" outlineLevel="2">
      <c r="A63" s="11"/>
      <c r="B63" s="11"/>
      <c r="C63" s="14"/>
      <c r="D63" s="15"/>
      <c r="E63" s="204" t="str">
        <f xml:space="preserve"> Inputs!E$131</f>
        <v xml:space="preserve">PR19 BYR Strategic regional water resources RCV adjustment in 2022-23 FYA (CPIH deflated) prices (WR) </v>
      </c>
      <c r="F63" s="210">
        <f xml:space="preserve"> Inputs!F$131</f>
        <v>0</v>
      </c>
      <c r="G63" s="204" t="str">
        <f xml:space="preserve"> Inputs!G$131</f>
        <v>£m</v>
      </c>
      <c r="H63" s="12"/>
    </row>
    <row r="64" spans="1:8" hidden="1" outlineLevel="2">
      <c r="A64" s="11"/>
      <c r="B64" s="11"/>
      <c r="C64" s="14"/>
      <c r="D64" s="15"/>
      <c r="E64" s="204" t="str">
        <f xml:space="preserve"> Inputs!E$132</f>
        <v xml:space="preserve">PR19 BYR Strategic regional water resources RCV adjustment in 2022-23 FYA (CPIH deflated) prices (WN) </v>
      </c>
      <c r="F64" s="210">
        <f xml:space="preserve"> Inputs!F$132</f>
        <v>0</v>
      </c>
      <c r="G64" s="204" t="str">
        <f xml:space="preserve"> Inputs!G$132</f>
        <v>£m</v>
      </c>
      <c r="H64" s="12"/>
    </row>
    <row r="65" spans="1:8" hidden="1" outlineLevel="2">
      <c r="A65" s="11"/>
      <c r="B65" s="11"/>
      <c r="C65" s="14"/>
      <c r="D65" s="15"/>
      <c r="E65" s="204" t="str">
        <f xml:space="preserve"> Inputs!E$133</f>
        <v xml:space="preserve">PR19 BYR Strategic regional water resources RCV adjustment in 2022-23 FYA (CPIH deflated) prices (WWN) </v>
      </c>
      <c r="F65" s="210">
        <f xml:space="preserve"> Inputs!F$133</f>
        <v>0</v>
      </c>
      <c r="G65" s="204" t="str">
        <f xml:space="preserve"> Inputs!G$133</f>
        <v>£m</v>
      </c>
      <c r="H65" s="12"/>
    </row>
    <row r="66" spans="1:8" hidden="1" outlineLevel="2">
      <c r="A66" s="11"/>
      <c r="B66" s="11"/>
      <c r="C66" s="14"/>
      <c r="D66" s="15"/>
      <c r="E66" s="204" t="str">
        <f xml:space="preserve"> Inputs!E$134</f>
        <v xml:space="preserve">PR19 BYR Strategic regional water resources RCV adjustment in 2022-23 FYA (CPIH deflated) prices (BR) </v>
      </c>
      <c r="F66" s="210">
        <f xml:space="preserve"> Inputs!F$134</f>
        <v>0</v>
      </c>
      <c r="G66" s="204" t="str">
        <f xml:space="preserve"> Inputs!G$134</f>
        <v>£m</v>
      </c>
      <c r="H66" s="12"/>
    </row>
    <row r="67" spans="1:8" hidden="1" outlineLevel="2">
      <c r="A67" s="11"/>
      <c r="B67" s="11"/>
      <c r="C67" s="14"/>
      <c r="D67" s="15"/>
      <c r="E67" s="204" t="str">
        <f xml:space="preserve"> Inputs!E$135</f>
        <v xml:space="preserve">PR19 BYR Strategic regional water resources RCV adjustment in 2022-23 FYA (CPIH deflated) prices (ADDN1) </v>
      </c>
      <c r="F67" s="210">
        <f xml:space="preserve"> Inputs!F$135</f>
        <v>0</v>
      </c>
      <c r="G67" s="204" t="str">
        <f xml:space="preserve"> Inputs!G$135</f>
        <v>£m</v>
      </c>
      <c r="H67" s="12"/>
    </row>
    <row r="68" spans="1:8" hidden="1" outlineLevel="2">
      <c r="A68" s="11"/>
      <c r="B68" s="11"/>
      <c r="C68" s="14"/>
      <c r="D68" s="15"/>
      <c r="E68" s="204" t="str">
        <f xml:space="preserve"> Inputs!E$136</f>
        <v xml:space="preserve">PR19 BYR Strategic regional water resources RCV adjustment in 2022-23 FYA (CPIH deflated) prices (ADDN2) </v>
      </c>
      <c r="F68" s="210">
        <f xml:space="preserve"> Inputs!F$136</f>
        <v>0</v>
      </c>
      <c r="G68" s="204" t="str">
        <f xml:space="preserve"> Inputs!G$136</f>
        <v>£m</v>
      </c>
      <c r="H68" s="12"/>
    </row>
    <row r="69" spans="1:8" hidden="1" outlineLevel="2">
      <c r="A69" s="11"/>
      <c r="B69" s="11"/>
      <c r="C69" s="14"/>
      <c r="D69" s="15"/>
      <c r="E69" s="204" t="str">
        <f xml:space="preserve"> Inputs!E$138</f>
        <v xml:space="preserve">PR19 BYR Green recovery RCV adjustment in 2022-23 FYA (CPIH deflated) prices (WR) </v>
      </c>
      <c r="F69" s="210">
        <f xml:space="preserve"> Inputs!F$138</f>
        <v>0</v>
      </c>
      <c r="G69" s="204" t="str">
        <f xml:space="preserve"> Inputs!G$138</f>
        <v>£m</v>
      </c>
      <c r="H69" s="12"/>
    </row>
    <row r="70" spans="1:8" hidden="1" outlineLevel="2">
      <c r="A70" s="11"/>
      <c r="B70" s="11"/>
      <c r="C70" s="14"/>
      <c r="D70" s="15"/>
      <c r="E70" s="204" t="str">
        <f xml:space="preserve"> Inputs!E$139</f>
        <v xml:space="preserve">PR19 BYR Green recovery RCV adjustment in 2022-23 FYA (CPIH deflated) prices (WN) </v>
      </c>
      <c r="F70" s="210">
        <f xml:space="preserve"> Inputs!F$139</f>
        <v>0</v>
      </c>
      <c r="G70" s="204" t="str">
        <f xml:space="preserve"> Inputs!G$139</f>
        <v>£m</v>
      </c>
      <c r="H70" s="12"/>
    </row>
    <row r="71" spans="1:8" hidden="1" outlineLevel="2">
      <c r="A71" s="11"/>
      <c r="B71" s="11"/>
      <c r="C71" s="14"/>
      <c r="D71" s="15"/>
      <c r="E71" s="204" t="str">
        <f xml:space="preserve"> Inputs!E$140</f>
        <v xml:space="preserve">PR19 BYR Green recovery RCV adjustment in 2022-23 FYA (CPIH deflated) prices (WWN) </v>
      </c>
      <c r="F71" s="210">
        <f xml:space="preserve"> Inputs!F$140</f>
        <v>0</v>
      </c>
      <c r="G71" s="204" t="str">
        <f xml:space="preserve"> Inputs!G$140</f>
        <v>£m</v>
      </c>
      <c r="H71" s="12"/>
    </row>
    <row r="72" spans="1:8" hidden="1" outlineLevel="2">
      <c r="A72" s="11"/>
      <c r="B72" s="11"/>
      <c r="C72" s="14"/>
      <c r="D72" s="15"/>
      <c r="E72" s="204" t="str">
        <f xml:space="preserve"> Inputs!E$141</f>
        <v xml:space="preserve">PR19 BYR Green recovery RCV adjustment in 2022-23 FYA (CPIH deflated) prices (BR) </v>
      </c>
      <c r="F72" s="210">
        <f xml:space="preserve"> Inputs!F$141</f>
        <v>0</v>
      </c>
      <c r="G72" s="204" t="str">
        <f xml:space="preserve"> Inputs!G$141</f>
        <v>£m</v>
      </c>
      <c r="H72" s="12"/>
    </row>
    <row r="73" spans="1:8" hidden="1" outlineLevel="2">
      <c r="A73" s="11"/>
      <c r="B73" s="11"/>
      <c r="C73" s="14"/>
      <c r="D73" s="15"/>
      <c r="E73" s="204" t="str">
        <f xml:space="preserve"> Inputs!E$142</f>
        <v xml:space="preserve">PR19 BYR Green recovery RCV adjustment in 2022-23 FYA (CPIH deflated) prices (ADDN1) </v>
      </c>
      <c r="F73" s="210">
        <f xml:space="preserve"> Inputs!F$142</f>
        <v>0</v>
      </c>
      <c r="G73" s="204" t="str">
        <f xml:space="preserve"> Inputs!G$142</f>
        <v>£m</v>
      </c>
      <c r="H73" s="12"/>
    </row>
    <row r="74" spans="1:8" hidden="1" outlineLevel="2">
      <c r="A74" s="11"/>
      <c r="B74" s="11"/>
      <c r="C74" s="14"/>
      <c r="D74" s="15"/>
      <c r="E74" s="204" t="str">
        <f xml:space="preserve"> Inputs!E$143</f>
        <v xml:space="preserve">PR19 BYR Green recovery RCV adjustment in 2022-23 FYA (CPIH deflated) prices (ADDN2) </v>
      </c>
      <c r="F74" s="210">
        <f xml:space="preserve"> Inputs!F$143</f>
        <v>0</v>
      </c>
      <c r="G74" s="204" t="str">
        <f xml:space="preserve"> Inputs!G$143</f>
        <v>£m</v>
      </c>
      <c r="H74" s="12"/>
    </row>
    <row r="75" spans="1:8" hidden="1" outlineLevel="2">
      <c r="A75" s="11"/>
      <c r="B75" s="11"/>
      <c r="C75" s="14"/>
      <c r="D75" s="15"/>
      <c r="E75" s="204" t="str">
        <f xml:space="preserve"> Inputs!E$145</f>
        <v xml:space="preserve">PR19 BYR Other RCV adjustment in 2022-23 FYA (CPIH deflated) prices (WR) </v>
      </c>
      <c r="F75" s="210">
        <f xml:space="preserve"> Inputs!F$145</f>
        <v>0</v>
      </c>
      <c r="G75" s="204" t="str">
        <f xml:space="preserve"> Inputs!G$145</f>
        <v>£m</v>
      </c>
      <c r="H75" s="12"/>
    </row>
    <row r="76" spans="1:8" hidden="1" outlineLevel="2">
      <c r="A76" s="11"/>
      <c r="B76" s="11"/>
      <c r="C76" s="14"/>
      <c r="D76" s="15"/>
      <c r="E76" s="204" t="str">
        <f xml:space="preserve"> Inputs!E$146</f>
        <v xml:space="preserve">PR19 BYR Other RCV adjustment in 2022-23 FYA (CPIH deflated) prices (WN) </v>
      </c>
      <c r="F76" s="210">
        <f xml:space="preserve"> Inputs!F$146</f>
        <v>0</v>
      </c>
      <c r="G76" s="204" t="str">
        <f xml:space="preserve"> Inputs!G$146</f>
        <v>£m</v>
      </c>
      <c r="H76" s="12"/>
    </row>
    <row r="77" spans="1:8" hidden="1" outlineLevel="2">
      <c r="A77" s="11"/>
      <c r="B77" s="11"/>
      <c r="C77" s="14"/>
      <c r="D77" s="15"/>
      <c r="E77" s="204" t="str">
        <f xml:space="preserve"> Inputs!E$147</f>
        <v xml:space="preserve">PR19 BYR Other RCV adjustment in 2022-23 FYA (CPIH deflated) prices (WWN) </v>
      </c>
      <c r="F77" s="210">
        <f xml:space="preserve"> Inputs!F$147</f>
        <v>0</v>
      </c>
      <c r="G77" s="204" t="str">
        <f xml:space="preserve"> Inputs!G$147</f>
        <v>£m</v>
      </c>
      <c r="H77" s="12"/>
    </row>
    <row r="78" spans="1:8" hidden="1" outlineLevel="2">
      <c r="A78" s="11"/>
      <c r="B78" s="11"/>
      <c r="C78" s="14"/>
      <c r="D78" s="15"/>
      <c r="E78" s="204" t="str">
        <f xml:space="preserve"> Inputs!E$148</f>
        <v xml:space="preserve">PR19 BYR Other RCV adjustment in 2022-23 FYA (CPIH deflated) prices (BR) </v>
      </c>
      <c r="F78" s="210">
        <f xml:space="preserve"> Inputs!F$148</f>
        <v>0</v>
      </c>
      <c r="G78" s="204" t="str">
        <f xml:space="preserve"> Inputs!G$148</f>
        <v>£m</v>
      </c>
      <c r="H78" s="12"/>
    </row>
    <row r="79" spans="1:8" hidden="1" outlineLevel="2">
      <c r="A79" s="11"/>
      <c r="B79" s="11"/>
      <c r="C79" s="14"/>
      <c r="D79" s="15"/>
      <c r="E79" s="204" t="str">
        <f xml:space="preserve"> Inputs!E$149</f>
        <v xml:space="preserve">PR19 BYR Other RCV adjustment in 2022-23 FYA (CPIH deflated) prices (ADDN1) </v>
      </c>
      <c r="F79" s="210">
        <f xml:space="preserve"> Inputs!F$149</f>
        <v>0</v>
      </c>
      <c r="G79" s="204" t="str">
        <f xml:space="preserve"> Inputs!G$149</f>
        <v>£m</v>
      </c>
      <c r="H79" s="12"/>
    </row>
    <row r="80" spans="1:8" hidden="1" outlineLevel="2">
      <c r="A80" s="11"/>
      <c r="B80" s="11"/>
      <c r="C80" s="14"/>
      <c r="D80" s="15"/>
      <c r="E80" s="204" t="str">
        <f xml:space="preserve"> Inputs!E$150</f>
        <v xml:space="preserve">PR19 BYR Other RCV adjustment in 2022-23 FYA (CPIH deflated) prices (ADDN2) </v>
      </c>
      <c r="F80" s="210">
        <f xml:space="preserve"> Inputs!F$150</f>
        <v>0</v>
      </c>
      <c r="G80" s="204" t="str">
        <f xml:space="preserve"> Inputs!G$150</f>
        <v>£m</v>
      </c>
      <c r="H80" s="12"/>
    </row>
    <row r="81" spans="1:8" hidden="1" outlineLevel="2">
      <c r="A81" s="11"/>
      <c r="B81" s="11"/>
      <c r="C81" s="14"/>
      <c r="D81" s="15"/>
      <c r="E81" s="204" t="str">
        <f xml:space="preserve"> Inputs!E$155</f>
        <v xml:space="preserve">PR24 Cost sharing RCV adjustment in 2022-23 FYA (CPIH deflated) prices (WR) </v>
      </c>
      <c r="F81" s="210">
        <f xml:space="preserve"> Inputs!F$155</f>
        <v>0</v>
      </c>
      <c r="G81" s="204" t="str">
        <f xml:space="preserve"> Inputs!G$155</f>
        <v>£m</v>
      </c>
      <c r="H81" s="12"/>
    </row>
    <row r="82" spans="1:8" hidden="1" outlineLevel="2">
      <c r="A82" s="11"/>
      <c r="B82" s="11"/>
      <c r="C82" s="14"/>
      <c r="D82" s="15"/>
      <c r="E82" s="204" t="str">
        <f xml:space="preserve"> Inputs!E$156</f>
        <v xml:space="preserve">PR24 Cost sharing RCV adjustment in 2022-23 FYA (CPIH deflated) prices (WN) </v>
      </c>
      <c r="F82" s="210">
        <f xml:space="preserve"> Inputs!F$156</f>
        <v>0</v>
      </c>
      <c r="G82" s="204" t="str">
        <f xml:space="preserve"> Inputs!G$156</f>
        <v>£m</v>
      </c>
      <c r="H82" s="12"/>
    </row>
    <row r="83" spans="1:8" hidden="1" outlineLevel="2">
      <c r="A83" s="11"/>
      <c r="B83" s="11"/>
      <c r="C83" s="14"/>
      <c r="D83" s="15"/>
      <c r="E83" s="204" t="str">
        <f xml:space="preserve"> Inputs!E$157</f>
        <v xml:space="preserve">PR24 Cost sharing RCV adjustment in 2022-23 FYA (CPIH deflated) prices (WWN) </v>
      </c>
      <c r="F83" s="210">
        <f xml:space="preserve"> Inputs!F$157</f>
        <v>0</v>
      </c>
      <c r="G83" s="204" t="str">
        <f xml:space="preserve"> Inputs!G$157</f>
        <v>£m</v>
      </c>
      <c r="H83" s="12"/>
    </row>
    <row r="84" spans="1:8" hidden="1" outlineLevel="2">
      <c r="A84" s="11"/>
      <c r="B84" s="11"/>
      <c r="C84" s="14"/>
      <c r="D84" s="15"/>
      <c r="E84" s="204" t="str">
        <f xml:space="preserve"> Inputs!E$158</f>
        <v xml:space="preserve">PR24 Cost sharing RCV adjustment in 2022-23 FYA (CPIH deflated) prices (BR) </v>
      </c>
      <c r="F84" s="210">
        <f xml:space="preserve"> Inputs!F$158</f>
        <v>0</v>
      </c>
      <c r="G84" s="204" t="str">
        <f xml:space="preserve"> Inputs!G$158</f>
        <v>£m</v>
      </c>
      <c r="H84" s="12"/>
    </row>
    <row r="85" spans="1:8" hidden="1" outlineLevel="2">
      <c r="A85" s="11"/>
      <c r="B85" s="11"/>
      <c r="C85" s="14"/>
      <c r="D85" s="15"/>
      <c r="E85" s="204" t="str">
        <f xml:space="preserve"> Inputs!E$159</f>
        <v xml:space="preserve">PR24 Cost sharing RCV adjustment in 2022-23 FYA (CPIH deflated) prices (ADDN1) </v>
      </c>
      <c r="F85" s="210">
        <f xml:space="preserve"> Inputs!F$159</f>
        <v>0</v>
      </c>
      <c r="G85" s="204" t="str">
        <f xml:space="preserve"> Inputs!G$159</f>
        <v>£m</v>
      </c>
      <c r="H85" s="12"/>
    </row>
    <row r="86" spans="1:8" hidden="1" outlineLevel="2">
      <c r="A86" s="11"/>
      <c r="B86" s="11"/>
      <c r="C86" s="14"/>
      <c r="D86" s="15"/>
      <c r="E86" s="204" t="str">
        <f xml:space="preserve"> Inputs!E$160</f>
        <v xml:space="preserve">PR24 Cost sharing RCV adjustment in 2022-23 FYA (CPIH deflated) prices (ADDN2) </v>
      </c>
      <c r="F86" s="210">
        <f xml:space="preserve"> Inputs!F$160</f>
        <v>0</v>
      </c>
      <c r="G86" s="204" t="str">
        <f xml:space="preserve"> Inputs!G$160</f>
        <v>£m</v>
      </c>
      <c r="H86" s="12"/>
    </row>
    <row r="87" spans="1:8" hidden="1" outlineLevel="2">
      <c r="A87" s="11"/>
      <c r="B87" s="11"/>
      <c r="C87" s="14"/>
      <c r="D87" s="15"/>
      <c r="E87" s="204" t="str">
        <f xml:space="preserve"> Inputs!E$162</f>
        <v xml:space="preserve">PR24 Delivery mechanism RCV adjustment in 2022-23 FYA (CPIH deflated) prices (WR) </v>
      </c>
      <c r="F87" s="210">
        <f xml:space="preserve"> Inputs!F$162</f>
        <v>0</v>
      </c>
      <c r="G87" s="204" t="str">
        <f xml:space="preserve"> Inputs!G$162</f>
        <v>£m</v>
      </c>
      <c r="H87" s="12"/>
    </row>
    <row r="88" spans="1:8" hidden="1" outlineLevel="2">
      <c r="A88" s="11"/>
      <c r="B88" s="11"/>
      <c r="C88" s="14"/>
      <c r="D88" s="15"/>
      <c r="E88" s="204" t="str">
        <f xml:space="preserve"> Inputs!E$163</f>
        <v xml:space="preserve">PR24 Delivery mechanism RCV adjustment in 2022-23 FYA (CPIH deflated) prices (WN) </v>
      </c>
      <c r="F88" s="210">
        <f xml:space="preserve"> Inputs!F$163</f>
        <v>0</v>
      </c>
      <c r="G88" s="204" t="str">
        <f xml:space="preserve"> Inputs!G$163</f>
        <v>£m</v>
      </c>
      <c r="H88" s="12"/>
    </row>
    <row r="89" spans="1:8" hidden="1" outlineLevel="2">
      <c r="A89" s="11"/>
      <c r="B89" s="11"/>
      <c r="C89" s="14"/>
      <c r="D89" s="15"/>
      <c r="E89" s="204" t="str">
        <f xml:space="preserve"> Inputs!E$164</f>
        <v xml:space="preserve">PR24 Delivery mechanism RCV adjustment in 2022-23 FYA (CPIH deflated) prices (WWN) </v>
      </c>
      <c r="F89" s="210">
        <f xml:space="preserve"> Inputs!F$164</f>
        <v>0</v>
      </c>
      <c r="G89" s="204" t="str">
        <f xml:space="preserve"> Inputs!G$164</f>
        <v>£m</v>
      </c>
      <c r="H89" s="12"/>
    </row>
    <row r="90" spans="1:8" hidden="1" outlineLevel="2">
      <c r="A90" s="11"/>
      <c r="B90" s="11"/>
      <c r="C90" s="14"/>
      <c r="D90" s="15"/>
      <c r="E90" s="204" t="str">
        <f xml:space="preserve"> Inputs!E$165</f>
        <v xml:space="preserve">PR24 Delivery mechanism RCV adjustment in 2022-23 FYA (CPIH deflated) prices (BR) </v>
      </c>
      <c r="F90" s="210">
        <f xml:space="preserve"> Inputs!F$165</f>
        <v>0</v>
      </c>
      <c r="G90" s="204" t="str">
        <f xml:space="preserve"> Inputs!G$165</f>
        <v>£m</v>
      </c>
      <c r="H90" s="12"/>
    </row>
    <row r="91" spans="1:8" hidden="1" outlineLevel="2">
      <c r="A91" s="11"/>
      <c r="B91" s="11"/>
      <c r="C91" s="14"/>
      <c r="D91" s="15"/>
      <c r="E91" s="204" t="str">
        <f xml:space="preserve"> Inputs!E$166</f>
        <v xml:space="preserve">PR24 Delivery mechanism RCV adjustment in 2022-23 FYA (CPIH deflated) prices (ADDN1) </v>
      </c>
      <c r="F91" s="210">
        <f xml:space="preserve"> Inputs!F$166</f>
        <v>0</v>
      </c>
      <c r="G91" s="204" t="str">
        <f xml:space="preserve"> Inputs!G$166</f>
        <v>£m</v>
      </c>
      <c r="H91" s="12"/>
    </row>
    <row r="92" spans="1:8" hidden="1" outlineLevel="2">
      <c r="A92" s="11"/>
      <c r="B92" s="11"/>
      <c r="C92" s="14"/>
      <c r="D92" s="15"/>
      <c r="E92" s="204" t="str">
        <f xml:space="preserve"> Inputs!E$167</f>
        <v xml:space="preserve">PR24 Delivery mechanism RCV adjustment in 2022-23 FYA (CPIH deflated) prices (ADDN2) </v>
      </c>
      <c r="F92" s="210">
        <f xml:space="preserve"> Inputs!F$167</f>
        <v>0</v>
      </c>
      <c r="G92" s="204" t="str">
        <f xml:space="preserve"> Inputs!G$167</f>
        <v>£m</v>
      </c>
      <c r="H92" s="12"/>
    </row>
    <row r="93" spans="1:8" hidden="1" outlineLevel="2">
      <c r="A93" s="11"/>
      <c r="B93" s="11"/>
      <c r="C93" s="14"/>
      <c r="D93" s="15"/>
      <c r="E93" s="204" t="str">
        <f xml:space="preserve"> Inputs!E$169</f>
        <v xml:space="preserve">PR24 Cost change process RCV adjustment in 2022-23 FYA (CPIH deflated) prices (WR) </v>
      </c>
      <c r="F93" s="210">
        <f xml:space="preserve"> Inputs!F$169</f>
        <v>0</v>
      </c>
      <c r="G93" s="204" t="str">
        <f xml:space="preserve"> Inputs!G$169</f>
        <v>£m</v>
      </c>
      <c r="H93" s="12"/>
    </row>
    <row r="94" spans="1:8" hidden="1" outlineLevel="2">
      <c r="A94" s="11"/>
      <c r="B94" s="11"/>
      <c r="C94" s="14"/>
      <c r="D94" s="15"/>
      <c r="E94" s="204" t="str">
        <f xml:space="preserve"> Inputs!E$170</f>
        <v xml:space="preserve">PR24 Cost change process RCV adjustment in 2022-23 FYA (CPIH deflated) prices (WN) </v>
      </c>
      <c r="F94" s="210">
        <f xml:space="preserve"> Inputs!F$170</f>
        <v>0</v>
      </c>
      <c r="G94" s="204" t="str">
        <f xml:space="preserve"> Inputs!G$170</f>
        <v>£m</v>
      </c>
      <c r="H94" s="12"/>
    </row>
    <row r="95" spans="1:8" hidden="1" outlineLevel="2">
      <c r="A95" s="11"/>
      <c r="B95" s="11"/>
      <c r="C95" s="14"/>
      <c r="D95" s="15"/>
      <c r="E95" s="204" t="str">
        <f xml:space="preserve"> Inputs!E$171</f>
        <v xml:space="preserve">PR24 Cost change process RCV adjustment in 2022-23 FYA (CPIH deflated) prices (WWN) </v>
      </c>
      <c r="F95" s="210">
        <f xml:space="preserve"> Inputs!F$171</f>
        <v>0</v>
      </c>
      <c r="G95" s="204" t="str">
        <f xml:space="preserve"> Inputs!G$171</f>
        <v>£m</v>
      </c>
      <c r="H95" s="12"/>
    </row>
    <row r="96" spans="1:8" hidden="1" outlineLevel="2">
      <c r="A96" s="11"/>
      <c r="B96" s="11"/>
      <c r="C96" s="14"/>
      <c r="D96" s="15"/>
      <c r="E96" s="204" t="str">
        <f xml:space="preserve"> Inputs!E$172</f>
        <v xml:space="preserve">PR24 Cost change process RCV adjustment in 2022-23 FYA (CPIH deflated) prices (BR) </v>
      </c>
      <c r="F96" s="210">
        <f xml:space="preserve"> Inputs!F$172</f>
        <v>0</v>
      </c>
      <c r="G96" s="204" t="str">
        <f xml:space="preserve"> Inputs!G$172</f>
        <v>£m</v>
      </c>
      <c r="H96" s="12"/>
    </row>
    <row r="97" spans="1:8" hidden="1" outlineLevel="2">
      <c r="A97" s="11"/>
      <c r="B97" s="11"/>
      <c r="C97" s="14"/>
      <c r="D97" s="15"/>
      <c r="E97" s="204" t="str">
        <f xml:space="preserve"> Inputs!E$173</f>
        <v xml:space="preserve">PR24 Cost change process RCV adjustment in 2022-23 FYA (CPIH deflated) prices (ADDN1) </v>
      </c>
      <c r="F97" s="210">
        <f xml:space="preserve"> Inputs!F$173</f>
        <v>0</v>
      </c>
      <c r="G97" s="204" t="str">
        <f xml:space="preserve"> Inputs!G$173</f>
        <v>£m</v>
      </c>
      <c r="H97" s="12"/>
    </row>
    <row r="98" spans="1:8" hidden="1" outlineLevel="2">
      <c r="A98" s="11"/>
      <c r="B98" s="11"/>
      <c r="C98" s="14"/>
      <c r="D98" s="15"/>
      <c r="E98" s="204" t="str">
        <f xml:space="preserve"> Inputs!E$174</f>
        <v xml:space="preserve">PR24 Cost change process RCV adjustment in 2022-23 FYA (CPIH deflated) prices (ADDN2) </v>
      </c>
      <c r="F98" s="210">
        <f xml:space="preserve"> Inputs!F$174</f>
        <v>0</v>
      </c>
      <c r="G98" s="204" t="str">
        <f xml:space="preserve"> Inputs!G$174</f>
        <v>£m</v>
      </c>
      <c r="H98" s="12"/>
    </row>
    <row r="99" spans="1:8" hidden="1" outlineLevel="2">
      <c r="A99" s="11"/>
      <c r="B99" s="11"/>
      <c r="C99" s="14"/>
      <c r="D99" s="15"/>
      <c r="E99" s="204" t="str">
        <f xml:space="preserve"> Inputs!E$176</f>
        <v xml:space="preserve">PR24 Land sales RCV adjustment in 2022-23 FYA (CPIH deflated) prices (WR) </v>
      </c>
      <c r="F99" s="210">
        <f xml:space="preserve"> Inputs!F$176</f>
        <v>0</v>
      </c>
      <c r="G99" s="204" t="str">
        <f xml:space="preserve"> Inputs!G$176</f>
        <v>£m</v>
      </c>
      <c r="H99" s="12"/>
    </row>
    <row r="100" spans="1:8" hidden="1" outlineLevel="2">
      <c r="A100" s="11"/>
      <c r="B100" s="11"/>
      <c r="C100" s="14"/>
      <c r="D100" s="15"/>
      <c r="E100" s="204" t="str">
        <f xml:space="preserve"> Inputs!E$177</f>
        <v xml:space="preserve">PR24 Land sales RCV adjustment in 2022-23 FYA (CPIH deflated) prices (WN) </v>
      </c>
      <c r="F100" s="210">
        <f xml:space="preserve"> Inputs!F$177</f>
        <v>0</v>
      </c>
      <c r="G100" s="204" t="str">
        <f xml:space="preserve"> Inputs!G$177</f>
        <v>£m</v>
      </c>
      <c r="H100" s="12"/>
    </row>
    <row r="101" spans="1:8" hidden="1" outlineLevel="2">
      <c r="A101" s="11"/>
      <c r="B101" s="11"/>
      <c r="C101" s="14"/>
      <c r="D101" s="15"/>
      <c r="E101" s="204" t="str">
        <f xml:space="preserve"> Inputs!E$178</f>
        <v xml:space="preserve">PR24 Land sales RCV adjustment in 2022-23 FYA (CPIH deflated) prices (WWN) </v>
      </c>
      <c r="F101" s="210">
        <f xml:space="preserve"> Inputs!F$178</f>
        <v>0</v>
      </c>
      <c r="G101" s="204" t="str">
        <f xml:space="preserve"> Inputs!G$178</f>
        <v>£m</v>
      </c>
      <c r="H101" s="12"/>
    </row>
    <row r="102" spans="1:8" hidden="1" outlineLevel="2">
      <c r="A102" s="11"/>
      <c r="B102" s="11"/>
      <c r="C102" s="14"/>
      <c r="D102" s="15"/>
      <c r="E102" s="204" t="str">
        <f xml:space="preserve"> Inputs!E$179</f>
        <v xml:space="preserve">PR24 Land sales RCV adjustment in 2022-23 FYA (CPIH deflated) prices (BR) </v>
      </c>
      <c r="F102" s="210">
        <f xml:space="preserve"> Inputs!F$179</f>
        <v>0</v>
      </c>
      <c r="G102" s="204" t="str">
        <f xml:space="preserve"> Inputs!G$179</f>
        <v>£m</v>
      </c>
      <c r="H102" s="12"/>
    </row>
    <row r="103" spans="1:8" hidden="1" outlineLevel="2">
      <c r="A103" s="11"/>
      <c r="B103" s="11"/>
      <c r="C103" s="14"/>
      <c r="D103" s="15"/>
      <c r="E103" s="204" t="str">
        <f xml:space="preserve"> Inputs!E$180</f>
        <v xml:space="preserve">PR24 Land sales RCV adjustment in 2022-23 FYA (CPIH deflated) prices (ADDN1) </v>
      </c>
      <c r="F103" s="210">
        <f xml:space="preserve"> Inputs!F$180</f>
        <v>0</v>
      </c>
      <c r="G103" s="204" t="str">
        <f xml:space="preserve"> Inputs!G$180</f>
        <v>£m</v>
      </c>
      <c r="H103" s="12"/>
    </row>
    <row r="104" spans="1:8" hidden="1" outlineLevel="2">
      <c r="A104" s="11"/>
      <c r="B104" s="11"/>
      <c r="C104" s="14"/>
      <c r="D104" s="15"/>
      <c r="E104" s="204" t="str">
        <f xml:space="preserve"> Inputs!E$181</f>
        <v xml:space="preserve">PR24 Land sales RCV adjustment in 2022-23 FYA (CPIH deflated) prices (ADDN2) </v>
      </c>
      <c r="F104" s="210">
        <f xml:space="preserve"> Inputs!F$181</f>
        <v>0</v>
      </c>
      <c r="G104" s="204" t="str">
        <f xml:space="preserve"> Inputs!G$181</f>
        <v>£m</v>
      </c>
      <c r="H104" s="12"/>
    </row>
    <row r="105" spans="1:8" hidden="1" outlineLevel="2">
      <c r="A105" s="11"/>
      <c r="B105" s="11"/>
      <c r="C105" s="14"/>
      <c r="D105" s="15"/>
      <c r="E105" s="204" t="str">
        <f xml:space="preserve"> Inputs!E$183</f>
        <v xml:space="preserve">PR24 Major projects RCV adjustment in 2022-23 FYA (CPIH deflated) prices (WR) </v>
      </c>
      <c r="F105" s="210">
        <f xml:space="preserve"> Inputs!F$183</f>
        <v>0</v>
      </c>
      <c r="G105" s="204" t="str">
        <f xml:space="preserve"> Inputs!G$183</f>
        <v>£m</v>
      </c>
      <c r="H105" s="12"/>
    </row>
    <row r="106" spans="1:8" hidden="1" outlineLevel="2">
      <c r="A106" s="11"/>
      <c r="B106" s="11"/>
      <c r="C106" s="14"/>
      <c r="D106" s="15"/>
      <c r="E106" s="204" t="str">
        <f xml:space="preserve"> Inputs!E$184</f>
        <v xml:space="preserve">PR24 Major projects RCV adjustment in 2022-23 FYA (CPIH deflated) prices (WN) </v>
      </c>
      <c r="F106" s="210">
        <f xml:space="preserve"> Inputs!F$184</f>
        <v>0</v>
      </c>
      <c r="G106" s="204" t="str">
        <f xml:space="preserve"> Inputs!G$184</f>
        <v>£m</v>
      </c>
      <c r="H106" s="12"/>
    </row>
    <row r="107" spans="1:8" hidden="1" outlineLevel="2">
      <c r="A107" s="11"/>
      <c r="B107" s="11"/>
      <c r="C107" s="14"/>
      <c r="D107" s="15"/>
      <c r="E107" s="204" t="str">
        <f xml:space="preserve"> Inputs!E$185</f>
        <v xml:space="preserve">PR24 Major projects RCV adjustment in 2022-23 FYA (CPIH deflated) prices (WWN) </v>
      </c>
      <c r="F107" s="210">
        <f xml:space="preserve"> Inputs!F$185</f>
        <v>0</v>
      </c>
      <c r="G107" s="204" t="str">
        <f xml:space="preserve"> Inputs!G$185</f>
        <v>£m</v>
      </c>
      <c r="H107" s="12"/>
    </row>
    <row r="108" spans="1:8" hidden="1" outlineLevel="2">
      <c r="A108" s="11"/>
      <c r="B108" s="11"/>
      <c r="C108" s="14"/>
      <c r="D108" s="15"/>
      <c r="E108" s="204" t="str">
        <f xml:space="preserve"> Inputs!E$186</f>
        <v xml:space="preserve">PR24 Major projects RCV adjustment in 2022-23 FYA (CPIH deflated) prices (BR) </v>
      </c>
      <c r="F108" s="210">
        <f xml:space="preserve"> Inputs!F$186</f>
        <v>0</v>
      </c>
      <c r="G108" s="204" t="str">
        <f xml:space="preserve"> Inputs!G$186</f>
        <v>£m</v>
      </c>
      <c r="H108" s="12"/>
    </row>
    <row r="109" spans="1:8" hidden="1" outlineLevel="2">
      <c r="A109" s="11"/>
      <c r="B109" s="11"/>
      <c r="C109" s="14"/>
      <c r="D109" s="15"/>
      <c r="E109" s="204" t="str">
        <f xml:space="preserve"> Inputs!E$187</f>
        <v xml:space="preserve">PR24 Major projects RCV adjustment in 2022-23 FYA (CPIH deflated) prices (ADDN1) </v>
      </c>
      <c r="F109" s="210">
        <f xml:space="preserve"> Inputs!F$187</f>
        <v>0</v>
      </c>
      <c r="G109" s="204" t="str">
        <f xml:space="preserve"> Inputs!G$187</f>
        <v>£m</v>
      </c>
      <c r="H109" s="12"/>
    </row>
    <row r="110" spans="1:8" hidden="1" outlineLevel="2">
      <c r="A110" s="11"/>
      <c r="B110" s="11"/>
      <c r="C110" s="14"/>
      <c r="D110" s="15"/>
      <c r="E110" s="204" t="str">
        <f xml:space="preserve"> Inputs!E$188</f>
        <v xml:space="preserve">PR24 Major projects RCV adjustment in 2022-23 FYA (CPIH deflated) prices (ADDN2) </v>
      </c>
      <c r="F110" s="210">
        <f xml:space="preserve"> Inputs!F$188</f>
        <v>0</v>
      </c>
      <c r="G110" s="204" t="str">
        <f xml:space="preserve"> Inputs!G$188</f>
        <v>£m</v>
      </c>
      <c r="H110" s="12"/>
    </row>
    <row r="111" spans="1:8" hidden="1" outlineLevel="2">
      <c r="A111" s="11"/>
      <c r="B111" s="11"/>
      <c r="C111" s="14"/>
      <c r="D111" s="15"/>
      <c r="E111" s="204" t="str">
        <f xml:space="preserve"> Inputs!E$197</f>
        <v xml:space="preserve">PR24 Price control deliverables RCV adjustment in 2022-23 FYA (CPIH deflated) prices (WR) </v>
      </c>
      <c r="F111" s="210">
        <f xml:space="preserve"> Inputs!F$197</f>
        <v>0</v>
      </c>
      <c r="G111" s="204" t="str">
        <f xml:space="preserve"> Inputs!G$197</f>
        <v>£m</v>
      </c>
      <c r="H111" s="12"/>
    </row>
    <row r="112" spans="1:8" hidden="1" outlineLevel="2">
      <c r="A112" s="11"/>
      <c r="B112" s="11"/>
      <c r="C112" s="14"/>
      <c r="D112" s="15"/>
      <c r="E112" s="204" t="str">
        <f xml:space="preserve"> Inputs!E$198</f>
        <v xml:space="preserve">PR24 Price control deliverables RCV adjustment in 2022-23 FYA (CPIH deflated) prices (WN) </v>
      </c>
      <c r="F112" s="210">
        <f xml:space="preserve"> Inputs!F$198</f>
        <v>0</v>
      </c>
      <c r="G112" s="204" t="str">
        <f xml:space="preserve"> Inputs!G$198</f>
        <v>£m</v>
      </c>
      <c r="H112" s="12"/>
    </row>
    <row r="113" spans="1:8" hidden="1" outlineLevel="2">
      <c r="A113" s="11"/>
      <c r="B113" s="11"/>
      <c r="C113" s="14"/>
      <c r="D113" s="15"/>
      <c r="E113" s="204" t="str">
        <f xml:space="preserve"> Inputs!E$199</f>
        <v xml:space="preserve">PR24 Price control deliverables RCV adjustment in 2022-23 FYA (CPIH deflated) prices (WWN) </v>
      </c>
      <c r="F113" s="210">
        <f xml:space="preserve"> Inputs!F$199</f>
        <v>0</v>
      </c>
      <c r="G113" s="204" t="str">
        <f xml:space="preserve"> Inputs!G$199</f>
        <v>£m</v>
      </c>
      <c r="H113" s="12"/>
    </row>
    <row r="114" spans="1:8" hidden="1" outlineLevel="2">
      <c r="A114" s="11"/>
      <c r="B114" s="11"/>
      <c r="C114" s="14"/>
      <c r="D114" s="15"/>
      <c r="E114" s="204" t="str">
        <f xml:space="preserve"> Inputs!E$200</f>
        <v xml:space="preserve">PR24 Price control deliverables RCV adjustment in 2022-23 FYA (CPIH deflated) prices (BR) </v>
      </c>
      <c r="F114" s="210">
        <f xml:space="preserve"> Inputs!F$200</f>
        <v>0</v>
      </c>
      <c r="G114" s="204" t="str">
        <f xml:space="preserve"> Inputs!G$200</f>
        <v>£m</v>
      </c>
      <c r="H114" s="12"/>
    </row>
    <row r="115" spans="1:8" hidden="1" outlineLevel="2">
      <c r="A115" s="11"/>
      <c r="B115" s="11"/>
      <c r="C115" s="14"/>
      <c r="D115" s="15"/>
      <c r="E115" s="204" t="str">
        <f xml:space="preserve"> Inputs!E$201</f>
        <v xml:space="preserve">PR24 Price control deliverables RCV adjustment in 2022-23 FYA (CPIH deflated) prices (ADDN1) </v>
      </c>
      <c r="F115" s="210">
        <f xml:space="preserve"> Inputs!F$201</f>
        <v>0</v>
      </c>
      <c r="G115" s="204" t="str">
        <f xml:space="preserve"> Inputs!G$201</f>
        <v>£m</v>
      </c>
      <c r="H115" s="12"/>
    </row>
    <row r="116" spans="1:8" hidden="1" outlineLevel="2">
      <c r="A116" s="11"/>
      <c r="B116" s="11"/>
      <c r="C116" s="14"/>
      <c r="D116" s="15"/>
      <c r="E116" s="204" t="str">
        <f xml:space="preserve"> Inputs!E$202</f>
        <v xml:space="preserve">PR24 Price control deliverables RCV adjustment in 2022-23 FYA (CPIH deflated) prices (ADDN2) </v>
      </c>
      <c r="F116" s="210">
        <f xml:space="preserve"> Inputs!F$202</f>
        <v>0</v>
      </c>
      <c r="G116" s="204" t="str">
        <f xml:space="preserve"> Inputs!G$202</f>
        <v>£m</v>
      </c>
      <c r="H116" s="12"/>
    </row>
    <row r="117" spans="1:8" hidden="1" outlineLevel="2">
      <c r="A117" s="11"/>
      <c r="B117" s="11"/>
      <c r="C117" s="14"/>
      <c r="D117" s="15"/>
      <c r="E117" s="204" t="str">
        <f xml:space="preserve"> Inputs!E$204</f>
        <v xml:space="preserve">PR24 QAA RCV adjustment in 2022-23 FYA (CPIH deflated) prices (WR) </v>
      </c>
      <c r="F117" s="210">
        <f xml:space="preserve"> Inputs!F$204</f>
        <v>0</v>
      </c>
      <c r="G117" s="204" t="str">
        <f xml:space="preserve"> Inputs!G$204</f>
        <v>£m</v>
      </c>
      <c r="H117" s="12"/>
    </row>
    <row r="118" spans="1:8" hidden="1" outlineLevel="2">
      <c r="A118" s="11"/>
      <c r="B118" s="11"/>
      <c r="C118" s="14"/>
      <c r="D118" s="15"/>
      <c r="E118" s="204" t="str">
        <f xml:space="preserve"> Inputs!E$205</f>
        <v xml:space="preserve">PR24 QAA RCV adjustment in 2022-23 FYA (CPIH deflated) prices (WN) </v>
      </c>
      <c r="F118" s="210">
        <f xml:space="preserve"> Inputs!F$205</f>
        <v>0</v>
      </c>
      <c r="G118" s="204" t="str">
        <f xml:space="preserve"> Inputs!G$205</f>
        <v>£m</v>
      </c>
      <c r="H118" s="12"/>
    </row>
    <row r="119" spans="1:8" hidden="1" outlineLevel="2">
      <c r="A119" s="11"/>
      <c r="B119" s="11"/>
      <c r="C119" s="14"/>
      <c r="D119" s="15"/>
      <c r="E119" s="204" t="str">
        <f xml:space="preserve"> Inputs!E$206</f>
        <v xml:space="preserve">PR24 QAA RCV adjustment in 2022-23 FYA (CPIH deflated) prices (WWN) </v>
      </c>
      <c r="F119" s="210">
        <f xml:space="preserve"> Inputs!F$206</f>
        <v>0</v>
      </c>
      <c r="G119" s="204" t="str">
        <f xml:space="preserve"> Inputs!G$206</f>
        <v>£m</v>
      </c>
      <c r="H119" s="12"/>
    </row>
    <row r="120" spans="1:8" hidden="1" outlineLevel="2">
      <c r="A120" s="11"/>
      <c r="B120" s="11"/>
      <c r="C120" s="14"/>
      <c r="D120" s="15"/>
      <c r="E120" s="204" t="str">
        <f xml:space="preserve"> Inputs!E$207</f>
        <v xml:space="preserve">PR24 QAA RCV adjustment in 2022-23 FYA (CPIH deflated) prices (BR) </v>
      </c>
      <c r="F120" s="210">
        <f xml:space="preserve"> Inputs!F$207</f>
        <v>0</v>
      </c>
      <c r="G120" s="204" t="str">
        <f xml:space="preserve"> Inputs!G$207</f>
        <v>£m</v>
      </c>
      <c r="H120" s="12"/>
    </row>
    <row r="121" spans="1:8" hidden="1" outlineLevel="2">
      <c r="A121" s="11"/>
      <c r="B121" s="11"/>
      <c r="C121" s="14"/>
      <c r="D121" s="15"/>
      <c r="E121" s="204" t="str">
        <f xml:space="preserve"> Inputs!E$208</f>
        <v xml:space="preserve">PR24 QAA RCV adjustment in 2022-23 FYA (CPIH deflated) prices (ADDN1) </v>
      </c>
      <c r="F121" s="210">
        <f xml:space="preserve"> Inputs!F$208</f>
        <v>0</v>
      </c>
      <c r="G121" s="204" t="str">
        <f xml:space="preserve"> Inputs!G$208</f>
        <v>£m</v>
      </c>
      <c r="H121" s="12"/>
    </row>
    <row r="122" spans="1:8" hidden="1" outlineLevel="2">
      <c r="A122" s="11"/>
      <c r="B122" s="11"/>
      <c r="C122" s="14"/>
      <c r="D122" s="15"/>
      <c r="E122" s="204" t="str">
        <f xml:space="preserve"> Inputs!E$209</f>
        <v xml:space="preserve">PR24 QAA RCV adjustment in 2022-23 FYA (CPIH deflated) prices (ADDN2) </v>
      </c>
      <c r="F122" s="210">
        <f xml:space="preserve"> Inputs!F$209</f>
        <v>0</v>
      </c>
      <c r="G122" s="204" t="str">
        <f xml:space="preserve"> Inputs!G$209</f>
        <v>£m</v>
      </c>
      <c r="H122" s="12"/>
    </row>
    <row r="123" spans="1:8" hidden="1" outlineLevel="2">
      <c r="A123" s="11"/>
      <c r="B123" s="11"/>
      <c r="C123" s="14"/>
      <c r="D123" s="15"/>
      <c r="E123" s="204" t="str">
        <f xml:space="preserve"> Inputs!E$211</f>
        <v xml:space="preserve">PR24 Real price effects RCV adjustment in 2022-23 FYA (CPIH deflated) prices (WR) </v>
      </c>
      <c r="F123" s="210">
        <f xml:space="preserve"> Inputs!F$211</f>
        <v>0</v>
      </c>
      <c r="G123" s="204" t="str">
        <f xml:space="preserve"> Inputs!G$211</f>
        <v>£m</v>
      </c>
      <c r="H123" s="12"/>
    </row>
    <row r="124" spans="1:8" hidden="1" outlineLevel="2">
      <c r="A124" s="11"/>
      <c r="B124" s="11"/>
      <c r="C124" s="14"/>
      <c r="D124" s="15"/>
      <c r="E124" s="204" t="str">
        <f xml:space="preserve"> Inputs!E$212</f>
        <v xml:space="preserve">PR24 Real price effects RCV adjustment in 2022-23 FYA (CPIH deflated) prices (WN) </v>
      </c>
      <c r="F124" s="210">
        <f xml:space="preserve"> Inputs!F$212</f>
        <v>0</v>
      </c>
      <c r="G124" s="204" t="str">
        <f xml:space="preserve"> Inputs!G$212</f>
        <v>£m</v>
      </c>
      <c r="H124" s="12"/>
    </row>
    <row r="125" spans="1:8" hidden="1" outlineLevel="2">
      <c r="A125" s="11"/>
      <c r="B125" s="11"/>
      <c r="C125" s="14"/>
      <c r="D125" s="15"/>
      <c r="E125" s="204" t="str">
        <f xml:space="preserve"> Inputs!E$213</f>
        <v xml:space="preserve">PR24 Real price effects RCV adjustment in 2022-23 FYA (CPIH deflated) prices (WWN) </v>
      </c>
      <c r="F125" s="210">
        <f xml:space="preserve"> Inputs!F$213</f>
        <v>0</v>
      </c>
      <c r="G125" s="204" t="str">
        <f xml:space="preserve"> Inputs!G$213</f>
        <v>£m</v>
      </c>
      <c r="H125" s="12"/>
    </row>
    <row r="126" spans="1:8" hidden="1" outlineLevel="2">
      <c r="A126" s="11"/>
      <c r="B126" s="11"/>
      <c r="C126" s="14"/>
      <c r="D126" s="15"/>
      <c r="E126" s="204" t="str">
        <f xml:space="preserve"> Inputs!E$214</f>
        <v xml:space="preserve">PR24 Real price effects RCV adjustment in 2022-23 FYA (CPIH deflated) prices (BR) </v>
      </c>
      <c r="F126" s="210">
        <f xml:space="preserve"> Inputs!F$214</f>
        <v>0</v>
      </c>
      <c r="G126" s="204" t="str">
        <f xml:space="preserve"> Inputs!G$214</f>
        <v>£m</v>
      </c>
      <c r="H126" s="12"/>
    </row>
    <row r="127" spans="1:8" hidden="1" outlineLevel="2">
      <c r="A127" s="11"/>
      <c r="B127" s="11"/>
      <c r="C127" s="14"/>
      <c r="D127" s="15"/>
      <c r="E127" s="204" t="str">
        <f xml:space="preserve"> Inputs!E$215</f>
        <v xml:space="preserve">PR24 Real price effects RCV adjustment in 2022-23 FYA (CPIH deflated) prices (ADDN1) </v>
      </c>
      <c r="F127" s="210">
        <f xml:space="preserve"> Inputs!F$215</f>
        <v>0</v>
      </c>
      <c r="G127" s="204" t="str">
        <f xml:space="preserve"> Inputs!G$215</f>
        <v>£m</v>
      </c>
      <c r="H127" s="12"/>
    </row>
    <row r="128" spans="1:8" hidden="1" outlineLevel="2">
      <c r="A128" s="11"/>
      <c r="B128" s="11"/>
      <c r="C128" s="14"/>
      <c r="D128" s="15"/>
      <c r="E128" s="204" t="str">
        <f xml:space="preserve"> Inputs!E$216</f>
        <v xml:space="preserve">PR24 Real price effects RCV adjustment in 2022-23 FYA (CPIH deflated) prices (ADDN2) </v>
      </c>
      <c r="F128" s="210">
        <f xml:space="preserve"> Inputs!F$216</f>
        <v>0</v>
      </c>
      <c r="G128" s="204" t="str">
        <f xml:space="preserve"> Inputs!G$216</f>
        <v>£m</v>
      </c>
      <c r="H128" s="12"/>
    </row>
    <row r="129" spans="1:8" hidden="1" outlineLevel="2">
      <c r="A129" s="11"/>
      <c r="B129" s="11"/>
      <c r="C129" s="14"/>
      <c r="D129" s="15"/>
      <c r="E129" s="204" t="str">
        <f xml:space="preserve"> Inputs!E$218</f>
        <v xml:space="preserve">PR24 Wastewater enhancement RCV adjustment in 2022-23 FYA (CPIH deflated) prices (WR) </v>
      </c>
      <c r="F129" s="210">
        <f xml:space="preserve"> Inputs!F$218</f>
        <v>0</v>
      </c>
      <c r="G129" s="204" t="str">
        <f xml:space="preserve"> Inputs!G$218</f>
        <v>£m</v>
      </c>
      <c r="H129" s="12"/>
    </row>
    <row r="130" spans="1:8" hidden="1" outlineLevel="2">
      <c r="A130" s="11"/>
      <c r="B130" s="11"/>
      <c r="C130" s="14"/>
      <c r="D130" s="15"/>
      <c r="E130" s="204" t="str">
        <f xml:space="preserve"> Inputs!E$219</f>
        <v xml:space="preserve">PR24 Wastewater enhancement RCV adjustment in 2022-23 FYA (CPIH deflated) prices (WN) </v>
      </c>
      <c r="F130" s="210">
        <f xml:space="preserve"> Inputs!F$219</f>
        <v>0</v>
      </c>
      <c r="G130" s="204" t="str">
        <f xml:space="preserve"> Inputs!G$219</f>
        <v>£m</v>
      </c>
      <c r="H130" s="12"/>
    </row>
    <row r="131" spans="1:8" hidden="1" outlineLevel="2">
      <c r="A131" s="11"/>
      <c r="B131" s="11"/>
      <c r="C131" s="14"/>
      <c r="D131" s="15"/>
      <c r="E131" s="204" t="str">
        <f xml:space="preserve"> Inputs!E$220</f>
        <v xml:space="preserve">PR24 Wastewater enhancement RCV adjustment in 2022-23 FYA (CPIH deflated) prices (WWN) </v>
      </c>
      <c r="F131" s="210">
        <f xml:space="preserve"> Inputs!F$220</f>
        <v>0</v>
      </c>
      <c r="G131" s="204" t="str">
        <f xml:space="preserve"> Inputs!G$220</f>
        <v>£m</v>
      </c>
      <c r="H131" s="12"/>
    </row>
    <row r="132" spans="1:8" hidden="1" outlineLevel="2">
      <c r="A132" s="11"/>
      <c r="B132" s="11"/>
      <c r="C132" s="14"/>
      <c r="D132" s="15"/>
      <c r="E132" s="204" t="str">
        <f xml:space="preserve"> Inputs!E$221</f>
        <v xml:space="preserve">PR24 Wastewater enhancement RCV adjustment in 2022-23 FYA (CPIH deflated) prices (BR) </v>
      </c>
      <c r="F132" s="210">
        <f xml:space="preserve"> Inputs!F$221</f>
        <v>0</v>
      </c>
      <c r="G132" s="204" t="str">
        <f xml:space="preserve"> Inputs!G$221</f>
        <v>£m</v>
      </c>
      <c r="H132" s="12"/>
    </row>
    <row r="133" spans="1:8" hidden="1" outlineLevel="2">
      <c r="A133" s="11"/>
      <c r="B133" s="11"/>
      <c r="C133" s="14"/>
      <c r="D133" s="15"/>
      <c r="E133" s="204" t="str">
        <f xml:space="preserve"> Inputs!E$222</f>
        <v xml:space="preserve">PR24 Wastewater enhancement RCV adjustment in 2022-23 FYA (CPIH deflated) prices (ADDN1) </v>
      </c>
      <c r="F133" s="210">
        <f xml:space="preserve"> Inputs!F$222</f>
        <v>0</v>
      </c>
      <c r="G133" s="204" t="str">
        <f xml:space="preserve"> Inputs!G$222</f>
        <v>£m</v>
      </c>
      <c r="H133" s="12"/>
    </row>
    <row r="134" spans="1:8" hidden="1" outlineLevel="2">
      <c r="A134" s="11"/>
      <c r="B134" s="11"/>
      <c r="C134" s="14"/>
      <c r="D134" s="15"/>
      <c r="E134" s="204" t="str">
        <f xml:space="preserve"> Inputs!E$223</f>
        <v xml:space="preserve">PR24 Wastewater enhancement RCV adjustment in 2022-23 FYA (CPIH deflated) prices (ADDN2) </v>
      </c>
      <c r="F134" s="210">
        <f xml:space="preserve"> Inputs!F$223</f>
        <v>0</v>
      </c>
      <c r="G134" s="204" t="str">
        <f xml:space="preserve"> Inputs!G$223</f>
        <v>£m</v>
      </c>
      <c r="H134" s="12"/>
    </row>
    <row r="135" spans="1:8" hidden="1" outlineLevel="2">
      <c r="A135" s="11"/>
      <c r="B135" s="11"/>
      <c r="C135" s="14"/>
      <c r="D135" s="15"/>
      <c r="E135" s="204" t="str">
        <f xml:space="preserve"> Inputs!E$190</f>
        <v xml:space="preserve">PR24 ODI performance RCV adjustment in 2022-23 FYA (CPIH deflated) prices (WR) </v>
      </c>
      <c r="F135" s="210">
        <f xml:space="preserve"> Inputs!F$190</f>
        <v>0</v>
      </c>
      <c r="G135" s="204" t="str">
        <f xml:space="preserve"> Inputs!G$190</f>
        <v>£m</v>
      </c>
      <c r="H135" s="12"/>
    </row>
    <row r="136" spans="1:8" hidden="1" outlineLevel="2">
      <c r="A136" s="11"/>
      <c r="B136" s="11"/>
      <c r="C136" s="14"/>
      <c r="D136" s="15"/>
      <c r="E136" s="204" t="str">
        <f xml:space="preserve"> Inputs!E$191</f>
        <v xml:space="preserve">PR24 ODI performance RCV adjustment in 2022-23 FYA (CPIH deflated) prices (WN) </v>
      </c>
      <c r="F136" s="210">
        <f xml:space="preserve"> Inputs!F$191</f>
        <v>0</v>
      </c>
      <c r="G136" s="204" t="str">
        <f xml:space="preserve"> Inputs!G$191</f>
        <v>£m</v>
      </c>
      <c r="H136" s="12"/>
    </row>
    <row r="137" spans="1:8" hidden="1" outlineLevel="2">
      <c r="A137" s="11"/>
      <c r="B137" s="11"/>
      <c r="C137" s="14"/>
      <c r="D137" s="15"/>
      <c r="E137" s="204" t="str">
        <f xml:space="preserve"> Inputs!E$192</f>
        <v xml:space="preserve">PR24 ODI performance RCV adjustment in 2022-23 FYA (CPIH deflated) prices (WWN) </v>
      </c>
      <c r="F137" s="210">
        <f xml:space="preserve"> Inputs!F$192</f>
        <v>0</v>
      </c>
      <c r="G137" s="204" t="str">
        <f xml:space="preserve"> Inputs!G$192</f>
        <v>£m</v>
      </c>
      <c r="H137" s="12"/>
    </row>
    <row r="138" spans="1:8" hidden="1" outlineLevel="2">
      <c r="A138" s="11"/>
      <c r="B138" s="11"/>
      <c r="C138" s="14"/>
      <c r="D138" s="15"/>
      <c r="E138" s="204" t="str">
        <f xml:space="preserve"> Inputs!E$193</f>
        <v xml:space="preserve">PR24 ODI performance RCV adjustment in 2022-23 FYA (CPIH deflated) prices (BR) </v>
      </c>
      <c r="F138" s="210">
        <f xml:space="preserve"> Inputs!F$193</f>
        <v>0</v>
      </c>
      <c r="G138" s="204" t="str">
        <f xml:space="preserve"> Inputs!G$193</f>
        <v>£m</v>
      </c>
      <c r="H138" s="12"/>
    </row>
    <row r="139" spans="1:8" hidden="1" outlineLevel="2">
      <c r="A139" s="11"/>
      <c r="B139" s="11"/>
      <c r="C139" s="14"/>
      <c r="D139" s="15"/>
      <c r="E139" s="204" t="str">
        <f xml:space="preserve"> Inputs!E$194</f>
        <v xml:space="preserve">PR24 ODI performance RCV adjustment in 2022-23 FYA (CPIH deflated) prices (ADDN1) </v>
      </c>
      <c r="F139" s="210">
        <f xml:space="preserve"> Inputs!F$194</f>
        <v>0</v>
      </c>
      <c r="G139" s="204" t="str">
        <f xml:space="preserve"> Inputs!G$194</f>
        <v>£m</v>
      </c>
      <c r="H139" s="12"/>
    </row>
    <row r="140" spans="1:8" hidden="1" outlineLevel="2">
      <c r="A140" s="11"/>
      <c r="B140" s="11"/>
      <c r="C140" s="14"/>
      <c r="D140" s="15"/>
      <c r="E140" s="204" t="str">
        <f xml:space="preserve"> Inputs!E$195</f>
        <v xml:space="preserve">PR24 ODI performance RCV adjustment in 2022-23 FYA (CPIH deflated) prices (ADDN2) </v>
      </c>
      <c r="F140" s="210">
        <f xml:space="preserve"> Inputs!F$195</f>
        <v>0</v>
      </c>
      <c r="G140" s="204" t="str">
        <f xml:space="preserve"> Inputs!G$195</f>
        <v>£m</v>
      </c>
      <c r="H140" s="12"/>
    </row>
    <row r="141" spans="1:8" hidden="1" outlineLevel="2">
      <c r="A141" s="11"/>
      <c r="B141" s="11"/>
      <c r="C141" s="14"/>
      <c r="D141" s="15"/>
      <c r="E141" s="204" t="str">
        <f xml:space="preserve"> Inputs!E$225</f>
        <v xml:space="preserve">PR24 Other RCV adjustments in 2022-23 FYA (CPIH deflated) prices (WR) </v>
      </c>
      <c r="F141" s="210">
        <f xml:space="preserve"> Inputs!F$225</f>
        <v>0</v>
      </c>
      <c r="G141" s="204" t="str">
        <f xml:space="preserve"> Inputs!G$225</f>
        <v>£m</v>
      </c>
      <c r="H141" s="12"/>
    </row>
    <row r="142" spans="1:8" hidden="1" outlineLevel="2">
      <c r="A142" s="11"/>
      <c r="B142" s="11"/>
      <c r="C142" s="14"/>
      <c r="D142" s="15"/>
      <c r="E142" s="204" t="str">
        <f xml:space="preserve"> Inputs!E$226</f>
        <v xml:space="preserve">PR24 Other RCV adjustments in 2022-23 FYA (CPIH deflated) prices (WN) </v>
      </c>
      <c r="F142" s="210">
        <f xml:space="preserve"> Inputs!F$226</f>
        <v>0</v>
      </c>
      <c r="G142" s="204" t="str">
        <f xml:space="preserve"> Inputs!G$226</f>
        <v>£m</v>
      </c>
      <c r="H142" s="12"/>
    </row>
    <row r="143" spans="1:8" hidden="1" outlineLevel="2">
      <c r="A143" s="11"/>
      <c r="B143" s="11"/>
      <c r="C143" s="14"/>
      <c r="D143" s="15"/>
      <c r="E143" s="204" t="str">
        <f xml:space="preserve"> Inputs!E$227</f>
        <v xml:space="preserve">PR24 Other RCV adjustments in 2022-23 FYA (CPIH deflated) prices (WWN) </v>
      </c>
      <c r="F143" s="210">
        <f xml:space="preserve"> Inputs!F$227</f>
        <v>0</v>
      </c>
      <c r="G143" s="204" t="str">
        <f xml:space="preserve"> Inputs!G$227</f>
        <v>£m</v>
      </c>
      <c r="H143" s="12"/>
    </row>
    <row r="144" spans="1:8" hidden="1" outlineLevel="2">
      <c r="A144" s="11"/>
      <c r="B144" s="11"/>
      <c r="C144" s="14"/>
      <c r="D144" s="15"/>
      <c r="E144" s="204" t="str">
        <f xml:space="preserve"> Inputs!E$228</f>
        <v xml:space="preserve">PR24 Other RCV adjustments in 2022-23 FYA (CPIH deflated) prices (BR) </v>
      </c>
      <c r="F144" s="210">
        <f xml:space="preserve"> Inputs!F$228</f>
        <v>0</v>
      </c>
      <c r="G144" s="204" t="str">
        <f xml:space="preserve"> Inputs!G$228</f>
        <v>£m</v>
      </c>
      <c r="H144" s="12"/>
    </row>
    <row r="145" spans="1:8" hidden="1" outlineLevel="2">
      <c r="A145" s="11"/>
      <c r="B145" s="11"/>
      <c r="C145" s="14"/>
      <c r="D145" s="15"/>
      <c r="E145" s="204" t="str">
        <f xml:space="preserve"> Inputs!E$229</f>
        <v xml:space="preserve">PR24 Other RCV adjustments in 2022-23 FYA (CPIH deflated) prices (ADDN1) </v>
      </c>
      <c r="F145" s="210">
        <f xml:space="preserve"> Inputs!F$229</f>
        <v>0</v>
      </c>
      <c r="G145" s="204" t="str">
        <f xml:space="preserve"> Inputs!G$229</f>
        <v>£m</v>
      </c>
      <c r="H145" s="12"/>
    </row>
    <row r="146" spans="1:8" hidden="1" outlineLevel="2">
      <c r="A146" s="11"/>
      <c r="B146" s="11"/>
      <c r="C146" s="14"/>
      <c r="D146" s="15"/>
      <c r="E146" s="204" t="str">
        <f xml:space="preserve"> Inputs!E$230</f>
        <v xml:space="preserve">PR24 Other RCV adjustments in 2022-23 FYA (CPIH deflated) prices (ADDN2) </v>
      </c>
      <c r="F146" s="210">
        <f xml:space="preserve"> Inputs!F$230</f>
        <v>0</v>
      </c>
      <c r="G146" s="204" t="str">
        <f xml:space="preserve"> Inputs!G$230</f>
        <v>£m</v>
      </c>
      <c r="H146" s="12"/>
    </row>
    <row r="147" spans="1:8" hidden="1" outlineLevel="2">
      <c r="A147" s="11"/>
      <c r="B147" s="11"/>
      <c r="C147" s="14"/>
      <c r="D147" s="15"/>
      <c r="E147" s="208" t="s">
        <v>578</v>
      </c>
      <c r="F147" s="211">
        <f t="shared" ref="F147:F152" si="0" xml:space="preserve"> SUM( $F15,$F21,$F27,$F33,$F39,$F45,$F51,$F57,$F63,$F69,$F75,$F81,$F87,$F93,$F99,$F105,$F111,$F117,$F123,$F129,$F135,$F141 )</f>
        <v>0</v>
      </c>
      <c r="G147" s="208" t="s">
        <v>399</v>
      </c>
      <c r="H147" s="12"/>
    </row>
    <row r="148" spans="1:8" hidden="1" outlineLevel="2">
      <c r="A148" s="11"/>
      <c r="B148" s="11"/>
      <c r="C148" s="14"/>
      <c r="D148" s="15"/>
      <c r="E148" s="208" t="s">
        <v>579</v>
      </c>
      <c r="F148" s="211">
        <f t="shared" si="0"/>
        <v>0</v>
      </c>
      <c r="G148" s="208" t="s">
        <v>399</v>
      </c>
      <c r="H148" s="12"/>
    </row>
    <row r="149" spans="1:8" hidden="1" outlineLevel="2">
      <c r="A149" s="11"/>
      <c r="B149" s="11"/>
      <c r="C149" s="14"/>
      <c r="D149" s="15"/>
      <c r="E149" s="208" t="s">
        <v>580</v>
      </c>
      <c r="F149" s="211">
        <f t="shared" si="0"/>
        <v>0</v>
      </c>
      <c r="G149" s="208" t="s">
        <v>399</v>
      </c>
      <c r="H149" s="12"/>
    </row>
    <row r="150" spans="1:8" hidden="1" outlineLevel="2">
      <c r="A150" s="11"/>
      <c r="B150" s="11"/>
      <c r="C150" s="14"/>
      <c r="D150" s="15"/>
      <c r="E150" s="208" t="s">
        <v>581</v>
      </c>
      <c r="F150" s="211">
        <f t="shared" si="0"/>
        <v>0</v>
      </c>
      <c r="G150" s="208" t="s">
        <v>399</v>
      </c>
      <c r="H150" s="12"/>
    </row>
    <row r="151" spans="1:8" hidden="1" outlineLevel="2">
      <c r="A151" s="11"/>
      <c r="B151" s="11"/>
      <c r="C151" s="14"/>
      <c r="D151" s="15"/>
      <c r="E151" s="208" t="s">
        <v>582</v>
      </c>
      <c r="F151" s="211">
        <f t="shared" si="0"/>
        <v>0</v>
      </c>
      <c r="G151" s="208" t="s">
        <v>399</v>
      </c>
      <c r="H151" s="12"/>
    </row>
    <row r="152" spans="1:8" hidden="1" outlineLevel="2">
      <c r="A152" s="11"/>
      <c r="B152" s="11"/>
      <c r="C152" s="14"/>
      <c r="D152" s="15"/>
      <c r="E152" s="208" t="s">
        <v>583</v>
      </c>
      <c r="F152" s="211">
        <f t="shared" si="0"/>
        <v>0</v>
      </c>
      <c r="G152" s="208" t="s">
        <v>399</v>
      </c>
      <c r="H152" s="12"/>
    </row>
    <row r="153" spans="1:8" hidden="1" outlineLevel="2"/>
    <row r="154" spans="1:8" hidden="1" outlineLevel="1"/>
    <row r="155" spans="1:8" hidden="1" outlineLevel="1"/>
    <row r="156" spans="1:8" hidden="1" outlineLevel="1">
      <c r="C156" s="79" t="s">
        <v>584</v>
      </c>
    </row>
    <row r="157" spans="1:8" hidden="1" outlineLevel="1"/>
    <row r="158" spans="1:8" hidden="1" outlineLevel="2"/>
    <row r="159" spans="1:8" hidden="1" outlineLevel="2">
      <c r="D159" s="101" t="s">
        <v>397</v>
      </c>
    </row>
    <row r="160" spans="1:8" hidden="1" outlineLevel="2"/>
    <row r="161" spans="1:8" hidden="1" outlineLevel="2">
      <c r="B161" s="25" t="s">
        <v>585</v>
      </c>
    </row>
    <row r="162" spans="1:8" s="204" customFormat="1" hidden="1" outlineLevel="2">
      <c r="A162" s="201"/>
      <c r="B162" s="201"/>
      <c r="C162" s="202"/>
      <c r="D162" s="203"/>
      <c r="E162" s="204" t="str">
        <f xml:space="preserve"> Inputs!E$72</f>
        <v xml:space="preserve">Pre 2020 RCV - Closing RCV at 31 March 2030 in 2022-23 FYA prices (from PR24 FD as updated by the CMA redetermination and IDoKs) (WR) </v>
      </c>
      <c r="F162" s="210">
        <f xml:space="preserve"> Inputs!F$72</f>
        <v>0</v>
      </c>
      <c r="G162" s="204" t="str">
        <f xml:space="preserve"> Inputs!G$72</f>
        <v>£m</v>
      </c>
      <c r="H162" s="210"/>
    </row>
    <row r="163" spans="1:8" s="204" customFormat="1" hidden="1" outlineLevel="2">
      <c r="A163" s="201"/>
      <c r="B163" s="201"/>
      <c r="C163" s="202"/>
      <c r="D163" s="203"/>
      <c r="E163" s="204" t="str">
        <f xml:space="preserve"> Inputs!E$73</f>
        <v xml:space="preserve">Pre 2020 RCV - Closing RCV at 31 March 2030 in 2022-23 FYA prices (from PR24 FD as updated by the CMA redetermination and IDoKs) (WN) </v>
      </c>
      <c r="F163" s="210">
        <f xml:space="preserve"> Inputs!F$73</f>
        <v>0</v>
      </c>
      <c r="G163" s="204" t="str">
        <f xml:space="preserve"> Inputs!G$73</f>
        <v>£m</v>
      </c>
      <c r="H163" s="210"/>
    </row>
    <row r="164" spans="1:8" s="204" customFormat="1" hidden="1" outlineLevel="2">
      <c r="A164" s="201"/>
      <c r="B164" s="201"/>
      <c r="C164" s="202"/>
      <c r="D164" s="203"/>
      <c r="E164" s="204" t="str">
        <f xml:space="preserve"> Inputs!E$74</f>
        <v xml:space="preserve">Pre 2020 RCV - Closing RCV at 31 March 2030 in 2022-23 FYA prices (from PR24 FD as updated by the CMA redetermination and IDoKs) (WWN) </v>
      </c>
      <c r="F164" s="210">
        <f xml:space="preserve"> Inputs!F$74</f>
        <v>0</v>
      </c>
      <c r="G164" s="204" t="str">
        <f xml:space="preserve"> Inputs!G$74</f>
        <v>£m</v>
      </c>
      <c r="H164" s="210"/>
    </row>
    <row r="165" spans="1:8" s="204" customFormat="1" hidden="1" outlineLevel="2">
      <c r="A165" s="201"/>
      <c r="B165" s="201"/>
      <c r="C165" s="202"/>
      <c r="D165" s="203"/>
      <c r="E165" s="204" t="str">
        <f xml:space="preserve"> Inputs!E$75</f>
        <v xml:space="preserve">Pre 2020 RCV - Closing RCV at 31 March 2030 in 2022-23 FYA prices (from PR24 FD as updated by the CMA redetermination and IDoKs) (BR) </v>
      </c>
      <c r="F165" s="210">
        <f xml:space="preserve"> Inputs!F$75</f>
        <v>0</v>
      </c>
      <c r="G165" s="204" t="str">
        <f xml:space="preserve"> Inputs!G$75</f>
        <v>£m</v>
      </c>
      <c r="H165" s="210"/>
    </row>
    <row r="166" spans="1:8" s="204" customFormat="1" hidden="1" outlineLevel="2">
      <c r="A166" s="201"/>
      <c r="B166" s="201"/>
      <c r="C166" s="202"/>
      <c r="D166" s="203"/>
      <c r="E166" s="204" t="str">
        <f xml:space="preserve"> Inputs!E$76</f>
        <v xml:space="preserve">Pre 2020 RCV - Closing RCV at 31 March 2030 in 2022-23 FYA prices (from PR24 FD as updated by the CMA redetermination and IDoKs) (ADDN1) </v>
      </c>
      <c r="F166" s="210">
        <f xml:space="preserve"> Inputs!F$76</f>
        <v>0</v>
      </c>
      <c r="G166" s="204" t="str">
        <f xml:space="preserve"> Inputs!G$76</f>
        <v>£m</v>
      </c>
      <c r="H166" s="210"/>
    </row>
    <row r="167" spans="1:8" s="204" customFormat="1" hidden="1" outlineLevel="2">
      <c r="A167" s="201"/>
      <c r="B167" s="201"/>
      <c r="C167" s="202"/>
      <c r="D167" s="203"/>
      <c r="E167" s="204" t="str">
        <f xml:space="preserve"> Inputs!E$77</f>
        <v xml:space="preserve">Pre 2020 RCV - Closing RCV at 31 March 2030 in 2022-23 FYA prices (from PR24 FD as updated by the CMA redetermination and IDoKs) (ADDN2) </v>
      </c>
      <c r="F167" s="210">
        <f xml:space="preserve"> Inputs!F$77</f>
        <v>0</v>
      </c>
      <c r="G167" s="204" t="str">
        <f xml:space="preserve"> Inputs!G$77</f>
        <v>£m</v>
      </c>
      <c r="H167" s="210"/>
    </row>
    <row r="168" spans="1:8" hidden="1" outlineLevel="2">
      <c r="A168" s="11"/>
      <c r="B168" s="11"/>
      <c r="C168" s="14"/>
      <c r="D168" s="15"/>
      <c r="E168" s="204" t="str">
        <f xml:space="preserve"> Indexation!E$125</f>
        <v>CPI(H): Inflate from 2022-23 FYA to 2027-28 FYA</v>
      </c>
      <c r="F168" s="205">
        <f xml:space="preserve"> Indexation!F$125</f>
        <v>1.1637741094926037</v>
      </c>
      <c r="G168" s="204" t="str">
        <f xml:space="preserve"> Indexation!G$125</f>
        <v>factor</v>
      </c>
      <c r="H168" s="7"/>
    </row>
    <row r="169" spans="1:8" s="208" customFormat="1" hidden="1" outlineLevel="2">
      <c r="A169" s="212"/>
      <c r="B169" s="212"/>
      <c r="C169" s="213"/>
      <c r="D169" s="214"/>
      <c r="E169" s="208" t="s">
        <v>586</v>
      </c>
      <c r="F169" s="211">
        <f t="shared" ref="F169:F174" si="1" xml:space="preserve"> IF( $F162 = "n/a", 0, $F162 * $F$168 )</f>
        <v>0</v>
      </c>
      <c r="G169" s="208" t="s">
        <v>399</v>
      </c>
      <c r="H169" s="211"/>
    </row>
    <row r="170" spans="1:8" s="208" customFormat="1" hidden="1" outlineLevel="2">
      <c r="A170" s="212"/>
      <c r="B170" s="212"/>
      <c r="C170" s="213"/>
      <c r="D170" s="214"/>
      <c r="E170" s="208" t="s">
        <v>587</v>
      </c>
      <c r="F170" s="211">
        <f t="shared" si="1"/>
        <v>0</v>
      </c>
      <c r="G170" s="208" t="s">
        <v>399</v>
      </c>
      <c r="H170" s="211"/>
    </row>
    <row r="171" spans="1:8" s="208" customFormat="1" hidden="1" outlineLevel="2">
      <c r="A171" s="212"/>
      <c r="B171" s="212"/>
      <c r="C171" s="213"/>
      <c r="D171" s="214"/>
      <c r="E171" s="208" t="s">
        <v>588</v>
      </c>
      <c r="F171" s="211">
        <f t="shared" si="1"/>
        <v>0</v>
      </c>
      <c r="G171" s="208" t="s">
        <v>399</v>
      </c>
      <c r="H171" s="211"/>
    </row>
    <row r="172" spans="1:8" s="208" customFormat="1" hidden="1" outlineLevel="2">
      <c r="A172" s="212"/>
      <c r="B172" s="212"/>
      <c r="C172" s="213"/>
      <c r="D172" s="214"/>
      <c r="E172" s="208" t="s">
        <v>589</v>
      </c>
      <c r="F172" s="211">
        <f t="shared" si="1"/>
        <v>0</v>
      </c>
      <c r="G172" s="208" t="s">
        <v>399</v>
      </c>
      <c r="H172" s="211"/>
    </row>
    <row r="173" spans="1:8" s="208" customFormat="1" hidden="1" outlineLevel="2">
      <c r="A173" s="212"/>
      <c r="B173" s="212"/>
      <c r="C173" s="213"/>
      <c r="D173" s="214"/>
      <c r="E173" s="208" t="s">
        <v>590</v>
      </c>
      <c r="F173" s="211">
        <f t="shared" si="1"/>
        <v>0</v>
      </c>
      <c r="G173" s="208" t="s">
        <v>399</v>
      </c>
      <c r="H173" s="211"/>
    </row>
    <row r="174" spans="1:8" s="208" customFormat="1" hidden="1" outlineLevel="2">
      <c r="A174" s="212"/>
      <c r="B174" s="212"/>
      <c r="C174" s="213"/>
      <c r="D174" s="214"/>
      <c r="E174" s="208" t="s">
        <v>591</v>
      </c>
      <c r="F174" s="211">
        <f t="shared" si="1"/>
        <v>0</v>
      </c>
      <c r="G174" s="208" t="s">
        <v>399</v>
      </c>
      <c r="H174" s="211"/>
    </row>
    <row r="175" spans="1:8" hidden="1" outlineLevel="2"/>
    <row r="176" spans="1:8" hidden="1" outlineLevel="2"/>
    <row r="177" spans="1:8" hidden="1" outlineLevel="2">
      <c r="B177" s="25" t="s">
        <v>592</v>
      </c>
    </row>
    <row r="178" spans="1:8" hidden="1" outlineLevel="2">
      <c r="E178" s="29" t="str">
        <f xml:space="preserve"> E$169</f>
        <v xml:space="preserve">Pre 2020 RCV - Closing RCV at 31 March 2030 in 2027-28 FYA prices (from PR24 FD as updated by the CMA redetermination and IDoKs) (WR) </v>
      </c>
      <c r="F178" s="12">
        <f xml:space="preserve"> F$169</f>
        <v>0</v>
      </c>
      <c r="G178" s="29" t="str">
        <f xml:space="preserve"> G$169</f>
        <v>£m</v>
      </c>
      <c r="H178" s="12"/>
    </row>
    <row r="179" spans="1:8" hidden="1" outlineLevel="2">
      <c r="E179" s="29" t="str">
        <f xml:space="preserve"> E$170</f>
        <v xml:space="preserve">Pre 2020 RCV - Closing RCV at 31 March 2030 in 2027-28 FYA prices (from PR24 FD as updated by the CMA redetermination and IDoKs) (WN) </v>
      </c>
      <c r="F179" s="12">
        <f xml:space="preserve"> F$170</f>
        <v>0</v>
      </c>
      <c r="G179" s="29" t="str">
        <f xml:space="preserve"> G$170</f>
        <v>£m</v>
      </c>
      <c r="H179" s="12"/>
    </row>
    <row r="180" spans="1:8" hidden="1" outlineLevel="2">
      <c r="E180" s="29" t="str">
        <f xml:space="preserve"> E$171</f>
        <v xml:space="preserve">Pre 2020 RCV - Closing RCV at 31 March 2030 in 2027-28 FYA prices (from PR24 FD as updated by the CMA redetermination and IDoKs) (WWN) </v>
      </c>
      <c r="F180" s="12">
        <f xml:space="preserve"> F$171</f>
        <v>0</v>
      </c>
      <c r="G180" s="29" t="str">
        <f xml:space="preserve"> G$171</f>
        <v>£m</v>
      </c>
      <c r="H180" s="12"/>
    </row>
    <row r="181" spans="1:8" hidden="1" outlineLevel="2">
      <c r="E181" s="29" t="str">
        <f xml:space="preserve"> E$172</f>
        <v xml:space="preserve">Pre 2020 RCV - Closing RCV at 31 March 2030 in 2027-28 FYA prices (from PR24 FD as updated by the CMA redetermination and IDoKs) (BR) </v>
      </c>
      <c r="F181" s="12">
        <f xml:space="preserve"> F$172</f>
        <v>0</v>
      </c>
      <c r="G181" s="29" t="str">
        <f xml:space="preserve"> G$172</f>
        <v>£m</v>
      </c>
      <c r="H181" s="12"/>
    </row>
    <row r="182" spans="1:8" hidden="1" outlineLevel="2">
      <c r="E182" s="29" t="str">
        <f xml:space="preserve"> E$173</f>
        <v xml:space="preserve">Pre 2020 RCV - Closing RCV at 31 March 2030 in 2027-28 FYA prices (from PR24 FD as updated by the CMA redetermination and IDoKs) (ADDN1) </v>
      </c>
      <c r="F182" s="12">
        <f xml:space="preserve"> F$173</f>
        <v>0</v>
      </c>
      <c r="G182" s="29" t="str">
        <f xml:space="preserve"> G$173</f>
        <v>£m</v>
      </c>
      <c r="H182" s="12"/>
    </row>
    <row r="183" spans="1:8" hidden="1" outlineLevel="2">
      <c r="E183" s="29" t="str">
        <f xml:space="preserve"> E$174</f>
        <v xml:space="preserve">Pre 2020 RCV - Closing RCV at 31 March 2030 in 2027-28 FYA prices (from PR24 FD as updated by the CMA redetermination and IDoKs) (ADDN2) </v>
      </c>
      <c r="F183" s="12">
        <f xml:space="preserve"> F$174</f>
        <v>0</v>
      </c>
      <c r="G183" s="29" t="str">
        <f xml:space="preserve"> G$174</f>
        <v>£m</v>
      </c>
      <c r="H183" s="12"/>
    </row>
    <row r="184" spans="1:8" hidden="1" outlineLevel="2">
      <c r="A184" s="11"/>
      <c r="B184" s="11"/>
      <c r="C184" s="14"/>
      <c r="D184" s="15"/>
      <c r="E184" s="208" t="s">
        <v>592</v>
      </c>
      <c r="F184" s="211">
        <f xml:space="preserve"> SUM( $F178:$F183 )</f>
        <v>0</v>
      </c>
      <c r="G184" s="208" t="s">
        <v>399</v>
      </c>
      <c r="H184" s="12"/>
    </row>
    <row r="185" spans="1:8" hidden="1" outlineLevel="2"/>
    <row r="186" spans="1:8" hidden="1" outlineLevel="2"/>
    <row r="187" spans="1:8" hidden="1" outlineLevel="2">
      <c r="B187" s="25" t="s">
        <v>593</v>
      </c>
    </row>
    <row r="188" spans="1:8" s="204" customFormat="1" hidden="1" outlineLevel="2">
      <c r="A188" s="201"/>
      <c r="B188" s="201"/>
      <c r="C188" s="202"/>
      <c r="D188" s="203"/>
      <c r="E188" s="204" t="str">
        <f xml:space="preserve"> Inputs!E$79</f>
        <v xml:space="preserve">2020-25 RCV - Closing RCV at 31 March 2030 in 2022-23 FYA prices (from PR24 FD as updated by the CMA redetermination and IDoKs) (WR) </v>
      </c>
      <c r="F188" s="210">
        <f xml:space="preserve"> Inputs!F$79</f>
        <v>0</v>
      </c>
      <c r="G188" s="204" t="str">
        <f xml:space="preserve"> Inputs!G$79</f>
        <v>£m</v>
      </c>
      <c r="H188" s="210"/>
    </row>
    <row r="189" spans="1:8" s="204" customFormat="1" hidden="1" outlineLevel="2">
      <c r="A189" s="201"/>
      <c r="B189" s="201"/>
      <c r="C189" s="202"/>
      <c r="D189" s="203"/>
      <c r="E189" s="204" t="str">
        <f xml:space="preserve"> Inputs!E$80</f>
        <v xml:space="preserve">2020-25 RCV - Closing RCV at 31 March 2030 in 2022-23 FYA prices (from PR24 FD as updated by the CMA redetermination and IDoKs) (WN) </v>
      </c>
      <c r="F189" s="210">
        <f xml:space="preserve"> Inputs!F$80</f>
        <v>0</v>
      </c>
      <c r="G189" s="204" t="str">
        <f xml:space="preserve"> Inputs!G$80</f>
        <v>£m</v>
      </c>
      <c r="H189" s="210"/>
    </row>
    <row r="190" spans="1:8" s="204" customFormat="1" hidden="1" outlineLevel="2">
      <c r="A190" s="201"/>
      <c r="B190" s="201"/>
      <c r="C190" s="202"/>
      <c r="D190" s="203"/>
      <c r="E190" s="204" t="str">
        <f xml:space="preserve"> Inputs!E$81</f>
        <v xml:space="preserve">2020-25 RCV - Closing RCV at 31 March 2030 in 2022-23 FYA prices (from PR24 FD as updated by the CMA redetermination and IDoKs) (WWN) </v>
      </c>
      <c r="F190" s="210">
        <f xml:space="preserve"> Inputs!F$81</f>
        <v>0</v>
      </c>
      <c r="G190" s="204" t="str">
        <f xml:space="preserve"> Inputs!G$81</f>
        <v>£m</v>
      </c>
      <c r="H190" s="210"/>
    </row>
    <row r="191" spans="1:8" s="204" customFormat="1" hidden="1" outlineLevel="2">
      <c r="A191" s="201"/>
      <c r="B191" s="201"/>
      <c r="C191" s="202"/>
      <c r="D191" s="203"/>
      <c r="E191" s="204" t="str">
        <f xml:space="preserve"> Inputs!E$82</f>
        <v xml:space="preserve">2020-25 RCV - Closing RCV at 31 March 2030 in 2022-23 FYA prices (from PR24 FD as updated by the CMA redetermination and IDoKs) (BR) </v>
      </c>
      <c r="F191" s="210">
        <f xml:space="preserve"> Inputs!F$82</f>
        <v>0</v>
      </c>
      <c r="G191" s="204" t="str">
        <f xml:space="preserve"> Inputs!G$82</f>
        <v>£m</v>
      </c>
      <c r="H191" s="210"/>
    </row>
    <row r="192" spans="1:8" s="204" customFormat="1" hidden="1" outlineLevel="2">
      <c r="A192" s="201"/>
      <c r="B192" s="201"/>
      <c r="C192" s="202"/>
      <c r="D192" s="203"/>
      <c r="E192" s="204" t="str">
        <f xml:space="preserve"> Inputs!E$83</f>
        <v xml:space="preserve">2020-25 RCV - Closing RCV at 31 March 2030 in 2022-23 FYA prices (from PR24 FD as updated by the CMA redetermination and IDoKs) (ADDN1) </v>
      </c>
      <c r="F192" s="210">
        <f xml:space="preserve"> Inputs!F$83</f>
        <v>0</v>
      </c>
      <c r="G192" s="204" t="str">
        <f xml:space="preserve"> Inputs!G$83</f>
        <v>£m</v>
      </c>
      <c r="H192" s="210"/>
    </row>
    <row r="193" spans="1:8" s="204" customFormat="1" hidden="1" outlineLevel="2">
      <c r="A193" s="201"/>
      <c r="B193" s="201"/>
      <c r="C193" s="202"/>
      <c r="D193" s="203"/>
      <c r="E193" s="204" t="str">
        <f xml:space="preserve"> Inputs!E$84</f>
        <v xml:space="preserve">2020-25 RCV - Closing RCV at 31 March 2030 in 2022-23 FYA prices (from PR24 FD as updated by the CMA redetermination and IDoKs) (ADDN2) </v>
      </c>
      <c r="F193" s="210">
        <f xml:space="preserve"> Inputs!F$84</f>
        <v>0</v>
      </c>
      <c r="G193" s="204" t="str">
        <f xml:space="preserve"> Inputs!G$84</f>
        <v>£m</v>
      </c>
      <c r="H193" s="210"/>
    </row>
    <row r="194" spans="1:8" hidden="1" outlineLevel="2">
      <c r="A194" s="11"/>
      <c r="B194" s="11"/>
      <c r="C194" s="14"/>
      <c r="D194" s="15"/>
      <c r="E194" s="204" t="str">
        <f xml:space="preserve"> Indexation!E$125</f>
        <v>CPI(H): Inflate from 2022-23 FYA to 2027-28 FYA</v>
      </c>
      <c r="F194" s="205">
        <f xml:space="preserve"> Indexation!F$125</f>
        <v>1.1637741094926037</v>
      </c>
      <c r="G194" s="204" t="str">
        <f xml:space="preserve"> Indexation!G$125</f>
        <v>factor</v>
      </c>
      <c r="H194" s="7"/>
    </row>
    <row r="195" spans="1:8" s="208" customFormat="1" hidden="1" outlineLevel="2">
      <c r="A195" s="212"/>
      <c r="B195" s="212"/>
      <c r="C195" s="213"/>
      <c r="D195" s="214"/>
      <c r="E195" s="208" t="s">
        <v>594</v>
      </c>
      <c r="F195" s="211">
        <f t="shared" ref="F195:F200" si="2" xml:space="preserve"> IF( $F188 = "n/a", 0, $F188 * $F$194 )</f>
        <v>0</v>
      </c>
      <c r="G195" s="208" t="s">
        <v>399</v>
      </c>
      <c r="H195" s="211"/>
    </row>
    <row r="196" spans="1:8" s="208" customFormat="1" hidden="1" outlineLevel="2">
      <c r="A196" s="212"/>
      <c r="B196" s="212"/>
      <c r="C196" s="213"/>
      <c r="D196" s="214"/>
      <c r="E196" s="208" t="s">
        <v>595</v>
      </c>
      <c r="F196" s="211">
        <f t="shared" si="2"/>
        <v>0</v>
      </c>
      <c r="G196" s="208" t="s">
        <v>399</v>
      </c>
      <c r="H196" s="211"/>
    </row>
    <row r="197" spans="1:8" s="208" customFormat="1" hidden="1" outlineLevel="2">
      <c r="A197" s="212"/>
      <c r="B197" s="212"/>
      <c r="C197" s="213"/>
      <c r="D197" s="214"/>
      <c r="E197" s="208" t="s">
        <v>596</v>
      </c>
      <c r="F197" s="211">
        <f t="shared" si="2"/>
        <v>0</v>
      </c>
      <c r="G197" s="208" t="s">
        <v>399</v>
      </c>
      <c r="H197" s="211"/>
    </row>
    <row r="198" spans="1:8" s="208" customFormat="1" hidden="1" outlineLevel="2">
      <c r="A198" s="212"/>
      <c r="B198" s="212"/>
      <c r="C198" s="213"/>
      <c r="D198" s="214"/>
      <c r="E198" s="208" t="s">
        <v>597</v>
      </c>
      <c r="F198" s="211">
        <f t="shared" si="2"/>
        <v>0</v>
      </c>
      <c r="G198" s="208" t="s">
        <v>399</v>
      </c>
      <c r="H198" s="211"/>
    </row>
    <row r="199" spans="1:8" s="208" customFormat="1" hidden="1" outlineLevel="2">
      <c r="A199" s="212"/>
      <c r="B199" s="212"/>
      <c r="C199" s="213"/>
      <c r="D199" s="214"/>
      <c r="E199" s="208" t="s">
        <v>598</v>
      </c>
      <c r="F199" s="211">
        <f t="shared" si="2"/>
        <v>0</v>
      </c>
      <c r="G199" s="208" t="s">
        <v>399</v>
      </c>
      <c r="H199" s="211"/>
    </row>
    <row r="200" spans="1:8" s="208" customFormat="1" hidden="1" outlineLevel="2">
      <c r="A200" s="212"/>
      <c r="B200" s="212"/>
      <c r="C200" s="213"/>
      <c r="D200" s="214"/>
      <c r="E200" s="208" t="s">
        <v>599</v>
      </c>
      <c r="F200" s="211">
        <f t="shared" si="2"/>
        <v>0</v>
      </c>
      <c r="G200" s="208" t="s">
        <v>399</v>
      </c>
      <c r="H200" s="211"/>
    </row>
    <row r="201" spans="1:8" hidden="1" outlineLevel="2"/>
    <row r="202" spans="1:8" hidden="1" outlineLevel="2"/>
    <row r="203" spans="1:8" hidden="1" outlineLevel="2">
      <c r="B203" s="25" t="s">
        <v>600</v>
      </c>
    </row>
    <row r="204" spans="1:8" hidden="1" outlineLevel="2">
      <c r="E204" s="29" t="str">
        <f xml:space="preserve"> E$195</f>
        <v xml:space="preserve">2020-25 RCV - Closing RCV at 31 March 2030 in 2027-28 FYA prices (from PR24 FD as updated by the CMA redetermination and IDoKs) (WR) </v>
      </c>
      <c r="F204" s="12">
        <f xml:space="preserve"> F$195</f>
        <v>0</v>
      </c>
      <c r="G204" s="29" t="str">
        <f xml:space="preserve"> G$195</f>
        <v>£m</v>
      </c>
      <c r="H204" s="12"/>
    </row>
    <row r="205" spans="1:8" hidden="1" outlineLevel="2">
      <c r="E205" s="29" t="str">
        <f xml:space="preserve"> E$196</f>
        <v xml:space="preserve">2020-25 RCV - Closing RCV at 31 March 2030 in 2027-28 FYA prices (from PR24 FD as updated by the CMA redetermination and IDoKs) (WN) </v>
      </c>
      <c r="F205" s="12">
        <f xml:space="preserve"> F$196</f>
        <v>0</v>
      </c>
      <c r="G205" s="29" t="str">
        <f xml:space="preserve"> G$196</f>
        <v>£m</v>
      </c>
      <c r="H205" s="12"/>
    </row>
    <row r="206" spans="1:8" hidden="1" outlineLevel="2">
      <c r="E206" s="29" t="str">
        <f xml:space="preserve"> E$197</f>
        <v xml:space="preserve">2020-25 RCV - Closing RCV at 31 March 2030 in 2027-28 FYA prices (from PR24 FD as updated by the CMA redetermination and IDoKs) (WWN) </v>
      </c>
      <c r="F206" s="12">
        <f xml:space="preserve"> F$197</f>
        <v>0</v>
      </c>
      <c r="G206" s="29" t="str">
        <f xml:space="preserve"> G$197</f>
        <v>£m</v>
      </c>
      <c r="H206" s="12"/>
    </row>
    <row r="207" spans="1:8" hidden="1" outlineLevel="2">
      <c r="E207" s="29" t="str">
        <f xml:space="preserve"> E$198</f>
        <v xml:space="preserve">2020-25 RCV - Closing RCV at 31 March 2030 in 2027-28 FYA prices (from PR24 FD as updated by the CMA redetermination and IDoKs) (BR) </v>
      </c>
      <c r="F207" s="12">
        <f xml:space="preserve"> F$198</f>
        <v>0</v>
      </c>
      <c r="G207" s="29" t="str">
        <f xml:space="preserve"> G$198</f>
        <v>£m</v>
      </c>
      <c r="H207" s="12"/>
    </row>
    <row r="208" spans="1:8" hidden="1" outlineLevel="2">
      <c r="E208" s="29" t="str">
        <f xml:space="preserve"> E$199</f>
        <v xml:space="preserve">2020-25 RCV - Closing RCV at 31 March 2030 in 2027-28 FYA prices (from PR24 FD as updated by the CMA redetermination and IDoKs) (ADDN1) </v>
      </c>
      <c r="F208" s="12">
        <f xml:space="preserve"> F$199</f>
        <v>0</v>
      </c>
      <c r="G208" s="29" t="str">
        <f xml:space="preserve"> G$199</f>
        <v>£m</v>
      </c>
      <c r="H208" s="12"/>
    </row>
    <row r="209" spans="1:8" hidden="1" outlineLevel="2">
      <c r="E209" s="29" t="str">
        <f xml:space="preserve"> E$200</f>
        <v xml:space="preserve">2020-25 RCV - Closing RCV at 31 March 2030 in 2027-28 FYA prices (from PR24 FD as updated by the CMA redetermination and IDoKs) (ADDN2) </v>
      </c>
      <c r="F209" s="12">
        <f xml:space="preserve"> F$200</f>
        <v>0</v>
      </c>
      <c r="G209" s="29" t="str">
        <f xml:space="preserve"> G$200</f>
        <v>£m</v>
      </c>
      <c r="H209" s="12"/>
    </row>
    <row r="210" spans="1:8" hidden="1" outlineLevel="2">
      <c r="A210" s="11"/>
      <c r="B210" s="11"/>
      <c r="C210" s="14"/>
      <c r="D210" s="15"/>
      <c r="E210" s="208" t="s">
        <v>600</v>
      </c>
      <c r="F210" s="211">
        <f xml:space="preserve"> SUM( $F204:$F209 )</f>
        <v>0</v>
      </c>
      <c r="G210" s="208" t="s">
        <v>399</v>
      </c>
      <c r="H210" s="12"/>
    </row>
    <row r="211" spans="1:8" hidden="1" outlineLevel="2"/>
    <row r="212" spans="1:8" hidden="1" outlineLevel="2"/>
    <row r="213" spans="1:8" hidden="1" outlineLevel="2">
      <c r="B213" s="25" t="s">
        <v>601</v>
      </c>
    </row>
    <row r="214" spans="1:8" s="204" customFormat="1" hidden="1" outlineLevel="2">
      <c r="A214" s="201"/>
      <c r="B214" s="201"/>
      <c r="C214" s="202"/>
      <c r="D214" s="203"/>
      <c r="E214" s="204" t="str">
        <f xml:space="preserve"> Inputs!E$86</f>
        <v xml:space="preserve">Post 2025 investment RCV - Closing RCV at 31 March 2030 in 2022-23 FYA prices (from PR24 FD as updated by the CMA redetermination and IDoKs) (WR) </v>
      </c>
      <c r="F214" s="210">
        <f xml:space="preserve"> Inputs!F$86</f>
        <v>0</v>
      </c>
      <c r="G214" s="204" t="str">
        <f xml:space="preserve"> Inputs!G$86</f>
        <v>£m</v>
      </c>
      <c r="H214" s="210"/>
    </row>
    <row r="215" spans="1:8" s="204" customFormat="1" hidden="1" outlineLevel="2">
      <c r="A215" s="201"/>
      <c r="B215" s="201"/>
      <c r="C215" s="202"/>
      <c r="D215" s="203"/>
      <c r="E215" s="204" t="str">
        <f xml:space="preserve"> Inputs!E$87</f>
        <v xml:space="preserve">Post 2025 investment RCV - Closing RCV at 31 March 2030 in 2022-23 FYA prices (from PR24 FD as updated by the CMA redetermination and IDoKs) (WN) </v>
      </c>
      <c r="F215" s="210">
        <f xml:space="preserve"> Inputs!F$87</f>
        <v>0</v>
      </c>
      <c r="G215" s="204" t="str">
        <f xml:space="preserve"> Inputs!G$87</f>
        <v>£m</v>
      </c>
      <c r="H215" s="210"/>
    </row>
    <row r="216" spans="1:8" s="204" customFormat="1" hidden="1" outlineLevel="2">
      <c r="A216" s="201"/>
      <c r="B216" s="201"/>
      <c r="C216" s="202"/>
      <c r="D216" s="203"/>
      <c r="E216" s="204" t="str">
        <f xml:space="preserve"> Inputs!E$88</f>
        <v xml:space="preserve">Post 2025 investment RCV - Closing RCV at 31 March 2030 in 2022-23 FYA prices (from PR24 FD as updated by the CMA redetermination and IDoKs) (WWN) </v>
      </c>
      <c r="F216" s="210">
        <f xml:space="preserve"> Inputs!F$88</f>
        <v>0</v>
      </c>
      <c r="G216" s="204" t="str">
        <f xml:space="preserve"> Inputs!G$88</f>
        <v>£m</v>
      </c>
      <c r="H216" s="210"/>
    </row>
    <row r="217" spans="1:8" s="204" customFormat="1" hidden="1" outlineLevel="2">
      <c r="A217" s="201"/>
      <c r="B217" s="201"/>
      <c r="C217" s="202"/>
      <c r="D217" s="203"/>
      <c r="E217" s="204" t="str">
        <f xml:space="preserve"> Inputs!E$89</f>
        <v xml:space="preserve">Post 2025 investment RCV - Closing RCV at 31 March 2030 in 2022-23 FYA prices (from PR24 FD as updated by the CMA redetermination and IDoKs) (BR) </v>
      </c>
      <c r="F217" s="210">
        <f xml:space="preserve"> Inputs!F$89</f>
        <v>0</v>
      </c>
      <c r="G217" s="204" t="str">
        <f xml:space="preserve"> Inputs!G$89</f>
        <v>£m</v>
      </c>
      <c r="H217" s="210"/>
    </row>
    <row r="218" spans="1:8" s="204" customFormat="1" hidden="1" outlineLevel="2">
      <c r="A218" s="201"/>
      <c r="B218" s="201"/>
      <c r="C218" s="202"/>
      <c r="D218" s="203"/>
      <c r="E218" s="204" t="str">
        <f xml:space="preserve"> Inputs!E$90</f>
        <v xml:space="preserve">Post 2025 investment RCV - Closing RCV at 31 March 2030 in 2022-23 FYA prices (from PR24 FD as updated by the CMA redetermination and IDoKs) (ADDN1) </v>
      </c>
      <c r="F218" s="210">
        <f xml:space="preserve"> Inputs!F$90</f>
        <v>0</v>
      </c>
      <c r="G218" s="204" t="str">
        <f xml:space="preserve"> Inputs!G$90</f>
        <v>£m</v>
      </c>
      <c r="H218" s="210"/>
    </row>
    <row r="219" spans="1:8" s="204" customFormat="1" hidden="1" outlineLevel="2">
      <c r="A219" s="201"/>
      <c r="B219" s="201"/>
      <c r="C219" s="202"/>
      <c r="D219" s="203"/>
      <c r="E219" s="204" t="str">
        <f xml:space="preserve"> Inputs!E$91</f>
        <v xml:space="preserve">Post 2025 investment RCV - Closing RCV at 31 March 2030 in 2022-23 FYA prices (from PR24 FD as updated by the CMA redetermination and IDoKs) (ADDN2) </v>
      </c>
      <c r="F219" s="210">
        <f xml:space="preserve"> Inputs!F$91</f>
        <v>0</v>
      </c>
      <c r="G219" s="204" t="str">
        <f xml:space="preserve"> Inputs!G$91</f>
        <v>£m</v>
      </c>
      <c r="H219" s="210"/>
    </row>
    <row r="220" spans="1:8" hidden="1" outlineLevel="2">
      <c r="A220" s="11"/>
      <c r="B220" s="11"/>
      <c r="C220" s="14"/>
      <c r="D220" s="15"/>
      <c r="E220" s="204" t="str">
        <f xml:space="preserve"> Indexation!E$125</f>
        <v>CPI(H): Inflate from 2022-23 FYA to 2027-28 FYA</v>
      </c>
      <c r="F220" s="205">
        <f xml:space="preserve"> Indexation!F$125</f>
        <v>1.1637741094926037</v>
      </c>
      <c r="G220" s="204" t="str">
        <f xml:space="preserve"> Indexation!G$125</f>
        <v>factor</v>
      </c>
      <c r="H220" s="7"/>
    </row>
    <row r="221" spans="1:8" s="208" customFormat="1" hidden="1" outlineLevel="2">
      <c r="A221" s="212"/>
      <c r="B221" s="212"/>
      <c r="C221" s="213"/>
      <c r="D221" s="214"/>
      <c r="E221" s="208" t="s">
        <v>602</v>
      </c>
      <c r="F221" s="211">
        <f t="shared" ref="F221:F226" si="3" xml:space="preserve"> IF( $F214 = "n/a", 0, $F214 * $F$220 )</f>
        <v>0</v>
      </c>
      <c r="G221" s="208" t="s">
        <v>399</v>
      </c>
      <c r="H221" s="211"/>
    </row>
    <row r="222" spans="1:8" s="208" customFormat="1" hidden="1" outlineLevel="2">
      <c r="A222" s="212"/>
      <c r="B222" s="212"/>
      <c r="C222" s="213"/>
      <c r="D222" s="214"/>
      <c r="E222" s="208" t="s">
        <v>603</v>
      </c>
      <c r="F222" s="211">
        <f t="shared" si="3"/>
        <v>0</v>
      </c>
      <c r="G222" s="208" t="s">
        <v>399</v>
      </c>
      <c r="H222" s="211"/>
    </row>
    <row r="223" spans="1:8" s="208" customFormat="1" hidden="1" outlineLevel="2">
      <c r="A223" s="212"/>
      <c r="B223" s="212"/>
      <c r="C223" s="213"/>
      <c r="D223" s="214"/>
      <c r="E223" s="208" t="s">
        <v>604</v>
      </c>
      <c r="F223" s="211">
        <f t="shared" si="3"/>
        <v>0</v>
      </c>
      <c r="G223" s="208" t="s">
        <v>399</v>
      </c>
      <c r="H223" s="211"/>
    </row>
    <row r="224" spans="1:8" s="208" customFormat="1" hidden="1" outlineLevel="2">
      <c r="A224" s="212"/>
      <c r="B224" s="212"/>
      <c r="C224" s="213"/>
      <c r="D224" s="214"/>
      <c r="E224" s="208" t="s">
        <v>605</v>
      </c>
      <c r="F224" s="211">
        <f t="shared" si="3"/>
        <v>0</v>
      </c>
      <c r="G224" s="208" t="s">
        <v>399</v>
      </c>
      <c r="H224" s="211"/>
    </row>
    <row r="225" spans="1:8" s="208" customFormat="1" hidden="1" outlineLevel="2">
      <c r="A225" s="212"/>
      <c r="B225" s="212"/>
      <c r="C225" s="213"/>
      <c r="D225" s="214"/>
      <c r="E225" s="208" t="s">
        <v>606</v>
      </c>
      <c r="F225" s="211">
        <f t="shared" si="3"/>
        <v>0</v>
      </c>
      <c r="G225" s="208" t="s">
        <v>399</v>
      </c>
      <c r="H225" s="211"/>
    </row>
    <row r="226" spans="1:8" s="208" customFormat="1" hidden="1" outlineLevel="2">
      <c r="A226" s="212"/>
      <c r="B226" s="212"/>
      <c r="C226" s="213"/>
      <c r="D226" s="214"/>
      <c r="E226" s="208" t="s">
        <v>607</v>
      </c>
      <c r="F226" s="211">
        <f t="shared" si="3"/>
        <v>0</v>
      </c>
      <c r="G226" s="208" t="s">
        <v>399</v>
      </c>
      <c r="H226" s="211"/>
    </row>
    <row r="227" spans="1:8" hidden="1" outlineLevel="2"/>
    <row r="228" spans="1:8" hidden="1" outlineLevel="2"/>
    <row r="229" spans="1:8" hidden="1" outlineLevel="2">
      <c r="B229" s="25" t="s">
        <v>608</v>
      </c>
    </row>
    <row r="230" spans="1:8" hidden="1" outlineLevel="2">
      <c r="E230" s="29" t="str">
        <f xml:space="preserve"> E$221</f>
        <v xml:space="preserve">Post 2025 RCV - Closing RCV at 31 March 2030 in 2027-28 FYA prices (from PR24 FD as updated by the CMA redetermination and IDoKs) (WR) </v>
      </c>
      <c r="F230" s="12">
        <f xml:space="preserve"> F$221</f>
        <v>0</v>
      </c>
      <c r="G230" s="29" t="str">
        <f xml:space="preserve"> G$221</f>
        <v>£m</v>
      </c>
      <c r="H230" s="12"/>
    </row>
    <row r="231" spans="1:8" hidden="1" outlineLevel="2">
      <c r="E231" s="29" t="str">
        <f xml:space="preserve"> E$222</f>
        <v xml:space="preserve">Post 2025 RCV - Closing RCV at 31 March 2030 in 2027-28 FYA prices (from PR24 FD as updated by the CMA redetermination and IDoKs) (WN) </v>
      </c>
      <c r="F231" s="12">
        <f xml:space="preserve"> F$222</f>
        <v>0</v>
      </c>
      <c r="G231" s="29" t="str">
        <f xml:space="preserve"> G$222</f>
        <v>£m</v>
      </c>
      <c r="H231" s="12"/>
    </row>
    <row r="232" spans="1:8" hidden="1" outlineLevel="2">
      <c r="E232" s="29" t="str">
        <f xml:space="preserve"> E$223</f>
        <v xml:space="preserve">Post 2025 RCV - Closing RCV at 31 March 2030 in 2027-28 FYA prices (from PR24 FD as updated by the CMA redetermination and IDoKs) (WWN) </v>
      </c>
      <c r="F232" s="12">
        <f xml:space="preserve"> F$223</f>
        <v>0</v>
      </c>
      <c r="G232" s="29" t="str">
        <f xml:space="preserve"> G$223</f>
        <v>£m</v>
      </c>
      <c r="H232" s="12"/>
    </row>
    <row r="233" spans="1:8" hidden="1" outlineLevel="2">
      <c r="E233" s="29" t="str">
        <f xml:space="preserve"> E$224</f>
        <v xml:space="preserve">Post 2025 RCV - Closing RCV at 31 March 2030 in 2027-28 FYA prices (from PR24 FD as updated by the CMA redetermination and IDoKs) (BR) </v>
      </c>
      <c r="F233" s="12">
        <f xml:space="preserve"> F$224</f>
        <v>0</v>
      </c>
      <c r="G233" s="29" t="str">
        <f xml:space="preserve"> G$224</f>
        <v>£m</v>
      </c>
      <c r="H233" s="12"/>
    </row>
    <row r="234" spans="1:8" hidden="1" outlineLevel="2">
      <c r="E234" s="29" t="str">
        <f xml:space="preserve"> E$225</f>
        <v xml:space="preserve">Post 2025 RCV - Closing RCV at 31 March 2030 in 2027-28 FYA prices (from PR24 FD as updated by the CMA redetermination and IDoKs) (ADDN1) </v>
      </c>
      <c r="F234" s="12">
        <f xml:space="preserve"> F$225</f>
        <v>0</v>
      </c>
      <c r="G234" s="29" t="str">
        <f xml:space="preserve"> G$225</f>
        <v>£m</v>
      </c>
      <c r="H234" s="12"/>
    </row>
    <row r="235" spans="1:8" hidden="1" outlineLevel="2">
      <c r="E235" s="29" t="str">
        <f xml:space="preserve"> E$226</f>
        <v xml:space="preserve">Post 2025 RCV - Closing RCV at 31 March 2030 in 2027-28 FYA prices (from PR24 FD as updated by the CMA redetermination and IDoKs) (ADDN2) </v>
      </c>
      <c r="F235" s="12">
        <f xml:space="preserve"> F$226</f>
        <v>0</v>
      </c>
      <c r="G235" s="29" t="str">
        <f xml:space="preserve"> G$226</f>
        <v>£m</v>
      </c>
      <c r="H235" s="12"/>
    </row>
    <row r="236" spans="1:8" hidden="1" outlineLevel="2">
      <c r="A236" s="11"/>
      <c r="B236" s="11"/>
      <c r="C236" s="14"/>
      <c r="D236" s="15"/>
      <c r="E236" s="208" t="s">
        <v>608</v>
      </c>
      <c r="F236" s="211">
        <f xml:space="preserve"> SUM( $F230:$F235 )</f>
        <v>0</v>
      </c>
      <c r="G236" s="208" t="s">
        <v>399</v>
      </c>
      <c r="H236" s="12"/>
    </row>
    <row r="237" spans="1:8" hidden="1" outlineLevel="2"/>
    <row r="238" spans="1:8" hidden="1" outlineLevel="2"/>
    <row r="239" spans="1:8" hidden="1" outlineLevel="2">
      <c r="B239" s="25" t="s">
        <v>609</v>
      </c>
    </row>
    <row r="240" spans="1:8" hidden="1" outlineLevel="2">
      <c r="E240" s="29" t="str">
        <f xml:space="preserve"> E$184</f>
        <v>Pre 2020 RCV - Closing RCV at 31 March 2030 in 2027-28 FYA prices (from PR24 FD as updated by the CMA redetermination and IDoKs - Total</v>
      </c>
      <c r="F240" s="12">
        <f xml:space="preserve"> F$184</f>
        <v>0</v>
      </c>
      <c r="G240" s="29" t="str">
        <f xml:space="preserve"> G$184</f>
        <v>£m</v>
      </c>
      <c r="H240" s="12"/>
    </row>
    <row r="241" spans="1:8" hidden="1" outlineLevel="2">
      <c r="E241" s="29" t="str">
        <f xml:space="preserve"> E$210</f>
        <v>2020-25 RCV - Closing RCV at 31 March 2030 in 2027-28 FYA prices (from PR24 FD as updated by the CMA redetermination and IDoKs) - Total</v>
      </c>
      <c r="F241" s="12">
        <f xml:space="preserve"> F$210</f>
        <v>0</v>
      </c>
      <c r="G241" s="29" t="str">
        <f xml:space="preserve"> G$210</f>
        <v>£m</v>
      </c>
      <c r="H241" s="12"/>
    </row>
    <row r="242" spans="1:8" hidden="1" outlineLevel="2">
      <c r="E242" s="29" t="str">
        <f xml:space="preserve"> E$236</f>
        <v>Post 2025 RCV - Closing RCV at 31 March 2030 in 2027-28 FYA prices (from PR24 FD as updated by the CMA redetermination and IDoKs) - Total</v>
      </c>
      <c r="F242" s="12">
        <f xml:space="preserve"> F$236</f>
        <v>0</v>
      </c>
      <c r="G242" s="29" t="str">
        <f xml:space="preserve"> G$236</f>
        <v>£m</v>
      </c>
      <c r="H242" s="12"/>
    </row>
    <row r="243" spans="1:8" hidden="1" outlineLevel="2">
      <c r="A243" s="11"/>
      <c r="B243" s="11"/>
      <c r="C243" s="14"/>
      <c r="D243" s="15"/>
      <c r="E243" s="208" t="s">
        <v>609</v>
      </c>
      <c r="F243" s="211">
        <f xml:space="preserve"> SUM( $F240:$F242 )</f>
        <v>0</v>
      </c>
      <c r="G243" s="208" t="s">
        <v>399</v>
      </c>
      <c r="H243" s="12"/>
    </row>
    <row r="244" spans="1:8" hidden="1" outlineLevel="2"/>
    <row r="245" spans="1:8" hidden="1" outlineLevel="2"/>
    <row r="246" spans="1:8" hidden="1" outlineLevel="2"/>
    <row r="247" spans="1:8" hidden="1" outlineLevel="2">
      <c r="D247" s="101" t="s">
        <v>417</v>
      </c>
    </row>
    <row r="248" spans="1:8" hidden="1" outlineLevel="2"/>
    <row r="249" spans="1:8" hidden="1" outlineLevel="2">
      <c r="B249" s="25" t="s">
        <v>610</v>
      </c>
    </row>
    <row r="250" spans="1:8" s="204" customFormat="1" hidden="1" outlineLevel="2">
      <c r="A250" s="201"/>
      <c r="B250" s="201"/>
      <c r="C250" s="202"/>
      <c r="D250" s="203"/>
      <c r="E250" s="204" t="str">
        <f xml:space="preserve"> Inputs!E$96</f>
        <v xml:space="preserve">PR19 BYR ODI RCV adjustment in 2022-23 FYA (CPIH deflated) prices (WR) </v>
      </c>
      <c r="F250" s="210">
        <f xml:space="preserve"> Inputs!F$96</f>
        <v>0</v>
      </c>
      <c r="G250" s="204" t="str">
        <f xml:space="preserve"> Inputs!G$96</f>
        <v>£m</v>
      </c>
      <c r="H250" s="210"/>
    </row>
    <row r="251" spans="1:8" s="204" customFormat="1" hidden="1" outlineLevel="2">
      <c r="A251" s="201"/>
      <c r="B251" s="201"/>
      <c r="C251" s="202"/>
      <c r="D251" s="203"/>
      <c r="E251" s="204" t="str">
        <f xml:space="preserve"> Inputs!E$97</f>
        <v xml:space="preserve">PR19 BYR ODI RCV adjustment in 2022-23 FYA (CPIH deflated) prices (WN) </v>
      </c>
      <c r="F251" s="210">
        <f xml:space="preserve"> Inputs!F$97</f>
        <v>0</v>
      </c>
      <c r="G251" s="204" t="str">
        <f xml:space="preserve"> Inputs!G$97</f>
        <v>£m</v>
      </c>
      <c r="H251" s="210"/>
    </row>
    <row r="252" spans="1:8" s="204" customFormat="1" hidden="1" outlineLevel="2">
      <c r="A252" s="201"/>
      <c r="B252" s="201"/>
      <c r="C252" s="202"/>
      <c r="D252" s="203"/>
      <c r="E252" s="204" t="str">
        <f xml:space="preserve"> Inputs!E$98</f>
        <v xml:space="preserve">PR19 BYR ODI RCV adjustment in 2022-23 FYA (CPIH deflated) prices (WWN) </v>
      </c>
      <c r="F252" s="210">
        <f xml:space="preserve"> Inputs!F$98</f>
        <v>0</v>
      </c>
      <c r="G252" s="204" t="str">
        <f xml:space="preserve"> Inputs!G$98</f>
        <v>£m</v>
      </c>
      <c r="H252" s="210"/>
    </row>
    <row r="253" spans="1:8" s="204" customFormat="1" hidden="1" outlineLevel="2">
      <c r="A253" s="201"/>
      <c r="B253" s="201"/>
      <c r="C253" s="202"/>
      <c r="D253" s="203"/>
      <c r="E253" s="204" t="str">
        <f xml:space="preserve"> Inputs!E$99</f>
        <v xml:space="preserve">PR19 BYR ODI RCV adjustment in 2022-23 FYA (CPIH deflated) prices (BR) </v>
      </c>
      <c r="F253" s="210">
        <f xml:space="preserve"> Inputs!F$99</f>
        <v>0</v>
      </c>
      <c r="G253" s="204" t="str">
        <f xml:space="preserve"> Inputs!G$99</f>
        <v>£m</v>
      </c>
      <c r="H253" s="210"/>
    </row>
    <row r="254" spans="1:8" s="204" customFormat="1" hidden="1" outlineLevel="2">
      <c r="A254" s="201"/>
      <c r="B254" s="201"/>
      <c r="C254" s="202"/>
      <c r="D254" s="203"/>
      <c r="E254" s="204" t="str">
        <f xml:space="preserve"> Inputs!E$100</f>
        <v xml:space="preserve">PR19 BYR ODI RCV adjustment in 2022-23 FYA (CPIH deflated) prices (ADDN1) </v>
      </c>
      <c r="F254" s="210">
        <f xml:space="preserve"> Inputs!F$100</f>
        <v>0</v>
      </c>
      <c r="G254" s="204" t="str">
        <f xml:space="preserve"> Inputs!G$100</f>
        <v>£m</v>
      </c>
      <c r="H254" s="210"/>
    </row>
    <row r="255" spans="1:8" s="204" customFormat="1" hidden="1" outlineLevel="2">
      <c r="A255" s="201"/>
      <c r="B255" s="201"/>
      <c r="C255" s="202"/>
      <c r="D255" s="203"/>
      <c r="E255" s="204" t="str">
        <f xml:space="preserve"> Inputs!E$101</f>
        <v xml:space="preserve">PR19 BYR ODI RCV adjustment in 2022-23 FYA (CPIH deflated) prices (ADDN2) </v>
      </c>
      <c r="F255" s="210">
        <f xml:space="preserve"> Inputs!F$101</f>
        <v>0</v>
      </c>
      <c r="G255" s="204" t="str">
        <f xml:space="preserve"> Inputs!G$101</f>
        <v>£m</v>
      </c>
      <c r="H255" s="210"/>
    </row>
    <row r="256" spans="1:8" hidden="1" outlineLevel="2">
      <c r="A256" s="11"/>
      <c r="B256" s="11"/>
      <c r="C256" s="14"/>
      <c r="D256" s="15"/>
      <c r="E256" s="204" t="str">
        <f xml:space="preserve"> Indexation!E$125</f>
        <v>CPI(H): Inflate from 2022-23 FYA to 2027-28 FYA</v>
      </c>
      <c r="F256" s="205">
        <f xml:space="preserve"> Indexation!F$125</f>
        <v>1.1637741094926037</v>
      </c>
      <c r="G256" s="204" t="str">
        <f xml:space="preserve"> Indexation!G$125</f>
        <v>factor</v>
      </c>
      <c r="H256" s="7"/>
    </row>
    <row r="257" spans="1:8" s="208" customFormat="1" hidden="1" outlineLevel="2">
      <c r="A257" s="212"/>
      <c r="B257" s="212"/>
      <c r="C257" s="213"/>
      <c r="D257" s="214"/>
      <c r="E257" s="208" t="s">
        <v>611</v>
      </c>
      <c r="F257" s="211">
        <f t="shared" ref="F257:F262" si="4" xml:space="preserve"> IF( $F250 = "n/a", 0, $F250 * $F$256 )</f>
        <v>0</v>
      </c>
      <c r="G257" s="208" t="s">
        <v>399</v>
      </c>
      <c r="H257" s="211"/>
    </row>
    <row r="258" spans="1:8" s="208" customFormat="1" hidden="1" outlineLevel="2">
      <c r="A258" s="212"/>
      <c r="B258" s="212"/>
      <c r="C258" s="213"/>
      <c r="D258" s="214"/>
      <c r="E258" s="208" t="s">
        <v>612</v>
      </c>
      <c r="F258" s="211">
        <f t="shared" si="4"/>
        <v>0</v>
      </c>
      <c r="G258" s="208" t="s">
        <v>399</v>
      </c>
      <c r="H258" s="211"/>
    </row>
    <row r="259" spans="1:8" s="208" customFormat="1" hidden="1" outlineLevel="2">
      <c r="A259" s="212"/>
      <c r="B259" s="212"/>
      <c r="C259" s="213"/>
      <c r="D259" s="214"/>
      <c r="E259" s="208" t="s">
        <v>613</v>
      </c>
      <c r="F259" s="211">
        <f t="shared" si="4"/>
        <v>0</v>
      </c>
      <c r="G259" s="208" t="s">
        <v>399</v>
      </c>
      <c r="H259" s="211"/>
    </row>
    <row r="260" spans="1:8" s="208" customFormat="1" hidden="1" outlineLevel="2">
      <c r="A260" s="212"/>
      <c r="B260" s="212"/>
      <c r="C260" s="213"/>
      <c r="D260" s="214"/>
      <c r="E260" s="208" t="s">
        <v>614</v>
      </c>
      <c r="F260" s="211">
        <f t="shared" si="4"/>
        <v>0</v>
      </c>
      <c r="G260" s="208" t="s">
        <v>399</v>
      </c>
      <c r="H260" s="211"/>
    </row>
    <row r="261" spans="1:8" s="208" customFormat="1" hidden="1" outlineLevel="2">
      <c r="A261" s="212"/>
      <c r="B261" s="212"/>
      <c r="C261" s="213"/>
      <c r="D261" s="214"/>
      <c r="E261" s="208" t="s">
        <v>615</v>
      </c>
      <c r="F261" s="211">
        <f t="shared" si="4"/>
        <v>0</v>
      </c>
      <c r="G261" s="208" t="s">
        <v>399</v>
      </c>
      <c r="H261" s="211"/>
    </row>
    <row r="262" spans="1:8" s="208" customFormat="1" hidden="1" outlineLevel="2">
      <c r="A262" s="212"/>
      <c r="B262" s="212"/>
      <c r="C262" s="213"/>
      <c r="D262" s="214"/>
      <c r="E262" s="208" t="s">
        <v>616</v>
      </c>
      <c r="F262" s="211">
        <f t="shared" si="4"/>
        <v>0</v>
      </c>
      <c r="G262" s="208" t="s">
        <v>399</v>
      </c>
      <c r="H262" s="211"/>
    </row>
    <row r="263" spans="1:8" hidden="1" outlineLevel="2"/>
    <row r="264" spans="1:8" hidden="1" outlineLevel="2"/>
    <row r="265" spans="1:8" hidden="1" outlineLevel="2">
      <c r="B265" s="25" t="s">
        <v>617</v>
      </c>
    </row>
    <row r="266" spans="1:8" s="204" customFormat="1" hidden="1" outlineLevel="2">
      <c r="A266" s="201"/>
      <c r="B266" s="201"/>
      <c r="C266" s="202"/>
      <c r="D266" s="203"/>
      <c r="E266" s="204" t="str">
        <f xml:space="preserve"> Inputs!E$103</f>
        <v xml:space="preserve">PR19 BYR WINEP / NEP RCV adjustment in 2022-23 FYA (CPIH deflated) prices (WR) </v>
      </c>
      <c r="F266" s="210">
        <f xml:space="preserve"> Inputs!F$103</f>
        <v>0</v>
      </c>
      <c r="G266" s="204" t="str">
        <f xml:space="preserve"> Inputs!G$103</f>
        <v>£m</v>
      </c>
      <c r="H266" s="210"/>
    </row>
    <row r="267" spans="1:8" s="204" customFormat="1" hidden="1" outlineLevel="2">
      <c r="A267" s="201"/>
      <c r="B267" s="201"/>
      <c r="C267" s="202"/>
      <c r="D267" s="203"/>
      <c r="E267" s="204" t="str">
        <f xml:space="preserve"> Inputs!E$104</f>
        <v xml:space="preserve">PR19 BYR WINEP / NEP RCV adjustment in 2022-23 FYA (CPIH deflated) prices (WN) </v>
      </c>
      <c r="F267" s="210">
        <f xml:space="preserve"> Inputs!F$104</f>
        <v>0</v>
      </c>
      <c r="G267" s="204" t="str">
        <f xml:space="preserve"> Inputs!G$104</f>
        <v>£m</v>
      </c>
      <c r="H267" s="210"/>
    </row>
    <row r="268" spans="1:8" s="204" customFormat="1" hidden="1" outlineLevel="2">
      <c r="A268" s="201"/>
      <c r="B268" s="201"/>
      <c r="C268" s="202"/>
      <c r="D268" s="203"/>
      <c r="E268" s="204" t="str">
        <f xml:space="preserve"> Inputs!E$105</f>
        <v xml:space="preserve">PR19 BYR WINEP / NEP RCV adjustment in 2022-23 FYA (CPIH deflated) prices (WWN) </v>
      </c>
      <c r="F268" s="210">
        <f xml:space="preserve"> Inputs!F$105</f>
        <v>0</v>
      </c>
      <c r="G268" s="204" t="str">
        <f xml:space="preserve"> Inputs!G$105</f>
        <v>£m</v>
      </c>
      <c r="H268" s="210"/>
    </row>
    <row r="269" spans="1:8" s="204" customFormat="1" hidden="1" outlineLevel="2">
      <c r="A269" s="201"/>
      <c r="B269" s="201"/>
      <c r="C269" s="202"/>
      <c r="D269" s="203"/>
      <c r="E269" s="204" t="str">
        <f xml:space="preserve"> Inputs!E$106</f>
        <v xml:space="preserve">PR19 BYR WINEP / NEP RCV adjustment in 2022-23 FYA (CPIH deflated) prices (BR) </v>
      </c>
      <c r="F269" s="210">
        <f xml:space="preserve"> Inputs!F$106</f>
        <v>0</v>
      </c>
      <c r="G269" s="204" t="str">
        <f xml:space="preserve"> Inputs!G$106</f>
        <v>£m</v>
      </c>
      <c r="H269" s="210"/>
    </row>
    <row r="270" spans="1:8" s="204" customFormat="1" hidden="1" outlineLevel="2">
      <c r="A270" s="201"/>
      <c r="B270" s="201"/>
      <c r="C270" s="202"/>
      <c r="D270" s="203"/>
      <c r="E270" s="204" t="str">
        <f xml:space="preserve"> Inputs!E$107</f>
        <v xml:space="preserve">PR19 BYR WINEP / NEP RCV adjustment in 2022-23 FYA (CPIH deflated) prices (ADDN1) </v>
      </c>
      <c r="F270" s="210">
        <f xml:space="preserve"> Inputs!F$107</f>
        <v>0</v>
      </c>
      <c r="G270" s="204" t="str">
        <f xml:space="preserve"> Inputs!G$107</f>
        <v>£m</v>
      </c>
      <c r="H270" s="210"/>
    </row>
    <row r="271" spans="1:8" s="204" customFormat="1" hidden="1" outlineLevel="2">
      <c r="A271" s="201"/>
      <c r="B271" s="201"/>
      <c r="C271" s="202"/>
      <c r="D271" s="203"/>
      <c r="E271" s="204" t="str">
        <f xml:space="preserve"> Inputs!E$108</f>
        <v xml:space="preserve">PR19 BYR WINEP / NEP RCV adjustment in 2022-23 FYA (CPIH deflated) prices (ADDN2) </v>
      </c>
      <c r="F271" s="210">
        <f xml:space="preserve"> Inputs!F$108</f>
        <v>0</v>
      </c>
      <c r="G271" s="204" t="str">
        <f xml:space="preserve"> Inputs!G$108</f>
        <v>£m</v>
      </c>
      <c r="H271" s="210"/>
    </row>
    <row r="272" spans="1:8" hidden="1" outlineLevel="2">
      <c r="A272" s="11"/>
      <c r="B272" s="11"/>
      <c r="C272" s="14"/>
      <c r="D272" s="15"/>
      <c r="E272" s="204" t="str">
        <f xml:space="preserve"> Indexation!E$125</f>
        <v>CPI(H): Inflate from 2022-23 FYA to 2027-28 FYA</v>
      </c>
      <c r="F272" s="205">
        <f xml:space="preserve"> Indexation!F$125</f>
        <v>1.1637741094926037</v>
      </c>
      <c r="G272" s="204" t="str">
        <f xml:space="preserve"> Indexation!G$125</f>
        <v>factor</v>
      </c>
      <c r="H272" s="7"/>
    </row>
    <row r="273" spans="1:8" s="208" customFormat="1" hidden="1" outlineLevel="2">
      <c r="A273" s="212"/>
      <c r="B273" s="212"/>
      <c r="C273" s="213"/>
      <c r="D273" s="214"/>
      <c r="E273" s="208" t="s">
        <v>618</v>
      </c>
      <c r="F273" s="211">
        <f t="shared" ref="F273:F278" si="5" xml:space="preserve"> IF( $F266 = "n/a", 0, $F266 * $F$272 )</f>
        <v>0</v>
      </c>
      <c r="G273" s="208" t="s">
        <v>399</v>
      </c>
      <c r="H273" s="211"/>
    </row>
    <row r="274" spans="1:8" s="208" customFormat="1" hidden="1" outlineLevel="2">
      <c r="A274" s="212"/>
      <c r="B274" s="212"/>
      <c r="C274" s="213"/>
      <c r="D274" s="214"/>
      <c r="E274" s="208" t="s">
        <v>619</v>
      </c>
      <c r="F274" s="211">
        <f t="shared" si="5"/>
        <v>0</v>
      </c>
      <c r="G274" s="208" t="s">
        <v>399</v>
      </c>
      <c r="H274" s="211"/>
    </row>
    <row r="275" spans="1:8" s="208" customFormat="1" hidden="1" outlineLevel="2">
      <c r="A275" s="212"/>
      <c r="B275" s="212"/>
      <c r="C275" s="213"/>
      <c r="D275" s="214"/>
      <c r="E275" s="208" t="s">
        <v>620</v>
      </c>
      <c r="F275" s="211">
        <f t="shared" si="5"/>
        <v>0</v>
      </c>
      <c r="G275" s="208" t="s">
        <v>399</v>
      </c>
      <c r="H275" s="211"/>
    </row>
    <row r="276" spans="1:8" s="208" customFormat="1" hidden="1" outlineLevel="2">
      <c r="A276" s="212"/>
      <c r="B276" s="212"/>
      <c r="C276" s="213"/>
      <c r="D276" s="214"/>
      <c r="E276" s="208" t="s">
        <v>621</v>
      </c>
      <c r="F276" s="211">
        <f t="shared" si="5"/>
        <v>0</v>
      </c>
      <c r="G276" s="208" t="s">
        <v>399</v>
      </c>
      <c r="H276" s="211"/>
    </row>
    <row r="277" spans="1:8" s="208" customFormat="1" hidden="1" outlineLevel="2">
      <c r="A277" s="212"/>
      <c r="B277" s="212"/>
      <c r="C277" s="213"/>
      <c r="D277" s="214"/>
      <c r="E277" s="208" t="s">
        <v>622</v>
      </c>
      <c r="F277" s="211">
        <f t="shared" si="5"/>
        <v>0</v>
      </c>
      <c r="G277" s="208" t="s">
        <v>399</v>
      </c>
      <c r="H277" s="211"/>
    </row>
    <row r="278" spans="1:8" s="208" customFormat="1" hidden="1" outlineLevel="2">
      <c r="A278" s="212"/>
      <c r="B278" s="212"/>
      <c r="C278" s="213"/>
      <c r="D278" s="214"/>
      <c r="E278" s="208" t="s">
        <v>623</v>
      </c>
      <c r="F278" s="211">
        <f t="shared" si="5"/>
        <v>0</v>
      </c>
      <c r="G278" s="208" t="s">
        <v>399</v>
      </c>
      <c r="H278" s="211"/>
    </row>
    <row r="279" spans="1:8" hidden="1" outlineLevel="2"/>
    <row r="280" spans="1:8" hidden="1" outlineLevel="2"/>
    <row r="281" spans="1:8" hidden="1" outlineLevel="2">
      <c r="B281" s="25" t="s">
        <v>624</v>
      </c>
    </row>
    <row r="282" spans="1:8" s="204" customFormat="1" hidden="1" outlineLevel="2">
      <c r="A282" s="201"/>
      <c r="B282" s="201"/>
      <c r="C282" s="202"/>
      <c r="D282" s="203"/>
      <c r="E282" s="204" t="str">
        <f xml:space="preserve"> Inputs!E$110</f>
        <v xml:space="preserve">PR19 BYR Costs reconciliation RCV adjustment in 2022-23 FYA (CPIH deflated) prices (WR) </v>
      </c>
      <c r="F282" s="210">
        <f xml:space="preserve"> Inputs!F$110</f>
        <v>0</v>
      </c>
      <c r="G282" s="204" t="str">
        <f xml:space="preserve"> Inputs!G$110</f>
        <v>£m</v>
      </c>
      <c r="H282" s="210"/>
    </row>
    <row r="283" spans="1:8" s="204" customFormat="1" hidden="1" outlineLevel="2">
      <c r="A283" s="201"/>
      <c r="B283" s="201"/>
      <c r="C283" s="202"/>
      <c r="D283" s="203"/>
      <c r="E283" s="204" t="str">
        <f xml:space="preserve"> Inputs!E$111</f>
        <v xml:space="preserve">PR19 BYR Costs reconciliation RCV adjustment in 2022-23 FYA (CPIH deflated) prices (WN) </v>
      </c>
      <c r="F283" s="210">
        <f xml:space="preserve"> Inputs!F$111</f>
        <v>0</v>
      </c>
      <c r="G283" s="204" t="str">
        <f xml:space="preserve"> Inputs!G$111</f>
        <v>£m</v>
      </c>
      <c r="H283" s="210"/>
    </row>
    <row r="284" spans="1:8" s="204" customFormat="1" hidden="1" outlineLevel="2">
      <c r="A284" s="201"/>
      <c r="B284" s="201"/>
      <c r="C284" s="202"/>
      <c r="D284" s="203"/>
      <c r="E284" s="204" t="str">
        <f xml:space="preserve"> Inputs!E$112</f>
        <v xml:space="preserve">PR19 BYR Costs reconciliation RCV adjustment in 2022-23 FYA (CPIH deflated) prices (WWN) </v>
      </c>
      <c r="F284" s="210">
        <f xml:space="preserve"> Inputs!F$112</f>
        <v>0</v>
      </c>
      <c r="G284" s="204" t="str">
        <f xml:space="preserve"> Inputs!G$112</f>
        <v>£m</v>
      </c>
      <c r="H284" s="210"/>
    </row>
    <row r="285" spans="1:8" s="204" customFormat="1" hidden="1" outlineLevel="2">
      <c r="A285" s="201"/>
      <c r="B285" s="201"/>
      <c r="C285" s="202"/>
      <c r="D285" s="203"/>
      <c r="E285" s="204" t="str">
        <f xml:space="preserve"> Inputs!E$113</f>
        <v xml:space="preserve">PR19 BYR Costs reconciliation RCV adjustment in 2022-23 FYA (CPIH deflated) prices (BR) </v>
      </c>
      <c r="F285" s="210">
        <f xml:space="preserve"> Inputs!F$113</f>
        <v>0</v>
      </c>
      <c r="G285" s="204" t="str">
        <f xml:space="preserve"> Inputs!G$113</f>
        <v>£m</v>
      </c>
      <c r="H285" s="210"/>
    </row>
    <row r="286" spans="1:8" s="204" customFormat="1" hidden="1" outlineLevel="2">
      <c r="A286" s="201"/>
      <c r="B286" s="201"/>
      <c r="C286" s="202"/>
      <c r="D286" s="203"/>
      <c r="E286" s="204" t="str">
        <f xml:space="preserve"> Inputs!E$114</f>
        <v xml:space="preserve">PR19 BYR Costs reconciliation RCV adjustment in 2022-23 FYA (CPIH deflated) prices (ADDN1) </v>
      </c>
      <c r="F286" s="210">
        <f xml:space="preserve"> Inputs!F$114</f>
        <v>0</v>
      </c>
      <c r="G286" s="204" t="str">
        <f xml:space="preserve"> Inputs!G$114</f>
        <v>£m</v>
      </c>
      <c r="H286" s="210"/>
    </row>
    <row r="287" spans="1:8" s="204" customFormat="1" hidden="1" outlineLevel="2">
      <c r="A287" s="201"/>
      <c r="B287" s="201"/>
      <c r="C287" s="202"/>
      <c r="D287" s="203"/>
      <c r="E287" s="204" t="str">
        <f xml:space="preserve"> Inputs!E$115</f>
        <v xml:space="preserve">PR19 BYR Costs reconciliation RCV adjustment in 2022-23 FYA (CPIH deflated) prices (ADDN2) </v>
      </c>
      <c r="F287" s="210">
        <f xml:space="preserve"> Inputs!F$115</f>
        <v>0</v>
      </c>
      <c r="G287" s="204" t="str">
        <f xml:space="preserve"> Inputs!G$115</f>
        <v>£m</v>
      </c>
      <c r="H287" s="210"/>
    </row>
    <row r="288" spans="1:8" hidden="1" outlineLevel="2">
      <c r="A288" s="11"/>
      <c r="B288" s="11"/>
      <c r="C288" s="14"/>
      <c r="D288" s="15"/>
      <c r="E288" s="204" t="str">
        <f xml:space="preserve"> Indexation!E$125</f>
        <v>CPI(H): Inflate from 2022-23 FYA to 2027-28 FYA</v>
      </c>
      <c r="F288" s="205">
        <f xml:space="preserve"> Indexation!F$125</f>
        <v>1.1637741094926037</v>
      </c>
      <c r="G288" s="204" t="str">
        <f xml:space="preserve"> Indexation!G$125</f>
        <v>factor</v>
      </c>
      <c r="H288" s="7"/>
    </row>
    <row r="289" spans="1:8" s="208" customFormat="1" hidden="1" outlineLevel="2">
      <c r="A289" s="212"/>
      <c r="B289" s="212"/>
      <c r="C289" s="213"/>
      <c r="D289" s="214"/>
      <c r="E289" s="208" t="s">
        <v>625</v>
      </c>
      <c r="F289" s="211">
        <f t="shared" ref="F289:F294" si="6" xml:space="preserve"> IF( $F282 = "n/a", 0, $F282 * $F$288 )</f>
        <v>0</v>
      </c>
      <c r="G289" s="208" t="s">
        <v>399</v>
      </c>
      <c r="H289" s="211"/>
    </row>
    <row r="290" spans="1:8" s="208" customFormat="1" hidden="1" outlineLevel="2">
      <c r="A290" s="212"/>
      <c r="B290" s="212"/>
      <c r="C290" s="213"/>
      <c r="D290" s="214"/>
      <c r="E290" s="208" t="s">
        <v>626</v>
      </c>
      <c r="F290" s="211">
        <f t="shared" si="6"/>
        <v>0</v>
      </c>
      <c r="G290" s="208" t="s">
        <v>399</v>
      </c>
      <c r="H290" s="211"/>
    </row>
    <row r="291" spans="1:8" s="208" customFormat="1" hidden="1" outlineLevel="2">
      <c r="A291" s="212"/>
      <c r="B291" s="212"/>
      <c r="C291" s="213"/>
      <c r="D291" s="214"/>
      <c r="E291" s="208" t="s">
        <v>627</v>
      </c>
      <c r="F291" s="211">
        <f t="shared" si="6"/>
        <v>0</v>
      </c>
      <c r="G291" s="208" t="s">
        <v>399</v>
      </c>
      <c r="H291" s="211"/>
    </row>
    <row r="292" spans="1:8" s="208" customFormat="1" hidden="1" outlineLevel="2">
      <c r="A292" s="212"/>
      <c r="B292" s="212"/>
      <c r="C292" s="213"/>
      <c r="D292" s="214"/>
      <c r="E292" s="208" t="s">
        <v>628</v>
      </c>
      <c r="F292" s="211">
        <f t="shared" si="6"/>
        <v>0</v>
      </c>
      <c r="G292" s="208" t="s">
        <v>399</v>
      </c>
      <c r="H292" s="211"/>
    </row>
    <row r="293" spans="1:8" s="208" customFormat="1" hidden="1" outlineLevel="2">
      <c r="A293" s="212"/>
      <c r="B293" s="212"/>
      <c r="C293" s="213"/>
      <c r="D293" s="214"/>
      <c r="E293" s="208" t="s">
        <v>629</v>
      </c>
      <c r="F293" s="211">
        <f t="shared" si="6"/>
        <v>0</v>
      </c>
      <c r="G293" s="208" t="s">
        <v>399</v>
      </c>
      <c r="H293" s="211"/>
    </row>
    <row r="294" spans="1:8" s="208" customFormat="1" hidden="1" outlineLevel="2">
      <c r="A294" s="212"/>
      <c r="B294" s="212"/>
      <c r="C294" s="213"/>
      <c r="D294" s="214"/>
      <c r="E294" s="208" t="s">
        <v>630</v>
      </c>
      <c r="F294" s="211">
        <f t="shared" si="6"/>
        <v>0</v>
      </c>
      <c r="G294" s="208" t="s">
        <v>399</v>
      </c>
      <c r="H294" s="211"/>
    </row>
    <row r="295" spans="1:8" hidden="1" outlineLevel="2"/>
    <row r="296" spans="1:8" hidden="1" outlineLevel="2"/>
    <row r="297" spans="1:8" hidden="1" outlineLevel="2">
      <c r="B297" s="25" t="s">
        <v>631</v>
      </c>
    </row>
    <row r="298" spans="1:8" s="204" customFormat="1" hidden="1" outlineLevel="2">
      <c r="A298" s="201"/>
      <c r="B298" s="201"/>
      <c r="C298" s="202"/>
      <c r="D298" s="203"/>
      <c r="E298" s="204" t="str">
        <f xml:space="preserve"> Inputs!E$117</f>
        <v xml:space="preserve">PR19 BYR Land sales RCV adjustment in 2022-23 FYA (CPIH deflated) prices (WR) </v>
      </c>
      <c r="F298" s="210">
        <f xml:space="preserve"> Inputs!F$117</f>
        <v>0</v>
      </c>
      <c r="G298" s="204" t="str">
        <f xml:space="preserve"> Inputs!G$117</f>
        <v>£m</v>
      </c>
      <c r="H298" s="210"/>
    </row>
    <row r="299" spans="1:8" s="204" customFormat="1" hidden="1" outlineLevel="2">
      <c r="A299" s="201"/>
      <c r="B299" s="201"/>
      <c r="C299" s="202"/>
      <c r="D299" s="203"/>
      <c r="E299" s="204" t="str">
        <f xml:space="preserve"> Inputs!E$118</f>
        <v xml:space="preserve">PR19 BYR Land sales RCV adjustment in 2022-23 FYA (CPIH deflated) prices (WN) </v>
      </c>
      <c r="F299" s="210">
        <f xml:space="preserve"> Inputs!F$118</f>
        <v>0</v>
      </c>
      <c r="G299" s="204" t="str">
        <f xml:space="preserve"> Inputs!G$118</f>
        <v>£m</v>
      </c>
      <c r="H299" s="210"/>
    </row>
    <row r="300" spans="1:8" s="204" customFormat="1" hidden="1" outlineLevel="2">
      <c r="A300" s="201"/>
      <c r="B300" s="201"/>
      <c r="C300" s="202"/>
      <c r="D300" s="203"/>
      <c r="E300" s="204" t="str">
        <f xml:space="preserve"> Inputs!E$119</f>
        <v xml:space="preserve">PR19 BYR Land sales RCV adjustment in 2022-23 FYA (CPIH deflated) prices (WWN) </v>
      </c>
      <c r="F300" s="210">
        <f xml:space="preserve"> Inputs!F$119</f>
        <v>0</v>
      </c>
      <c r="G300" s="204" t="str">
        <f xml:space="preserve"> Inputs!G$119</f>
        <v>£m</v>
      </c>
      <c r="H300" s="210"/>
    </row>
    <row r="301" spans="1:8" s="204" customFormat="1" hidden="1" outlineLevel="2">
      <c r="A301" s="201"/>
      <c r="B301" s="201"/>
      <c r="C301" s="202"/>
      <c r="D301" s="203"/>
      <c r="E301" s="204" t="str">
        <f xml:space="preserve"> Inputs!E$120</f>
        <v xml:space="preserve">PR19 BYR Land sales RCV adjustment in 2022-23 FYA (CPIH deflated) prices (BR) </v>
      </c>
      <c r="F301" s="210">
        <f xml:space="preserve"> Inputs!F$120</f>
        <v>0</v>
      </c>
      <c r="G301" s="204" t="str">
        <f xml:space="preserve"> Inputs!G$120</f>
        <v>£m</v>
      </c>
      <c r="H301" s="210"/>
    </row>
    <row r="302" spans="1:8" s="204" customFormat="1" hidden="1" outlineLevel="2">
      <c r="A302" s="201"/>
      <c r="B302" s="201"/>
      <c r="C302" s="202"/>
      <c r="D302" s="203"/>
      <c r="E302" s="204" t="str">
        <f xml:space="preserve"> Inputs!E$121</f>
        <v xml:space="preserve">PR19 BYR Land sales RCV adjustment in 2022-23 FYA (CPIH deflated) prices (ADDN1) </v>
      </c>
      <c r="F302" s="210">
        <f xml:space="preserve"> Inputs!F$121</f>
        <v>0</v>
      </c>
      <c r="G302" s="204" t="str">
        <f xml:space="preserve"> Inputs!G$121</f>
        <v>£m</v>
      </c>
      <c r="H302" s="210"/>
    </row>
    <row r="303" spans="1:8" s="204" customFormat="1" hidden="1" outlineLevel="2">
      <c r="A303" s="201"/>
      <c r="B303" s="201"/>
      <c r="C303" s="202"/>
      <c r="D303" s="203"/>
      <c r="E303" s="204" t="str">
        <f xml:space="preserve"> Inputs!E$122</f>
        <v xml:space="preserve">PR19 BYR Land sales RCV adjustment in 2022-23 FYA (CPIH deflated) prices (ADDN2) </v>
      </c>
      <c r="F303" s="210">
        <f xml:space="preserve"> Inputs!F$122</f>
        <v>0</v>
      </c>
      <c r="G303" s="204" t="str">
        <f xml:space="preserve"> Inputs!G$122</f>
        <v>£m</v>
      </c>
      <c r="H303" s="210"/>
    </row>
    <row r="304" spans="1:8" hidden="1" outlineLevel="2">
      <c r="A304" s="11"/>
      <c r="B304" s="11"/>
      <c r="C304" s="14"/>
      <c r="D304" s="15"/>
      <c r="E304" s="204" t="str">
        <f xml:space="preserve"> Indexation!E$125</f>
        <v>CPI(H): Inflate from 2022-23 FYA to 2027-28 FYA</v>
      </c>
      <c r="F304" s="205">
        <f xml:space="preserve"> Indexation!F$125</f>
        <v>1.1637741094926037</v>
      </c>
      <c r="G304" s="204" t="str">
        <f xml:space="preserve"> Indexation!G$125</f>
        <v>factor</v>
      </c>
      <c r="H304" s="7"/>
    </row>
    <row r="305" spans="1:8" s="208" customFormat="1" hidden="1" outlineLevel="2">
      <c r="A305" s="212"/>
      <c r="B305" s="212"/>
      <c r="C305" s="213"/>
      <c r="D305" s="214"/>
      <c r="E305" s="208" t="s">
        <v>632</v>
      </c>
      <c r="F305" s="211">
        <f t="shared" ref="F305:F310" si="7" xml:space="preserve"> IF( $F298 = "n/a", 0, $F298 * $F$304 )</f>
        <v>0</v>
      </c>
      <c r="G305" s="208" t="s">
        <v>399</v>
      </c>
      <c r="H305" s="211"/>
    </row>
    <row r="306" spans="1:8" s="208" customFormat="1" hidden="1" outlineLevel="2">
      <c r="A306" s="212"/>
      <c r="B306" s="212"/>
      <c r="C306" s="213"/>
      <c r="D306" s="214"/>
      <c r="E306" s="208" t="s">
        <v>633</v>
      </c>
      <c r="F306" s="211">
        <f t="shared" si="7"/>
        <v>0</v>
      </c>
      <c r="G306" s="208" t="s">
        <v>399</v>
      </c>
      <c r="H306" s="211"/>
    </row>
    <row r="307" spans="1:8" s="208" customFormat="1" hidden="1" outlineLevel="2">
      <c r="A307" s="212"/>
      <c r="B307" s="212"/>
      <c r="C307" s="213"/>
      <c r="D307" s="214"/>
      <c r="E307" s="208" t="s">
        <v>634</v>
      </c>
      <c r="F307" s="211">
        <f t="shared" si="7"/>
        <v>0</v>
      </c>
      <c r="G307" s="208" t="s">
        <v>399</v>
      </c>
      <c r="H307" s="211"/>
    </row>
    <row r="308" spans="1:8" s="208" customFormat="1" hidden="1" outlineLevel="2">
      <c r="A308" s="212"/>
      <c r="B308" s="212"/>
      <c r="C308" s="213"/>
      <c r="D308" s="214"/>
      <c r="E308" s="208" t="s">
        <v>635</v>
      </c>
      <c r="F308" s="211">
        <f t="shared" si="7"/>
        <v>0</v>
      </c>
      <c r="G308" s="208" t="s">
        <v>399</v>
      </c>
      <c r="H308" s="211"/>
    </row>
    <row r="309" spans="1:8" s="208" customFormat="1" hidden="1" outlineLevel="2">
      <c r="A309" s="212"/>
      <c r="B309" s="212"/>
      <c r="C309" s="213"/>
      <c r="D309" s="214"/>
      <c r="E309" s="208" t="s">
        <v>636</v>
      </c>
      <c r="F309" s="211">
        <f t="shared" si="7"/>
        <v>0</v>
      </c>
      <c r="G309" s="208" t="s">
        <v>399</v>
      </c>
      <c r="H309" s="211"/>
    </row>
    <row r="310" spans="1:8" s="208" customFormat="1" hidden="1" outlineLevel="2">
      <c r="A310" s="212"/>
      <c r="B310" s="212"/>
      <c r="C310" s="213"/>
      <c r="D310" s="214"/>
      <c r="E310" s="208" t="s">
        <v>637</v>
      </c>
      <c r="F310" s="211">
        <f t="shared" si="7"/>
        <v>0</v>
      </c>
      <c r="G310" s="208" t="s">
        <v>399</v>
      </c>
      <c r="H310" s="211"/>
    </row>
    <row r="311" spans="1:8" hidden="1" outlineLevel="2"/>
    <row r="312" spans="1:8" hidden="1" outlineLevel="2"/>
    <row r="313" spans="1:8" hidden="1" outlineLevel="2">
      <c r="B313" s="25" t="s">
        <v>638</v>
      </c>
    </row>
    <row r="314" spans="1:8" s="204" customFormat="1" hidden="1" outlineLevel="2">
      <c r="A314" s="201"/>
      <c r="B314" s="201"/>
      <c r="C314" s="202"/>
      <c r="D314" s="203"/>
      <c r="E314" s="204" t="str">
        <f xml:space="preserve"> Inputs!E$124</f>
        <v xml:space="preserve">PR19 BYR RPI-CPIH wedge RCV adjustment in 2022-23 FYA (CPIH deflated) prices (WR) </v>
      </c>
      <c r="F314" s="210">
        <f xml:space="preserve"> Inputs!F$124</f>
        <v>0</v>
      </c>
      <c r="G314" s="204" t="str">
        <f xml:space="preserve"> Inputs!G$124</f>
        <v>£m</v>
      </c>
      <c r="H314" s="210"/>
    </row>
    <row r="315" spans="1:8" s="204" customFormat="1" hidden="1" outlineLevel="2">
      <c r="A315" s="201"/>
      <c r="B315" s="201"/>
      <c r="C315" s="202"/>
      <c r="D315" s="203"/>
      <c r="E315" s="204" t="str">
        <f xml:space="preserve"> Inputs!E$125</f>
        <v xml:space="preserve">PR19 BYR RPI-CPIH wedge RCV adjustment in 2022-23 FYA (CPIH deflated) prices (WN) </v>
      </c>
      <c r="F315" s="210">
        <f xml:space="preserve"> Inputs!F$125</f>
        <v>0</v>
      </c>
      <c r="G315" s="204" t="str">
        <f xml:space="preserve"> Inputs!G$125</f>
        <v>£m</v>
      </c>
      <c r="H315" s="210"/>
    </row>
    <row r="316" spans="1:8" s="204" customFormat="1" hidden="1" outlineLevel="2">
      <c r="A316" s="201"/>
      <c r="B316" s="201"/>
      <c r="C316" s="202"/>
      <c r="D316" s="203"/>
      <c r="E316" s="204" t="str">
        <f xml:space="preserve"> Inputs!E$126</f>
        <v xml:space="preserve">PR19 BYR RPI-CPIH wedge RCV adjustment in 2022-23 FYA (CPIH deflated) prices (WWN) </v>
      </c>
      <c r="F316" s="210">
        <f xml:space="preserve"> Inputs!F$126</f>
        <v>0</v>
      </c>
      <c r="G316" s="204" t="str">
        <f xml:space="preserve"> Inputs!G$126</f>
        <v>£m</v>
      </c>
      <c r="H316" s="210"/>
    </row>
    <row r="317" spans="1:8" s="204" customFormat="1" hidden="1" outlineLevel="2">
      <c r="A317" s="201"/>
      <c r="B317" s="201"/>
      <c r="C317" s="202"/>
      <c r="D317" s="203"/>
      <c r="E317" s="204" t="str">
        <f xml:space="preserve"> Inputs!E$127</f>
        <v xml:space="preserve">PR19 BYR RPI-CPIH wedge RCV adjustment in 2022-23 FYA (CPIH deflated) prices (BR) </v>
      </c>
      <c r="F317" s="210">
        <f xml:space="preserve"> Inputs!F$127</f>
        <v>0</v>
      </c>
      <c r="G317" s="204" t="str">
        <f xml:space="preserve"> Inputs!G$127</f>
        <v>£m</v>
      </c>
      <c r="H317" s="210"/>
    </row>
    <row r="318" spans="1:8" s="204" customFormat="1" hidden="1" outlineLevel="2">
      <c r="A318" s="201"/>
      <c r="B318" s="201"/>
      <c r="C318" s="202"/>
      <c r="D318" s="203"/>
      <c r="E318" s="204" t="str">
        <f xml:space="preserve"> Inputs!E$128</f>
        <v xml:space="preserve">PR19 BYR RPI-CPIH wedge RCV adjustment in 2022-23 FYA (CPIH deflated) prices (ADDN1) </v>
      </c>
      <c r="F318" s="210">
        <f xml:space="preserve"> Inputs!F$128</f>
        <v>0</v>
      </c>
      <c r="G318" s="204" t="str">
        <f xml:space="preserve"> Inputs!G$128</f>
        <v>£m</v>
      </c>
      <c r="H318" s="210"/>
    </row>
    <row r="319" spans="1:8" s="204" customFormat="1" hidden="1" outlineLevel="2">
      <c r="A319" s="201"/>
      <c r="B319" s="201"/>
      <c r="C319" s="202"/>
      <c r="D319" s="203"/>
      <c r="E319" s="204" t="str">
        <f xml:space="preserve"> Inputs!E$129</f>
        <v xml:space="preserve">PR19 BYR RPI-CPIH wedge RCV adjustment in 2022-23 FYA (CPIH deflated) prices (ADDN2) </v>
      </c>
      <c r="F319" s="210">
        <f xml:space="preserve"> Inputs!F$129</f>
        <v>0</v>
      </c>
      <c r="G319" s="204" t="str">
        <f xml:space="preserve"> Inputs!G$129</f>
        <v>£m</v>
      </c>
      <c r="H319" s="210"/>
    </row>
    <row r="320" spans="1:8" hidden="1" outlineLevel="2">
      <c r="A320" s="11"/>
      <c r="B320" s="11"/>
      <c r="C320" s="14"/>
      <c r="D320" s="15"/>
      <c r="E320" s="204" t="str">
        <f xml:space="preserve"> Indexation!E$125</f>
        <v>CPI(H): Inflate from 2022-23 FYA to 2027-28 FYA</v>
      </c>
      <c r="F320" s="205">
        <f xml:space="preserve"> Indexation!F$125</f>
        <v>1.1637741094926037</v>
      </c>
      <c r="G320" s="204" t="str">
        <f xml:space="preserve"> Indexation!G$125</f>
        <v>factor</v>
      </c>
      <c r="H320" s="7"/>
    </row>
    <row r="321" spans="1:8" s="208" customFormat="1" hidden="1" outlineLevel="2">
      <c r="A321" s="212"/>
      <c r="B321" s="212"/>
      <c r="C321" s="213"/>
      <c r="D321" s="214"/>
      <c r="E321" s="208" t="s">
        <v>639</v>
      </c>
      <c r="F321" s="211">
        <f t="shared" ref="F321:F326" si="8" xml:space="preserve"> IF( $F314 = "n/a", 0, $F314 * $F$320 )</f>
        <v>0</v>
      </c>
      <c r="G321" s="208" t="s">
        <v>399</v>
      </c>
      <c r="H321" s="211"/>
    </row>
    <row r="322" spans="1:8" s="208" customFormat="1" hidden="1" outlineLevel="2">
      <c r="A322" s="212"/>
      <c r="B322" s="212"/>
      <c r="C322" s="213"/>
      <c r="D322" s="214"/>
      <c r="E322" s="208" t="s">
        <v>640</v>
      </c>
      <c r="F322" s="211">
        <f t="shared" si="8"/>
        <v>0</v>
      </c>
      <c r="G322" s="208" t="s">
        <v>399</v>
      </c>
      <c r="H322" s="211"/>
    </row>
    <row r="323" spans="1:8" s="208" customFormat="1" hidden="1" outlineLevel="2">
      <c r="A323" s="212"/>
      <c r="B323" s="212"/>
      <c r="C323" s="213"/>
      <c r="D323" s="214"/>
      <c r="E323" s="208" t="s">
        <v>641</v>
      </c>
      <c r="F323" s="211">
        <f t="shared" si="8"/>
        <v>0</v>
      </c>
      <c r="G323" s="208" t="s">
        <v>399</v>
      </c>
      <c r="H323" s="211"/>
    </row>
    <row r="324" spans="1:8" s="208" customFormat="1" hidden="1" outlineLevel="2">
      <c r="A324" s="212"/>
      <c r="B324" s="212"/>
      <c r="C324" s="213"/>
      <c r="D324" s="214"/>
      <c r="E324" s="208" t="s">
        <v>642</v>
      </c>
      <c r="F324" s="211">
        <f t="shared" si="8"/>
        <v>0</v>
      </c>
      <c r="G324" s="208" t="s">
        <v>399</v>
      </c>
      <c r="H324" s="211"/>
    </row>
    <row r="325" spans="1:8" s="208" customFormat="1" hidden="1" outlineLevel="2">
      <c r="A325" s="212"/>
      <c r="B325" s="212"/>
      <c r="C325" s="213"/>
      <c r="D325" s="214"/>
      <c r="E325" s="208" t="s">
        <v>643</v>
      </c>
      <c r="F325" s="211">
        <f t="shared" si="8"/>
        <v>0</v>
      </c>
      <c r="G325" s="208" t="s">
        <v>399</v>
      </c>
      <c r="H325" s="211"/>
    </row>
    <row r="326" spans="1:8" s="208" customFormat="1" hidden="1" outlineLevel="2">
      <c r="A326" s="212"/>
      <c r="B326" s="212"/>
      <c r="C326" s="213"/>
      <c r="D326" s="214"/>
      <c r="E326" s="208" t="s">
        <v>644</v>
      </c>
      <c r="F326" s="211">
        <f t="shared" si="8"/>
        <v>0</v>
      </c>
      <c r="G326" s="208" t="s">
        <v>399</v>
      </c>
      <c r="H326" s="211"/>
    </row>
    <row r="327" spans="1:8" hidden="1" outlineLevel="2"/>
    <row r="328" spans="1:8" hidden="1" outlineLevel="2"/>
    <row r="329" spans="1:8" hidden="1" outlineLevel="2">
      <c r="B329" s="25" t="s">
        <v>645</v>
      </c>
    </row>
    <row r="330" spans="1:8" s="204" customFormat="1" hidden="1" outlineLevel="2">
      <c r="A330" s="201"/>
      <c r="B330" s="201"/>
      <c r="C330" s="202"/>
      <c r="D330" s="203"/>
      <c r="E330" s="204" t="str">
        <f xml:space="preserve"> Inputs!E$131</f>
        <v xml:space="preserve">PR19 BYR Strategic regional water resources RCV adjustment in 2022-23 FYA (CPIH deflated) prices (WR) </v>
      </c>
      <c r="F330" s="210">
        <f xml:space="preserve"> Inputs!F$131</f>
        <v>0</v>
      </c>
      <c r="G330" s="204" t="str">
        <f xml:space="preserve"> Inputs!G$131</f>
        <v>£m</v>
      </c>
      <c r="H330" s="210"/>
    </row>
    <row r="331" spans="1:8" s="204" customFormat="1" hidden="1" outlineLevel="2">
      <c r="A331" s="201"/>
      <c r="B331" s="201"/>
      <c r="C331" s="202"/>
      <c r="D331" s="203"/>
      <c r="E331" s="204" t="str">
        <f xml:space="preserve"> Inputs!E$132</f>
        <v xml:space="preserve">PR19 BYR Strategic regional water resources RCV adjustment in 2022-23 FYA (CPIH deflated) prices (WN) </v>
      </c>
      <c r="F331" s="210">
        <f xml:space="preserve"> Inputs!F$132</f>
        <v>0</v>
      </c>
      <c r="G331" s="204" t="str">
        <f xml:space="preserve"> Inputs!G$132</f>
        <v>£m</v>
      </c>
      <c r="H331" s="210"/>
    </row>
    <row r="332" spans="1:8" s="204" customFormat="1" hidden="1" outlineLevel="2">
      <c r="A332" s="201"/>
      <c r="B332" s="201"/>
      <c r="C332" s="202"/>
      <c r="D332" s="203"/>
      <c r="E332" s="204" t="str">
        <f xml:space="preserve"> Inputs!E$133</f>
        <v xml:space="preserve">PR19 BYR Strategic regional water resources RCV adjustment in 2022-23 FYA (CPIH deflated) prices (WWN) </v>
      </c>
      <c r="F332" s="210">
        <f xml:space="preserve"> Inputs!F$133</f>
        <v>0</v>
      </c>
      <c r="G332" s="204" t="str">
        <f xml:space="preserve"> Inputs!G$133</f>
        <v>£m</v>
      </c>
      <c r="H332" s="210"/>
    </row>
    <row r="333" spans="1:8" s="204" customFormat="1" hidden="1" outlineLevel="2">
      <c r="A333" s="201"/>
      <c r="B333" s="201"/>
      <c r="C333" s="202"/>
      <c r="D333" s="203"/>
      <c r="E333" s="204" t="str">
        <f xml:space="preserve"> Inputs!E$134</f>
        <v xml:space="preserve">PR19 BYR Strategic regional water resources RCV adjustment in 2022-23 FYA (CPIH deflated) prices (BR) </v>
      </c>
      <c r="F333" s="210">
        <f xml:space="preserve"> Inputs!F$134</f>
        <v>0</v>
      </c>
      <c r="G333" s="204" t="str">
        <f xml:space="preserve"> Inputs!G$134</f>
        <v>£m</v>
      </c>
      <c r="H333" s="210"/>
    </row>
    <row r="334" spans="1:8" s="204" customFormat="1" hidden="1" outlineLevel="2">
      <c r="A334" s="201"/>
      <c r="B334" s="201"/>
      <c r="C334" s="202"/>
      <c r="D334" s="203"/>
      <c r="E334" s="204" t="str">
        <f xml:space="preserve"> Inputs!E$135</f>
        <v xml:space="preserve">PR19 BYR Strategic regional water resources RCV adjustment in 2022-23 FYA (CPIH deflated) prices (ADDN1) </v>
      </c>
      <c r="F334" s="210">
        <f xml:space="preserve"> Inputs!F$135</f>
        <v>0</v>
      </c>
      <c r="G334" s="204" t="str">
        <f xml:space="preserve"> Inputs!G$135</f>
        <v>£m</v>
      </c>
      <c r="H334" s="210"/>
    </row>
    <row r="335" spans="1:8" s="204" customFormat="1" hidden="1" outlineLevel="2">
      <c r="A335" s="201"/>
      <c r="B335" s="201"/>
      <c r="C335" s="202"/>
      <c r="D335" s="203"/>
      <c r="E335" s="204" t="str">
        <f xml:space="preserve"> Inputs!E$136</f>
        <v xml:space="preserve">PR19 BYR Strategic regional water resources RCV adjustment in 2022-23 FYA (CPIH deflated) prices (ADDN2) </v>
      </c>
      <c r="F335" s="210">
        <f xml:space="preserve"> Inputs!F$136</f>
        <v>0</v>
      </c>
      <c r="G335" s="204" t="str">
        <f xml:space="preserve"> Inputs!G$136</f>
        <v>£m</v>
      </c>
      <c r="H335" s="210"/>
    </row>
    <row r="336" spans="1:8" hidden="1" outlineLevel="2">
      <c r="A336" s="11"/>
      <c r="B336" s="11"/>
      <c r="C336" s="14"/>
      <c r="D336" s="15"/>
      <c r="E336" s="204" t="str">
        <f xml:space="preserve"> Indexation!E$125</f>
        <v>CPI(H): Inflate from 2022-23 FYA to 2027-28 FYA</v>
      </c>
      <c r="F336" s="205">
        <f xml:space="preserve"> Indexation!F$125</f>
        <v>1.1637741094926037</v>
      </c>
      <c r="G336" s="204" t="str">
        <f xml:space="preserve"> Indexation!G$125</f>
        <v>factor</v>
      </c>
      <c r="H336" s="7"/>
    </row>
    <row r="337" spans="1:8" s="208" customFormat="1" hidden="1" outlineLevel="2">
      <c r="A337" s="212"/>
      <c r="B337" s="212"/>
      <c r="C337" s="213"/>
      <c r="D337" s="214"/>
      <c r="E337" s="208" t="s">
        <v>646</v>
      </c>
      <c r="F337" s="211">
        <f t="shared" ref="F337:F342" si="9" xml:space="preserve"> IF( $F330 = "n/a", 0, $F330 * $F$336 )</f>
        <v>0</v>
      </c>
      <c r="G337" s="208" t="s">
        <v>399</v>
      </c>
      <c r="H337" s="211"/>
    </row>
    <row r="338" spans="1:8" s="208" customFormat="1" hidden="1" outlineLevel="2">
      <c r="A338" s="212"/>
      <c r="B338" s="212"/>
      <c r="C338" s="213"/>
      <c r="D338" s="214"/>
      <c r="E338" s="208" t="s">
        <v>647</v>
      </c>
      <c r="F338" s="211">
        <f t="shared" si="9"/>
        <v>0</v>
      </c>
      <c r="G338" s="208" t="s">
        <v>399</v>
      </c>
      <c r="H338" s="211"/>
    </row>
    <row r="339" spans="1:8" s="208" customFormat="1" hidden="1" outlineLevel="2">
      <c r="A339" s="212"/>
      <c r="B339" s="212"/>
      <c r="C339" s="213"/>
      <c r="D339" s="214"/>
      <c r="E339" s="208" t="s">
        <v>648</v>
      </c>
      <c r="F339" s="211">
        <f t="shared" si="9"/>
        <v>0</v>
      </c>
      <c r="G339" s="208" t="s">
        <v>399</v>
      </c>
      <c r="H339" s="211"/>
    </row>
    <row r="340" spans="1:8" s="208" customFormat="1" hidden="1" outlineLevel="2">
      <c r="A340" s="212"/>
      <c r="B340" s="212"/>
      <c r="C340" s="213"/>
      <c r="D340" s="214"/>
      <c r="E340" s="208" t="s">
        <v>649</v>
      </c>
      <c r="F340" s="211">
        <f t="shared" si="9"/>
        <v>0</v>
      </c>
      <c r="G340" s="208" t="s">
        <v>399</v>
      </c>
      <c r="H340" s="211"/>
    </row>
    <row r="341" spans="1:8" s="208" customFormat="1" hidden="1" outlineLevel="2">
      <c r="A341" s="212"/>
      <c r="B341" s="212"/>
      <c r="C341" s="213"/>
      <c r="D341" s="214"/>
      <c r="E341" s="208" t="s">
        <v>650</v>
      </c>
      <c r="F341" s="211">
        <f t="shared" si="9"/>
        <v>0</v>
      </c>
      <c r="G341" s="208" t="s">
        <v>399</v>
      </c>
      <c r="H341" s="211"/>
    </row>
    <row r="342" spans="1:8" s="208" customFormat="1" hidden="1" outlineLevel="2">
      <c r="A342" s="212"/>
      <c r="B342" s="212"/>
      <c r="C342" s="213"/>
      <c r="D342" s="214"/>
      <c r="E342" s="208" t="s">
        <v>651</v>
      </c>
      <c r="F342" s="211">
        <f t="shared" si="9"/>
        <v>0</v>
      </c>
      <c r="G342" s="208" t="s">
        <v>399</v>
      </c>
      <c r="H342" s="211"/>
    </row>
    <row r="343" spans="1:8" hidden="1" outlineLevel="2"/>
    <row r="344" spans="1:8" hidden="1" outlineLevel="2"/>
    <row r="345" spans="1:8" hidden="1" outlineLevel="2">
      <c r="B345" s="25" t="s">
        <v>652</v>
      </c>
    </row>
    <row r="346" spans="1:8" s="204" customFormat="1" hidden="1" outlineLevel="2">
      <c r="A346" s="201"/>
      <c r="B346" s="201"/>
      <c r="C346" s="202"/>
      <c r="D346" s="203"/>
      <c r="E346" s="204" t="str">
        <f xml:space="preserve"> Inputs!E$138</f>
        <v xml:space="preserve">PR19 BYR Green recovery RCV adjustment in 2022-23 FYA (CPIH deflated) prices (WR) </v>
      </c>
      <c r="F346" s="210">
        <f xml:space="preserve"> Inputs!F$138</f>
        <v>0</v>
      </c>
      <c r="G346" s="204" t="str">
        <f xml:space="preserve"> Inputs!G$138</f>
        <v>£m</v>
      </c>
      <c r="H346" s="210"/>
    </row>
    <row r="347" spans="1:8" s="204" customFormat="1" hidden="1" outlineLevel="2">
      <c r="A347" s="201"/>
      <c r="B347" s="201"/>
      <c r="C347" s="202"/>
      <c r="D347" s="203"/>
      <c r="E347" s="204" t="str">
        <f xml:space="preserve"> Inputs!E$139</f>
        <v xml:space="preserve">PR19 BYR Green recovery RCV adjustment in 2022-23 FYA (CPIH deflated) prices (WN) </v>
      </c>
      <c r="F347" s="210">
        <f xml:space="preserve"> Inputs!F$139</f>
        <v>0</v>
      </c>
      <c r="G347" s="204" t="str">
        <f xml:space="preserve"> Inputs!G$139</f>
        <v>£m</v>
      </c>
      <c r="H347" s="210"/>
    </row>
    <row r="348" spans="1:8" s="204" customFormat="1" hidden="1" outlineLevel="2">
      <c r="A348" s="201"/>
      <c r="B348" s="201"/>
      <c r="C348" s="202"/>
      <c r="D348" s="203"/>
      <c r="E348" s="204" t="str">
        <f xml:space="preserve"> Inputs!E$140</f>
        <v xml:space="preserve">PR19 BYR Green recovery RCV adjustment in 2022-23 FYA (CPIH deflated) prices (WWN) </v>
      </c>
      <c r="F348" s="210">
        <f xml:space="preserve"> Inputs!F$140</f>
        <v>0</v>
      </c>
      <c r="G348" s="204" t="str">
        <f xml:space="preserve"> Inputs!G$140</f>
        <v>£m</v>
      </c>
      <c r="H348" s="210"/>
    </row>
    <row r="349" spans="1:8" s="204" customFormat="1" hidden="1" outlineLevel="2">
      <c r="A349" s="201"/>
      <c r="B349" s="201"/>
      <c r="C349" s="202"/>
      <c r="D349" s="203"/>
      <c r="E349" s="204" t="str">
        <f xml:space="preserve"> Inputs!E$141</f>
        <v xml:space="preserve">PR19 BYR Green recovery RCV adjustment in 2022-23 FYA (CPIH deflated) prices (BR) </v>
      </c>
      <c r="F349" s="210">
        <f xml:space="preserve"> Inputs!F$141</f>
        <v>0</v>
      </c>
      <c r="G349" s="204" t="str">
        <f xml:space="preserve"> Inputs!G$141</f>
        <v>£m</v>
      </c>
      <c r="H349" s="210"/>
    </row>
    <row r="350" spans="1:8" s="204" customFormat="1" hidden="1" outlineLevel="2">
      <c r="A350" s="201"/>
      <c r="B350" s="201"/>
      <c r="C350" s="202"/>
      <c r="D350" s="203"/>
      <c r="E350" s="204" t="str">
        <f xml:space="preserve"> Inputs!E$142</f>
        <v xml:space="preserve">PR19 BYR Green recovery RCV adjustment in 2022-23 FYA (CPIH deflated) prices (ADDN1) </v>
      </c>
      <c r="F350" s="210">
        <f xml:space="preserve"> Inputs!F$142</f>
        <v>0</v>
      </c>
      <c r="G350" s="204" t="str">
        <f xml:space="preserve"> Inputs!G$142</f>
        <v>£m</v>
      </c>
      <c r="H350" s="210"/>
    </row>
    <row r="351" spans="1:8" s="204" customFormat="1" hidden="1" outlineLevel="2">
      <c r="A351" s="201"/>
      <c r="B351" s="201"/>
      <c r="C351" s="202"/>
      <c r="D351" s="203"/>
      <c r="E351" s="204" t="str">
        <f xml:space="preserve"> Inputs!E$143</f>
        <v xml:space="preserve">PR19 BYR Green recovery RCV adjustment in 2022-23 FYA (CPIH deflated) prices (ADDN2) </v>
      </c>
      <c r="F351" s="210">
        <f xml:space="preserve"> Inputs!F$143</f>
        <v>0</v>
      </c>
      <c r="G351" s="204" t="str">
        <f xml:space="preserve"> Inputs!G$143</f>
        <v>£m</v>
      </c>
      <c r="H351" s="210"/>
    </row>
    <row r="352" spans="1:8" hidden="1" outlineLevel="2">
      <c r="A352" s="11"/>
      <c r="B352" s="11"/>
      <c r="C352" s="14"/>
      <c r="D352" s="15"/>
      <c r="E352" s="204" t="str">
        <f xml:space="preserve"> Indexation!E$125</f>
        <v>CPI(H): Inflate from 2022-23 FYA to 2027-28 FYA</v>
      </c>
      <c r="F352" s="205">
        <f xml:space="preserve"> Indexation!F$125</f>
        <v>1.1637741094926037</v>
      </c>
      <c r="G352" s="204" t="str">
        <f xml:space="preserve"> Indexation!G$125</f>
        <v>factor</v>
      </c>
      <c r="H352" s="7"/>
    </row>
    <row r="353" spans="1:8" s="208" customFormat="1" hidden="1" outlineLevel="2">
      <c r="A353" s="212"/>
      <c r="B353" s="212"/>
      <c r="C353" s="213"/>
      <c r="D353" s="214"/>
      <c r="E353" s="208" t="s">
        <v>653</v>
      </c>
      <c r="F353" s="211">
        <f t="shared" ref="F353:F358" si="10" xml:space="preserve"> IF( $F346 = "n/a", 0, $F346 * $F$352 )</f>
        <v>0</v>
      </c>
      <c r="G353" s="208" t="s">
        <v>399</v>
      </c>
      <c r="H353" s="211"/>
    </row>
    <row r="354" spans="1:8" s="208" customFormat="1" hidden="1" outlineLevel="2">
      <c r="A354" s="212"/>
      <c r="B354" s="212"/>
      <c r="C354" s="213"/>
      <c r="D354" s="214"/>
      <c r="E354" s="208" t="s">
        <v>654</v>
      </c>
      <c r="F354" s="211">
        <f t="shared" si="10"/>
        <v>0</v>
      </c>
      <c r="G354" s="208" t="s">
        <v>399</v>
      </c>
      <c r="H354" s="211"/>
    </row>
    <row r="355" spans="1:8" s="208" customFormat="1" hidden="1" outlineLevel="2">
      <c r="A355" s="212"/>
      <c r="B355" s="212"/>
      <c r="C355" s="213"/>
      <c r="D355" s="214"/>
      <c r="E355" s="208" t="s">
        <v>655</v>
      </c>
      <c r="F355" s="211">
        <f t="shared" si="10"/>
        <v>0</v>
      </c>
      <c r="G355" s="208" t="s">
        <v>399</v>
      </c>
      <c r="H355" s="211"/>
    </row>
    <row r="356" spans="1:8" s="208" customFormat="1" hidden="1" outlineLevel="2">
      <c r="A356" s="212"/>
      <c r="B356" s="212"/>
      <c r="C356" s="213"/>
      <c r="D356" s="214"/>
      <c r="E356" s="208" t="s">
        <v>656</v>
      </c>
      <c r="F356" s="211">
        <f t="shared" si="10"/>
        <v>0</v>
      </c>
      <c r="G356" s="208" t="s">
        <v>399</v>
      </c>
      <c r="H356" s="211"/>
    </row>
    <row r="357" spans="1:8" s="208" customFormat="1" hidden="1" outlineLevel="2">
      <c r="A357" s="212"/>
      <c r="B357" s="212"/>
      <c r="C357" s="213"/>
      <c r="D357" s="214"/>
      <c r="E357" s="208" t="s">
        <v>657</v>
      </c>
      <c r="F357" s="211">
        <f t="shared" si="10"/>
        <v>0</v>
      </c>
      <c r="G357" s="208" t="s">
        <v>399</v>
      </c>
      <c r="H357" s="211"/>
    </row>
    <row r="358" spans="1:8" s="208" customFormat="1" hidden="1" outlineLevel="2">
      <c r="A358" s="212"/>
      <c r="B358" s="212"/>
      <c r="C358" s="213"/>
      <c r="D358" s="214"/>
      <c r="E358" s="208" t="s">
        <v>658</v>
      </c>
      <c r="F358" s="211">
        <f t="shared" si="10"/>
        <v>0</v>
      </c>
      <c r="G358" s="208" t="s">
        <v>399</v>
      </c>
      <c r="H358" s="211"/>
    </row>
    <row r="359" spans="1:8" hidden="1" outlineLevel="2"/>
    <row r="360" spans="1:8" hidden="1" outlineLevel="2"/>
    <row r="361" spans="1:8" hidden="1" outlineLevel="2">
      <c r="B361" s="25" t="s">
        <v>659</v>
      </c>
    </row>
    <row r="362" spans="1:8" s="204" customFormat="1" hidden="1" outlineLevel="2">
      <c r="A362" s="201"/>
      <c r="B362" s="201"/>
      <c r="C362" s="202"/>
      <c r="D362" s="203"/>
      <c r="E362" s="204" t="str">
        <f xml:space="preserve"> Inputs!E$145</f>
        <v xml:space="preserve">PR19 BYR Other RCV adjustment in 2022-23 FYA (CPIH deflated) prices (WR) </v>
      </c>
      <c r="F362" s="210">
        <f xml:space="preserve"> Inputs!F$145</f>
        <v>0</v>
      </c>
      <c r="G362" s="204" t="str">
        <f xml:space="preserve"> Inputs!G$145</f>
        <v>£m</v>
      </c>
      <c r="H362" s="210"/>
    </row>
    <row r="363" spans="1:8" s="204" customFormat="1" hidden="1" outlineLevel="2">
      <c r="A363" s="201"/>
      <c r="B363" s="201"/>
      <c r="C363" s="202"/>
      <c r="D363" s="203"/>
      <c r="E363" s="204" t="str">
        <f xml:space="preserve"> Inputs!E$146</f>
        <v xml:space="preserve">PR19 BYR Other RCV adjustment in 2022-23 FYA (CPIH deflated) prices (WN) </v>
      </c>
      <c r="F363" s="210">
        <f xml:space="preserve"> Inputs!F$146</f>
        <v>0</v>
      </c>
      <c r="G363" s="204" t="str">
        <f xml:space="preserve"> Inputs!G$146</f>
        <v>£m</v>
      </c>
      <c r="H363" s="210"/>
    </row>
    <row r="364" spans="1:8" s="204" customFormat="1" hidden="1" outlineLevel="2">
      <c r="A364" s="201"/>
      <c r="B364" s="201"/>
      <c r="C364" s="202"/>
      <c r="D364" s="203"/>
      <c r="E364" s="204" t="str">
        <f xml:space="preserve"> Inputs!E$147</f>
        <v xml:space="preserve">PR19 BYR Other RCV adjustment in 2022-23 FYA (CPIH deflated) prices (WWN) </v>
      </c>
      <c r="F364" s="210">
        <f xml:space="preserve"> Inputs!F$147</f>
        <v>0</v>
      </c>
      <c r="G364" s="204" t="str">
        <f xml:space="preserve"> Inputs!G$147</f>
        <v>£m</v>
      </c>
      <c r="H364" s="210"/>
    </row>
    <row r="365" spans="1:8" s="204" customFormat="1" hidden="1" outlineLevel="2">
      <c r="A365" s="201"/>
      <c r="B365" s="201"/>
      <c r="C365" s="202"/>
      <c r="D365" s="203"/>
      <c r="E365" s="204" t="str">
        <f xml:space="preserve"> Inputs!E$148</f>
        <v xml:space="preserve">PR19 BYR Other RCV adjustment in 2022-23 FYA (CPIH deflated) prices (BR) </v>
      </c>
      <c r="F365" s="210">
        <f xml:space="preserve"> Inputs!F$148</f>
        <v>0</v>
      </c>
      <c r="G365" s="204" t="str">
        <f xml:space="preserve"> Inputs!G$148</f>
        <v>£m</v>
      </c>
      <c r="H365" s="210"/>
    </row>
    <row r="366" spans="1:8" s="204" customFormat="1" hidden="1" outlineLevel="2">
      <c r="A366" s="201"/>
      <c r="B366" s="201"/>
      <c r="C366" s="202"/>
      <c r="D366" s="203"/>
      <c r="E366" s="204" t="str">
        <f xml:space="preserve"> Inputs!E$149</f>
        <v xml:space="preserve">PR19 BYR Other RCV adjustment in 2022-23 FYA (CPIH deflated) prices (ADDN1) </v>
      </c>
      <c r="F366" s="210">
        <f xml:space="preserve"> Inputs!F$149</f>
        <v>0</v>
      </c>
      <c r="G366" s="204" t="str">
        <f xml:space="preserve"> Inputs!G$149</f>
        <v>£m</v>
      </c>
      <c r="H366" s="210"/>
    </row>
    <row r="367" spans="1:8" s="204" customFormat="1" hidden="1" outlineLevel="2">
      <c r="A367" s="201"/>
      <c r="B367" s="201"/>
      <c r="C367" s="202"/>
      <c r="D367" s="203"/>
      <c r="E367" s="204" t="str">
        <f xml:space="preserve"> Inputs!E$150</f>
        <v xml:space="preserve">PR19 BYR Other RCV adjustment in 2022-23 FYA (CPIH deflated) prices (ADDN2) </v>
      </c>
      <c r="F367" s="210">
        <f xml:space="preserve"> Inputs!F$150</f>
        <v>0</v>
      </c>
      <c r="G367" s="204" t="str">
        <f xml:space="preserve"> Inputs!G$150</f>
        <v>£m</v>
      </c>
      <c r="H367" s="210"/>
    </row>
    <row r="368" spans="1:8" hidden="1" outlineLevel="2">
      <c r="A368" s="11"/>
      <c r="B368" s="11"/>
      <c r="C368" s="14"/>
      <c r="D368" s="15"/>
      <c r="E368" s="204" t="str">
        <f xml:space="preserve"> Indexation!E$125</f>
        <v>CPI(H): Inflate from 2022-23 FYA to 2027-28 FYA</v>
      </c>
      <c r="F368" s="205">
        <f xml:space="preserve"> Indexation!F$125</f>
        <v>1.1637741094926037</v>
      </c>
      <c r="G368" s="204" t="str">
        <f xml:space="preserve"> Indexation!G$125</f>
        <v>factor</v>
      </c>
      <c r="H368" s="7"/>
    </row>
    <row r="369" spans="1:8" s="208" customFormat="1" hidden="1" outlineLevel="2">
      <c r="A369" s="212"/>
      <c r="B369" s="212"/>
      <c r="C369" s="213"/>
      <c r="D369" s="214"/>
      <c r="E369" s="208" t="s">
        <v>660</v>
      </c>
      <c r="F369" s="211">
        <f t="shared" ref="F369:F374" si="11" xml:space="preserve"> IF( $F362 = "n/a", 0, $F362 * $F$368 )</f>
        <v>0</v>
      </c>
      <c r="G369" s="208" t="s">
        <v>399</v>
      </c>
      <c r="H369" s="211"/>
    </row>
    <row r="370" spans="1:8" s="208" customFormat="1" hidden="1" outlineLevel="2">
      <c r="A370" s="212"/>
      <c r="B370" s="212"/>
      <c r="C370" s="213"/>
      <c r="D370" s="214"/>
      <c r="E370" s="208" t="s">
        <v>661</v>
      </c>
      <c r="F370" s="211">
        <f t="shared" si="11"/>
        <v>0</v>
      </c>
      <c r="G370" s="208" t="s">
        <v>399</v>
      </c>
      <c r="H370" s="211"/>
    </row>
    <row r="371" spans="1:8" s="208" customFormat="1" hidden="1" outlineLevel="2">
      <c r="A371" s="212"/>
      <c r="B371" s="212"/>
      <c r="C371" s="213"/>
      <c r="D371" s="214"/>
      <c r="E371" s="208" t="s">
        <v>662</v>
      </c>
      <c r="F371" s="211">
        <f t="shared" si="11"/>
        <v>0</v>
      </c>
      <c r="G371" s="208" t="s">
        <v>399</v>
      </c>
      <c r="H371" s="211"/>
    </row>
    <row r="372" spans="1:8" s="208" customFormat="1" hidden="1" outlineLevel="2">
      <c r="A372" s="212"/>
      <c r="B372" s="212"/>
      <c r="C372" s="213"/>
      <c r="D372" s="214"/>
      <c r="E372" s="208" t="s">
        <v>663</v>
      </c>
      <c r="F372" s="211">
        <f t="shared" si="11"/>
        <v>0</v>
      </c>
      <c r="G372" s="208" t="s">
        <v>399</v>
      </c>
      <c r="H372" s="211"/>
    </row>
    <row r="373" spans="1:8" s="208" customFormat="1" hidden="1" outlineLevel="2">
      <c r="A373" s="212"/>
      <c r="B373" s="212"/>
      <c r="C373" s="213"/>
      <c r="D373" s="214"/>
      <c r="E373" s="208" t="s">
        <v>664</v>
      </c>
      <c r="F373" s="211">
        <f t="shared" si="11"/>
        <v>0</v>
      </c>
      <c r="G373" s="208" t="s">
        <v>399</v>
      </c>
      <c r="H373" s="211"/>
    </row>
    <row r="374" spans="1:8" s="208" customFormat="1" hidden="1" outlineLevel="2">
      <c r="A374" s="212"/>
      <c r="B374" s="212"/>
      <c r="C374" s="213"/>
      <c r="D374" s="214"/>
      <c r="E374" s="208" t="s">
        <v>665</v>
      </c>
      <c r="F374" s="211">
        <f t="shared" si="11"/>
        <v>0</v>
      </c>
      <c r="G374" s="208" t="s">
        <v>399</v>
      </c>
      <c r="H374" s="211"/>
    </row>
    <row r="375" spans="1:8" hidden="1" outlineLevel="2"/>
    <row r="376" spans="1:8" hidden="1" outlineLevel="2"/>
    <row r="377" spans="1:8" hidden="1" outlineLevel="2">
      <c r="B377" s="25" t="s">
        <v>666</v>
      </c>
    </row>
    <row r="378" spans="1:8" hidden="1" outlineLevel="2">
      <c r="E378" s="29" t="str">
        <f xml:space="preserve"> E$257</f>
        <v xml:space="preserve">PR19 BYR ODI RCV adjustment in 2027-28 FYA prices (WR) </v>
      </c>
      <c r="F378" s="12">
        <f xml:space="preserve"> F$257</f>
        <v>0</v>
      </c>
      <c r="G378" s="29" t="str">
        <f xml:space="preserve"> G$257</f>
        <v>£m</v>
      </c>
      <c r="H378" s="12"/>
    </row>
    <row r="379" spans="1:8" hidden="1" outlineLevel="2">
      <c r="E379" s="29" t="str">
        <f xml:space="preserve"> E$258</f>
        <v xml:space="preserve">PR19 BYR ODI RCV adjustment in 2027-28 FYA prices (WN) </v>
      </c>
      <c r="F379" s="12">
        <f xml:space="preserve"> F$258</f>
        <v>0</v>
      </c>
      <c r="G379" s="29" t="str">
        <f xml:space="preserve"> G$258</f>
        <v>£m</v>
      </c>
      <c r="H379" s="12"/>
    </row>
    <row r="380" spans="1:8" hidden="1" outlineLevel="2">
      <c r="E380" s="29" t="str">
        <f xml:space="preserve"> E$259</f>
        <v xml:space="preserve">PR19 BYR ODI RCV adjustment in 2027-28 FYA prices (WWN) </v>
      </c>
      <c r="F380" s="12">
        <f xml:space="preserve"> F$259</f>
        <v>0</v>
      </c>
      <c r="G380" s="29" t="str">
        <f xml:space="preserve"> G$259</f>
        <v>£m</v>
      </c>
      <c r="H380" s="12"/>
    </row>
    <row r="381" spans="1:8" hidden="1" outlineLevel="2">
      <c r="E381" s="29" t="str">
        <f xml:space="preserve"> E$260</f>
        <v xml:space="preserve">PR19 BYR ODI RCV adjustment in 2027-28 FYA prices (BR) </v>
      </c>
      <c r="F381" s="12">
        <f xml:space="preserve"> F$260</f>
        <v>0</v>
      </c>
      <c r="G381" s="29" t="str">
        <f xml:space="preserve"> G$260</f>
        <v>£m</v>
      </c>
      <c r="H381" s="12"/>
    </row>
    <row r="382" spans="1:8" hidden="1" outlineLevel="2">
      <c r="E382" s="29" t="str">
        <f xml:space="preserve"> E$261</f>
        <v xml:space="preserve">PR19 BYR ODI RCV adjustment in 2027-28 FYA prices (ADDN1) </v>
      </c>
      <c r="F382" s="12">
        <f xml:space="preserve"> F$261</f>
        <v>0</v>
      </c>
      <c r="G382" s="29" t="str">
        <f xml:space="preserve"> G$261</f>
        <v>£m</v>
      </c>
      <c r="H382" s="12"/>
    </row>
    <row r="383" spans="1:8" hidden="1" outlineLevel="2">
      <c r="E383" s="29" t="str">
        <f xml:space="preserve"> E$262</f>
        <v xml:space="preserve">PR19 BYR ODI RCV adjustment in 2027-28 FYA prices (ADDN2) </v>
      </c>
      <c r="F383" s="12">
        <f xml:space="preserve"> F$262</f>
        <v>0</v>
      </c>
      <c r="G383" s="29" t="str">
        <f xml:space="preserve"> G$262</f>
        <v>£m</v>
      </c>
      <c r="H383" s="12"/>
    </row>
    <row r="384" spans="1:8" hidden="1" outlineLevel="2">
      <c r="A384" s="11"/>
      <c r="B384" s="11"/>
      <c r="C384" s="14"/>
      <c r="D384" s="15"/>
      <c r="E384" s="208" t="s">
        <v>666</v>
      </c>
      <c r="F384" s="211">
        <f xml:space="preserve"> SUM( $F378:$F383 )</f>
        <v>0</v>
      </c>
      <c r="G384" s="208" t="s">
        <v>399</v>
      </c>
      <c r="H384" s="12"/>
    </row>
    <row r="385" spans="1:8" hidden="1" outlineLevel="2"/>
    <row r="386" spans="1:8" hidden="1" outlineLevel="2"/>
    <row r="387" spans="1:8" hidden="1" outlineLevel="2">
      <c r="B387" s="25" t="s">
        <v>667</v>
      </c>
    </row>
    <row r="388" spans="1:8" hidden="1" outlineLevel="2">
      <c r="E388" s="29" t="str">
        <f xml:space="preserve"> E$273</f>
        <v xml:space="preserve">PR19 BYR WINEP / NEP RCV adjustment in 2027-28 FYA prices (WR) </v>
      </c>
      <c r="F388" s="12">
        <f xml:space="preserve"> F$273</f>
        <v>0</v>
      </c>
      <c r="G388" s="29" t="str">
        <f xml:space="preserve"> G$273</f>
        <v>£m</v>
      </c>
      <c r="H388" s="12"/>
    </row>
    <row r="389" spans="1:8" hidden="1" outlineLevel="2">
      <c r="E389" s="29" t="str">
        <f xml:space="preserve"> E$274</f>
        <v xml:space="preserve">PR19 BYR WINEP / NEP RCV adjustment in 2027-28 FYA prices (WN) </v>
      </c>
      <c r="F389" s="12">
        <f xml:space="preserve"> F$274</f>
        <v>0</v>
      </c>
      <c r="G389" s="29" t="str">
        <f xml:space="preserve"> G$274</f>
        <v>£m</v>
      </c>
      <c r="H389" s="12"/>
    </row>
    <row r="390" spans="1:8" hidden="1" outlineLevel="2">
      <c r="E390" s="29" t="str">
        <f xml:space="preserve"> E$275</f>
        <v xml:space="preserve">PR19 BYR WINEP / NEP RCV adjustment in 2027-28 FYA prices (WWN) </v>
      </c>
      <c r="F390" s="12">
        <f xml:space="preserve"> F$275</f>
        <v>0</v>
      </c>
      <c r="G390" s="29" t="str">
        <f xml:space="preserve"> G$275</f>
        <v>£m</v>
      </c>
      <c r="H390" s="12"/>
    </row>
    <row r="391" spans="1:8" hidden="1" outlineLevel="2">
      <c r="E391" s="29" t="str">
        <f xml:space="preserve"> E$276</f>
        <v xml:space="preserve">PR19 BYR WINEP / NEP RCV adjustment in 2027-28 FYA prices (BR) </v>
      </c>
      <c r="F391" s="12">
        <f xml:space="preserve"> F$276</f>
        <v>0</v>
      </c>
      <c r="G391" s="29" t="str">
        <f xml:space="preserve"> G$276</f>
        <v>£m</v>
      </c>
      <c r="H391" s="12"/>
    </row>
    <row r="392" spans="1:8" hidden="1" outlineLevel="2">
      <c r="E392" s="29" t="str">
        <f xml:space="preserve"> E$277</f>
        <v xml:space="preserve">PR19 BYR WINEP / NEP RCV adjustment in 2027-28 FYA prices (ADDN1) </v>
      </c>
      <c r="F392" s="12">
        <f xml:space="preserve"> F$277</f>
        <v>0</v>
      </c>
      <c r="G392" s="29" t="str">
        <f xml:space="preserve"> G$277</f>
        <v>£m</v>
      </c>
      <c r="H392" s="12"/>
    </row>
    <row r="393" spans="1:8" hidden="1" outlineLevel="2">
      <c r="E393" s="29" t="str">
        <f xml:space="preserve"> E$278</f>
        <v xml:space="preserve">PR19 BYR WINEP / NEP RCV adjustment in 2027-28 FYA prices (ADDN2) </v>
      </c>
      <c r="F393" s="12">
        <f xml:space="preserve"> F$278</f>
        <v>0</v>
      </c>
      <c r="G393" s="29" t="str">
        <f xml:space="preserve"> G$278</f>
        <v>£m</v>
      </c>
      <c r="H393" s="12"/>
    </row>
    <row r="394" spans="1:8" hidden="1" outlineLevel="2">
      <c r="A394" s="11"/>
      <c r="B394" s="11"/>
      <c r="C394" s="14"/>
      <c r="D394" s="15"/>
      <c r="E394" s="208" t="s">
        <v>667</v>
      </c>
      <c r="F394" s="211">
        <f xml:space="preserve"> SUM( $F388:$F393 )</f>
        <v>0</v>
      </c>
      <c r="G394" s="208" t="s">
        <v>399</v>
      </c>
      <c r="H394" s="12"/>
    </row>
    <row r="395" spans="1:8" hidden="1" outlineLevel="2"/>
    <row r="396" spans="1:8" hidden="1" outlineLevel="2"/>
    <row r="397" spans="1:8" hidden="1" outlineLevel="2">
      <c r="B397" s="25" t="s">
        <v>668</v>
      </c>
    </row>
    <row r="398" spans="1:8" hidden="1" outlineLevel="2">
      <c r="E398" s="29" t="str">
        <f xml:space="preserve"> E$289</f>
        <v xml:space="preserve">PR19 BYR Costs reconciliation RCV adjustment in 2027-28 FYA prices (WR) </v>
      </c>
      <c r="F398" s="12">
        <f xml:space="preserve"> F$289</f>
        <v>0</v>
      </c>
      <c r="G398" s="29" t="str">
        <f xml:space="preserve"> G$289</f>
        <v>£m</v>
      </c>
      <c r="H398" s="12"/>
    </row>
    <row r="399" spans="1:8" hidden="1" outlineLevel="2">
      <c r="E399" s="29" t="str">
        <f xml:space="preserve"> E$290</f>
        <v xml:space="preserve">PR19 BYR Costs reconciliation RCV adjustment in 2027-28 FYA prices (WN) </v>
      </c>
      <c r="F399" s="12">
        <f xml:space="preserve"> F$290</f>
        <v>0</v>
      </c>
      <c r="G399" s="29" t="str">
        <f xml:space="preserve"> G$290</f>
        <v>£m</v>
      </c>
      <c r="H399" s="12"/>
    </row>
    <row r="400" spans="1:8" hidden="1" outlineLevel="2">
      <c r="E400" s="29" t="str">
        <f xml:space="preserve"> E$291</f>
        <v xml:space="preserve">PR19 BYR Costs reconciliation RCV adjustment in 2027-28 FYA prices (WWN) </v>
      </c>
      <c r="F400" s="12">
        <f xml:space="preserve"> F$291</f>
        <v>0</v>
      </c>
      <c r="G400" s="29" t="str">
        <f xml:space="preserve"> G$291</f>
        <v>£m</v>
      </c>
      <c r="H400" s="12"/>
    </row>
    <row r="401" spans="1:8" hidden="1" outlineLevel="2">
      <c r="E401" s="29" t="str">
        <f xml:space="preserve"> E$292</f>
        <v xml:space="preserve">PR19 BYR Costs reconciliation RCV adjustment in 2027-28 FYA prices (BR) </v>
      </c>
      <c r="F401" s="12">
        <f xml:space="preserve"> F$292</f>
        <v>0</v>
      </c>
      <c r="G401" s="29" t="str">
        <f xml:space="preserve"> G$292</f>
        <v>£m</v>
      </c>
      <c r="H401" s="12"/>
    </row>
    <row r="402" spans="1:8" hidden="1" outlineLevel="2">
      <c r="E402" s="29" t="str">
        <f xml:space="preserve"> E$293</f>
        <v xml:space="preserve">PR19 BYR Costs reconciliation RCV adjustment in 2027-28 FYA prices (ADDN1) </v>
      </c>
      <c r="F402" s="12">
        <f xml:space="preserve"> F$293</f>
        <v>0</v>
      </c>
      <c r="G402" s="29" t="str">
        <f xml:space="preserve"> G$293</f>
        <v>£m</v>
      </c>
      <c r="H402" s="12"/>
    </row>
    <row r="403" spans="1:8" hidden="1" outlineLevel="2">
      <c r="E403" s="29" t="str">
        <f xml:space="preserve"> E$294</f>
        <v xml:space="preserve">PR19 BYR Costs reconciliation RCV adjustment in 2027-28 FYA prices (ADDN2) </v>
      </c>
      <c r="F403" s="12">
        <f xml:space="preserve"> F$294</f>
        <v>0</v>
      </c>
      <c r="G403" s="29" t="str">
        <f xml:space="preserve"> G$294</f>
        <v>£m</v>
      </c>
      <c r="H403" s="12"/>
    </row>
    <row r="404" spans="1:8" hidden="1" outlineLevel="2">
      <c r="A404" s="11"/>
      <c r="B404" s="11"/>
      <c r="C404" s="14"/>
      <c r="D404" s="15"/>
      <c r="E404" s="208" t="s">
        <v>668</v>
      </c>
      <c r="F404" s="211">
        <f xml:space="preserve"> SUM( $F398:$F403 )</f>
        <v>0</v>
      </c>
      <c r="G404" s="208" t="s">
        <v>399</v>
      </c>
      <c r="H404" s="12"/>
    </row>
    <row r="405" spans="1:8" hidden="1" outlineLevel="2"/>
    <row r="406" spans="1:8" hidden="1" outlineLevel="2"/>
    <row r="407" spans="1:8" hidden="1" outlineLevel="2">
      <c r="B407" s="25" t="s">
        <v>669</v>
      </c>
    </row>
    <row r="408" spans="1:8" hidden="1" outlineLevel="2">
      <c r="E408" s="29" t="str">
        <f xml:space="preserve"> E$305</f>
        <v xml:space="preserve">PR19 BYR Land sales RCV adjustment in 2027-28 FYA prices (WR) </v>
      </c>
      <c r="F408" s="12">
        <f xml:space="preserve"> F$305</f>
        <v>0</v>
      </c>
      <c r="G408" s="29" t="str">
        <f xml:space="preserve"> G$305</f>
        <v>£m</v>
      </c>
      <c r="H408" s="12"/>
    </row>
    <row r="409" spans="1:8" hidden="1" outlineLevel="2">
      <c r="E409" s="29" t="str">
        <f xml:space="preserve"> E$306</f>
        <v xml:space="preserve">PR19 BYR Land sales RCV adjustment in 2027-28 FYA prices (WN) </v>
      </c>
      <c r="F409" s="12">
        <f xml:space="preserve"> F$306</f>
        <v>0</v>
      </c>
      <c r="G409" s="29" t="str">
        <f xml:space="preserve"> G$306</f>
        <v>£m</v>
      </c>
      <c r="H409" s="12"/>
    </row>
    <row r="410" spans="1:8" hidden="1" outlineLevel="2">
      <c r="E410" s="29" t="str">
        <f xml:space="preserve"> E$307</f>
        <v xml:space="preserve">PR19 BYR Land sales RCV adjustment in 2027-28 FYA prices (WWN) </v>
      </c>
      <c r="F410" s="12">
        <f xml:space="preserve"> F$307</f>
        <v>0</v>
      </c>
      <c r="G410" s="29" t="str">
        <f xml:space="preserve"> G$307</f>
        <v>£m</v>
      </c>
      <c r="H410" s="12"/>
    </row>
    <row r="411" spans="1:8" hidden="1" outlineLevel="2">
      <c r="E411" s="29" t="str">
        <f xml:space="preserve"> E$308</f>
        <v xml:space="preserve">PR19 BYR Land sales RCV adjustment in 2027-28 FYA prices (BR) </v>
      </c>
      <c r="F411" s="12">
        <f xml:space="preserve"> F$308</f>
        <v>0</v>
      </c>
      <c r="G411" s="29" t="str">
        <f xml:space="preserve"> G$308</f>
        <v>£m</v>
      </c>
      <c r="H411" s="12"/>
    </row>
    <row r="412" spans="1:8" hidden="1" outlineLevel="2">
      <c r="E412" s="29" t="str">
        <f xml:space="preserve"> E$309</f>
        <v xml:space="preserve">PR19 BYR Land sales RCV adjustment in 2027-28 FYA prices (ADDN1) </v>
      </c>
      <c r="F412" s="12">
        <f xml:space="preserve"> F$309</f>
        <v>0</v>
      </c>
      <c r="G412" s="29" t="str">
        <f xml:space="preserve"> G$309</f>
        <v>£m</v>
      </c>
      <c r="H412" s="12"/>
    </row>
    <row r="413" spans="1:8" hidden="1" outlineLevel="2">
      <c r="E413" s="29" t="str">
        <f xml:space="preserve"> E$310</f>
        <v xml:space="preserve">PR19 BYR Land sales RCV adjustment in 2027-28 FYA prices (ADDN2) </v>
      </c>
      <c r="F413" s="12">
        <f xml:space="preserve"> F$310</f>
        <v>0</v>
      </c>
      <c r="G413" s="29" t="str">
        <f xml:space="preserve"> G$310</f>
        <v>£m</v>
      </c>
      <c r="H413" s="12"/>
    </row>
    <row r="414" spans="1:8" hidden="1" outlineLevel="2">
      <c r="A414" s="11"/>
      <c r="B414" s="11"/>
      <c r="C414" s="14"/>
      <c r="D414" s="15"/>
      <c r="E414" s="208" t="s">
        <v>669</v>
      </c>
      <c r="F414" s="211">
        <f xml:space="preserve"> SUM( $F408:$F413 )</f>
        <v>0</v>
      </c>
      <c r="G414" s="208" t="s">
        <v>399</v>
      </c>
      <c r="H414" s="12"/>
    </row>
    <row r="415" spans="1:8" hidden="1" outlineLevel="2"/>
    <row r="416" spans="1:8" hidden="1" outlineLevel="2"/>
    <row r="417" spans="1:8" hidden="1" outlineLevel="2">
      <c r="B417" s="25" t="s">
        <v>670</v>
      </c>
    </row>
    <row r="418" spans="1:8" hidden="1" outlineLevel="2">
      <c r="E418" s="29" t="str">
        <f xml:space="preserve"> E$321</f>
        <v xml:space="preserve">PR19 BYR RPI-CPIH wedge RCV adjustment in 2027-28 FYA prices (WR) </v>
      </c>
      <c r="F418" s="12">
        <f xml:space="preserve"> F$321</f>
        <v>0</v>
      </c>
      <c r="G418" s="29" t="str">
        <f xml:space="preserve"> G$321</f>
        <v>£m</v>
      </c>
      <c r="H418" s="12"/>
    </row>
    <row r="419" spans="1:8" hidden="1" outlineLevel="2">
      <c r="E419" s="29" t="str">
        <f xml:space="preserve"> E$322</f>
        <v xml:space="preserve">PR19 BYR RPI-CPIH wedge RCV adjustment in 2027-28 FYA prices (WN) </v>
      </c>
      <c r="F419" s="12">
        <f xml:space="preserve"> F$322</f>
        <v>0</v>
      </c>
      <c r="G419" s="29" t="str">
        <f xml:space="preserve"> G$322</f>
        <v>£m</v>
      </c>
      <c r="H419" s="12"/>
    </row>
    <row r="420" spans="1:8" hidden="1" outlineLevel="2">
      <c r="E420" s="29" t="str">
        <f xml:space="preserve"> E$323</f>
        <v xml:space="preserve">PR19 BYR RPI-CPIH wedge RCV adjustment in 2027-28 FYA prices (WWN) </v>
      </c>
      <c r="F420" s="12">
        <f xml:space="preserve"> F$323</f>
        <v>0</v>
      </c>
      <c r="G420" s="29" t="str">
        <f xml:space="preserve"> G$323</f>
        <v>£m</v>
      </c>
      <c r="H420" s="12"/>
    </row>
    <row r="421" spans="1:8" hidden="1" outlineLevel="2">
      <c r="E421" s="29" t="str">
        <f xml:space="preserve"> E$324</f>
        <v xml:space="preserve">PR19 BYR RPI-CPIH wedge RCV adjustment in 2027-28 FYA prices (BR) </v>
      </c>
      <c r="F421" s="12">
        <f xml:space="preserve"> F$324</f>
        <v>0</v>
      </c>
      <c r="G421" s="29" t="str">
        <f xml:space="preserve"> G$324</f>
        <v>£m</v>
      </c>
      <c r="H421" s="12"/>
    </row>
    <row r="422" spans="1:8" hidden="1" outlineLevel="2">
      <c r="E422" s="29" t="str">
        <f xml:space="preserve"> E$325</f>
        <v xml:space="preserve">PR19 BYR RPI-CPIH wedge RCV adjustment in 2027-28 FYA prices (ADDN1) </v>
      </c>
      <c r="F422" s="12">
        <f xml:space="preserve"> F$325</f>
        <v>0</v>
      </c>
      <c r="G422" s="29" t="str">
        <f xml:space="preserve"> G$325</f>
        <v>£m</v>
      </c>
      <c r="H422" s="12"/>
    </row>
    <row r="423" spans="1:8" hidden="1" outlineLevel="2">
      <c r="E423" s="29" t="str">
        <f xml:space="preserve"> E$326</f>
        <v xml:space="preserve">PR19 BYR RPI-CPIH wedge RCV adjustment in 2027-28 FYA prices (ADDN2) </v>
      </c>
      <c r="F423" s="12">
        <f xml:space="preserve"> F$326</f>
        <v>0</v>
      </c>
      <c r="G423" s="29" t="str">
        <f xml:space="preserve"> G$326</f>
        <v>£m</v>
      </c>
      <c r="H423" s="12"/>
    </row>
    <row r="424" spans="1:8" hidden="1" outlineLevel="2">
      <c r="A424" s="11"/>
      <c r="B424" s="11"/>
      <c r="C424" s="14"/>
      <c r="D424" s="15"/>
      <c r="E424" s="208" t="s">
        <v>670</v>
      </c>
      <c r="F424" s="211">
        <f xml:space="preserve"> SUM( $F418:$F423 )</f>
        <v>0</v>
      </c>
      <c r="G424" s="208" t="s">
        <v>399</v>
      </c>
      <c r="H424" s="12"/>
    </row>
    <row r="425" spans="1:8" hidden="1" outlineLevel="2"/>
    <row r="426" spans="1:8" hidden="1" outlineLevel="2"/>
    <row r="427" spans="1:8" hidden="1" outlineLevel="2">
      <c r="B427" s="25" t="s">
        <v>671</v>
      </c>
    </row>
    <row r="428" spans="1:8" hidden="1" outlineLevel="2">
      <c r="E428" s="29" t="str">
        <f xml:space="preserve"> E$337</f>
        <v xml:space="preserve">PR19 BYR Strategic regional water resources RCV adjustment in 2027-28 FYA prices (WR) </v>
      </c>
      <c r="F428" s="12">
        <f xml:space="preserve"> F$337</f>
        <v>0</v>
      </c>
      <c r="G428" s="29" t="str">
        <f xml:space="preserve"> G$337</f>
        <v>£m</v>
      </c>
      <c r="H428" s="12"/>
    </row>
    <row r="429" spans="1:8" hidden="1" outlineLevel="2">
      <c r="E429" s="29" t="str">
        <f xml:space="preserve"> E$338</f>
        <v xml:space="preserve">PR19 BYR Strategic regional water resources RCV adjustment in 2027-28 FYA prices (WN) </v>
      </c>
      <c r="F429" s="12">
        <f xml:space="preserve"> F$338</f>
        <v>0</v>
      </c>
      <c r="G429" s="29" t="str">
        <f xml:space="preserve"> G$338</f>
        <v>£m</v>
      </c>
      <c r="H429" s="12"/>
    </row>
    <row r="430" spans="1:8" hidden="1" outlineLevel="2">
      <c r="E430" s="29" t="str">
        <f xml:space="preserve"> E$339</f>
        <v xml:space="preserve">PR19 BYR Strategic regional water resources RCV adjustment in 2027-28 FYA prices (WWN) </v>
      </c>
      <c r="F430" s="12">
        <f xml:space="preserve"> F$339</f>
        <v>0</v>
      </c>
      <c r="G430" s="29" t="str">
        <f xml:space="preserve"> G$339</f>
        <v>£m</v>
      </c>
      <c r="H430" s="12"/>
    </row>
    <row r="431" spans="1:8" hidden="1" outlineLevel="2">
      <c r="E431" s="29" t="str">
        <f xml:space="preserve"> E$340</f>
        <v xml:space="preserve">PR19 BYR Strategic regional water resources RCV adjustment in 2027-28 FYA prices (BR) </v>
      </c>
      <c r="F431" s="12">
        <f xml:space="preserve"> F$340</f>
        <v>0</v>
      </c>
      <c r="G431" s="29" t="str">
        <f xml:space="preserve"> G$340</f>
        <v>£m</v>
      </c>
      <c r="H431" s="12"/>
    </row>
    <row r="432" spans="1:8" hidden="1" outlineLevel="2">
      <c r="E432" s="29" t="str">
        <f xml:space="preserve"> E$341</f>
        <v xml:space="preserve">PR19 BYR Strategic regional water resources RCV adjustment in 2027-28 FYA prices (ADDN1) </v>
      </c>
      <c r="F432" s="12">
        <f xml:space="preserve"> F$341</f>
        <v>0</v>
      </c>
      <c r="G432" s="29" t="str">
        <f xml:space="preserve"> G$341</f>
        <v>£m</v>
      </c>
      <c r="H432" s="12"/>
    </row>
    <row r="433" spans="1:8" hidden="1" outlineLevel="2">
      <c r="E433" s="29" t="str">
        <f xml:space="preserve"> E$342</f>
        <v xml:space="preserve">PR19 BYR Strategic regional water resources RCV adjustment in 2027-28 FYA prices (ADDN2) </v>
      </c>
      <c r="F433" s="12">
        <f xml:space="preserve"> F$342</f>
        <v>0</v>
      </c>
      <c r="G433" s="29" t="str">
        <f xml:space="preserve"> G$342</f>
        <v>£m</v>
      </c>
      <c r="H433" s="12"/>
    </row>
    <row r="434" spans="1:8" hidden="1" outlineLevel="2">
      <c r="A434" s="11"/>
      <c r="B434" s="11"/>
      <c r="C434" s="14"/>
      <c r="D434" s="15"/>
      <c r="E434" s="208" t="s">
        <v>671</v>
      </c>
      <c r="F434" s="211">
        <f xml:space="preserve"> SUM( $F428:$F433 )</f>
        <v>0</v>
      </c>
      <c r="G434" s="208" t="s">
        <v>399</v>
      </c>
      <c r="H434" s="12"/>
    </row>
    <row r="435" spans="1:8" hidden="1" outlineLevel="2"/>
    <row r="436" spans="1:8" hidden="1" outlineLevel="2"/>
    <row r="437" spans="1:8" hidden="1" outlineLevel="2">
      <c r="B437" s="25" t="s">
        <v>672</v>
      </c>
    </row>
    <row r="438" spans="1:8" hidden="1" outlineLevel="2">
      <c r="E438" s="29" t="str">
        <f xml:space="preserve"> E$353</f>
        <v xml:space="preserve">PR19 BYR Green recovery RCV adjustment in 2027-28 FYA prices (WR) </v>
      </c>
      <c r="F438" s="12">
        <f xml:space="preserve"> F$353</f>
        <v>0</v>
      </c>
      <c r="G438" s="29" t="str">
        <f xml:space="preserve"> G$353</f>
        <v>£m</v>
      </c>
      <c r="H438" s="12"/>
    </row>
    <row r="439" spans="1:8" hidden="1" outlineLevel="2">
      <c r="E439" s="29" t="str">
        <f xml:space="preserve"> E$354</f>
        <v xml:space="preserve">PR19 BYR Green recovery RCV adjustment in 2027-28 FYA prices (WN) </v>
      </c>
      <c r="F439" s="12">
        <f xml:space="preserve"> F$354</f>
        <v>0</v>
      </c>
      <c r="G439" s="29" t="str">
        <f xml:space="preserve"> G$354</f>
        <v>£m</v>
      </c>
      <c r="H439" s="12"/>
    </row>
    <row r="440" spans="1:8" hidden="1" outlineLevel="2">
      <c r="E440" s="29" t="str">
        <f xml:space="preserve"> E$355</f>
        <v xml:space="preserve">PR19 BYR Green recovery RCV adjustment in 2027-28 FYA prices (WWN) </v>
      </c>
      <c r="F440" s="12">
        <f xml:space="preserve"> F$355</f>
        <v>0</v>
      </c>
      <c r="G440" s="29" t="str">
        <f xml:space="preserve"> G$355</f>
        <v>£m</v>
      </c>
      <c r="H440" s="12"/>
    </row>
    <row r="441" spans="1:8" hidden="1" outlineLevel="2">
      <c r="E441" s="29" t="str">
        <f xml:space="preserve"> E$356</f>
        <v xml:space="preserve">PR19 BYR Green recovery RCV adjustment in 2027-28 FYA prices (BR) </v>
      </c>
      <c r="F441" s="12">
        <f xml:space="preserve"> F$356</f>
        <v>0</v>
      </c>
      <c r="G441" s="29" t="str">
        <f xml:space="preserve"> G$356</f>
        <v>£m</v>
      </c>
      <c r="H441" s="12"/>
    </row>
    <row r="442" spans="1:8" hidden="1" outlineLevel="2">
      <c r="E442" s="29" t="str">
        <f xml:space="preserve"> E$357</f>
        <v xml:space="preserve">PR19 BYR Green recovery RCV adjustment in 2027-28 FYA prices (ADDN1) </v>
      </c>
      <c r="F442" s="12">
        <f xml:space="preserve"> F$357</f>
        <v>0</v>
      </c>
      <c r="G442" s="29" t="str">
        <f xml:space="preserve"> G$357</f>
        <v>£m</v>
      </c>
      <c r="H442" s="12"/>
    </row>
    <row r="443" spans="1:8" hidden="1" outlineLevel="2">
      <c r="E443" s="29" t="str">
        <f xml:space="preserve"> E$358</f>
        <v xml:space="preserve">PR19 BYR Green recovery RCV adjustment in 2027-28 FYA prices (ADDN2) </v>
      </c>
      <c r="F443" s="12">
        <f xml:space="preserve"> F$358</f>
        <v>0</v>
      </c>
      <c r="G443" s="29" t="str">
        <f xml:space="preserve"> G$358</f>
        <v>£m</v>
      </c>
      <c r="H443" s="12"/>
    </row>
    <row r="444" spans="1:8" hidden="1" outlineLevel="2">
      <c r="A444" s="11"/>
      <c r="B444" s="11"/>
      <c r="C444" s="14"/>
      <c r="D444" s="15"/>
      <c r="E444" s="208" t="s">
        <v>672</v>
      </c>
      <c r="F444" s="211">
        <f xml:space="preserve"> SUM( $F438:$F443 )</f>
        <v>0</v>
      </c>
      <c r="G444" s="208" t="s">
        <v>399</v>
      </c>
      <c r="H444" s="12"/>
    </row>
    <row r="445" spans="1:8" hidden="1" outlineLevel="2"/>
    <row r="446" spans="1:8" hidden="1" outlineLevel="2"/>
    <row r="447" spans="1:8" hidden="1" outlineLevel="2">
      <c r="B447" s="25" t="s">
        <v>673</v>
      </c>
    </row>
    <row r="448" spans="1:8" hidden="1" outlineLevel="2">
      <c r="E448" s="29" t="str">
        <f xml:space="preserve"> E$369</f>
        <v xml:space="preserve">PR19 BYR Other RCV adjustment in 2027-28 FYA prices (WR) </v>
      </c>
      <c r="F448" s="12">
        <f xml:space="preserve"> F$369</f>
        <v>0</v>
      </c>
      <c r="G448" s="29" t="str">
        <f xml:space="preserve"> G$369</f>
        <v>£m</v>
      </c>
      <c r="H448" s="12"/>
    </row>
    <row r="449" spans="1:8" hidden="1" outlineLevel="2">
      <c r="E449" s="29" t="str">
        <f xml:space="preserve"> E$370</f>
        <v xml:space="preserve">PR19 BYR Other RCV adjustment in 2027-28 FYA prices (WN) </v>
      </c>
      <c r="F449" s="12">
        <f xml:space="preserve"> F$370</f>
        <v>0</v>
      </c>
      <c r="G449" s="29" t="str">
        <f xml:space="preserve"> G$370</f>
        <v>£m</v>
      </c>
      <c r="H449" s="12"/>
    </row>
    <row r="450" spans="1:8" hidden="1" outlineLevel="2">
      <c r="E450" s="29" t="str">
        <f xml:space="preserve"> E$371</f>
        <v xml:space="preserve">PR19 BYR Other RCV adjustment in 2027-28 FYA prices (WWN) </v>
      </c>
      <c r="F450" s="12">
        <f xml:space="preserve"> F$371</f>
        <v>0</v>
      </c>
      <c r="G450" s="29" t="str">
        <f xml:space="preserve"> G$371</f>
        <v>£m</v>
      </c>
      <c r="H450" s="12"/>
    </row>
    <row r="451" spans="1:8" hidden="1" outlineLevel="2">
      <c r="E451" s="29" t="str">
        <f xml:space="preserve"> E$372</f>
        <v xml:space="preserve">PR19 BYR Other RCV adjustment in 2027-28 FYA prices (BR) </v>
      </c>
      <c r="F451" s="12">
        <f xml:space="preserve"> F$372</f>
        <v>0</v>
      </c>
      <c r="G451" s="29" t="str">
        <f xml:space="preserve"> G$372</f>
        <v>£m</v>
      </c>
      <c r="H451" s="12"/>
    </row>
    <row r="452" spans="1:8" hidden="1" outlineLevel="2">
      <c r="E452" s="29" t="str">
        <f xml:space="preserve"> E$373</f>
        <v xml:space="preserve">PR19 BYR Other RCV adjustment in 2027-28 FYA prices (ADDN1) </v>
      </c>
      <c r="F452" s="12">
        <f xml:space="preserve"> F$373</f>
        <v>0</v>
      </c>
      <c r="G452" s="29" t="str">
        <f xml:space="preserve"> G$373</f>
        <v>£m</v>
      </c>
      <c r="H452" s="12"/>
    </row>
    <row r="453" spans="1:8" hidden="1" outlineLevel="2">
      <c r="E453" s="29" t="str">
        <f xml:space="preserve"> E$374</f>
        <v xml:space="preserve">PR19 BYR Other RCV adjustment in 2027-28 FYA prices (ADDN2) </v>
      </c>
      <c r="F453" s="12">
        <f xml:space="preserve"> F$374</f>
        <v>0</v>
      </c>
      <c r="G453" s="29" t="str">
        <f xml:space="preserve"> G$374</f>
        <v>£m</v>
      </c>
      <c r="H453" s="12"/>
    </row>
    <row r="454" spans="1:8" hidden="1" outlineLevel="2">
      <c r="A454" s="11"/>
      <c r="B454" s="11"/>
      <c r="C454" s="14"/>
      <c r="D454" s="15"/>
      <c r="E454" s="208" t="s">
        <v>673</v>
      </c>
      <c r="F454" s="211">
        <f xml:space="preserve"> SUM( $F448:$F453 )</f>
        <v>0</v>
      </c>
      <c r="G454" s="208" t="s">
        <v>399</v>
      </c>
      <c r="H454" s="12"/>
    </row>
    <row r="455" spans="1:8" hidden="1" outlineLevel="2"/>
    <row r="456" spans="1:8" hidden="1" outlineLevel="2"/>
    <row r="457" spans="1:8" hidden="1" outlineLevel="2"/>
    <row r="458" spans="1:8" hidden="1" outlineLevel="2">
      <c r="D458" s="101" t="s">
        <v>466</v>
      </c>
    </row>
    <row r="459" spans="1:8" hidden="1" outlineLevel="2"/>
    <row r="460" spans="1:8" hidden="1" outlineLevel="2">
      <c r="B460" s="25" t="s">
        <v>674</v>
      </c>
    </row>
    <row r="461" spans="1:8" s="204" customFormat="1" hidden="1" outlineLevel="2">
      <c r="A461" s="201"/>
      <c r="B461" s="201"/>
      <c r="C461" s="202"/>
      <c r="D461" s="203"/>
      <c r="E461" s="204" t="str">
        <f xml:space="preserve"> Inputs!E$155</f>
        <v xml:space="preserve">PR24 Cost sharing RCV adjustment in 2022-23 FYA (CPIH deflated) prices (WR) </v>
      </c>
      <c r="F461" s="210">
        <f xml:space="preserve"> Inputs!F$155</f>
        <v>0</v>
      </c>
      <c r="G461" s="204" t="str">
        <f xml:space="preserve"> Inputs!G$155</f>
        <v>£m</v>
      </c>
      <c r="H461" s="210"/>
    </row>
    <row r="462" spans="1:8" s="204" customFormat="1" hidden="1" outlineLevel="2">
      <c r="A462" s="201"/>
      <c r="B462" s="201"/>
      <c r="C462" s="202"/>
      <c r="D462" s="203"/>
      <c r="E462" s="204" t="str">
        <f xml:space="preserve"> Inputs!E$156</f>
        <v xml:space="preserve">PR24 Cost sharing RCV adjustment in 2022-23 FYA (CPIH deflated) prices (WN) </v>
      </c>
      <c r="F462" s="210">
        <f xml:space="preserve"> Inputs!F$156</f>
        <v>0</v>
      </c>
      <c r="G462" s="204" t="str">
        <f xml:space="preserve"> Inputs!G$156</f>
        <v>£m</v>
      </c>
      <c r="H462" s="210"/>
    </row>
    <row r="463" spans="1:8" s="204" customFormat="1" hidden="1" outlineLevel="2">
      <c r="A463" s="201"/>
      <c r="B463" s="201"/>
      <c r="C463" s="202"/>
      <c r="D463" s="203"/>
      <c r="E463" s="204" t="str">
        <f xml:space="preserve"> Inputs!E$157</f>
        <v xml:space="preserve">PR24 Cost sharing RCV adjustment in 2022-23 FYA (CPIH deflated) prices (WWN) </v>
      </c>
      <c r="F463" s="210">
        <f xml:space="preserve"> Inputs!F$157</f>
        <v>0</v>
      </c>
      <c r="G463" s="204" t="str">
        <f xml:space="preserve"> Inputs!G$157</f>
        <v>£m</v>
      </c>
      <c r="H463" s="210"/>
    </row>
    <row r="464" spans="1:8" s="204" customFormat="1" hidden="1" outlineLevel="2">
      <c r="A464" s="201"/>
      <c r="B464" s="201"/>
      <c r="C464" s="202"/>
      <c r="D464" s="203"/>
      <c r="E464" s="204" t="str">
        <f xml:space="preserve"> Inputs!E$158</f>
        <v xml:space="preserve">PR24 Cost sharing RCV adjustment in 2022-23 FYA (CPIH deflated) prices (BR) </v>
      </c>
      <c r="F464" s="210">
        <f xml:space="preserve"> Inputs!F$158</f>
        <v>0</v>
      </c>
      <c r="G464" s="204" t="str">
        <f xml:space="preserve"> Inputs!G$158</f>
        <v>£m</v>
      </c>
      <c r="H464" s="210"/>
    </row>
    <row r="465" spans="1:8" s="204" customFormat="1" hidden="1" outlineLevel="2">
      <c r="A465" s="201"/>
      <c r="B465" s="201"/>
      <c r="C465" s="202"/>
      <c r="D465" s="203"/>
      <c r="E465" s="204" t="str">
        <f xml:space="preserve"> Inputs!E$159</f>
        <v xml:space="preserve">PR24 Cost sharing RCV adjustment in 2022-23 FYA (CPIH deflated) prices (ADDN1) </v>
      </c>
      <c r="F465" s="210">
        <f xml:space="preserve"> Inputs!F$159</f>
        <v>0</v>
      </c>
      <c r="G465" s="204" t="str">
        <f xml:space="preserve"> Inputs!G$159</f>
        <v>£m</v>
      </c>
      <c r="H465" s="210"/>
    </row>
    <row r="466" spans="1:8" s="204" customFormat="1" hidden="1" outlineLevel="2">
      <c r="A466" s="201"/>
      <c r="B466" s="201"/>
      <c r="C466" s="202"/>
      <c r="D466" s="203"/>
      <c r="E466" s="204" t="str">
        <f xml:space="preserve"> Inputs!E$160</f>
        <v xml:space="preserve">PR24 Cost sharing RCV adjustment in 2022-23 FYA (CPIH deflated) prices (ADDN2) </v>
      </c>
      <c r="F466" s="210">
        <f xml:space="preserve"> Inputs!F$160</f>
        <v>0</v>
      </c>
      <c r="G466" s="204" t="str">
        <f xml:space="preserve"> Inputs!G$160</f>
        <v>£m</v>
      </c>
      <c r="H466" s="210"/>
    </row>
    <row r="467" spans="1:8" hidden="1" outlineLevel="2">
      <c r="A467" s="11"/>
      <c r="B467" s="11"/>
      <c r="C467" s="14"/>
      <c r="D467" s="15"/>
      <c r="E467" s="204" t="str">
        <f xml:space="preserve"> Indexation!E$125</f>
        <v>CPI(H): Inflate from 2022-23 FYA to 2027-28 FYA</v>
      </c>
      <c r="F467" s="205">
        <f xml:space="preserve"> Indexation!F$125</f>
        <v>1.1637741094926037</v>
      </c>
      <c r="G467" s="204" t="str">
        <f xml:space="preserve"> Indexation!G$125</f>
        <v>factor</v>
      </c>
      <c r="H467" s="7"/>
    </row>
    <row r="468" spans="1:8" s="208" customFormat="1" hidden="1" outlineLevel="2">
      <c r="A468" s="212"/>
      <c r="B468" s="212"/>
      <c r="C468" s="213"/>
      <c r="D468" s="214"/>
      <c r="E468" s="208" t="s">
        <v>675</v>
      </c>
      <c r="F468" s="211">
        <f t="shared" ref="F468:F473" si="12" xml:space="preserve"> IF( $F461 = "n/a", 0, $F461 * $F$467 )</f>
        <v>0</v>
      </c>
      <c r="G468" s="208" t="s">
        <v>399</v>
      </c>
      <c r="H468" s="211"/>
    </row>
    <row r="469" spans="1:8" s="208" customFormat="1" hidden="1" outlineLevel="2">
      <c r="A469" s="212"/>
      <c r="B469" s="212"/>
      <c r="C469" s="213"/>
      <c r="D469" s="214"/>
      <c r="E469" s="208" t="s">
        <v>676</v>
      </c>
      <c r="F469" s="211">
        <f t="shared" si="12"/>
        <v>0</v>
      </c>
      <c r="G469" s="208" t="s">
        <v>399</v>
      </c>
      <c r="H469" s="211"/>
    </row>
    <row r="470" spans="1:8" s="208" customFormat="1" hidden="1" outlineLevel="2">
      <c r="A470" s="212"/>
      <c r="B470" s="212"/>
      <c r="C470" s="213"/>
      <c r="D470" s="214"/>
      <c r="E470" s="208" t="s">
        <v>677</v>
      </c>
      <c r="F470" s="211">
        <f t="shared" si="12"/>
        <v>0</v>
      </c>
      <c r="G470" s="208" t="s">
        <v>399</v>
      </c>
      <c r="H470" s="211"/>
    </row>
    <row r="471" spans="1:8" s="208" customFormat="1" hidden="1" outlineLevel="2">
      <c r="A471" s="212"/>
      <c r="B471" s="212"/>
      <c r="C471" s="213"/>
      <c r="D471" s="214"/>
      <c r="E471" s="208" t="s">
        <v>678</v>
      </c>
      <c r="F471" s="211">
        <f t="shared" si="12"/>
        <v>0</v>
      </c>
      <c r="G471" s="208" t="s">
        <v>399</v>
      </c>
      <c r="H471" s="211"/>
    </row>
    <row r="472" spans="1:8" s="208" customFormat="1" hidden="1" outlineLevel="2">
      <c r="A472" s="212"/>
      <c r="B472" s="212"/>
      <c r="C472" s="213"/>
      <c r="D472" s="214"/>
      <c r="E472" s="208" t="s">
        <v>679</v>
      </c>
      <c r="F472" s="211">
        <f t="shared" si="12"/>
        <v>0</v>
      </c>
      <c r="G472" s="208" t="s">
        <v>399</v>
      </c>
      <c r="H472" s="211"/>
    </row>
    <row r="473" spans="1:8" s="208" customFormat="1" hidden="1" outlineLevel="2">
      <c r="A473" s="212"/>
      <c r="B473" s="212"/>
      <c r="C473" s="213"/>
      <c r="D473" s="214"/>
      <c r="E473" s="208" t="s">
        <v>680</v>
      </c>
      <c r="F473" s="211">
        <f t="shared" si="12"/>
        <v>0</v>
      </c>
      <c r="G473" s="208" t="s">
        <v>399</v>
      </c>
      <c r="H473" s="211"/>
    </row>
    <row r="474" spans="1:8" hidden="1" outlineLevel="2"/>
    <row r="475" spans="1:8" hidden="1" outlineLevel="2"/>
    <row r="476" spans="1:8" hidden="1" outlineLevel="2">
      <c r="B476" s="25" t="s">
        <v>681</v>
      </c>
    </row>
    <row r="477" spans="1:8" s="204" customFormat="1" hidden="1" outlineLevel="2">
      <c r="A477" s="201"/>
      <c r="B477" s="201"/>
      <c r="C477" s="202"/>
      <c r="D477" s="203"/>
      <c r="E477" s="204" t="str">
        <f xml:space="preserve"> Inputs!E$162</f>
        <v xml:space="preserve">PR24 Delivery mechanism RCV adjustment in 2022-23 FYA (CPIH deflated) prices (WR) </v>
      </c>
      <c r="F477" s="210">
        <f xml:space="preserve"> Inputs!F$162</f>
        <v>0</v>
      </c>
      <c r="G477" s="204" t="str">
        <f xml:space="preserve"> Inputs!G$162</f>
        <v>£m</v>
      </c>
      <c r="H477" s="210"/>
    </row>
    <row r="478" spans="1:8" s="204" customFormat="1" hidden="1" outlineLevel="2">
      <c r="A478" s="201"/>
      <c r="B478" s="201"/>
      <c r="C478" s="202"/>
      <c r="D478" s="203"/>
      <c r="E478" s="204" t="str">
        <f xml:space="preserve"> Inputs!E$163</f>
        <v xml:space="preserve">PR24 Delivery mechanism RCV adjustment in 2022-23 FYA (CPIH deflated) prices (WN) </v>
      </c>
      <c r="F478" s="210">
        <f xml:space="preserve"> Inputs!F$163</f>
        <v>0</v>
      </c>
      <c r="G478" s="204" t="str">
        <f xml:space="preserve"> Inputs!G$163</f>
        <v>£m</v>
      </c>
      <c r="H478" s="210"/>
    </row>
    <row r="479" spans="1:8" s="204" customFormat="1" hidden="1" outlineLevel="2">
      <c r="A479" s="201"/>
      <c r="B479" s="201"/>
      <c r="C479" s="202"/>
      <c r="D479" s="203"/>
      <c r="E479" s="204" t="str">
        <f xml:space="preserve"> Inputs!E$164</f>
        <v xml:space="preserve">PR24 Delivery mechanism RCV adjustment in 2022-23 FYA (CPIH deflated) prices (WWN) </v>
      </c>
      <c r="F479" s="210">
        <f xml:space="preserve"> Inputs!F$164</f>
        <v>0</v>
      </c>
      <c r="G479" s="204" t="str">
        <f xml:space="preserve"> Inputs!G$164</f>
        <v>£m</v>
      </c>
      <c r="H479" s="210"/>
    </row>
    <row r="480" spans="1:8" s="204" customFormat="1" hidden="1" outlineLevel="2">
      <c r="A480" s="201"/>
      <c r="B480" s="201"/>
      <c r="C480" s="202"/>
      <c r="D480" s="203"/>
      <c r="E480" s="204" t="str">
        <f xml:space="preserve"> Inputs!E$165</f>
        <v xml:space="preserve">PR24 Delivery mechanism RCV adjustment in 2022-23 FYA (CPIH deflated) prices (BR) </v>
      </c>
      <c r="F480" s="210">
        <f xml:space="preserve"> Inputs!F$165</f>
        <v>0</v>
      </c>
      <c r="G480" s="204" t="str">
        <f xml:space="preserve"> Inputs!G$165</f>
        <v>£m</v>
      </c>
      <c r="H480" s="210"/>
    </row>
    <row r="481" spans="1:8" s="204" customFormat="1" hidden="1" outlineLevel="2">
      <c r="A481" s="201"/>
      <c r="B481" s="201"/>
      <c r="C481" s="202"/>
      <c r="D481" s="203"/>
      <c r="E481" s="204" t="str">
        <f xml:space="preserve"> Inputs!E$166</f>
        <v xml:space="preserve">PR24 Delivery mechanism RCV adjustment in 2022-23 FYA (CPIH deflated) prices (ADDN1) </v>
      </c>
      <c r="F481" s="210">
        <f xml:space="preserve"> Inputs!F$166</f>
        <v>0</v>
      </c>
      <c r="G481" s="204" t="str">
        <f xml:space="preserve"> Inputs!G$166</f>
        <v>£m</v>
      </c>
      <c r="H481" s="210"/>
    </row>
    <row r="482" spans="1:8" s="204" customFormat="1" hidden="1" outlineLevel="2">
      <c r="A482" s="201"/>
      <c r="B482" s="201"/>
      <c r="C482" s="202"/>
      <c r="D482" s="203"/>
      <c r="E482" s="204" t="str">
        <f xml:space="preserve"> Inputs!E$167</f>
        <v xml:space="preserve">PR24 Delivery mechanism RCV adjustment in 2022-23 FYA (CPIH deflated) prices (ADDN2) </v>
      </c>
      <c r="F482" s="210">
        <f xml:space="preserve"> Inputs!F$167</f>
        <v>0</v>
      </c>
      <c r="G482" s="204" t="str">
        <f xml:space="preserve"> Inputs!G$167</f>
        <v>£m</v>
      </c>
      <c r="H482" s="210"/>
    </row>
    <row r="483" spans="1:8" hidden="1" outlineLevel="2">
      <c r="A483" s="11"/>
      <c r="B483" s="11"/>
      <c r="C483" s="14"/>
      <c r="D483" s="15"/>
      <c r="E483" s="204" t="str">
        <f xml:space="preserve"> Indexation!E$125</f>
        <v>CPI(H): Inflate from 2022-23 FYA to 2027-28 FYA</v>
      </c>
      <c r="F483" s="205">
        <f xml:space="preserve"> Indexation!F$125</f>
        <v>1.1637741094926037</v>
      </c>
      <c r="G483" s="204" t="str">
        <f xml:space="preserve"> Indexation!G$125</f>
        <v>factor</v>
      </c>
      <c r="H483" s="7"/>
    </row>
    <row r="484" spans="1:8" s="208" customFormat="1" hidden="1" outlineLevel="2">
      <c r="A484" s="212"/>
      <c r="B484" s="212"/>
      <c r="C484" s="213"/>
      <c r="D484" s="214"/>
      <c r="E484" s="208" t="s">
        <v>682</v>
      </c>
      <c r="F484" s="211">
        <f t="shared" ref="F484:F489" si="13" xml:space="preserve"> IF( $F477 = "n/a", 0, $F477 * $F$483 )</f>
        <v>0</v>
      </c>
      <c r="G484" s="208" t="s">
        <v>399</v>
      </c>
      <c r="H484" s="211"/>
    </row>
    <row r="485" spans="1:8" s="208" customFormat="1" hidden="1" outlineLevel="2">
      <c r="A485" s="212"/>
      <c r="B485" s="212"/>
      <c r="C485" s="213"/>
      <c r="D485" s="214"/>
      <c r="E485" s="208" t="s">
        <v>683</v>
      </c>
      <c r="F485" s="211">
        <f t="shared" si="13"/>
        <v>0</v>
      </c>
      <c r="G485" s="208" t="s">
        <v>399</v>
      </c>
      <c r="H485" s="211"/>
    </row>
    <row r="486" spans="1:8" s="208" customFormat="1" hidden="1" outlineLevel="2">
      <c r="A486" s="212"/>
      <c r="B486" s="212"/>
      <c r="C486" s="213"/>
      <c r="D486" s="214"/>
      <c r="E486" s="208" t="s">
        <v>684</v>
      </c>
      <c r="F486" s="211">
        <f t="shared" si="13"/>
        <v>0</v>
      </c>
      <c r="G486" s="208" t="s">
        <v>399</v>
      </c>
      <c r="H486" s="211"/>
    </row>
    <row r="487" spans="1:8" s="208" customFormat="1" hidden="1" outlineLevel="2">
      <c r="A487" s="212"/>
      <c r="B487" s="212"/>
      <c r="C487" s="213"/>
      <c r="D487" s="214"/>
      <c r="E487" s="208" t="s">
        <v>685</v>
      </c>
      <c r="F487" s="211">
        <f t="shared" si="13"/>
        <v>0</v>
      </c>
      <c r="G487" s="208" t="s">
        <v>399</v>
      </c>
      <c r="H487" s="211"/>
    </row>
    <row r="488" spans="1:8" s="208" customFormat="1" hidden="1" outlineLevel="2">
      <c r="A488" s="212"/>
      <c r="B488" s="212"/>
      <c r="C488" s="213"/>
      <c r="D488" s="214"/>
      <c r="E488" s="208" t="s">
        <v>686</v>
      </c>
      <c r="F488" s="211">
        <f t="shared" si="13"/>
        <v>0</v>
      </c>
      <c r="G488" s="208" t="s">
        <v>399</v>
      </c>
      <c r="H488" s="211"/>
    </row>
    <row r="489" spans="1:8" s="208" customFormat="1" hidden="1" outlineLevel="2">
      <c r="A489" s="212"/>
      <c r="B489" s="212"/>
      <c r="C489" s="213"/>
      <c r="D489" s="214"/>
      <c r="E489" s="208" t="s">
        <v>687</v>
      </c>
      <c r="F489" s="211">
        <f t="shared" si="13"/>
        <v>0</v>
      </c>
      <c r="G489" s="208" t="s">
        <v>399</v>
      </c>
      <c r="H489" s="211"/>
    </row>
    <row r="490" spans="1:8" hidden="1" outlineLevel="2"/>
    <row r="491" spans="1:8" hidden="1" outlineLevel="2"/>
    <row r="492" spans="1:8" hidden="1" outlineLevel="2">
      <c r="B492" s="25" t="s">
        <v>688</v>
      </c>
    </row>
    <row r="493" spans="1:8" s="204" customFormat="1" hidden="1" outlineLevel="2">
      <c r="A493" s="201"/>
      <c r="B493" s="201"/>
      <c r="C493" s="202"/>
      <c r="D493" s="203"/>
      <c r="E493" s="204" t="str">
        <f xml:space="preserve"> Inputs!E$169</f>
        <v xml:space="preserve">PR24 Cost change process RCV adjustment in 2022-23 FYA (CPIH deflated) prices (WR) </v>
      </c>
      <c r="F493" s="210">
        <f xml:space="preserve"> Inputs!F$169</f>
        <v>0</v>
      </c>
      <c r="G493" s="204" t="str">
        <f xml:space="preserve"> Inputs!G$169</f>
        <v>£m</v>
      </c>
      <c r="H493" s="210"/>
    </row>
    <row r="494" spans="1:8" s="204" customFormat="1" hidden="1" outlineLevel="2">
      <c r="A494" s="201"/>
      <c r="B494" s="201"/>
      <c r="C494" s="202"/>
      <c r="D494" s="203"/>
      <c r="E494" s="204" t="str">
        <f xml:space="preserve"> Inputs!E$170</f>
        <v xml:space="preserve">PR24 Cost change process RCV adjustment in 2022-23 FYA (CPIH deflated) prices (WN) </v>
      </c>
      <c r="F494" s="210">
        <f xml:space="preserve"> Inputs!F$170</f>
        <v>0</v>
      </c>
      <c r="G494" s="204" t="str">
        <f xml:space="preserve"> Inputs!G$170</f>
        <v>£m</v>
      </c>
      <c r="H494" s="210"/>
    </row>
    <row r="495" spans="1:8" s="204" customFormat="1" hidden="1" outlineLevel="2">
      <c r="A495" s="201"/>
      <c r="B495" s="201"/>
      <c r="C495" s="202"/>
      <c r="D495" s="203"/>
      <c r="E495" s="204" t="str">
        <f xml:space="preserve"> Inputs!E$171</f>
        <v xml:space="preserve">PR24 Cost change process RCV adjustment in 2022-23 FYA (CPIH deflated) prices (WWN) </v>
      </c>
      <c r="F495" s="210">
        <f xml:space="preserve"> Inputs!F$171</f>
        <v>0</v>
      </c>
      <c r="G495" s="204" t="str">
        <f xml:space="preserve"> Inputs!G$171</f>
        <v>£m</v>
      </c>
      <c r="H495" s="210"/>
    </row>
    <row r="496" spans="1:8" s="204" customFormat="1" hidden="1" outlineLevel="2">
      <c r="A496" s="201"/>
      <c r="B496" s="201"/>
      <c r="C496" s="202"/>
      <c r="D496" s="203"/>
      <c r="E496" s="204" t="str">
        <f xml:space="preserve"> Inputs!E$172</f>
        <v xml:space="preserve">PR24 Cost change process RCV adjustment in 2022-23 FYA (CPIH deflated) prices (BR) </v>
      </c>
      <c r="F496" s="210">
        <f xml:space="preserve"> Inputs!F$172</f>
        <v>0</v>
      </c>
      <c r="G496" s="204" t="str">
        <f xml:space="preserve"> Inputs!G$172</f>
        <v>£m</v>
      </c>
      <c r="H496" s="210"/>
    </row>
    <row r="497" spans="1:8" s="204" customFormat="1" hidden="1" outlineLevel="2">
      <c r="A497" s="201"/>
      <c r="B497" s="201"/>
      <c r="C497" s="202"/>
      <c r="D497" s="203"/>
      <c r="E497" s="204" t="str">
        <f xml:space="preserve"> Inputs!E$173</f>
        <v xml:space="preserve">PR24 Cost change process RCV adjustment in 2022-23 FYA (CPIH deflated) prices (ADDN1) </v>
      </c>
      <c r="F497" s="210">
        <f xml:space="preserve"> Inputs!F$173</f>
        <v>0</v>
      </c>
      <c r="G497" s="204" t="str">
        <f xml:space="preserve"> Inputs!G$173</f>
        <v>£m</v>
      </c>
      <c r="H497" s="210"/>
    </row>
    <row r="498" spans="1:8" s="204" customFormat="1" hidden="1" outlineLevel="2">
      <c r="A498" s="201"/>
      <c r="B498" s="201"/>
      <c r="C498" s="202"/>
      <c r="D498" s="203"/>
      <c r="E498" s="204" t="str">
        <f xml:space="preserve"> Inputs!E$174</f>
        <v xml:space="preserve">PR24 Cost change process RCV adjustment in 2022-23 FYA (CPIH deflated) prices (ADDN2) </v>
      </c>
      <c r="F498" s="210">
        <f xml:space="preserve"> Inputs!F$174</f>
        <v>0</v>
      </c>
      <c r="G498" s="204" t="str">
        <f xml:space="preserve"> Inputs!G$174</f>
        <v>£m</v>
      </c>
      <c r="H498" s="210"/>
    </row>
    <row r="499" spans="1:8" hidden="1" outlineLevel="2">
      <c r="A499" s="11"/>
      <c r="B499" s="11"/>
      <c r="C499" s="14"/>
      <c r="D499" s="15"/>
      <c r="E499" s="204" t="str">
        <f xml:space="preserve"> Indexation!E$125</f>
        <v>CPI(H): Inflate from 2022-23 FYA to 2027-28 FYA</v>
      </c>
      <c r="F499" s="205">
        <f xml:space="preserve"> Indexation!F$125</f>
        <v>1.1637741094926037</v>
      </c>
      <c r="G499" s="204" t="str">
        <f xml:space="preserve"> Indexation!G$125</f>
        <v>factor</v>
      </c>
      <c r="H499" s="7"/>
    </row>
    <row r="500" spans="1:8" s="208" customFormat="1" hidden="1" outlineLevel="2">
      <c r="A500" s="212"/>
      <c r="B500" s="212"/>
      <c r="C500" s="213"/>
      <c r="D500" s="214"/>
      <c r="E500" s="208" t="s">
        <v>689</v>
      </c>
      <c r="F500" s="211">
        <f t="shared" ref="F500:F505" si="14" xml:space="preserve"> IF( $F493 = "n/a", 0, $F493 * $F$499 )</f>
        <v>0</v>
      </c>
      <c r="G500" s="208" t="s">
        <v>399</v>
      </c>
      <c r="H500" s="211"/>
    </row>
    <row r="501" spans="1:8" s="208" customFormat="1" hidden="1" outlineLevel="2">
      <c r="A501" s="212"/>
      <c r="B501" s="212"/>
      <c r="C501" s="213"/>
      <c r="D501" s="214"/>
      <c r="E501" s="208" t="s">
        <v>690</v>
      </c>
      <c r="F501" s="211">
        <f t="shared" si="14"/>
        <v>0</v>
      </c>
      <c r="G501" s="208" t="s">
        <v>399</v>
      </c>
      <c r="H501" s="211"/>
    </row>
    <row r="502" spans="1:8" s="208" customFormat="1" hidden="1" outlineLevel="2">
      <c r="A502" s="212"/>
      <c r="B502" s="212"/>
      <c r="C502" s="213"/>
      <c r="D502" s="214"/>
      <c r="E502" s="208" t="s">
        <v>691</v>
      </c>
      <c r="F502" s="211">
        <f t="shared" si="14"/>
        <v>0</v>
      </c>
      <c r="G502" s="208" t="s">
        <v>399</v>
      </c>
      <c r="H502" s="211"/>
    </row>
    <row r="503" spans="1:8" s="208" customFormat="1" hidden="1" outlineLevel="2">
      <c r="A503" s="212"/>
      <c r="B503" s="212"/>
      <c r="C503" s="213"/>
      <c r="D503" s="214"/>
      <c r="E503" s="208" t="s">
        <v>692</v>
      </c>
      <c r="F503" s="211">
        <f t="shared" si="14"/>
        <v>0</v>
      </c>
      <c r="G503" s="208" t="s">
        <v>399</v>
      </c>
      <c r="H503" s="211"/>
    </row>
    <row r="504" spans="1:8" s="208" customFormat="1" hidden="1" outlineLevel="2">
      <c r="A504" s="212"/>
      <c r="B504" s="212"/>
      <c r="C504" s="213"/>
      <c r="D504" s="214"/>
      <c r="E504" s="208" t="s">
        <v>693</v>
      </c>
      <c r="F504" s="211">
        <f t="shared" si="14"/>
        <v>0</v>
      </c>
      <c r="G504" s="208" t="s">
        <v>399</v>
      </c>
      <c r="H504" s="211"/>
    </row>
    <row r="505" spans="1:8" s="208" customFormat="1" hidden="1" outlineLevel="2">
      <c r="A505" s="212"/>
      <c r="B505" s="212"/>
      <c r="C505" s="213"/>
      <c r="D505" s="214"/>
      <c r="E505" s="208" t="s">
        <v>694</v>
      </c>
      <c r="F505" s="211">
        <f t="shared" si="14"/>
        <v>0</v>
      </c>
      <c r="G505" s="208" t="s">
        <v>399</v>
      </c>
      <c r="H505" s="211"/>
    </row>
    <row r="506" spans="1:8" hidden="1" outlineLevel="2"/>
    <row r="507" spans="1:8" hidden="1" outlineLevel="2"/>
    <row r="508" spans="1:8" hidden="1" outlineLevel="2">
      <c r="B508" s="25" t="s">
        <v>695</v>
      </c>
    </row>
    <row r="509" spans="1:8" s="204" customFormat="1" hidden="1" outlineLevel="2">
      <c r="A509" s="201"/>
      <c r="B509" s="201"/>
      <c r="C509" s="202"/>
      <c r="D509" s="203"/>
      <c r="E509" s="204" t="str">
        <f xml:space="preserve"> Inputs!E$176</f>
        <v xml:space="preserve">PR24 Land sales RCV adjustment in 2022-23 FYA (CPIH deflated) prices (WR) </v>
      </c>
      <c r="F509" s="210">
        <f xml:space="preserve"> Inputs!F$176</f>
        <v>0</v>
      </c>
      <c r="G509" s="204" t="str">
        <f xml:space="preserve"> Inputs!G$176</f>
        <v>£m</v>
      </c>
      <c r="H509" s="210"/>
    </row>
    <row r="510" spans="1:8" s="204" customFormat="1" hidden="1" outlineLevel="2">
      <c r="A510" s="201"/>
      <c r="B510" s="201"/>
      <c r="C510" s="202"/>
      <c r="D510" s="203"/>
      <c r="E510" s="204" t="str">
        <f xml:space="preserve"> Inputs!E$177</f>
        <v xml:space="preserve">PR24 Land sales RCV adjustment in 2022-23 FYA (CPIH deflated) prices (WN) </v>
      </c>
      <c r="F510" s="210">
        <f xml:space="preserve"> Inputs!F$177</f>
        <v>0</v>
      </c>
      <c r="G510" s="204" t="str">
        <f xml:space="preserve"> Inputs!G$177</f>
        <v>£m</v>
      </c>
      <c r="H510" s="210"/>
    </row>
    <row r="511" spans="1:8" s="204" customFormat="1" hidden="1" outlineLevel="2">
      <c r="A511" s="201"/>
      <c r="B511" s="201"/>
      <c r="C511" s="202"/>
      <c r="D511" s="203"/>
      <c r="E511" s="204" t="str">
        <f xml:space="preserve"> Inputs!E$178</f>
        <v xml:space="preserve">PR24 Land sales RCV adjustment in 2022-23 FYA (CPIH deflated) prices (WWN) </v>
      </c>
      <c r="F511" s="210">
        <f xml:space="preserve"> Inputs!F$178</f>
        <v>0</v>
      </c>
      <c r="G511" s="204" t="str">
        <f xml:space="preserve"> Inputs!G$178</f>
        <v>£m</v>
      </c>
      <c r="H511" s="210"/>
    </row>
    <row r="512" spans="1:8" s="204" customFormat="1" hidden="1" outlineLevel="2">
      <c r="A512" s="201"/>
      <c r="B512" s="201"/>
      <c r="C512" s="202"/>
      <c r="D512" s="203"/>
      <c r="E512" s="204" t="str">
        <f xml:space="preserve"> Inputs!E$179</f>
        <v xml:space="preserve">PR24 Land sales RCV adjustment in 2022-23 FYA (CPIH deflated) prices (BR) </v>
      </c>
      <c r="F512" s="210">
        <f xml:space="preserve"> Inputs!F$179</f>
        <v>0</v>
      </c>
      <c r="G512" s="204" t="str">
        <f xml:space="preserve"> Inputs!G$179</f>
        <v>£m</v>
      </c>
      <c r="H512" s="210"/>
    </row>
    <row r="513" spans="1:8" s="204" customFormat="1" hidden="1" outlineLevel="2">
      <c r="A513" s="201"/>
      <c r="B513" s="201"/>
      <c r="C513" s="202"/>
      <c r="D513" s="203"/>
      <c r="E513" s="204" t="str">
        <f xml:space="preserve"> Inputs!E$180</f>
        <v xml:space="preserve">PR24 Land sales RCV adjustment in 2022-23 FYA (CPIH deflated) prices (ADDN1) </v>
      </c>
      <c r="F513" s="210">
        <f xml:space="preserve"> Inputs!F$180</f>
        <v>0</v>
      </c>
      <c r="G513" s="204" t="str">
        <f xml:space="preserve"> Inputs!G$180</f>
        <v>£m</v>
      </c>
      <c r="H513" s="210"/>
    </row>
    <row r="514" spans="1:8" s="204" customFormat="1" hidden="1" outlineLevel="2">
      <c r="A514" s="201"/>
      <c r="B514" s="201"/>
      <c r="C514" s="202"/>
      <c r="D514" s="203"/>
      <c r="E514" s="204" t="str">
        <f xml:space="preserve"> Inputs!E$181</f>
        <v xml:space="preserve">PR24 Land sales RCV adjustment in 2022-23 FYA (CPIH deflated) prices (ADDN2) </v>
      </c>
      <c r="F514" s="210">
        <f xml:space="preserve"> Inputs!F$181</f>
        <v>0</v>
      </c>
      <c r="G514" s="204" t="str">
        <f xml:space="preserve"> Inputs!G$181</f>
        <v>£m</v>
      </c>
      <c r="H514" s="210"/>
    </row>
    <row r="515" spans="1:8" hidden="1" outlineLevel="2">
      <c r="A515" s="11"/>
      <c r="B515" s="11"/>
      <c r="C515" s="14"/>
      <c r="D515" s="15"/>
      <c r="E515" s="204" t="str">
        <f xml:space="preserve"> Indexation!E$125</f>
        <v>CPI(H): Inflate from 2022-23 FYA to 2027-28 FYA</v>
      </c>
      <c r="F515" s="205">
        <f xml:space="preserve"> Indexation!F$125</f>
        <v>1.1637741094926037</v>
      </c>
      <c r="G515" s="204" t="str">
        <f xml:space="preserve"> Indexation!G$125</f>
        <v>factor</v>
      </c>
      <c r="H515" s="7"/>
    </row>
    <row r="516" spans="1:8" s="208" customFormat="1" hidden="1" outlineLevel="2">
      <c r="A516" s="212"/>
      <c r="B516" s="212"/>
      <c r="C516" s="213"/>
      <c r="D516" s="214"/>
      <c r="E516" s="208" t="s">
        <v>696</v>
      </c>
      <c r="F516" s="211">
        <f t="shared" ref="F516:F521" si="15" xml:space="preserve"> IF( $F509 = "n/a", 0, $F509 * $F$515 )</f>
        <v>0</v>
      </c>
      <c r="G516" s="208" t="s">
        <v>399</v>
      </c>
      <c r="H516" s="211"/>
    </row>
    <row r="517" spans="1:8" s="208" customFormat="1" hidden="1" outlineLevel="2">
      <c r="A517" s="212"/>
      <c r="B517" s="212"/>
      <c r="C517" s="213"/>
      <c r="D517" s="214"/>
      <c r="E517" s="208" t="s">
        <v>697</v>
      </c>
      <c r="F517" s="211">
        <f t="shared" si="15"/>
        <v>0</v>
      </c>
      <c r="G517" s="208" t="s">
        <v>399</v>
      </c>
      <c r="H517" s="211"/>
    </row>
    <row r="518" spans="1:8" s="208" customFormat="1" hidden="1" outlineLevel="2">
      <c r="A518" s="212"/>
      <c r="B518" s="212"/>
      <c r="C518" s="213"/>
      <c r="D518" s="214"/>
      <c r="E518" s="208" t="s">
        <v>698</v>
      </c>
      <c r="F518" s="211">
        <f t="shared" si="15"/>
        <v>0</v>
      </c>
      <c r="G518" s="208" t="s">
        <v>399</v>
      </c>
      <c r="H518" s="211"/>
    </row>
    <row r="519" spans="1:8" s="208" customFormat="1" hidden="1" outlineLevel="2">
      <c r="A519" s="212"/>
      <c r="B519" s="212"/>
      <c r="C519" s="213"/>
      <c r="D519" s="214"/>
      <c r="E519" s="208" t="s">
        <v>699</v>
      </c>
      <c r="F519" s="211">
        <f t="shared" si="15"/>
        <v>0</v>
      </c>
      <c r="G519" s="208" t="s">
        <v>399</v>
      </c>
      <c r="H519" s="211"/>
    </row>
    <row r="520" spans="1:8" s="208" customFormat="1" hidden="1" outlineLevel="2">
      <c r="A520" s="212"/>
      <c r="B520" s="212"/>
      <c r="C520" s="213"/>
      <c r="D520" s="214"/>
      <c r="E520" s="208" t="s">
        <v>700</v>
      </c>
      <c r="F520" s="211">
        <f t="shared" si="15"/>
        <v>0</v>
      </c>
      <c r="G520" s="208" t="s">
        <v>399</v>
      </c>
      <c r="H520" s="211"/>
    </row>
    <row r="521" spans="1:8" s="208" customFormat="1" hidden="1" outlineLevel="2">
      <c r="A521" s="212"/>
      <c r="B521" s="212"/>
      <c r="C521" s="213"/>
      <c r="D521" s="214"/>
      <c r="E521" s="208" t="s">
        <v>701</v>
      </c>
      <c r="F521" s="211">
        <f t="shared" si="15"/>
        <v>0</v>
      </c>
      <c r="G521" s="208" t="s">
        <v>399</v>
      </c>
      <c r="H521" s="211"/>
    </row>
    <row r="522" spans="1:8" hidden="1" outlineLevel="2"/>
    <row r="523" spans="1:8" hidden="1" outlineLevel="2"/>
    <row r="524" spans="1:8" hidden="1" outlineLevel="2">
      <c r="B524" s="25" t="s">
        <v>702</v>
      </c>
    </row>
    <row r="525" spans="1:8" s="204" customFormat="1" hidden="1" outlineLevel="2">
      <c r="A525" s="201"/>
      <c r="B525" s="201"/>
      <c r="C525" s="202"/>
      <c r="D525" s="203"/>
      <c r="E525" s="204" t="str">
        <f xml:space="preserve"> Inputs!E$183</f>
        <v xml:space="preserve">PR24 Major projects RCV adjustment in 2022-23 FYA (CPIH deflated) prices (WR) </v>
      </c>
      <c r="F525" s="210">
        <f xml:space="preserve"> Inputs!F$183</f>
        <v>0</v>
      </c>
      <c r="G525" s="204" t="str">
        <f xml:space="preserve"> Inputs!G$183</f>
        <v>£m</v>
      </c>
      <c r="H525" s="210"/>
    </row>
    <row r="526" spans="1:8" s="204" customFormat="1" hidden="1" outlineLevel="2">
      <c r="A526" s="201"/>
      <c r="B526" s="201"/>
      <c r="C526" s="202"/>
      <c r="D526" s="203"/>
      <c r="E526" s="204" t="str">
        <f xml:space="preserve"> Inputs!E$184</f>
        <v xml:space="preserve">PR24 Major projects RCV adjustment in 2022-23 FYA (CPIH deflated) prices (WN) </v>
      </c>
      <c r="F526" s="210">
        <f xml:space="preserve"> Inputs!F$184</f>
        <v>0</v>
      </c>
      <c r="G526" s="204" t="str">
        <f xml:space="preserve"> Inputs!G$184</f>
        <v>£m</v>
      </c>
      <c r="H526" s="210"/>
    </row>
    <row r="527" spans="1:8" s="204" customFormat="1" hidden="1" outlineLevel="2">
      <c r="A527" s="201"/>
      <c r="B527" s="201"/>
      <c r="C527" s="202"/>
      <c r="D527" s="203"/>
      <c r="E527" s="204" t="str">
        <f xml:space="preserve"> Inputs!E$185</f>
        <v xml:space="preserve">PR24 Major projects RCV adjustment in 2022-23 FYA (CPIH deflated) prices (WWN) </v>
      </c>
      <c r="F527" s="210">
        <f xml:space="preserve"> Inputs!F$185</f>
        <v>0</v>
      </c>
      <c r="G527" s="204" t="str">
        <f xml:space="preserve"> Inputs!G$185</f>
        <v>£m</v>
      </c>
      <c r="H527" s="210"/>
    </row>
    <row r="528" spans="1:8" s="204" customFormat="1" hidden="1" outlineLevel="2">
      <c r="A528" s="201"/>
      <c r="B528" s="201"/>
      <c r="C528" s="202"/>
      <c r="D528" s="203"/>
      <c r="E528" s="204" t="str">
        <f xml:space="preserve"> Inputs!E$186</f>
        <v xml:space="preserve">PR24 Major projects RCV adjustment in 2022-23 FYA (CPIH deflated) prices (BR) </v>
      </c>
      <c r="F528" s="210">
        <f xml:space="preserve"> Inputs!F$186</f>
        <v>0</v>
      </c>
      <c r="G528" s="204" t="str">
        <f xml:space="preserve"> Inputs!G$186</f>
        <v>£m</v>
      </c>
      <c r="H528" s="210"/>
    </row>
    <row r="529" spans="1:8" s="204" customFormat="1" hidden="1" outlineLevel="2">
      <c r="A529" s="201"/>
      <c r="B529" s="201"/>
      <c r="C529" s="202"/>
      <c r="D529" s="203"/>
      <c r="E529" s="204" t="str">
        <f xml:space="preserve"> Inputs!E$187</f>
        <v xml:space="preserve">PR24 Major projects RCV adjustment in 2022-23 FYA (CPIH deflated) prices (ADDN1) </v>
      </c>
      <c r="F529" s="210">
        <f xml:space="preserve"> Inputs!F$187</f>
        <v>0</v>
      </c>
      <c r="G529" s="204" t="str">
        <f xml:space="preserve"> Inputs!G$187</f>
        <v>£m</v>
      </c>
      <c r="H529" s="210"/>
    </row>
    <row r="530" spans="1:8" s="204" customFormat="1" hidden="1" outlineLevel="2">
      <c r="A530" s="201"/>
      <c r="B530" s="201"/>
      <c r="C530" s="202"/>
      <c r="D530" s="203"/>
      <c r="E530" s="204" t="str">
        <f xml:space="preserve"> Inputs!E$188</f>
        <v xml:space="preserve">PR24 Major projects RCV adjustment in 2022-23 FYA (CPIH deflated) prices (ADDN2) </v>
      </c>
      <c r="F530" s="210">
        <f xml:space="preserve"> Inputs!F$188</f>
        <v>0</v>
      </c>
      <c r="G530" s="204" t="str">
        <f xml:space="preserve"> Inputs!G$188</f>
        <v>£m</v>
      </c>
      <c r="H530" s="210"/>
    </row>
    <row r="531" spans="1:8" hidden="1" outlineLevel="2">
      <c r="A531" s="11"/>
      <c r="B531" s="11"/>
      <c r="C531" s="14"/>
      <c r="D531" s="15"/>
      <c r="E531" s="204" t="str">
        <f xml:space="preserve"> Indexation!E$125</f>
        <v>CPI(H): Inflate from 2022-23 FYA to 2027-28 FYA</v>
      </c>
      <c r="F531" s="205">
        <f xml:space="preserve"> Indexation!F$125</f>
        <v>1.1637741094926037</v>
      </c>
      <c r="G531" s="204" t="str">
        <f xml:space="preserve"> Indexation!G$125</f>
        <v>factor</v>
      </c>
      <c r="H531" s="7"/>
    </row>
    <row r="532" spans="1:8" s="208" customFormat="1" hidden="1" outlineLevel="2">
      <c r="A532" s="212"/>
      <c r="B532" s="212"/>
      <c r="C532" s="213"/>
      <c r="D532" s="214"/>
      <c r="E532" s="208" t="s">
        <v>703</v>
      </c>
      <c r="F532" s="211">
        <f t="shared" ref="F532:F537" si="16" xml:space="preserve"> IF( $F525 = "n/a", 0, $F525 * $F$531 )</f>
        <v>0</v>
      </c>
      <c r="G532" s="208" t="s">
        <v>399</v>
      </c>
      <c r="H532" s="211"/>
    </row>
    <row r="533" spans="1:8" s="208" customFormat="1" hidden="1" outlineLevel="2">
      <c r="A533" s="212"/>
      <c r="B533" s="212"/>
      <c r="C533" s="213"/>
      <c r="D533" s="214"/>
      <c r="E533" s="208" t="s">
        <v>704</v>
      </c>
      <c r="F533" s="211">
        <f t="shared" si="16"/>
        <v>0</v>
      </c>
      <c r="G533" s="208" t="s">
        <v>399</v>
      </c>
      <c r="H533" s="211"/>
    </row>
    <row r="534" spans="1:8" s="208" customFormat="1" hidden="1" outlineLevel="2">
      <c r="A534" s="212"/>
      <c r="B534" s="212"/>
      <c r="C534" s="213"/>
      <c r="D534" s="214"/>
      <c r="E534" s="208" t="s">
        <v>705</v>
      </c>
      <c r="F534" s="211">
        <f t="shared" si="16"/>
        <v>0</v>
      </c>
      <c r="G534" s="208" t="s">
        <v>399</v>
      </c>
      <c r="H534" s="211"/>
    </row>
    <row r="535" spans="1:8" s="208" customFormat="1" hidden="1" outlineLevel="2">
      <c r="A535" s="212"/>
      <c r="B535" s="212"/>
      <c r="C535" s="213"/>
      <c r="D535" s="214"/>
      <c r="E535" s="208" t="s">
        <v>706</v>
      </c>
      <c r="F535" s="211">
        <f t="shared" si="16"/>
        <v>0</v>
      </c>
      <c r="G535" s="208" t="s">
        <v>399</v>
      </c>
      <c r="H535" s="211"/>
    </row>
    <row r="536" spans="1:8" s="208" customFormat="1" hidden="1" outlineLevel="2">
      <c r="A536" s="212"/>
      <c r="B536" s="212"/>
      <c r="C536" s="213"/>
      <c r="D536" s="214"/>
      <c r="E536" s="208" t="s">
        <v>707</v>
      </c>
      <c r="F536" s="211">
        <f t="shared" si="16"/>
        <v>0</v>
      </c>
      <c r="G536" s="208" t="s">
        <v>399</v>
      </c>
      <c r="H536" s="211"/>
    </row>
    <row r="537" spans="1:8" s="208" customFormat="1" hidden="1" outlineLevel="2">
      <c r="A537" s="212"/>
      <c r="B537" s="212"/>
      <c r="C537" s="213"/>
      <c r="D537" s="214"/>
      <c r="E537" s="208" t="s">
        <v>708</v>
      </c>
      <c r="F537" s="211">
        <f t="shared" si="16"/>
        <v>0</v>
      </c>
      <c r="G537" s="208" t="s">
        <v>399</v>
      </c>
      <c r="H537" s="211"/>
    </row>
    <row r="538" spans="1:8" hidden="1" outlineLevel="2"/>
    <row r="539" spans="1:8" hidden="1" outlineLevel="2"/>
    <row r="540" spans="1:8" hidden="1" outlineLevel="2">
      <c r="B540" s="25" t="s">
        <v>709</v>
      </c>
    </row>
    <row r="541" spans="1:8" s="204" customFormat="1" hidden="1" outlineLevel="2">
      <c r="A541" s="201"/>
      <c r="B541" s="201"/>
      <c r="C541" s="202"/>
      <c r="D541" s="203"/>
      <c r="E541" s="204" t="str">
        <f xml:space="preserve"> Inputs!E$190</f>
        <v xml:space="preserve">PR24 ODI performance RCV adjustment in 2022-23 FYA (CPIH deflated) prices (WR) </v>
      </c>
      <c r="F541" s="210">
        <f xml:space="preserve"> Inputs!F$190</f>
        <v>0</v>
      </c>
      <c r="G541" s="204" t="str">
        <f xml:space="preserve"> Inputs!G$190</f>
        <v>£m</v>
      </c>
      <c r="H541" s="210"/>
    </row>
    <row r="542" spans="1:8" s="204" customFormat="1" hidden="1" outlineLevel="2">
      <c r="A542" s="201"/>
      <c r="B542" s="201"/>
      <c r="C542" s="202"/>
      <c r="D542" s="203"/>
      <c r="E542" s="204" t="str">
        <f xml:space="preserve"> Inputs!E$191</f>
        <v xml:space="preserve">PR24 ODI performance RCV adjustment in 2022-23 FYA (CPIH deflated) prices (WN) </v>
      </c>
      <c r="F542" s="210">
        <f xml:space="preserve"> Inputs!F$191</f>
        <v>0</v>
      </c>
      <c r="G542" s="204" t="str">
        <f xml:space="preserve"> Inputs!G$191</f>
        <v>£m</v>
      </c>
      <c r="H542" s="210"/>
    </row>
    <row r="543" spans="1:8" s="204" customFormat="1" hidden="1" outlineLevel="2">
      <c r="A543" s="201"/>
      <c r="B543" s="201"/>
      <c r="C543" s="202"/>
      <c r="D543" s="203"/>
      <c r="E543" s="204" t="str">
        <f xml:space="preserve"> Inputs!E$192</f>
        <v xml:space="preserve">PR24 ODI performance RCV adjustment in 2022-23 FYA (CPIH deflated) prices (WWN) </v>
      </c>
      <c r="F543" s="210">
        <f xml:space="preserve"> Inputs!F$192</f>
        <v>0</v>
      </c>
      <c r="G543" s="204" t="str">
        <f xml:space="preserve"> Inputs!G$192</f>
        <v>£m</v>
      </c>
      <c r="H543" s="210"/>
    </row>
    <row r="544" spans="1:8" s="204" customFormat="1" hidden="1" outlineLevel="2">
      <c r="A544" s="201"/>
      <c r="B544" s="201"/>
      <c r="C544" s="202"/>
      <c r="D544" s="203"/>
      <c r="E544" s="204" t="str">
        <f xml:space="preserve"> Inputs!E$193</f>
        <v xml:space="preserve">PR24 ODI performance RCV adjustment in 2022-23 FYA (CPIH deflated) prices (BR) </v>
      </c>
      <c r="F544" s="210">
        <f xml:space="preserve"> Inputs!F$193</f>
        <v>0</v>
      </c>
      <c r="G544" s="204" t="str">
        <f xml:space="preserve"> Inputs!G$193</f>
        <v>£m</v>
      </c>
      <c r="H544" s="210"/>
    </row>
    <row r="545" spans="1:8" s="204" customFormat="1" hidden="1" outlineLevel="2">
      <c r="A545" s="201"/>
      <c r="B545" s="201"/>
      <c r="C545" s="202"/>
      <c r="D545" s="203"/>
      <c r="E545" s="204" t="str">
        <f xml:space="preserve"> Inputs!E$194</f>
        <v xml:space="preserve">PR24 ODI performance RCV adjustment in 2022-23 FYA (CPIH deflated) prices (ADDN1) </v>
      </c>
      <c r="F545" s="210">
        <f xml:space="preserve"> Inputs!F$194</f>
        <v>0</v>
      </c>
      <c r="G545" s="204" t="str">
        <f xml:space="preserve"> Inputs!G$194</f>
        <v>£m</v>
      </c>
      <c r="H545" s="210"/>
    </row>
    <row r="546" spans="1:8" s="204" customFormat="1" hidden="1" outlineLevel="2">
      <c r="A546" s="201"/>
      <c r="B546" s="201"/>
      <c r="C546" s="202"/>
      <c r="D546" s="203"/>
      <c r="E546" s="204" t="str">
        <f xml:space="preserve"> Inputs!E$195</f>
        <v xml:space="preserve">PR24 ODI performance RCV adjustment in 2022-23 FYA (CPIH deflated) prices (ADDN2) </v>
      </c>
      <c r="F546" s="210">
        <f xml:space="preserve"> Inputs!F$195</f>
        <v>0</v>
      </c>
      <c r="G546" s="204" t="str">
        <f xml:space="preserve"> Inputs!G$195</f>
        <v>£m</v>
      </c>
      <c r="H546" s="210"/>
    </row>
    <row r="547" spans="1:8" hidden="1" outlineLevel="2">
      <c r="A547" s="11"/>
      <c r="B547" s="11"/>
      <c r="C547" s="14"/>
      <c r="D547" s="15"/>
      <c r="E547" s="204" t="str">
        <f xml:space="preserve"> Indexation!E$125</f>
        <v>CPI(H): Inflate from 2022-23 FYA to 2027-28 FYA</v>
      </c>
      <c r="F547" s="205">
        <f xml:space="preserve"> Indexation!F$125</f>
        <v>1.1637741094926037</v>
      </c>
      <c r="G547" s="204" t="str">
        <f xml:space="preserve"> Indexation!G$125</f>
        <v>factor</v>
      </c>
      <c r="H547" s="7"/>
    </row>
    <row r="548" spans="1:8" s="208" customFormat="1" hidden="1" outlineLevel="2">
      <c r="A548" s="212"/>
      <c r="B548" s="212"/>
      <c r="C548" s="213"/>
      <c r="D548" s="214"/>
      <c r="E548" s="208" t="s">
        <v>710</v>
      </c>
      <c r="F548" s="211">
        <f t="shared" ref="F548:F553" si="17" xml:space="preserve"> IF( $F541 = "n/a", 0, $F541 * $F$547 )</f>
        <v>0</v>
      </c>
      <c r="G548" s="208" t="s">
        <v>399</v>
      </c>
      <c r="H548" s="211"/>
    </row>
    <row r="549" spans="1:8" s="208" customFormat="1" hidden="1" outlineLevel="2">
      <c r="A549" s="212"/>
      <c r="B549" s="212"/>
      <c r="C549" s="213"/>
      <c r="D549" s="214"/>
      <c r="E549" s="208" t="s">
        <v>711</v>
      </c>
      <c r="F549" s="211">
        <f t="shared" si="17"/>
        <v>0</v>
      </c>
      <c r="G549" s="208" t="s">
        <v>399</v>
      </c>
      <c r="H549" s="211"/>
    </row>
    <row r="550" spans="1:8" s="208" customFormat="1" hidden="1" outlineLevel="2">
      <c r="A550" s="212"/>
      <c r="B550" s="212"/>
      <c r="C550" s="213"/>
      <c r="D550" s="214"/>
      <c r="E550" s="208" t="s">
        <v>712</v>
      </c>
      <c r="F550" s="211">
        <f t="shared" si="17"/>
        <v>0</v>
      </c>
      <c r="G550" s="208" t="s">
        <v>399</v>
      </c>
      <c r="H550" s="211"/>
    </row>
    <row r="551" spans="1:8" s="208" customFormat="1" hidden="1" outlineLevel="2">
      <c r="A551" s="212"/>
      <c r="B551" s="212"/>
      <c r="C551" s="213"/>
      <c r="D551" s="214"/>
      <c r="E551" s="208" t="s">
        <v>713</v>
      </c>
      <c r="F551" s="211">
        <f t="shared" si="17"/>
        <v>0</v>
      </c>
      <c r="G551" s="208" t="s">
        <v>399</v>
      </c>
      <c r="H551" s="211"/>
    </row>
    <row r="552" spans="1:8" s="208" customFormat="1" hidden="1" outlineLevel="2">
      <c r="A552" s="212"/>
      <c r="B552" s="212"/>
      <c r="C552" s="213"/>
      <c r="D552" s="214"/>
      <c r="E552" s="208" t="s">
        <v>714</v>
      </c>
      <c r="F552" s="211">
        <f t="shared" si="17"/>
        <v>0</v>
      </c>
      <c r="G552" s="208" t="s">
        <v>399</v>
      </c>
      <c r="H552" s="211"/>
    </row>
    <row r="553" spans="1:8" s="208" customFormat="1" hidden="1" outlineLevel="2">
      <c r="A553" s="212"/>
      <c r="B553" s="212"/>
      <c r="C553" s="213"/>
      <c r="D553" s="214"/>
      <c r="E553" s="208" t="s">
        <v>715</v>
      </c>
      <c r="F553" s="211">
        <f t="shared" si="17"/>
        <v>0</v>
      </c>
      <c r="G553" s="208" t="s">
        <v>399</v>
      </c>
      <c r="H553" s="211"/>
    </row>
    <row r="554" spans="1:8" hidden="1" outlineLevel="2"/>
    <row r="555" spans="1:8" hidden="1" outlineLevel="2"/>
    <row r="556" spans="1:8" hidden="1" outlineLevel="2">
      <c r="B556" s="25" t="s">
        <v>716</v>
      </c>
    </row>
    <row r="557" spans="1:8" s="204" customFormat="1" hidden="1" outlineLevel="2">
      <c r="A557" s="201"/>
      <c r="B557" s="201"/>
      <c r="C557" s="202"/>
      <c r="D557" s="203"/>
      <c r="E557" s="204" t="str">
        <f xml:space="preserve"> Inputs!E$197</f>
        <v xml:space="preserve">PR24 Price control deliverables RCV adjustment in 2022-23 FYA (CPIH deflated) prices (WR) </v>
      </c>
      <c r="F557" s="210">
        <f xml:space="preserve"> Inputs!F$197</f>
        <v>0</v>
      </c>
      <c r="G557" s="204" t="str">
        <f xml:space="preserve"> Inputs!G$197</f>
        <v>£m</v>
      </c>
      <c r="H557" s="210"/>
    </row>
    <row r="558" spans="1:8" s="204" customFormat="1" hidden="1" outlineLevel="2">
      <c r="A558" s="201"/>
      <c r="B558" s="201"/>
      <c r="C558" s="202"/>
      <c r="D558" s="203"/>
      <c r="E558" s="204" t="str">
        <f xml:space="preserve"> Inputs!E$198</f>
        <v xml:space="preserve">PR24 Price control deliverables RCV adjustment in 2022-23 FYA (CPIH deflated) prices (WN) </v>
      </c>
      <c r="F558" s="210">
        <f xml:space="preserve"> Inputs!F$198</f>
        <v>0</v>
      </c>
      <c r="G558" s="204" t="str">
        <f xml:space="preserve"> Inputs!G$198</f>
        <v>£m</v>
      </c>
      <c r="H558" s="210"/>
    </row>
    <row r="559" spans="1:8" s="204" customFormat="1" hidden="1" outlineLevel="2">
      <c r="A559" s="201"/>
      <c r="B559" s="201"/>
      <c r="C559" s="202"/>
      <c r="D559" s="203"/>
      <c r="E559" s="204" t="str">
        <f xml:space="preserve"> Inputs!E$199</f>
        <v xml:space="preserve">PR24 Price control deliverables RCV adjustment in 2022-23 FYA (CPIH deflated) prices (WWN) </v>
      </c>
      <c r="F559" s="210">
        <f xml:space="preserve"> Inputs!F$199</f>
        <v>0</v>
      </c>
      <c r="G559" s="204" t="str">
        <f xml:space="preserve"> Inputs!G$199</f>
        <v>£m</v>
      </c>
      <c r="H559" s="210"/>
    </row>
    <row r="560" spans="1:8" s="204" customFormat="1" hidden="1" outlineLevel="2">
      <c r="A560" s="201"/>
      <c r="B560" s="201"/>
      <c r="C560" s="202"/>
      <c r="D560" s="203"/>
      <c r="E560" s="204" t="str">
        <f xml:space="preserve"> Inputs!E$200</f>
        <v xml:space="preserve">PR24 Price control deliverables RCV adjustment in 2022-23 FYA (CPIH deflated) prices (BR) </v>
      </c>
      <c r="F560" s="210">
        <f xml:space="preserve"> Inputs!F$200</f>
        <v>0</v>
      </c>
      <c r="G560" s="204" t="str">
        <f xml:space="preserve"> Inputs!G$200</f>
        <v>£m</v>
      </c>
      <c r="H560" s="210"/>
    </row>
    <row r="561" spans="1:8" s="204" customFormat="1" hidden="1" outlineLevel="2">
      <c r="A561" s="201"/>
      <c r="B561" s="201"/>
      <c r="C561" s="202"/>
      <c r="D561" s="203"/>
      <c r="E561" s="204" t="str">
        <f xml:space="preserve"> Inputs!E$201</f>
        <v xml:space="preserve">PR24 Price control deliverables RCV adjustment in 2022-23 FYA (CPIH deflated) prices (ADDN1) </v>
      </c>
      <c r="F561" s="210">
        <f xml:space="preserve"> Inputs!F$201</f>
        <v>0</v>
      </c>
      <c r="G561" s="204" t="str">
        <f xml:space="preserve"> Inputs!G$201</f>
        <v>£m</v>
      </c>
      <c r="H561" s="210"/>
    </row>
    <row r="562" spans="1:8" s="204" customFormat="1" hidden="1" outlineLevel="2">
      <c r="A562" s="201"/>
      <c r="B562" s="201"/>
      <c r="C562" s="202"/>
      <c r="D562" s="203"/>
      <c r="E562" s="204" t="str">
        <f xml:space="preserve"> Inputs!E$202</f>
        <v xml:space="preserve">PR24 Price control deliverables RCV adjustment in 2022-23 FYA (CPIH deflated) prices (ADDN2) </v>
      </c>
      <c r="F562" s="210">
        <f xml:space="preserve"> Inputs!F$202</f>
        <v>0</v>
      </c>
      <c r="G562" s="204" t="str">
        <f xml:space="preserve"> Inputs!G$202</f>
        <v>£m</v>
      </c>
      <c r="H562" s="210"/>
    </row>
    <row r="563" spans="1:8" hidden="1" outlineLevel="2">
      <c r="A563" s="11"/>
      <c r="B563" s="11"/>
      <c r="C563" s="14"/>
      <c r="D563" s="15"/>
      <c r="E563" s="204" t="str">
        <f xml:space="preserve"> Indexation!E$125</f>
        <v>CPI(H): Inflate from 2022-23 FYA to 2027-28 FYA</v>
      </c>
      <c r="F563" s="205">
        <f xml:space="preserve"> Indexation!F$125</f>
        <v>1.1637741094926037</v>
      </c>
      <c r="G563" s="204" t="str">
        <f xml:space="preserve"> Indexation!G$125</f>
        <v>factor</v>
      </c>
      <c r="H563" s="7"/>
    </row>
    <row r="564" spans="1:8" s="208" customFormat="1" hidden="1" outlineLevel="2">
      <c r="A564" s="212"/>
      <c r="B564" s="212"/>
      <c r="C564" s="213"/>
      <c r="D564" s="214"/>
      <c r="E564" s="208" t="s">
        <v>717</v>
      </c>
      <c r="F564" s="211">
        <f t="shared" ref="F564:F569" si="18" xml:space="preserve"> IF( $F557 = "n/a", 0, $F557 * $F$563 )</f>
        <v>0</v>
      </c>
      <c r="G564" s="208" t="s">
        <v>399</v>
      </c>
      <c r="H564" s="211"/>
    </row>
    <row r="565" spans="1:8" s="208" customFormat="1" hidden="1" outlineLevel="2">
      <c r="A565" s="212"/>
      <c r="B565" s="212"/>
      <c r="C565" s="213"/>
      <c r="D565" s="214"/>
      <c r="E565" s="208" t="s">
        <v>718</v>
      </c>
      <c r="F565" s="211">
        <f t="shared" si="18"/>
        <v>0</v>
      </c>
      <c r="G565" s="208" t="s">
        <v>399</v>
      </c>
      <c r="H565" s="211"/>
    </row>
    <row r="566" spans="1:8" s="208" customFormat="1" hidden="1" outlineLevel="2">
      <c r="A566" s="212"/>
      <c r="B566" s="212"/>
      <c r="C566" s="213"/>
      <c r="D566" s="214"/>
      <c r="E566" s="208" t="s">
        <v>719</v>
      </c>
      <c r="F566" s="211">
        <f t="shared" si="18"/>
        <v>0</v>
      </c>
      <c r="G566" s="208" t="s">
        <v>399</v>
      </c>
      <c r="H566" s="211"/>
    </row>
    <row r="567" spans="1:8" s="208" customFormat="1" hidden="1" outlineLevel="2">
      <c r="A567" s="212"/>
      <c r="B567" s="212"/>
      <c r="C567" s="213"/>
      <c r="D567" s="214"/>
      <c r="E567" s="208" t="s">
        <v>720</v>
      </c>
      <c r="F567" s="211">
        <f t="shared" si="18"/>
        <v>0</v>
      </c>
      <c r="G567" s="208" t="s">
        <v>399</v>
      </c>
      <c r="H567" s="211"/>
    </row>
    <row r="568" spans="1:8" s="208" customFormat="1" hidden="1" outlineLevel="2">
      <c r="A568" s="212"/>
      <c r="B568" s="212"/>
      <c r="C568" s="213"/>
      <c r="D568" s="214"/>
      <c r="E568" s="208" t="s">
        <v>721</v>
      </c>
      <c r="F568" s="211">
        <f t="shared" si="18"/>
        <v>0</v>
      </c>
      <c r="G568" s="208" t="s">
        <v>399</v>
      </c>
      <c r="H568" s="211"/>
    </row>
    <row r="569" spans="1:8" s="208" customFormat="1" hidden="1" outlineLevel="2">
      <c r="A569" s="212"/>
      <c r="B569" s="212"/>
      <c r="C569" s="213"/>
      <c r="D569" s="214"/>
      <c r="E569" s="208" t="s">
        <v>722</v>
      </c>
      <c r="F569" s="211">
        <f t="shared" si="18"/>
        <v>0</v>
      </c>
      <c r="G569" s="208" t="s">
        <v>399</v>
      </c>
      <c r="H569" s="211"/>
    </row>
    <row r="570" spans="1:8" hidden="1" outlineLevel="2"/>
    <row r="571" spans="1:8" hidden="1" outlineLevel="2"/>
    <row r="572" spans="1:8" hidden="1" outlineLevel="2">
      <c r="B572" s="25" t="s">
        <v>723</v>
      </c>
    </row>
    <row r="573" spans="1:8" s="204" customFormat="1" hidden="1" outlineLevel="2">
      <c r="A573" s="201"/>
      <c r="B573" s="201"/>
      <c r="C573" s="202"/>
      <c r="D573" s="203"/>
      <c r="E573" s="204" t="str">
        <f xml:space="preserve"> Inputs!E$204</f>
        <v xml:space="preserve">PR24 QAA RCV adjustment in 2022-23 FYA (CPIH deflated) prices (WR) </v>
      </c>
      <c r="F573" s="210">
        <f xml:space="preserve"> Inputs!F$204</f>
        <v>0</v>
      </c>
      <c r="G573" s="204" t="str">
        <f xml:space="preserve"> Inputs!G$204</f>
        <v>£m</v>
      </c>
      <c r="H573" s="210"/>
    </row>
    <row r="574" spans="1:8" s="204" customFormat="1" hidden="1" outlineLevel="2">
      <c r="A574" s="201"/>
      <c r="B574" s="201"/>
      <c r="C574" s="202"/>
      <c r="D574" s="203"/>
      <c r="E574" s="204" t="str">
        <f xml:space="preserve"> Inputs!E$205</f>
        <v xml:space="preserve">PR24 QAA RCV adjustment in 2022-23 FYA (CPIH deflated) prices (WN) </v>
      </c>
      <c r="F574" s="210">
        <f xml:space="preserve"> Inputs!F$205</f>
        <v>0</v>
      </c>
      <c r="G574" s="204" t="str">
        <f xml:space="preserve"> Inputs!G$205</f>
        <v>£m</v>
      </c>
      <c r="H574" s="210"/>
    </row>
    <row r="575" spans="1:8" s="204" customFormat="1" hidden="1" outlineLevel="2">
      <c r="A575" s="201"/>
      <c r="B575" s="201"/>
      <c r="C575" s="202"/>
      <c r="D575" s="203"/>
      <c r="E575" s="204" t="str">
        <f xml:space="preserve"> Inputs!E$206</f>
        <v xml:space="preserve">PR24 QAA RCV adjustment in 2022-23 FYA (CPIH deflated) prices (WWN) </v>
      </c>
      <c r="F575" s="210">
        <f xml:space="preserve"> Inputs!F$206</f>
        <v>0</v>
      </c>
      <c r="G575" s="204" t="str">
        <f xml:space="preserve"> Inputs!G$206</f>
        <v>£m</v>
      </c>
      <c r="H575" s="210"/>
    </row>
    <row r="576" spans="1:8" s="204" customFormat="1" hidden="1" outlineLevel="2">
      <c r="A576" s="201"/>
      <c r="B576" s="201"/>
      <c r="C576" s="202"/>
      <c r="D576" s="203"/>
      <c r="E576" s="204" t="str">
        <f xml:space="preserve"> Inputs!E$207</f>
        <v xml:space="preserve">PR24 QAA RCV adjustment in 2022-23 FYA (CPIH deflated) prices (BR) </v>
      </c>
      <c r="F576" s="210">
        <f xml:space="preserve"> Inputs!F$207</f>
        <v>0</v>
      </c>
      <c r="G576" s="204" t="str">
        <f xml:space="preserve"> Inputs!G$207</f>
        <v>£m</v>
      </c>
      <c r="H576" s="210"/>
    </row>
    <row r="577" spans="1:8" s="204" customFormat="1" hidden="1" outlineLevel="2">
      <c r="A577" s="201"/>
      <c r="B577" s="201"/>
      <c r="C577" s="202"/>
      <c r="D577" s="203"/>
      <c r="E577" s="204" t="str">
        <f xml:space="preserve"> Inputs!E$208</f>
        <v xml:space="preserve">PR24 QAA RCV adjustment in 2022-23 FYA (CPIH deflated) prices (ADDN1) </v>
      </c>
      <c r="F577" s="210">
        <f xml:space="preserve"> Inputs!F$208</f>
        <v>0</v>
      </c>
      <c r="G577" s="204" t="str">
        <f xml:space="preserve"> Inputs!G$208</f>
        <v>£m</v>
      </c>
      <c r="H577" s="210"/>
    </row>
    <row r="578" spans="1:8" s="204" customFormat="1" hidden="1" outlineLevel="2">
      <c r="A578" s="201"/>
      <c r="B578" s="201"/>
      <c r="C578" s="202"/>
      <c r="D578" s="203"/>
      <c r="E578" s="204" t="str">
        <f xml:space="preserve"> Inputs!E$209</f>
        <v xml:space="preserve">PR24 QAA RCV adjustment in 2022-23 FYA (CPIH deflated) prices (ADDN2) </v>
      </c>
      <c r="F578" s="210">
        <f xml:space="preserve"> Inputs!F$209</f>
        <v>0</v>
      </c>
      <c r="G578" s="204" t="str">
        <f xml:space="preserve"> Inputs!G$209</f>
        <v>£m</v>
      </c>
      <c r="H578" s="210"/>
    </row>
    <row r="579" spans="1:8" hidden="1" outlineLevel="2">
      <c r="A579" s="11"/>
      <c r="B579" s="11"/>
      <c r="C579" s="14"/>
      <c r="D579" s="15"/>
      <c r="E579" s="204" t="str">
        <f xml:space="preserve"> Indexation!E$125</f>
        <v>CPI(H): Inflate from 2022-23 FYA to 2027-28 FYA</v>
      </c>
      <c r="F579" s="205">
        <f xml:space="preserve"> Indexation!F$125</f>
        <v>1.1637741094926037</v>
      </c>
      <c r="G579" s="204" t="str">
        <f xml:space="preserve"> Indexation!G$125</f>
        <v>factor</v>
      </c>
      <c r="H579" s="7"/>
    </row>
    <row r="580" spans="1:8" s="208" customFormat="1" hidden="1" outlineLevel="2">
      <c r="A580" s="212"/>
      <c r="B580" s="212"/>
      <c r="C580" s="213"/>
      <c r="D580" s="214"/>
      <c r="E580" s="208" t="s">
        <v>724</v>
      </c>
      <c r="F580" s="211">
        <f t="shared" ref="F580:F585" si="19" xml:space="preserve"> IF( $F573 = "n/a", 0, $F573 * $F$579 )</f>
        <v>0</v>
      </c>
      <c r="G580" s="208" t="s">
        <v>399</v>
      </c>
      <c r="H580" s="211"/>
    </row>
    <row r="581" spans="1:8" s="208" customFormat="1" hidden="1" outlineLevel="2">
      <c r="A581" s="212"/>
      <c r="B581" s="212"/>
      <c r="C581" s="213"/>
      <c r="D581" s="214"/>
      <c r="E581" s="208" t="s">
        <v>725</v>
      </c>
      <c r="F581" s="211">
        <f t="shared" si="19"/>
        <v>0</v>
      </c>
      <c r="G581" s="208" t="s">
        <v>399</v>
      </c>
      <c r="H581" s="211"/>
    </row>
    <row r="582" spans="1:8" s="208" customFormat="1" hidden="1" outlineLevel="2">
      <c r="A582" s="212"/>
      <c r="B582" s="212"/>
      <c r="C582" s="213"/>
      <c r="D582" s="214"/>
      <c r="E582" s="208" t="s">
        <v>726</v>
      </c>
      <c r="F582" s="211">
        <f t="shared" si="19"/>
        <v>0</v>
      </c>
      <c r="G582" s="208" t="s">
        <v>399</v>
      </c>
      <c r="H582" s="211"/>
    </row>
    <row r="583" spans="1:8" s="208" customFormat="1" hidden="1" outlineLevel="2">
      <c r="A583" s="212"/>
      <c r="B583" s="212"/>
      <c r="C583" s="213"/>
      <c r="D583" s="214"/>
      <c r="E583" s="208" t="s">
        <v>727</v>
      </c>
      <c r="F583" s="211">
        <f t="shared" si="19"/>
        <v>0</v>
      </c>
      <c r="G583" s="208" t="s">
        <v>399</v>
      </c>
      <c r="H583" s="211"/>
    </row>
    <row r="584" spans="1:8" s="208" customFormat="1" hidden="1" outlineLevel="2">
      <c r="A584" s="212"/>
      <c r="B584" s="212"/>
      <c r="C584" s="213"/>
      <c r="D584" s="214"/>
      <c r="E584" s="208" t="s">
        <v>728</v>
      </c>
      <c r="F584" s="211">
        <f t="shared" si="19"/>
        <v>0</v>
      </c>
      <c r="G584" s="208" t="s">
        <v>399</v>
      </c>
      <c r="H584" s="211"/>
    </row>
    <row r="585" spans="1:8" s="208" customFormat="1" hidden="1" outlineLevel="2">
      <c r="A585" s="212"/>
      <c r="B585" s="212"/>
      <c r="C585" s="213"/>
      <c r="D585" s="214"/>
      <c r="E585" s="208" t="s">
        <v>729</v>
      </c>
      <c r="F585" s="211">
        <f t="shared" si="19"/>
        <v>0</v>
      </c>
      <c r="G585" s="208" t="s">
        <v>399</v>
      </c>
      <c r="H585" s="211"/>
    </row>
    <row r="586" spans="1:8" hidden="1" outlineLevel="2"/>
    <row r="587" spans="1:8" hidden="1" outlineLevel="2"/>
    <row r="588" spans="1:8" hidden="1" outlineLevel="2">
      <c r="B588" s="25" t="s">
        <v>730</v>
      </c>
    </row>
    <row r="589" spans="1:8" s="204" customFormat="1" hidden="1" outlineLevel="2">
      <c r="A589" s="201"/>
      <c r="B589" s="201"/>
      <c r="C589" s="202"/>
      <c r="D589" s="203"/>
      <c r="E589" s="204" t="str">
        <f xml:space="preserve"> Inputs!E$211</f>
        <v xml:space="preserve">PR24 Real price effects RCV adjustment in 2022-23 FYA (CPIH deflated) prices (WR) </v>
      </c>
      <c r="F589" s="210">
        <f xml:space="preserve"> Inputs!F$211</f>
        <v>0</v>
      </c>
      <c r="G589" s="204" t="str">
        <f xml:space="preserve"> Inputs!G$211</f>
        <v>£m</v>
      </c>
      <c r="H589" s="210"/>
    </row>
    <row r="590" spans="1:8" s="204" customFormat="1" hidden="1" outlineLevel="2">
      <c r="A590" s="201"/>
      <c r="B590" s="201"/>
      <c r="C590" s="202"/>
      <c r="D590" s="203"/>
      <c r="E590" s="204" t="str">
        <f xml:space="preserve"> Inputs!E$212</f>
        <v xml:space="preserve">PR24 Real price effects RCV adjustment in 2022-23 FYA (CPIH deflated) prices (WN) </v>
      </c>
      <c r="F590" s="210">
        <f xml:space="preserve"> Inputs!F$212</f>
        <v>0</v>
      </c>
      <c r="G590" s="204" t="str">
        <f xml:space="preserve"> Inputs!G$212</f>
        <v>£m</v>
      </c>
      <c r="H590" s="210"/>
    </row>
    <row r="591" spans="1:8" s="204" customFormat="1" hidden="1" outlineLevel="2">
      <c r="A591" s="201"/>
      <c r="B591" s="201"/>
      <c r="C591" s="202"/>
      <c r="D591" s="203"/>
      <c r="E591" s="204" t="str">
        <f xml:space="preserve"> Inputs!E$213</f>
        <v xml:space="preserve">PR24 Real price effects RCV adjustment in 2022-23 FYA (CPIH deflated) prices (WWN) </v>
      </c>
      <c r="F591" s="210">
        <f xml:space="preserve"> Inputs!F$213</f>
        <v>0</v>
      </c>
      <c r="G591" s="204" t="str">
        <f xml:space="preserve"> Inputs!G$213</f>
        <v>£m</v>
      </c>
      <c r="H591" s="210"/>
    </row>
    <row r="592" spans="1:8" s="204" customFormat="1" hidden="1" outlineLevel="2">
      <c r="A592" s="201"/>
      <c r="B592" s="201"/>
      <c r="C592" s="202"/>
      <c r="D592" s="203"/>
      <c r="E592" s="204" t="str">
        <f xml:space="preserve"> Inputs!E$214</f>
        <v xml:space="preserve">PR24 Real price effects RCV adjustment in 2022-23 FYA (CPIH deflated) prices (BR) </v>
      </c>
      <c r="F592" s="210">
        <f xml:space="preserve"> Inputs!F$214</f>
        <v>0</v>
      </c>
      <c r="G592" s="204" t="str">
        <f xml:space="preserve"> Inputs!G$214</f>
        <v>£m</v>
      </c>
      <c r="H592" s="210"/>
    </row>
    <row r="593" spans="1:8" s="204" customFormat="1" hidden="1" outlineLevel="2">
      <c r="A593" s="201"/>
      <c r="B593" s="201"/>
      <c r="C593" s="202"/>
      <c r="D593" s="203"/>
      <c r="E593" s="204" t="str">
        <f xml:space="preserve"> Inputs!E$215</f>
        <v xml:space="preserve">PR24 Real price effects RCV adjustment in 2022-23 FYA (CPIH deflated) prices (ADDN1) </v>
      </c>
      <c r="F593" s="210">
        <f xml:space="preserve"> Inputs!F$215</f>
        <v>0</v>
      </c>
      <c r="G593" s="204" t="str">
        <f xml:space="preserve"> Inputs!G$215</f>
        <v>£m</v>
      </c>
      <c r="H593" s="210"/>
    </row>
    <row r="594" spans="1:8" s="204" customFormat="1" hidden="1" outlineLevel="2">
      <c r="A594" s="201"/>
      <c r="B594" s="201"/>
      <c r="C594" s="202"/>
      <c r="D594" s="203"/>
      <c r="E594" s="204" t="str">
        <f xml:space="preserve"> Inputs!E$216</f>
        <v xml:space="preserve">PR24 Real price effects RCV adjustment in 2022-23 FYA (CPIH deflated) prices (ADDN2) </v>
      </c>
      <c r="F594" s="210">
        <f xml:space="preserve"> Inputs!F$216</f>
        <v>0</v>
      </c>
      <c r="G594" s="204" t="str">
        <f xml:space="preserve"> Inputs!G$216</f>
        <v>£m</v>
      </c>
      <c r="H594" s="210"/>
    </row>
    <row r="595" spans="1:8" hidden="1" outlineLevel="2">
      <c r="A595" s="11"/>
      <c r="B595" s="11"/>
      <c r="C595" s="14"/>
      <c r="D595" s="15"/>
      <c r="E595" s="204" t="str">
        <f xml:space="preserve"> Indexation!E$125</f>
        <v>CPI(H): Inflate from 2022-23 FYA to 2027-28 FYA</v>
      </c>
      <c r="F595" s="205">
        <f xml:space="preserve"> Indexation!F$125</f>
        <v>1.1637741094926037</v>
      </c>
      <c r="G595" s="204" t="str">
        <f xml:space="preserve"> Indexation!G$125</f>
        <v>factor</v>
      </c>
      <c r="H595" s="7"/>
    </row>
    <row r="596" spans="1:8" s="208" customFormat="1" hidden="1" outlineLevel="2">
      <c r="A596" s="212"/>
      <c r="B596" s="212"/>
      <c r="C596" s="213"/>
      <c r="D596" s="214"/>
      <c r="E596" s="208" t="s">
        <v>731</v>
      </c>
      <c r="F596" s="211">
        <f t="shared" ref="F596:F601" si="20" xml:space="preserve"> IF( $F589 = "n/a", 0, $F589 * $F$595 )</f>
        <v>0</v>
      </c>
      <c r="G596" s="208" t="s">
        <v>399</v>
      </c>
      <c r="H596" s="211"/>
    </row>
    <row r="597" spans="1:8" s="208" customFormat="1" hidden="1" outlineLevel="2">
      <c r="A597" s="212"/>
      <c r="B597" s="212"/>
      <c r="C597" s="213"/>
      <c r="D597" s="214"/>
      <c r="E597" s="208" t="s">
        <v>732</v>
      </c>
      <c r="F597" s="211">
        <f t="shared" si="20"/>
        <v>0</v>
      </c>
      <c r="G597" s="208" t="s">
        <v>399</v>
      </c>
      <c r="H597" s="211"/>
    </row>
    <row r="598" spans="1:8" s="208" customFormat="1" hidden="1" outlineLevel="2">
      <c r="A598" s="212"/>
      <c r="B598" s="212"/>
      <c r="C598" s="213"/>
      <c r="D598" s="214"/>
      <c r="E598" s="208" t="s">
        <v>733</v>
      </c>
      <c r="F598" s="211">
        <f t="shared" si="20"/>
        <v>0</v>
      </c>
      <c r="G598" s="208" t="s">
        <v>399</v>
      </c>
      <c r="H598" s="211"/>
    </row>
    <row r="599" spans="1:8" s="208" customFormat="1" hidden="1" outlineLevel="2">
      <c r="A599" s="212"/>
      <c r="B599" s="212"/>
      <c r="C599" s="213"/>
      <c r="D599" s="214"/>
      <c r="E599" s="208" t="s">
        <v>734</v>
      </c>
      <c r="F599" s="211">
        <f t="shared" si="20"/>
        <v>0</v>
      </c>
      <c r="G599" s="208" t="s">
        <v>399</v>
      </c>
      <c r="H599" s="211"/>
    </row>
    <row r="600" spans="1:8" s="208" customFormat="1" hidden="1" outlineLevel="2">
      <c r="A600" s="212"/>
      <c r="B600" s="212"/>
      <c r="C600" s="213"/>
      <c r="D600" s="214"/>
      <c r="E600" s="208" t="s">
        <v>735</v>
      </c>
      <c r="F600" s="211">
        <f t="shared" si="20"/>
        <v>0</v>
      </c>
      <c r="G600" s="208" t="s">
        <v>399</v>
      </c>
      <c r="H600" s="211"/>
    </row>
    <row r="601" spans="1:8" s="208" customFormat="1" hidden="1" outlineLevel="2">
      <c r="A601" s="212"/>
      <c r="B601" s="212"/>
      <c r="C601" s="213"/>
      <c r="D601" s="214"/>
      <c r="E601" s="208" t="s">
        <v>736</v>
      </c>
      <c r="F601" s="211">
        <f t="shared" si="20"/>
        <v>0</v>
      </c>
      <c r="G601" s="208" t="s">
        <v>399</v>
      </c>
      <c r="H601" s="211"/>
    </row>
    <row r="602" spans="1:8" hidden="1" outlineLevel="2"/>
    <row r="603" spans="1:8" hidden="1" outlineLevel="2"/>
    <row r="604" spans="1:8" hidden="1" outlineLevel="2">
      <c r="B604" s="25" t="s">
        <v>737</v>
      </c>
    </row>
    <row r="605" spans="1:8" s="204" customFormat="1" hidden="1" outlineLevel="2">
      <c r="A605" s="201"/>
      <c r="B605" s="201"/>
      <c r="C605" s="202"/>
      <c r="D605" s="203"/>
      <c r="E605" s="204" t="str">
        <f xml:space="preserve"> Inputs!E$218</f>
        <v xml:space="preserve">PR24 Wastewater enhancement RCV adjustment in 2022-23 FYA (CPIH deflated) prices (WR) </v>
      </c>
      <c r="F605" s="210">
        <f xml:space="preserve"> Inputs!F$218</f>
        <v>0</v>
      </c>
      <c r="G605" s="204" t="str">
        <f xml:space="preserve"> Inputs!G$218</f>
        <v>£m</v>
      </c>
      <c r="H605" s="210"/>
    </row>
    <row r="606" spans="1:8" s="204" customFormat="1" hidden="1" outlineLevel="2">
      <c r="A606" s="201"/>
      <c r="B606" s="201"/>
      <c r="C606" s="202"/>
      <c r="D606" s="203"/>
      <c r="E606" s="204" t="str">
        <f xml:space="preserve"> Inputs!E$219</f>
        <v xml:space="preserve">PR24 Wastewater enhancement RCV adjustment in 2022-23 FYA (CPIH deflated) prices (WN) </v>
      </c>
      <c r="F606" s="210">
        <f xml:space="preserve"> Inputs!F$219</f>
        <v>0</v>
      </c>
      <c r="G606" s="204" t="str">
        <f xml:space="preserve"> Inputs!G$219</f>
        <v>£m</v>
      </c>
      <c r="H606" s="210"/>
    </row>
    <row r="607" spans="1:8" s="204" customFormat="1" hidden="1" outlineLevel="2">
      <c r="A607" s="201"/>
      <c r="B607" s="201"/>
      <c r="C607" s="202"/>
      <c r="D607" s="203"/>
      <c r="E607" s="204" t="str">
        <f xml:space="preserve"> Inputs!E$220</f>
        <v xml:space="preserve">PR24 Wastewater enhancement RCV adjustment in 2022-23 FYA (CPIH deflated) prices (WWN) </v>
      </c>
      <c r="F607" s="210">
        <f xml:space="preserve"> Inputs!F$220</f>
        <v>0</v>
      </c>
      <c r="G607" s="204" t="str">
        <f xml:space="preserve"> Inputs!G$220</f>
        <v>£m</v>
      </c>
      <c r="H607" s="210"/>
    </row>
    <row r="608" spans="1:8" s="204" customFormat="1" hidden="1" outlineLevel="2">
      <c r="A608" s="201"/>
      <c r="B608" s="201"/>
      <c r="C608" s="202"/>
      <c r="D608" s="203"/>
      <c r="E608" s="204" t="str">
        <f xml:space="preserve"> Inputs!E$221</f>
        <v xml:space="preserve">PR24 Wastewater enhancement RCV adjustment in 2022-23 FYA (CPIH deflated) prices (BR) </v>
      </c>
      <c r="F608" s="210">
        <f xml:space="preserve"> Inputs!F$221</f>
        <v>0</v>
      </c>
      <c r="G608" s="204" t="str">
        <f xml:space="preserve"> Inputs!G$221</f>
        <v>£m</v>
      </c>
      <c r="H608" s="210"/>
    </row>
    <row r="609" spans="1:8" s="204" customFormat="1" hidden="1" outlineLevel="2">
      <c r="A609" s="201"/>
      <c r="B609" s="201"/>
      <c r="C609" s="202"/>
      <c r="D609" s="203"/>
      <c r="E609" s="204" t="str">
        <f xml:space="preserve"> Inputs!E$222</f>
        <v xml:space="preserve">PR24 Wastewater enhancement RCV adjustment in 2022-23 FYA (CPIH deflated) prices (ADDN1) </v>
      </c>
      <c r="F609" s="210">
        <f xml:space="preserve"> Inputs!F$222</f>
        <v>0</v>
      </c>
      <c r="G609" s="204" t="str">
        <f xml:space="preserve"> Inputs!G$222</f>
        <v>£m</v>
      </c>
      <c r="H609" s="210"/>
    </row>
    <row r="610" spans="1:8" s="204" customFormat="1" hidden="1" outlineLevel="2">
      <c r="A610" s="201"/>
      <c r="B610" s="201"/>
      <c r="C610" s="202"/>
      <c r="D610" s="203"/>
      <c r="E610" s="204" t="str">
        <f xml:space="preserve"> Inputs!E$223</f>
        <v xml:space="preserve">PR24 Wastewater enhancement RCV adjustment in 2022-23 FYA (CPIH deflated) prices (ADDN2) </v>
      </c>
      <c r="F610" s="210">
        <f xml:space="preserve"> Inputs!F$223</f>
        <v>0</v>
      </c>
      <c r="G610" s="204" t="str">
        <f xml:space="preserve"> Inputs!G$223</f>
        <v>£m</v>
      </c>
      <c r="H610" s="210"/>
    </row>
    <row r="611" spans="1:8" hidden="1" outlineLevel="2">
      <c r="A611" s="11"/>
      <c r="B611" s="11"/>
      <c r="C611" s="14"/>
      <c r="D611" s="15"/>
      <c r="E611" s="204" t="str">
        <f xml:space="preserve"> Indexation!E$125</f>
        <v>CPI(H): Inflate from 2022-23 FYA to 2027-28 FYA</v>
      </c>
      <c r="F611" s="205">
        <f xml:space="preserve"> Indexation!F$125</f>
        <v>1.1637741094926037</v>
      </c>
      <c r="G611" s="204" t="str">
        <f xml:space="preserve"> Indexation!G$125</f>
        <v>factor</v>
      </c>
      <c r="H611" s="7"/>
    </row>
    <row r="612" spans="1:8" s="208" customFormat="1" hidden="1" outlineLevel="2">
      <c r="A612" s="212"/>
      <c r="B612" s="212"/>
      <c r="C612" s="213"/>
      <c r="D612" s="214"/>
      <c r="E612" s="208" t="s">
        <v>738</v>
      </c>
      <c r="F612" s="211">
        <f t="shared" ref="F612:F617" si="21" xml:space="preserve"> IF( $F605 = "n/a", 0, $F605 * $F$611 )</f>
        <v>0</v>
      </c>
      <c r="G612" s="208" t="s">
        <v>399</v>
      </c>
      <c r="H612" s="211"/>
    </row>
    <row r="613" spans="1:8" s="208" customFormat="1" hidden="1" outlineLevel="2">
      <c r="A613" s="212"/>
      <c r="B613" s="212"/>
      <c r="C613" s="213"/>
      <c r="D613" s="214"/>
      <c r="E613" s="208" t="s">
        <v>739</v>
      </c>
      <c r="F613" s="211">
        <f t="shared" si="21"/>
        <v>0</v>
      </c>
      <c r="G613" s="208" t="s">
        <v>399</v>
      </c>
      <c r="H613" s="211"/>
    </row>
    <row r="614" spans="1:8" s="208" customFormat="1" hidden="1" outlineLevel="2">
      <c r="A614" s="212"/>
      <c r="B614" s="212"/>
      <c r="C614" s="213"/>
      <c r="D614" s="214"/>
      <c r="E614" s="208" t="s">
        <v>740</v>
      </c>
      <c r="F614" s="211">
        <f t="shared" si="21"/>
        <v>0</v>
      </c>
      <c r="G614" s="208" t="s">
        <v>399</v>
      </c>
      <c r="H614" s="211"/>
    </row>
    <row r="615" spans="1:8" s="208" customFormat="1" hidden="1" outlineLevel="2">
      <c r="A615" s="212"/>
      <c r="B615" s="212"/>
      <c r="C615" s="213"/>
      <c r="D615" s="214"/>
      <c r="E615" s="208" t="s">
        <v>741</v>
      </c>
      <c r="F615" s="211">
        <f t="shared" si="21"/>
        <v>0</v>
      </c>
      <c r="G615" s="208" t="s">
        <v>399</v>
      </c>
      <c r="H615" s="211"/>
    </row>
    <row r="616" spans="1:8" s="208" customFormat="1" hidden="1" outlineLevel="2">
      <c r="A616" s="212"/>
      <c r="B616" s="212"/>
      <c r="C616" s="213"/>
      <c r="D616" s="214"/>
      <c r="E616" s="208" t="s">
        <v>742</v>
      </c>
      <c r="F616" s="211">
        <f t="shared" si="21"/>
        <v>0</v>
      </c>
      <c r="G616" s="208" t="s">
        <v>399</v>
      </c>
      <c r="H616" s="211"/>
    </row>
    <row r="617" spans="1:8" s="208" customFormat="1" hidden="1" outlineLevel="2">
      <c r="A617" s="212"/>
      <c r="B617" s="212"/>
      <c r="C617" s="213"/>
      <c r="D617" s="214"/>
      <c r="E617" s="208" t="s">
        <v>743</v>
      </c>
      <c r="F617" s="211">
        <f t="shared" si="21"/>
        <v>0</v>
      </c>
      <c r="G617" s="208" t="s">
        <v>399</v>
      </c>
      <c r="H617" s="211"/>
    </row>
    <row r="618" spans="1:8" hidden="1" outlineLevel="2"/>
    <row r="619" spans="1:8" hidden="1" outlineLevel="2"/>
    <row r="620" spans="1:8" hidden="1" outlineLevel="2">
      <c r="B620" s="25" t="s">
        <v>744</v>
      </c>
    </row>
    <row r="621" spans="1:8" s="204" customFormat="1" hidden="1" outlineLevel="2">
      <c r="A621" s="201"/>
      <c r="B621" s="201"/>
      <c r="C621" s="202"/>
      <c r="D621" s="203"/>
      <c r="E621" s="204" t="str">
        <f xml:space="preserve"> Inputs!E$225</f>
        <v xml:space="preserve">PR24 Other RCV adjustments in 2022-23 FYA (CPIH deflated) prices (WR) </v>
      </c>
      <c r="F621" s="210">
        <f xml:space="preserve"> Inputs!F$225</f>
        <v>0</v>
      </c>
      <c r="G621" s="204" t="str">
        <f xml:space="preserve"> Inputs!G$225</f>
        <v>£m</v>
      </c>
      <c r="H621" s="210"/>
    </row>
    <row r="622" spans="1:8" s="204" customFormat="1" hidden="1" outlineLevel="2">
      <c r="A622" s="201"/>
      <c r="B622" s="201"/>
      <c r="C622" s="202"/>
      <c r="D622" s="203"/>
      <c r="E622" s="204" t="str">
        <f xml:space="preserve"> Inputs!E$226</f>
        <v xml:space="preserve">PR24 Other RCV adjustments in 2022-23 FYA (CPIH deflated) prices (WN) </v>
      </c>
      <c r="F622" s="210">
        <f xml:space="preserve"> Inputs!F$226</f>
        <v>0</v>
      </c>
      <c r="G622" s="204" t="str">
        <f xml:space="preserve"> Inputs!G$226</f>
        <v>£m</v>
      </c>
      <c r="H622" s="210"/>
    </row>
    <row r="623" spans="1:8" s="204" customFormat="1" hidden="1" outlineLevel="2">
      <c r="A623" s="201"/>
      <c r="B623" s="201"/>
      <c r="C623" s="202"/>
      <c r="D623" s="203"/>
      <c r="E623" s="204" t="str">
        <f xml:space="preserve"> Inputs!E$227</f>
        <v xml:space="preserve">PR24 Other RCV adjustments in 2022-23 FYA (CPIH deflated) prices (WWN) </v>
      </c>
      <c r="F623" s="210">
        <f xml:space="preserve"> Inputs!F$227</f>
        <v>0</v>
      </c>
      <c r="G623" s="204" t="str">
        <f xml:space="preserve"> Inputs!G$227</f>
        <v>£m</v>
      </c>
      <c r="H623" s="210"/>
    </row>
    <row r="624" spans="1:8" s="204" customFormat="1" hidden="1" outlineLevel="2">
      <c r="A624" s="201"/>
      <c r="B624" s="201"/>
      <c r="C624" s="202"/>
      <c r="D624" s="203"/>
      <c r="E624" s="204" t="str">
        <f xml:space="preserve"> Inputs!E$228</f>
        <v xml:space="preserve">PR24 Other RCV adjustments in 2022-23 FYA (CPIH deflated) prices (BR) </v>
      </c>
      <c r="F624" s="210">
        <f xml:space="preserve"> Inputs!F$228</f>
        <v>0</v>
      </c>
      <c r="G624" s="204" t="str">
        <f xml:space="preserve"> Inputs!G$228</f>
        <v>£m</v>
      </c>
      <c r="H624" s="210"/>
    </row>
    <row r="625" spans="1:8" s="204" customFormat="1" hidden="1" outlineLevel="2">
      <c r="A625" s="201"/>
      <c r="B625" s="201"/>
      <c r="C625" s="202"/>
      <c r="D625" s="203"/>
      <c r="E625" s="204" t="str">
        <f xml:space="preserve"> Inputs!E$229</f>
        <v xml:space="preserve">PR24 Other RCV adjustments in 2022-23 FYA (CPIH deflated) prices (ADDN1) </v>
      </c>
      <c r="F625" s="210">
        <f xml:space="preserve"> Inputs!F$229</f>
        <v>0</v>
      </c>
      <c r="G625" s="204" t="str">
        <f xml:space="preserve"> Inputs!G$229</f>
        <v>£m</v>
      </c>
      <c r="H625" s="210"/>
    </row>
    <row r="626" spans="1:8" s="204" customFormat="1" hidden="1" outlineLevel="2">
      <c r="A626" s="201"/>
      <c r="B626" s="201"/>
      <c r="C626" s="202"/>
      <c r="D626" s="203"/>
      <c r="E626" s="204" t="str">
        <f xml:space="preserve"> Inputs!E$230</f>
        <v xml:space="preserve">PR24 Other RCV adjustments in 2022-23 FYA (CPIH deflated) prices (ADDN2) </v>
      </c>
      <c r="F626" s="210">
        <f xml:space="preserve"> Inputs!F$230</f>
        <v>0</v>
      </c>
      <c r="G626" s="204" t="str">
        <f xml:space="preserve"> Inputs!G$230</f>
        <v>£m</v>
      </c>
      <c r="H626" s="210"/>
    </row>
    <row r="627" spans="1:8" hidden="1" outlineLevel="2">
      <c r="A627" s="11"/>
      <c r="B627" s="11"/>
      <c r="C627" s="14"/>
      <c r="D627" s="15"/>
      <c r="E627" s="204" t="str">
        <f xml:space="preserve"> Indexation!E$125</f>
        <v>CPI(H): Inflate from 2022-23 FYA to 2027-28 FYA</v>
      </c>
      <c r="F627" s="205">
        <f xml:space="preserve"> Indexation!F$125</f>
        <v>1.1637741094926037</v>
      </c>
      <c r="G627" s="204" t="str">
        <f xml:space="preserve"> Indexation!G$125</f>
        <v>factor</v>
      </c>
      <c r="H627" s="7"/>
    </row>
    <row r="628" spans="1:8" s="208" customFormat="1" hidden="1" outlineLevel="2">
      <c r="A628" s="212"/>
      <c r="B628" s="212"/>
      <c r="C628" s="213"/>
      <c r="D628" s="214"/>
      <c r="E628" s="208" t="s">
        <v>745</v>
      </c>
      <c r="F628" s="211">
        <f t="shared" ref="F628:F633" si="22" xml:space="preserve"> IF( $F621 = "n/a", 0, $F621 * $F$627 )</f>
        <v>0</v>
      </c>
      <c r="G628" s="208" t="s">
        <v>399</v>
      </c>
      <c r="H628" s="211"/>
    </row>
    <row r="629" spans="1:8" s="208" customFormat="1" hidden="1" outlineLevel="2">
      <c r="A629" s="212"/>
      <c r="B629" s="212"/>
      <c r="C629" s="213"/>
      <c r="D629" s="214"/>
      <c r="E629" s="208" t="s">
        <v>746</v>
      </c>
      <c r="F629" s="211">
        <f t="shared" si="22"/>
        <v>0</v>
      </c>
      <c r="G629" s="208" t="s">
        <v>399</v>
      </c>
      <c r="H629" s="211"/>
    </row>
    <row r="630" spans="1:8" s="208" customFormat="1" hidden="1" outlineLevel="2">
      <c r="A630" s="212"/>
      <c r="B630" s="212"/>
      <c r="C630" s="213"/>
      <c r="D630" s="214"/>
      <c r="E630" s="208" t="s">
        <v>747</v>
      </c>
      <c r="F630" s="211">
        <f t="shared" si="22"/>
        <v>0</v>
      </c>
      <c r="G630" s="208" t="s">
        <v>399</v>
      </c>
      <c r="H630" s="211"/>
    </row>
    <row r="631" spans="1:8" s="208" customFormat="1" hidden="1" outlineLevel="2">
      <c r="A631" s="212"/>
      <c r="B631" s="212"/>
      <c r="C631" s="213"/>
      <c r="D631" s="214"/>
      <c r="E631" s="208" t="s">
        <v>748</v>
      </c>
      <c r="F631" s="211">
        <f t="shared" si="22"/>
        <v>0</v>
      </c>
      <c r="G631" s="208" t="s">
        <v>399</v>
      </c>
      <c r="H631" s="211"/>
    </row>
    <row r="632" spans="1:8" s="208" customFormat="1" hidden="1" outlineLevel="2">
      <c r="A632" s="212"/>
      <c r="B632" s="212"/>
      <c r="C632" s="213"/>
      <c r="D632" s="214"/>
      <c r="E632" s="208" t="s">
        <v>749</v>
      </c>
      <c r="F632" s="211">
        <f t="shared" si="22"/>
        <v>0</v>
      </c>
      <c r="G632" s="208" t="s">
        <v>399</v>
      </c>
      <c r="H632" s="211"/>
    </row>
    <row r="633" spans="1:8" s="208" customFormat="1" hidden="1" outlineLevel="2">
      <c r="A633" s="212"/>
      <c r="B633" s="212"/>
      <c r="C633" s="213"/>
      <c r="D633" s="214"/>
      <c r="E633" s="208" t="s">
        <v>750</v>
      </c>
      <c r="F633" s="211">
        <f t="shared" si="22"/>
        <v>0</v>
      </c>
      <c r="G633" s="208" t="s">
        <v>399</v>
      </c>
      <c r="H633" s="211"/>
    </row>
    <row r="634" spans="1:8" hidden="1" outlineLevel="2"/>
    <row r="635" spans="1:8" hidden="1" outlineLevel="2"/>
    <row r="636" spans="1:8" hidden="1" outlineLevel="2">
      <c r="B636" s="25" t="s">
        <v>751</v>
      </c>
    </row>
    <row r="637" spans="1:8" hidden="1" outlineLevel="2">
      <c r="E637" s="29" t="str">
        <f xml:space="preserve"> E$468</f>
        <v xml:space="preserve">PR24 Cost sharing RCV adjustment in 2027-28 FYA prices (WR) </v>
      </c>
      <c r="F637" s="12">
        <f xml:space="preserve"> F$468</f>
        <v>0</v>
      </c>
      <c r="G637" s="29" t="str">
        <f xml:space="preserve"> G$468</f>
        <v>£m</v>
      </c>
      <c r="H637" s="12"/>
    </row>
    <row r="638" spans="1:8" hidden="1" outlineLevel="2">
      <c r="E638" s="29" t="str">
        <f xml:space="preserve"> E$469</f>
        <v xml:space="preserve">PR24 Cost sharing RCV adjustment in 2027-28 FYA prices (WN) </v>
      </c>
      <c r="F638" s="12">
        <f xml:space="preserve"> F$469</f>
        <v>0</v>
      </c>
      <c r="G638" s="29" t="str">
        <f xml:space="preserve"> G$469</f>
        <v>£m</v>
      </c>
      <c r="H638" s="12"/>
    </row>
    <row r="639" spans="1:8" hidden="1" outlineLevel="2">
      <c r="E639" s="29" t="str">
        <f xml:space="preserve"> E$470</f>
        <v xml:space="preserve">PR24 Cost sharing RCV adjustment in 2027-28 FYA prices (WWN) </v>
      </c>
      <c r="F639" s="12">
        <f xml:space="preserve"> F$470</f>
        <v>0</v>
      </c>
      <c r="G639" s="29" t="str">
        <f xml:space="preserve"> G$470</f>
        <v>£m</v>
      </c>
      <c r="H639" s="12"/>
    </row>
    <row r="640" spans="1:8" hidden="1" outlineLevel="2">
      <c r="E640" s="29" t="str">
        <f xml:space="preserve"> E$471</f>
        <v xml:space="preserve">PR24 Cost sharing RCV adjustment in 2027-28 FYA prices (BR) </v>
      </c>
      <c r="F640" s="12">
        <f xml:space="preserve"> F$471</f>
        <v>0</v>
      </c>
      <c r="G640" s="29" t="str">
        <f xml:space="preserve"> G$471</f>
        <v>£m</v>
      </c>
      <c r="H640" s="12"/>
    </row>
    <row r="641" spans="1:8" hidden="1" outlineLevel="2">
      <c r="E641" s="29" t="str">
        <f xml:space="preserve"> E$472</f>
        <v xml:space="preserve">PR24 Cost sharing RCV adjustment in 2027-28 FYA prices (ADDN1) </v>
      </c>
      <c r="F641" s="12">
        <f xml:space="preserve"> F$472</f>
        <v>0</v>
      </c>
      <c r="G641" s="29" t="str">
        <f xml:space="preserve"> G$472</f>
        <v>£m</v>
      </c>
      <c r="H641" s="12"/>
    </row>
    <row r="642" spans="1:8" hidden="1" outlineLevel="2">
      <c r="E642" s="29" t="str">
        <f xml:space="preserve"> E$473</f>
        <v xml:space="preserve">PR24 Cost sharing RCV adjustment in 2027-28 FYA prices (ADDN2) </v>
      </c>
      <c r="F642" s="12">
        <f xml:space="preserve"> F$473</f>
        <v>0</v>
      </c>
      <c r="G642" s="29" t="str">
        <f xml:space="preserve"> G$473</f>
        <v>£m</v>
      </c>
      <c r="H642" s="12"/>
    </row>
    <row r="643" spans="1:8" hidden="1" outlineLevel="2">
      <c r="A643" s="11"/>
      <c r="B643" s="11"/>
      <c r="C643" s="14"/>
      <c r="D643" s="15"/>
      <c r="E643" s="208" t="s">
        <v>751</v>
      </c>
      <c r="F643" s="211">
        <f xml:space="preserve"> SUM( $F637:$F642 )</f>
        <v>0</v>
      </c>
      <c r="G643" s="208" t="s">
        <v>399</v>
      </c>
      <c r="H643" s="12"/>
    </row>
    <row r="644" spans="1:8" hidden="1" outlineLevel="2"/>
    <row r="645" spans="1:8" hidden="1" outlineLevel="2"/>
    <row r="646" spans="1:8" hidden="1" outlineLevel="2">
      <c r="B646" s="25" t="s">
        <v>752</v>
      </c>
    </row>
    <row r="647" spans="1:8" hidden="1" outlineLevel="2">
      <c r="E647" s="29" t="str">
        <f xml:space="preserve"> E$484</f>
        <v xml:space="preserve">PR24 Delivery mechanism RCV adjustment in 2027-28 FYA prices (WR) </v>
      </c>
      <c r="F647" s="12">
        <f xml:space="preserve"> F$484</f>
        <v>0</v>
      </c>
      <c r="G647" s="29" t="str">
        <f xml:space="preserve"> G$484</f>
        <v>£m</v>
      </c>
      <c r="H647" s="12"/>
    </row>
    <row r="648" spans="1:8" hidden="1" outlineLevel="2">
      <c r="E648" s="29" t="str">
        <f xml:space="preserve"> E$485</f>
        <v xml:space="preserve">PR24 Delivery mechanism RCV adjustment in 2027-28 FYA prices (WN) </v>
      </c>
      <c r="F648" s="12">
        <f xml:space="preserve"> F$485</f>
        <v>0</v>
      </c>
      <c r="G648" s="29" t="str">
        <f xml:space="preserve"> G$485</f>
        <v>£m</v>
      </c>
      <c r="H648" s="12"/>
    </row>
    <row r="649" spans="1:8" hidden="1" outlineLevel="2">
      <c r="E649" s="29" t="str">
        <f xml:space="preserve"> E$486</f>
        <v xml:space="preserve">PR24 Delivery mechanism RCV adjustment in 2027-28 FYA prices (WWN) </v>
      </c>
      <c r="F649" s="12">
        <f xml:space="preserve"> F$486</f>
        <v>0</v>
      </c>
      <c r="G649" s="29" t="str">
        <f xml:space="preserve"> G$486</f>
        <v>£m</v>
      </c>
      <c r="H649" s="12"/>
    </row>
    <row r="650" spans="1:8" hidden="1" outlineLevel="2">
      <c r="E650" s="29" t="str">
        <f xml:space="preserve"> E$487</f>
        <v xml:space="preserve">PR24 Delivery mechanism RCV adjustment in 2027-28 FYA prices (BR) </v>
      </c>
      <c r="F650" s="12">
        <f xml:space="preserve"> F$487</f>
        <v>0</v>
      </c>
      <c r="G650" s="29" t="str">
        <f xml:space="preserve"> G$487</f>
        <v>£m</v>
      </c>
      <c r="H650" s="12"/>
    </row>
    <row r="651" spans="1:8" hidden="1" outlineLevel="2">
      <c r="E651" s="29" t="str">
        <f xml:space="preserve"> E$488</f>
        <v xml:space="preserve">PR24 Delivery mechanism RCV adjustment in 2027-28 FYA prices (ADDN1) </v>
      </c>
      <c r="F651" s="12">
        <f xml:space="preserve"> F$488</f>
        <v>0</v>
      </c>
      <c r="G651" s="29" t="str">
        <f xml:space="preserve"> G$488</f>
        <v>£m</v>
      </c>
      <c r="H651" s="12"/>
    </row>
    <row r="652" spans="1:8" hidden="1" outlineLevel="2">
      <c r="E652" s="29" t="str">
        <f xml:space="preserve"> E$489</f>
        <v xml:space="preserve">PR24 Delivery mechanism RCV adjustment in 2027-28 FYA prices (ADDN2) </v>
      </c>
      <c r="F652" s="12">
        <f xml:space="preserve"> F$489</f>
        <v>0</v>
      </c>
      <c r="G652" s="29" t="str">
        <f xml:space="preserve"> G$489</f>
        <v>£m</v>
      </c>
      <c r="H652" s="12"/>
    </row>
    <row r="653" spans="1:8" hidden="1" outlineLevel="2">
      <c r="A653" s="11"/>
      <c r="B653" s="11"/>
      <c r="C653" s="14"/>
      <c r="D653" s="15"/>
      <c r="E653" s="208" t="s">
        <v>752</v>
      </c>
      <c r="F653" s="211">
        <f xml:space="preserve"> SUM( $F647:$F652 )</f>
        <v>0</v>
      </c>
      <c r="G653" s="208" t="s">
        <v>399</v>
      </c>
      <c r="H653" s="12"/>
    </row>
    <row r="654" spans="1:8" hidden="1" outlineLevel="2"/>
    <row r="655" spans="1:8" hidden="1" outlineLevel="2"/>
    <row r="656" spans="1:8" hidden="1" outlineLevel="2">
      <c r="B656" s="25" t="s">
        <v>753</v>
      </c>
    </row>
    <row r="657" spans="1:8" hidden="1" outlineLevel="2">
      <c r="E657" s="29" t="str">
        <f xml:space="preserve"> E$500</f>
        <v xml:space="preserve">PR24 Cost change process RCV adjustment in 2027-28 FYA prices (WR) </v>
      </c>
      <c r="F657" s="12">
        <f xml:space="preserve"> F$500</f>
        <v>0</v>
      </c>
      <c r="G657" s="29" t="str">
        <f xml:space="preserve"> G$500</f>
        <v>£m</v>
      </c>
      <c r="H657" s="12"/>
    </row>
    <row r="658" spans="1:8" hidden="1" outlineLevel="2">
      <c r="E658" s="29" t="str">
        <f xml:space="preserve"> E$501</f>
        <v xml:space="preserve">PR24 Cost change process RCV adjustment in 2027-28 FYA prices (WN) </v>
      </c>
      <c r="F658" s="12">
        <f xml:space="preserve"> F$501</f>
        <v>0</v>
      </c>
      <c r="G658" s="29" t="str">
        <f xml:space="preserve"> G$501</f>
        <v>£m</v>
      </c>
      <c r="H658" s="12"/>
    </row>
    <row r="659" spans="1:8" hidden="1" outlineLevel="2">
      <c r="E659" s="29" t="str">
        <f xml:space="preserve"> E$502</f>
        <v xml:space="preserve">PR24 Cost change process RCV adjustment in 2027-28 FYA prices (WWN) </v>
      </c>
      <c r="F659" s="12">
        <f xml:space="preserve"> F$502</f>
        <v>0</v>
      </c>
      <c r="G659" s="29" t="str">
        <f xml:space="preserve"> G$502</f>
        <v>£m</v>
      </c>
      <c r="H659" s="12"/>
    </row>
    <row r="660" spans="1:8" hidden="1" outlineLevel="2">
      <c r="E660" s="29" t="str">
        <f xml:space="preserve"> E$503</f>
        <v xml:space="preserve">PR24 Cost change process RCV adjustment in 2027-28 FYA prices (BR) </v>
      </c>
      <c r="F660" s="12">
        <f xml:space="preserve"> F$503</f>
        <v>0</v>
      </c>
      <c r="G660" s="29" t="str">
        <f xml:space="preserve"> G$503</f>
        <v>£m</v>
      </c>
      <c r="H660" s="12"/>
    </row>
    <row r="661" spans="1:8" hidden="1" outlineLevel="2">
      <c r="E661" s="29" t="str">
        <f xml:space="preserve"> E$504</f>
        <v xml:space="preserve">PR24 Cost change process RCV adjustment in 2027-28 FYA prices (ADDN1) </v>
      </c>
      <c r="F661" s="12">
        <f xml:space="preserve"> F$504</f>
        <v>0</v>
      </c>
      <c r="G661" s="29" t="str">
        <f xml:space="preserve"> G$504</f>
        <v>£m</v>
      </c>
      <c r="H661" s="12"/>
    </row>
    <row r="662" spans="1:8" hidden="1" outlineLevel="2">
      <c r="E662" s="29" t="str">
        <f xml:space="preserve"> E$505</f>
        <v xml:space="preserve">PR24 Cost change process RCV adjustment in 2027-28 FYA prices (ADDN2) </v>
      </c>
      <c r="F662" s="12">
        <f xml:space="preserve"> F$505</f>
        <v>0</v>
      </c>
      <c r="G662" s="29" t="str">
        <f xml:space="preserve"> G$505</f>
        <v>£m</v>
      </c>
      <c r="H662" s="12"/>
    </row>
    <row r="663" spans="1:8" hidden="1" outlineLevel="2">
      <c r="A663" s="11"/>
      <c r="B663" s="11"/>
      <c r="C663" s="14"/>
      <c r="D663" s="15"/>
      <c r="E663" s="208" t="s">
        <v>753</v>
      </c>
      <c r="F663" s="211">
        <f xml:space="preserve"> SUM( $F657:$F662 )</f>
        <v>0</v>
      </c>
      <c r="G663" s="208" t="s">
        <v>399</v>
      </c>
      <c r="H663" s="12"/>
    </row>
    <row r="664" spans="1:8" hidden="1" outlineLevel="2"/>
    <row r="665" spans="1:8" hidden="1" outlineLevel="2"/>
    <row r="666" spans="1:8" hidden="1" outlineLevel="2">
      <c r="B666" s="25" t="s">
        <v>754</v>
      </c>
    </row>
    <row r="667" spans="1:8" hidden="1" outlineLevel="2">
      <c r="E667" s="29" t="str">
        <f xml:space="preserve"> E$516</f>
        <v xml:space="preserve">PR24 Land sales RCV adjustment in 2027-28 FYA prices (WR) </v>
      </c>
      <c r="F667" s="12">
        <f xml:space="preserve"> F$516</f>
        <v>0</v>
      </c>
      <c r="G667" s="29" t="str">
        <f xml:space="preserve"> G$516</f>
        <v>£m</v>
      </c>
      <c r="H667" s="12"/>
    </row>
    <row r="668" spans="1:8" hidden="1" outlineLevel="2">
      <c r="E668" s="29" t="str">
        <f xml:space="preserve"> E$517</f>
        <v xml:space="preserve">PR24 Land sales RCV adjustment in 2027-28 FYA prices (WN) </v>
      </c>
      <c r="F668" s="12">
        <f xml:space="preserve"> F$517</f>
        <v>0</v>
      </c>
      <c r="G668" s="29" t="str">
        <f xml:space="preserve"> G$517</f>
        <v>£m</v>
      </c>
      <c r="H668" s="12"/>
    </row>
    <row r="669" spans="1:8" hidden="1" outlineLevel="2">
      <c r="E669" s="29" t="str">
        <f xml:space="preserve"> E$518</f>
        <v xml:space="preserve">PR24 Land sales RCV adjustment in 2027-28 FYA prices (WWN) </v>
      </c>
      <c r="F669" s="12">
        <f xml:space="preserve"> F$518</f>
        <v>0</v>
      </c>
      <c r="G669" s="29" t="str">
        <f xml:space="preserve"> G$518</f>
        <v>£m</v>
      </c>
      <c r="H669" s="12"/>
    </row>
    <row r="670" spans="1:8" hidden="1" outlineLevel="2">
      <c r="E670" s="29" t="str">
        <f xml:space="preserve"> E$519</f>
        <v xml:space="preserve">PR24 Land sales RCV adjustment in 2027-28 FYA prices (BR) </v>
      </c>
      <c r="F670" s="12">
        <f xml:space="preserve"> F$519</f>
        <v>0</v>
      </c>
      <c r="G670" s="29" t="str">
        <f xml:space="preserve"> G$519</f>
        <v>£m</v>
      </c>
      <c r="H670" s="12"/>
    </row>
    <row r="671" spans="1:8" hidden="1" outlineLevel="2">
      <c r="E671" s="29" t="str">
        <f xml:space="preserve"> E$520</f>
        <v xml:space="preserve">PR24 Land sales RCV adjustment in 2027-28 FYA prices (ADDN1) </v>
      </c>
      <c r="F671" s="12">
        <f xml:space="preserve"> F$520</f>
        <v>0</v>
      </c>
      <c r="G671" s="29" t="str">
        <f xml:space="preserve"> G$520</f>
        <v>£m</v>
      </c>
      <c r="H671" s="12"/>
    </row>
    <row r="672" spans="1:8" hidden="1" outlineLevel="2">
      <c r="E672" s="29" t="str">
        <f xml:space="preserve"> E$521</f>
        <v xml:space="preserve">PR24 Land sales RCV adjustment in 2027-28 FYA prices (ADDN2) </v>
      </c>
      <c r="F672" s="12">
        <f xml:space="preserve"> F$521</f>
        <v>0</v>
      </c>
      <c r="G672" s="29" t="str">
        <f xml:space="preserve"> G$521</f>
        <v>£m</v>
      </c>
      <c r="H672" s="12"/>
    </row>
    <row r="673" spans="1:8" hidden="1" outlineLevel="2">
      <c r="A673" s="11"/>
      <c r="B673" s="11"/>
      <c r="C673" s="14"/>
      <c r="D673" s="15"/>
      <c r="E673" s="208" t="s">
        <v>754</v>
      </c>
      <c r="F673" s="211">
        <f xml:space="preserve"> SUM( $F667:$F672 )</f>
        <v>0</v>
      </c>
      <c r="G673" s="208" t="s">
        <v>399</v>
      </c>
      <c r="H673" s="12"/>
    </row>
    <row r="674" spans="1:8" hidden="1" outlineLevel="2"/>
    <row r="675" spans="1:8" hidden="1" outlineLevel="2"/>
    <row r="676" spans="1:8" hidden="1" outlineLevel="2">
      <c r="B676" s="25" t="s">
        <v>755</v>
      </c>
    </row>
    <row r="677" spans="1:8" hidden="1" outlineLevel="2">
      <c r="E677" s="29" t="str">
        <f xml:space="preserve"> E$532</f>
        <v xml:space="preserve">PR24 Major projects RCV adjustment in 2027-28 FYA prices (WR) </v>
      </c>
      <c r="F677" s="12">
        <f xml:space="preserve"> F$532</f>
        <v>0</v>
      </c>
      <c r="G677" s="29" t="str">
        <f xml:space="preserve"> G$532</f>
        <v>£m</v>
      </c>
      <c r="H677" s="12"/>
    </row>
    <row r="678" spans="1:8" hidden="1" outlineLevel="2">
      <c r="E678" s="29" t="str">
        <f xml:space="preserve"> E$533</f>
        <v xml:space="preserve">PR24 Major projects RCV adjustment in 2027-28 FYA prices (WN) </v>
      </c>
      <c r="F678" s="12">
        <f xml:space="preserve"> F$533</f>
        <v>0</v>
      </c>
      <c r="G678" s="29" t="str">
        <f xml:space="preserve"> G$533</f>
        <v>£m</v>
      </c>
      <c r="H678" s="12"/>
    </row>
    <row r="679" spans="1:8" hidden="1" outlineLevel="2">
      <c r="E679" s="29" t="str">
        <f xml:space="preserve"> E$534</f>
        <v xml:space="preserve">PR24 Major projects RCV adjustment in 2027-28 FYA prices (WWN) </v>
      </c>
      <c r="F679" s="12">
        <f xml:space="preserve"> F$534</f>
        <v>0</v>
      </c>
      <c r="G679" s="29" t="str">
        <f xml:space="preserve"> G$534</f>
        <v>£m</v>
      </c>
      <c r="H679" s="12"/>
    </row>
    <row r="680" spans="1:8" hidden="1" outlineLevel="2">
      <c r="E680" s="29" t="str">
        <f xml:space="preserve"> E$535</f>
        <v xml:space="preserve">PR24 Major projects RCV adjustment in 2027-28 FYA prices (BR) </v>
      </c>
      <c r="F680" s="12">
        <f xml:space="preserve"> F$535</f>
        <v>0</v>
      </c>
      <c r="G680" s="29" t="str">
        <f xml:space="preserve"> G$535</f>
        <v>£m</v>
      </c>
      <c r="H680" s="12"/>
    </row>
    <row r="681" spans="1:8" hidden="1" outlineLevel="2">
      <c r="E681" s="29" t="str">
        <f xml:space="preserve"> E$536</f>
        <v xml:space="preserve">PR24 Major projects RCV adjustment in 2027-28 FYA prices (ADDN1) </v>
      </c>
      <c r="F681" s="12">
        <f xml:space="preserve"> F$536</f>
        <v>0</v>
      </c>
      <c r="G681" s="29" t="str">
        <f xml:space="preserve"> G$536</f>
        <v>£m</v>
      </c>
      <c r="H681" s="12"/>
    </row>
    <row r="682" spans="1:8" hidden="1" outlineLevel="2">
      <c r="E682" s="29" t="str">
        <f xml:space="preserve"> E$537</f>
        <v xml:space="preserve">PR24 Major projects RCV adjustment in 2027-28 FYA prices (ADDN2) </v>
      </c>
      <c r="F682" s="12">
        <f xml:space="preserve"> F$537</f>
        <v>0</v>
      </c>
      <c r="G682" s="29" t="str">
        <f xml:space="preserve"> G$537</f>
        <v>£m</v>
      </c>
      <c r="H682" s="12"/>
    </row>
    <row r="683" spans="1:8" hidden="1" outlineLevel="2">
      <c r="A683" s="11"/>
      <c r="B683" s="11"/>
      <c r="C683" s="14"/>
      <c r="D683" s="15"/>
      <c r="E683" s="208" t="s">
        <v>755</v>
      </c>
      <c r="F683" s="211">
        <f xml:space="preserve"> SUM( $F677:$F682 )</f>
        <v>0</v>
      </c>
      <c r="G683" s="208" t="s">
        <v>399</v>
      </c>
      <c r="H683" s="12"/>
    </row>
    <row r="684" spans="1:8" hidden="1" outlineLevel="2"/>
    <row r="685" spans="1:8" hidden="1" outlineLevel="2"/>
    <row r="686" spans="1:8" hidden="1" outlineLevel="2">
      <c r="B686" s="25" t="s">
        <v>756</v>
      </c>
    </row>
    <row r="687" spans="1:8" hidden="1" outlineLevel="2">
      <c r="E687" s="29" t="str">
        <f xml:space="preserve"> E$548</f>
        <v xml:space="preserve">PR24 ODI performance RCV adjustment in 2027-28 FYA prices (WR) </v>
      </c>
      <c r="F687" s="12">
        <f xml:space="preserve"> F$548</f>
        <v>0</v>
      </c>
      <c r="G687" s="29" t="str">
        <f xml:space="preserve"> G$548</f>
        <v>£m</v>
      </c>
      <c r="H687" s="12"/>
    </row>
    <row r="688" spans="1:8" hidden="1" outlineLevel="2">
      <c r="E688" s="29" t="str">
        <f xml:space="preserve"> E$549</f>
        <v xml:space="preserve">PR24 ODI performance RCV adjustment in 2027-28 FYA prices (WN) </v>
      </c>
      <c r="F688" s="12">
        <f xml:space="preserve"> F$549</f>
        <v>0</v>
      </c>
      <c r="G688" s="29" t="str">
        <f xml:space="preserve"> G$549</f>
        <v>£m</v>
      </c>
      <c r="H688" s="12"/>
    </row>
    <row r="689" spans="1:8" hidden="1" outlineLevel="2">
      <c r="E689" s="29" t="str">
        <f xml:space="preserve"> E$550</f>
        <v xml:space="preserve">PR24 ODI performance RCV adjustment in 2027-28 FYA prices (WWN) </v>
      </c>
      <c r="F689" s="12">
        <f xml:space="preserve"> F$550</f>
        <v>0</v>
      </c>
      <c r="G689" s="29" t="str">
        <f xml:space="preserve"> G$550</f>
        <v>£m</v>
      </c>
      <c r="H689" s="12"/>
    </row>
    <row r="690" spans="1:8" hidden="1" outlineLevel="2">
      <c r="E690" s="29" t="str">
        <f xml:space="preserve"> E$551</f>
        <v xml:space="preserve">PR24 ODI performance RCV adjustment in 2027-28 FYA prices (BR) </v>
      </c>
      <c r="F690" s="12">
        <f xml:space="preserve"> F$551</f>
        <v>0</v>
      </c>
      <c r="G690" s="29" t="str">
        <f xml:space="preserve"> G$551</f>
        <v>£m</v>
      </c>
      <c r="H690" s="12"/>
    </row>
    <row r="691" spans="1:8" hidden="1" outlineLevel="2">
      <c r="E691" s="29" t="str">
        <f xml:space="preserve"> E$552</f>
        <v xml:space="preserve">PR24 ODI performance RCV adjustment in 2027-28 FYA prices (ADDN1) </v>
      </c>
      <c r="F691" s="12">
        <f xml:space="preserve"> F$552</f>
        <v>0</v>
      </c>
      <c r="G691" s="29" t="str">
        <f xml:space="preserve"> G$552</f>
        <v>£m</v>
      </c>
      <c r="H691" s="12"/>
    </row>
    <row r="692" spans="1:8" hidden="1" outlineLevel="2">
      <c r="E692" s="29" t="str">
        <f xml:space="preserve"> E$553</f>
        <v xml:space="preserve">PR24 ODI performance RCV adjustment in 2027-28 FYA prices (ADDN2) </v>
      </c>
      <c r="F692" s="12">
        <f xml:space="preserve"> F$553</f>
        <v>0</v>
      </c>
      <c r="G692" s="29" t="str">
        <f xml:space="preserve"> G$553</f>
        <v>£m</v>
      </c>
      <c r="H692" s="12"/>
    </row>
    <row r="693" spans="1:8" hidden="1" outlineLevel="2">
      <c r="A693" s="11"/>
      <c r="B693" s="11"/>
      <c r="C693" s="14"/>
      <c r="D693" s="15"/>
      <c r="E693" s="208" t="s">
        <v>756</v>
      </c>
      <c r="F693" s="211">
        <f xml:space="preserve"> SUM( $F687:$F692 )</f>
        <v>0</v>
      </c>
      <c r="G693" s="208" t="s">
        <v>399</v>
      </c>
      <c r="H693" s="12"/>
    </row>
    <row r="694" spans="1:8" hidden="1" outlineLevel="2"/>
    <row r="695" spans="1:8" hidden="1" outlineLevel="2"/>
    <row r="696" spans="1:8" hidden="1" outlineLevel="2">
      <c r="B696" s="25" t="s">
        <v>757</v>
      </c>
    </row>
    <row r="697" spans="1:8" hidden="1" outlineLevel="2">
      <c r="E697" s="29" t="str">
        <f xml:space="preserve"> E$564</f>
        <v xml:space="preserve">PR24 Price control deliverables RCV adjustment in 2027-28 FYA prices (WR) </v>
      </c>
      <c r="F697" s="12">
        <f xml:space="preserve"> F$564</f>
        <v>0</v>
      </c>
      <c r="G697" s="29" t="str">
        <f xml:space="preserve"> G$564</f>
        <v>£m</v>
      </c>
      <c r="H697" s="12"/>
    </row>
    <row r="698" spans="1:8" hidden="1" outlineLevel="2">
      <c r="E698" s="29" t="str">
        <f xml:space="preserve"> E$565</f>
        <v xml:space="preserve">PR24 Price control deliverables RCV adjustment in 2027-28 FYA prices (WN) </v>
      </c>
      <c r="F698" s="12">
        <f xml:space="preserve"> F$565</f>
        <v>0</v>
      </c>
      <c r="G698" s="29" t="str">
        <f xml:space="preserve"> G$565</f>
        <v>£m</v>
      </c>
      <c r="H698" s="12"/>
    </row>
    <row r="699" spans="1:8" hidden="1" outlineLevel="2">
      <c r="E699" s="29" t="str">
        <f xml:space="preserve"> E$566</f>
        <v xml:space="preserve">PR24 Price control deliverables RCV adjustment in 2027-28 FYA prices (WWN) </v>
      </c>
      <c r="F699" s="12">
        <f xml:space="preserve"> F$566</f>
        <v>0</v>
      </c>
      <c r="G699" s="29" t="str">
        <f xml:space="preserve"> G$566</f>
        <v>£m</v>
      </c>
      <c r="H699" s="12"/>
    </row>
    <row r="700" spans="1:8" hidden="1" outlineLevel="2">
      <c r="E700" s="29" t="str">
        <f xml:space="preserve"> E$567</f>
        <v xml:space="preserve">PR24 Price control deliverables RCV adjustment in 2027-28 FYA prices (BR) </v>
      </c>
      <c r="F700" s="12">
        <f xml:space="preserve"> F$567</f>
        <v>0</v>
      </c>
      <c r="G700" s="29" t="str">
        <f xml:space="preserve"> G$567</f>
        <v>£m</v>
      </c>
      <c r="H700" s="12"/>
    </row>
    <row r="701" spans="1:8" hidden="1" outlineLevel="2">
      <c r="E701" s="29" t="str">
        <f xml:space="preserve"> E$568</f>
        <v xml:space="preserve">PR24 Price control deliverables RCV adjustment in 2027-28 FYA prices (ADDN1) </v>
      </c>
      <c r="F701" s="12">
        <f xml:space="preserve"> F$568</f>
        <v>0</v>
      </c>
      <c r="G701" s="29" t="str">
        <f xml:space="preserve"> G$568</f>
        <v>£m</v>
      </c>
      <c r="H701" s="12"/>
    </row>
    <row r="702" spans="1:8" hidden="1" outlineLevel="2">
      <c r="E702" s="29" t="str">
        <f xml:space="preserve"> E$569</f>
        <v xml:space="preserve">PR24 Price control deliverables RCV adjustment in 2027-28 FYA prices (ADDN2) </v>
      </c>
      <c r="F702" s="12">
        <f xml:space="preserve"> F$569</f>
        <v>0</v>
      </c>
      <c r="G702" s="29" t="str">
        <f xml:space="preserve"> G$569</f>
        <v>£m</v>
      </c>
      <c r="H702" s="12"/>
    </row>
    <row r="703" spans="1:8" hidden="1" outlineLevel="2">
      <c r="A703" s="11"/>
      <c r="B703" s="11"/>
      <c r="C703" s="14"/>
      <c r="D703" s="15"/>
      <c r="E703" s="208" t="s">
        <v>757</v>
      </c>
      <c r="F703" s="211">
        <f xml:space="preserve"> SUM( $F697:$F702 )</f>
        <v>0</v>
      </c>
      <c r="G703" s="208" t="s">
        <v>399</v>
      </c>
      <c r="H703" s="12"/>
    </row>
    <row r="704" spans="1:8" hidden="1" outlineLevel="2"/>
    <row r="705" spans="1:8" hidden="1" outlineLevel="2"/>
    <row r="706" spans="1:8" hidden="1" outlineLevel="2">
      <c r="B706" s="25" t="s">
        <v>758</v>
      </c>
    </row>
    <row r="707" spans="1:8" hidden="1" outlineLevel="2">
      <c r="E707" s="29" t="str">
        <f xml:space="preserve"> E$580</f>
        <v xml:space="preserve">PR24 QAA RCV adjustment in 2027-28 FYA prices (WR) </v>
      </c>
      <c r="F707" s="12">
        <f xml:space="preserve"> F$580</f>
        <v>0</v>
      </c>
      <c r="G707" s="29" t="str">
        <f xml:space="preserve"> G$580</f>
        <v>£m</v>
      </c>
      <c r="H707" s="12"/>
    </row>
    <row r="708" spans="1:8" hidden="1" outlineLevel="2">
      <c r="E708" s="29" t="str">
        <f xml:space="preserve"> E$581</f>
        <v xml:space="preserve">PR24 QAA RCV adjustment in 2027-28 FYA prices (WN) </v>
      </c>
      <c r="F708" s="12">
        <f xml:space="preserve"> F$581</f>
        <v>0</v>
      </c>
      <c r="G708" s="29" t="str">
        <f xml:space="preserve"> G$581</f>
        <v>£m</v>
      </c>
      <c r="H708" s="12"/>
    </row>
    <row r="709" spans="1:8" hidden="1" outlineLevel="2">
      <c r="E709" s="29" t="str">
        <f xml:space="preserve"> E$582</f>
        <v xml:space="preserve">PR24 QAA RCV adjustment in 2027-28 FYA prices (WWN) </v>
      </c>
      <c r="F709" s="12">
        <f xml:space="preserve"> F$582</f>
        <v>0</v>
      </c>
      <c r="G709" s="29" t="str">
        <f xml:space="preserve"> G$582</f>
        <v>£m</v>
      </c>
      <c r="H709" s="12"/>
    </row>
    <row r="710" spans="1:8" hidden="1" outlineLevel="2">
      <c r="E710" s="29" t="str">
        <f xml:space="preserve"> E$583</f>
        <v xml:space="preserve">PR24 QAA RCV adjustment in 2027-28 FYA prices (BR) </v>
      </c>
      <c r="F710" s="12">
        <f xml:space="preserve"> F$583</f>
        <v>0</v>
      </c>
      <c r="G710" s="29" t="str">
        <f xml:space="preserve"> G$583</f>
        <v>£m</v>
      </c>
      <c r="H710" s="12"/>
    </row>
    <row r="711" spans="1:8" hidden="1" outlineLevel="2">
      <c r="E711" s="29" t="str">
        <f xml:space="preserve"> E$584</f>
        <v xml:space="preserve">PR24 QAA RCV adjustment in 2027-28 FYA prices (ADDN1) </v>
      </c>
      <c r="F711" s="12">
        <f xml:space="preserve"> F$584</f>
        <v>0</v>
      </c>
      <c r="G711" s="29" t="str">
        <f xml:space="preserve"> G$584</f>
        <v>£m</v>
      </c>
      <c r="H711" s="12"/>
    </row>
    <row r="712" spans="1:8" hidden="1" outlineLevel="2">
      <c r="E712" s="29" t="str">
        <f xml:space="preserve"> E$585</f>
        <v xml:space="preserve">PR24 QAA RCV adjustment in 2027-28 FYA prices (ADDN2) </v>
      </c>
      <c r="F712" s="12">
        <f xml:space="preserve"> F$585</f>
        <v>0</v>
      </c>
      <c r="G712" s="29" t="str">
        <f xml:space="preserve"> G$585</f>
        <v>£m</v>
      </c>
      <c r="H712" s="12"/>
    </row>
    <row r="713" spans="1:8" hidden="1" outlineLevel="2">
      <c r="A713" s="11"/>
      <c r="B713" s="11"/>
      <c r="C713" s="14"/>
      <c r="D713" s="15"/>
      <c r="E713" s="208" t="s">
        <v>758</v>
      </c>
      <c r="F713" s="211">
        <f xml:space="preserve"> SUM( $F707:$F712 )</f>
        <v>0</v>
      </c>
      <c r="G713" s="208" t="s">
        <v>399</v>
      </c>
      <c r="H713" s="12"/>
    </row>
    <row r="714" spans="1:8" hidden="1" outlineLevel="2"/>
    <row r="715" spans="1:8" hidden="1" outlineLevel="2"/>
    <row r="716" spans="1:8" hidden="1" outlineLevel="2">
      <c r="B716" s="25" t="s">
        <v>759</v>
      </c>
    </row>
    <row r="717" spans="1:8" hidden="1" outlineLevel="2">
      <c r="E717" s="29" t="str">
        <f xml:space="preserve"> E$596</f>
        <v xml:space="preserve">PR24 Real price effects RCV adjustment in 2027-28 FYA prices (WR) </v>
      </c>
      <c r="F717" s="12">
        <f xml:space="preserve"> F$596</f>
        <v>0</v>
      </c>
      <c r="G717" s="29" t="str">
        <f xml:space="preserve"> G$596</f>
        <v>£m</v>
      </c>
      <c r="H717" s="12"/>
    </row>
    <row r="718" spans="1:8" hidden="1" outlineLevel="2">
      <c r="E718" s="29" t="str">
        <f xml:space="preserve"> E$597</f>
        <v xml:space="preserve">PR24 Real price effects RCV adjustment in 2027-28 FYA prices (WN) </v>
      </c>
      <c r="F718" s="12">
        <f xml:space="preserve"> F$597</f>
        <v>0</v>
      </c>
      <c r="G718" s="29" t="str">
        <f xml:space="preserve"> G$597</f>
        <v>£m</v>
      </c>
      <c r="H718" s="12"/>
    </row>
    <row r="719" spans="1:8" hidden="1" outlineLevel="2">
      <c r="E719" s="29" t="str">
        <f xml:space="preserve"> E$598</f>
        <v xml:space="preserve">PR24 Real price effects RCV adjustment in 2027-28 FYA prices (WWN) </v>
      </c>
      <c r="F719" s="12">
        <f xml:space="preserve"> F$598</f>
        <v>0</v>
      </c>
      <c r="G719" s="29" t="str">
        <f xml:space="preserve"> G$598</f>
        <v>£m</v>
      </c>
      <c r="H719" s="12"/>
    </row>
    <row r="720" spans="1:8" hidden="1" outlineLevel="2">
      <c r="E720" s="29" t="str">
        <f xml:space="preserve"> E$599</f>
        <v xml:space="preserve">PR24 Real price effects RCV adjustment in 2027-28 FYA prices (BR) </v>
      </c>
      <c r="F720" s="12">
        <f xml:space="preserve"> F$599</f>
        <v>0</v>
      </c>
      <c r="G720" s="29" t="str">
        <f xml:space="preserve"> G$599</f>
        <v>£m</v>
      </c>
      <c r="H720" s="12"/>
    </row>
    <row r="721" spans="1:8" hidden="1" outlineLevel="2">
      <c r="E721" s="29" t="str">
        <f xml:space="preserve"> E$600</f>
        <v xml:space="preserve">PR24 Real price effects RCV adjustment in 2027-28 FYA prices (ADDN1) </v>
      </c>
      <c r="F721" s="12">
        <f xml:space="preserve"> F$600</f>
        <v>0</v>
      </c>
      <c r="G721" s="29" t="str">
        <f xml:space="preserve"> G$600</f>
        <v>£m</v>
      </c>
      <c r="H721" s="12"/>
    </row>
    <row r="722" spans="1:8" hidden="1" outlineLevel="2">
      <c r="E722" s="29" t="str">
        <f xml:space="preserve"> E$601</f>
        <v xml:space="preserve">PR24 Real price effects RCV adjustment in 2027-28 FYA prices (ADDN2) </v>
      </c>
      <c r="F722" s="12">
        <f xml:space="preserve"> F$601</f>
        <v>0</v>
      </c>
      <c r="G722" s="29" t="str">
        <f xml:space="preserve"> G$601</f>
        <v>£m</v>
      </c>
      <c r="H722" s="12"/>
    </row>
    <row r="723" spans="1:8" hidden="1" outlineLevel="2">
      <c r="A723" s="11"/>
      <c r="B723" s="11"/>
      <c r="C723" s="14"/>
      <c r="D723" s="15"/>
      <c r="E723" s="208" t="s">
        <v>759</v>
      </c>
      <c r="F723" s="211">
        <f xml:space="preserve"> SUM( $F717:$F722 )</f>
        <v>0</v>
      </c>
      <c r="G723" s="208" t="s">
        <v>399</v>
      </c>
      <c r="H723" s="12"/>
    </row>
    <row r="724" spans="1:8" hidden="1" outlineLevel="2"/>
    <row r="725" spans="1:8" hidden="1" outlineLevel="2"/>
    <row r="726" spans="1:8" hidden="1" outlineLevel="2">
      <c r="B726" s="25" t="s">
        <v>760</v>
      </c>
    </row>
    <row r="727" spans="1:8" hidden="1" outlineLevel="2">
      <c r="E727" s="29" t="str">
        <f xml:space="preserve"> E$612</f>
        <v xml:space="preserve">PR24 Wastewater enhancement RCV adjustment in 2027-28 FYA prices (WR) </v>
      </c>
      <c r="F727" s="12">
        <f xml:space="preserve"> F$612</f>
        <v>0</v>
      </c>
      <c r="G727" s="29" t="str">
        <f xml:space="preserve"> G$612</f>
        <v>£m</v>
      </c>
      <c r="H727" s="12"/>
    </row>
    <row r="728" spans="1:8" hidden="1" outlineLevel="2">
      <c r="E728" s="29" t="str">
        <f xml:space="preserve"> E$613</f>
        <v xml:space="preserve">PR24 Wastewater enhancement RCV adjustment in 2027-28 FYA prices (WN) </v>
      </c>
      <c r="F728" s="12">
        <f xml:space="preserve"> F$613</f>
        <v>0</v>
      </c>
      <c r="G728" s="29" t="str">
        <f xml:space="preserve"> G$613</f>
        <v>£m</v>
      </c>
      <c r="H728" s="12"/>
    </row>
    <row r="729" spans="1:8" hidden="1" outlineLevel="2">
      <c r="E729" s="29" t="str">
        <f xml:space="preserve"> E$614</f>
        <v xml:space="preserve">PR24 Wastewater enhancement RCV adjustment in 2027-28 FYA prices (WWN) </v>
      </c>
      <c r="F729" s="12">
        <f xml:space="preserve"> F$614</f>
        <v>0</v>
      </c>
      <c r="G729" s="29" t="str">
        <f xml:space="preserve"> G$614</f>
        <v>£m</v>
      </c>
      <c r="H729" s="12"/>
    </row>
    <row r="730" spans="1:8" hidden="1" outlineLevel="2">
      <c r="E730" s="29" t="str">
        <f xml:space="preserve"> E$615</f>
        <v xml:space="preserve">PR24 Wastewater enhancement RCV adjustment in 2027-28 FYA prices (BR) </v>
      </c>
      <c r="F730" s="12">
        <f xml:space="preserve"> F$615</f>
        <v>0</v>
      </c>
      <c r="G730" s="29" t="str">
        <f xml:space="preserve"> G$615</f>
        <v>£m</v>
      </c>
      <c r="H730" s="12"/>
    </row>
    <row r="731" spans="1:8" hidden="1" outlineLevel="2">
      <c r="E731" s="29" t="str">
        <f xml:space="preserve"> E$616</f>
        <v xml:space="preserve">PR24 Wastewater enhancement RCV adjustment in 2027-28 FYA prices (ADDN1) </v>
      </c>
      <c r="F731" s="12">
        <f xml:space="preserve"> F$616</f>
        <v>0</v>
      </c>
      <c r="G731" s="29" t="str">
        <f xml:space="preserve"> G$616</f>
        <v>£m</v>
      </c>
      <c r="H731" s="12"/>
    </row>
    <row r="732" spans="1:8" hidden="1" outlineLevel="2">
      <c r="E732" s="29" t="str">
        <f xml:space="preserve"> E$617</f>
        <v xml:space="preserve">PR24 Wastewater enhancement RCV adjustment in 2027-28 FYA prices (ADDN2) </v>
      </c>
      <c r="F732" s="12">
        <f xml:space="preserve"> F$617</f>
        <v>0</v>
      </c>
      <c r="G732" s="29" t="str">
        <f xml:space="preserve"> G$617</f>
        <v>£m</v>
      </c>
      <c r="H732" s="12"/>
    </row>
    <row r="733" spans="1:8" hidden="1" outlineLevel="2">
      <c r="A733" s="11"/>
      <c r="B733" s="11"/>
      <c r="C733" s="14"/>
      <c r="D733" s="15"/>
      <c r="E733" s="208" t="s">
        <v>760</v>
      </c>
      <c r="F733" s="211">
        <f xml:space="preserve"> SUM( $F727:$F732 )</f>
        <v>0</v>
      </c>
      <c r="G733" s="208" t="s">
        <v>399</v>
      </c>
      <c r="H733" s="12"/>
    </row>
    <row r="734" spans="1:8" hidden="1" outlineLevel="2"/>
    <row r="735" spans="1:8" hidden="1" outlineLevel="2"/>
    <row r="736" spans="1:8" hidden="1" outlineLevel="2">
      <c r="B736" s="25" t="s">
        <v>761</v>
      </c>
    </row>
    <row r="737" spans="1:8" hidden="1" outlineLevel="2">
      <c r="E737" s="29" t="str">
        <f xml:space="preserve"> E$628</f>
        <v xml:space="preserve">PR24 Other RCV adjustment in 2027-28 FYA prices (WR) </v>
      </c>
      <c r="F737" s="12">
        <f xml:space="preserve"> F$628</f>
        <v>0</v>
      </c>
      <c r="G737" s="29" t="str">
        <f xml:space="preserve"> G$628</f>
        <v>£m</v>
      </c>
      <c r="H737" s="12"/>
    </row>
    <row r="738" spans="1:8" hidden="1" outlineLevel="2">
      <c r="E738" s="29" t="str">
        <f xml:space="preserve"> E$629</f>
        <v xml:space="preserve">PR24 Other RCV adjustment in 2027-28 FYA prices (WN) </v>
      </c>
      <c r="F738" s="12">
        <f xml:space="preserve"> F$629</f>
        <v>0</v>
      </c>
      <c r="G738" s="29" t="str">
        <f xml:space="preserve"> G$629</f>
        <v>£m</v>
      </c>
      <c r="H738" s="12"/>
    </row>
    <row r="739" spans="1:8" hidden="1" outlineLevel="2">
      <c r="E739" s="29" t="str">
        <f xml:space="preserve"> E$630</f>
        <v xml:space="preserve">PR24 Other RCV adjustment in 2027-28 FYA prices (WWN) </v>
      </c>
      <c r="F739" s="12">
        <f xml:space="preserve"> F$630</f>
        <v>0</v>
      </c>
      <c r="G739" s="29" t="str">
        <f xml:space="preserve"> G$630</f>
        <v>£m</v>
      </c>
      <c r="H739" s="12"/>
    </row>
    <row r="740" spans="1:8" hidden="1" outlineLevel="2">
      <c r="E740" s="29" t="str">
        <f xml:space="preserve"> E$631</f>
        <v xml:space="preserve">PR24 Other RCV adjustment in 2027-28 FYA prices (BR) </v>
      </c>
      <c r="F740" s="12">
        <f xml:space="preserve"> F$631</f>
        <v>0</v>
      </c>
      <c r="G740" s="29" t="str">
        <f xml:space="preserve"> G$631</f>
        <v>£m</v>
      </c>
      <c r="H740" s="12"/>
    </row>
    <row r="741" spans="1:8" hidden="1" outlineLevel="2">
      <c r="E741" s="29" t="str">
        <f xml:space="preserve"> E$632</f>
        <v xml:space="preserve">PR24 Other RCV adjustment in 2027-28 FYA prices (ADDN1) </v>
      </c>
      <c r="F741" s="12">
        <f xml:space="preserve"> F$632</f>
        <v>0</v>
      </c>
      <c r="G741" s="29" t="str">
        <f xml:space="preserve"> G$632</f>
        <v>£m</v>
      </c>
      <c r="H741" s="12"/>
    </row>
    <row r="742" spans="1:8" hidden="1" outlineLevel="2">
      <c r="E742" s="29" t="str">
        <f xml:space="preserve"> E$633</f>
        <v xml:space="preserve">PR24 Other RCV adjustment in 2027-28 FYA prices (ADDN2) </v>
      </c>
      <c r="F742" s="12">
        <f xml:space="preserve"> F$633</f>
        <v>0</v>
      </c>
      <c r="G742" s="29" t="str">
        <f xml:space="preserve"> G$633</f>
        <v>£m</v>
      </c>
      <c r="H742" s="12"/>
    </row>
    <row r="743" spans="1:8" hidden="1" outlineLevel="2">
      <c r="A743" s="11"/>
      <c r="B743" s="11"/>
      <c r="C743" s="14"/>
      <c r="D743" s="15"/>
      <c r="E743" s="208" t="s">
        <v>761</v>
      </c>
      <c r="F743" s="211">
        <f xml:space="preserve"> SUM( $F737:$F742 )</f>
        <v>0</v>
      </c>
      <c r="G743" s="208" t="s">
        <v>399</v>
      </c>
      <c r="H743" s="12"/>
    </row>
    <row r="744" spans="1:8" hidden="1" outlineLevel="2"/>
    <row r="745" spans="1:8"/>
    <row r="746" spans="1:8"/>
    <row r="747" spans="1:8" s="38" customFormat="1">
      <c r="A747" s="26"/>
      <c r="B747" s="26" t="s">
        <v>762</v>
      </c>
      <c r="C747" s="39"/>
      <c r="D747" s="46"/>
    </row>
    <row r="748" spans="1:8" collapsed="1"/>
    <row r="749" spans="1:8" hidden="1" outlineLevel="1">
      <c r="B749" s="25" t="s">
        <v>763</v>
      </c>
    </row>
    <row r="750" spans="1:8" hidden="1" outlineLevel="1">
      <c r="E750" s="29" t="str">
        <f xml:space="preserve"> E$169</f>
        <v xml:space="preserve">Pre 2020 RCV - Closing RCV at 31 March 2030 in 2027-28 FYA prices (from PR24 FD as updated by the CMA redetermination and IDoKs) (WR) </v>
      </c>
      <c r="F750" s="12">
        <f xml:space="preserve"> F$169</f>
        <v>0</v>
      </c>
      <c r="G750" s="29" t="str">
        <f xml:space="preserve"> G$169</f>
        <v>£m</v>
      </c>
      <c r="H750" s="12"/>
    </row>
    <row r="751" spans="1:8" hidden="1" outlineLevel="1">
      <c r="E751" s="29" t="str">
        <f xml:space="preserve"> E$170</f>
        <v xml:space="preserve">Pre 2020 RCV - Closing RCV at 31 March 2030 in 2027-28 FYA prices (from PR24 FD as updated by the CMA redetermination and IDoKs) (WN) </v>
      </c>
      <c r="F751" s="12">
        <f xml:space="preserve"> F$170</f>
        <v>0</v>
      </c>
      <c r="G751" s="29" t="str">
        <f xml:space="preserve"> G$170</f>
        <v>£m</v>
      </c>
      <c r="H751" s="12"/>
    </row>
    <row r="752" spans="1:8" hidden="1" outlineLevel="1">
      <c r="E752" s="29" t="str">
        <f xml:space="preserve"> E$171</f>
        <v xml:space="preserve">Pre 2020 RCV - Closing RCV at 31 March 2030 in 2027-28 FYA prices (from PR24 FD as updated by the CMA redetermination and IDoKs) (WWN) </v>
      </c>
      <c r="F752" s="12">
        <f xml:space="preserve"> F$171</f>
        <v>0</v>
      </c>
      <c r="G752" s="29" t="str">
        <f xml:space="preserve"> G$171</f>
        <v>£m</v>
      </c>
      <c r="H752" s="12"/>
    </row>
    <row r="753" spans="1:8" hidden="1" outlineLevel="1">
      <c r="E753" s="29" t="str">
        <f xml:space="preserve"> E$172</f>
        <v xml:space="preserve">Pre 2020 RCV - Closing RCV at 31 March 2030 in 2027-28 FYA prices (from PR24 FD as updated by the CMA redetermination and IDoKs) (BR) </v>
      </c>
      <c r="F753" s="12">
        <f xml:space="preserve"> F$172</f>
        <v>0</v>
      </c>
      <c r="G753" s="29" t="str">
        <f xml:space="preserve"> G$172</f>
        <v>£m</v>
      </c>
      <c r="H753" s="12"/>
    </row>
    <row r="754" spans="1:8" hidden="1" outlineLevel="1">
      <c r="E754" s="29" t="str">
        <f xml:space="preserve"> E$173</f>
        <v xml:space="preserve">Pre 2020 RCV - Closing RCV at 31 March 2030 in 2027-28 FYA prices (from PR24 FD as updated by the CMA redetermination and IDoKs) (ADDN1) </v>
      </c>
      <c r="F754" s="12">
        <f xml:space="preserve"> F$173</f>
        <v>0</v>
      </c>
      <c r="G754" s="29" t="str">
        <f xml:space="preserve"> G$173</f>
        <v>£m</v>
      </c>
      <c r="H754" s="12"/>
    </row>
    <row r="755" spans="1:8" hidden="1" outlineLevel="1">
      <c r="E755" s="29" t="str">
        <f xml:space="preserve"> E$174</f>
        <v xml:space="preserve">Pre 2020 RCV - Closing RCV at 31 March 2030 in 2027-28 FYA prices (from PR24 FD as updated by the CMA redetermination and IDoKs) (ADDN2) </v>
      </c>
      <c r="F755" s="12">
        <f xml:space="preserve"> F$174</f>
        <v>0</v>
      </c>
      <c r="G755" s="29" t="str">
        <f xml:space="preserve"> G$174</f>
        <v>£m</v>
      </c>
      <c r="H755" s="12"/>
    </row>
    <row r="756" spans="1:8" s="208" customFormat="1" hidden="1" outlineLevel="1">
      <c r="A756" s="212"/>
      <c r="B756" s="212"/>
      <c r="C756" s="213"/>
      <c r="D756" s="214"/>
      <c r="E756" s="208" t="s">
        <v>764</v>
      </c>
      <c r="F756" s="211">
        <f t="shared" ref="F756:F761" si="23" xml:space="preserve"> SUM( $F750 )</f>
        <v>0</v>
      </c>
      <c r="G756" s="208" t="s">
        <v>399</v>
      </c>
      <c r="H756" s="211"/>
    </row>
    <row r="757" spans="1:8" s="208" customFormat="1" hidden="1" outlineLevel="1">
      <c r="A757" s="212"/>
      <c r="B757" s="212"/>
      <c r="C757" s="213"/>
      <c r="D757" s="214"/>
      <c r="E757" s="208" t="s">
        <v>765</v>
      </c>
      <c r="F757" s="211">
        <f t="shared" si="23"/>
        <v>0</v>
      </c>
      <c r="G757" s="208" t="s">
        <v>399</v>
      </c>
      <c r="H757" s="211"/>
    </row>
    <row r="758" spans="1:8" s="208" customFormat="1" hidden="1" outlineLevel="1">
      <c r="A758" s="212"/>
      <c r="B758" s="212"/>
      <c r="C758" s="213"/>
      <c r="D758" s="214"/>
      <c r="E758" s="208" t="s">
        <v>766</v>
      </c>
      <c r="F758" s="211">
        <f t="shared" si="23"/>
        <v>0</v>
      </c>
      <c r="G758" s="208" t="s">
        <v>399</v>
      </c>
      <c r="H758" s="211"/>
    </row>
    <row r="759" spans="1:8" s="208" customFormat="1" hidden="1" outlineLevel="1">
      <c r="A759" s="212"/>
      <c r="B759" s="212"/>
      <c r="C759" s="213"/>
      <c r="D759" s="214"/>
      <c r="E759" s="208" t="s">
        <v>767</v>
      </c>
      <c r="F759" s="211">
        <f t="shared" si="23"/>
        <v>0</v>
      </c>
      <c r="G759" s="208" t="s">
        <v>399</v>
      </c>
      <c r="H759" s="211"/>
    </row>
    <row r="760" spans="1:8" s="208" customFormat="1" hidden="1" outlineLevel="1">
      <c r="A760" s="212"/>
      <c r="B760" s="212"/>
      <c r="C760" s="213"/>
      <c r="D760" s="214"/>
      <c r="E760" s="208" t="s">
        <v>768</v>
      </c>
      <c r="F760" s="211">
        <f t="shared" si="23"/>
        <v>0</v>
      </c>
      <c r="G760" s="208" t="s">
        <v>399</v>
      </c>
      <c r="H760" s="211"/>
    </row>
    <row r="761" spans="1:8" s="208" customFormat="1" hidden="1" outlineLevel="1">
      <c r="A761" s="212"/>
      <c r="B761" s="212"/>
      <c r="C761" s="213"/>
      <c r="D761" s="214"/>
      <c r="E761" s="208" t="s">
        <v>769</v>
      </c>
      <c r="F761" s="211">
        <f t="shared" si="23"/>
        <v>0</v>
      </c>
      <c r="G761" s="208" t="s">
        <v>399</v>
      </c>
      <c r="H761" s="211"/>
    </row>
    <row r="762" spans="1:8" hidden="1" outlineLevel="1"/>
    <row r="763" spans="1:8" hidden="1" outlineLevel="1"/>
    <row r="764" spans="1:8" hidden="1" outlineLevel="1">
      <c r="B764" s="25" t="s">
        <v>770</v>
      </c>
    </row>
    <row r="765" spans="1:8" hidden="1" outlineLevel="1">
      <c r="E765" s="29" t="str">
        <f xml:space="preserve"> E$195</f>
        <v xml:space="preserve">2020-25 RCV - Closing RCV at 31 March 2030 in 2027-28 FYA prices (from PR24 FD as updated by the CMA redetermination and IDoKs) (WR) </v>
      </c>
      <c r="F765" s="12">
        <f xml:space="preserve"> F$195</f>
        <v>0</v>
      </c>
      <c r="G765" s="29" t="str">
        <f xml:space="preserve"> G$195</f>
        <v>£m</v>
      </c>
      <c r="H765" s="12"/>
    </row>
    <row r="766" spans="1:8" hidden="1" outlineLevel="1">
      <c r="E766" s="29" t="str">
        <f xml:space="preserve"> E$196</f>
        <v xml:space="preserve">2020-25 RCV - Closing RCV at 31 March 2030 in 2027-28 FYA prices (from PR24 FD as updated by the CMA redetermination and IDoKs) (WN) </v>
      </c>
      <c r="F766" s="12">
        <f xml:space="preserve"> F$196</f>
        <v>0</v>
      </c>
      <c r="G766" s="29" t="str">
        <f xml:space="preserve"> G$196</f>
        <v>£m</v>
      </c>
      <c r="H766" s="12"/>
    </row>
    <row r="767" spans="1:8" hidden="1" outlineLevel="1">
      <c r="E767" s="29" t="str">
        <f xml:space="preserve"> E$197</f>
        <v xml:space="preserve">2020-25 RCV - Closing RCV at 31 March 2030 in 2027-28 FYA prices (from PR24 FD as updated by the CMA redetermination and IDoKs) (WWN) </v>
      </c>
      <c r="F767" s="12">
        <f xml:space="preserve"> F$197</f>
        <v>0</v>
      </c>
      <c r="G767" s="29" t="str">
        <f xml:space="preserve"> G$197</f>
        <v>£m</v>
      </c>
      <c r="H767" s="12"/>
    </row>
    <row r="768" spans="1:8" hidden="1" outlineLevel="1">
      <c r="E768" s="29" t="str">
        <f xml:space="preserve"> E$198</f>
        <v xml:space="preserve">2020-25 RCV - Closing RCV at 31 March 2030 in 2027-28 FYA prices (from PR24 FD as updated by the CMA redetermination and IDoKs) (BR) </v>
      </c>
      <c r="F768" s="12">
        <f xml:space="preserve"> F$198</f>
        <v>0</v>
      </c>
      <c r="G768" s="29" t="str">
        <f xml:space="preserve"> G$198</f>
        <v>£m</v>
      </c>
      <c r="H768" s="12"/>
    </row>
    <row r="769" spans="5:8" hidden="1" outlineLevel="1">
      <c r="E769" s="29" t="str">
        <f xml:space="preserve"> E$199</f>
        <v xml:space="preserve">2020-25 RCV - Closing RCV at 31 March 2030 in 2027-28 FYA prices (from PR24 FD as updated by the CMA redetermination and IDoKs) (ADDN1) </v>
      </c>
      <c r="F769" s="12">
        <f xml:space="preserve"> F$199</f>
        <v>0</v>
      </c>
      <c r="G769" s="29" t="str">
        <f xml:space="preserve"> G$199</f>
        <v>£m</v>
      </c>
      <c r="H769" s="12"/>
    </row>
    <row r="770" spans="5:8" hidden="1" outlineLevel="1">
      <c r="E770" s="29" t="str">
        <f xml:space="preserve"> E$200</f>
        <v xml:space="preserve">2020-25 RCV - Closing RCV at 31 March 2030 in 2027-28 FYA prices (from PR24 FD as updated by the CMA redetermination and IDoKs) (ADDN2) </v>
      </c>
      <c r="F770" s="12">
        <f xml:space="preserve"> F$200</f>
        <v>0</v>
      </c>
      <c r="G770" s="29" t="str">
        <f xml:space="preserve"> G$200</f>
        <v>£m</v>
      </c>
      <c r="H770" s="12"/>
    </row>
    <row r="771" spans="5:8" hidden="1" outlineLevel="1">
      <c r="E771" s="29" t="str">
        <f xml:space="preserve"> E$257</f>
        <v xml:space="preserve">PR19 BYR ODI RCV adjustment in 2027-28 FYA prices (WR) </v>
      </c>
      <c r="F771" s="12">
        <f xml:space="preserve"> F$257</f>
        <v>0</v>
      </c>
      <c r="G771" s="29" t="str">
        <f xml:space="preserve"> G$257</f>
        <v>£m</v>
      </c>
      <c r="H771" s="12"/>
    </row>
    <row r="772" spans="5:8" hidden="1" outlineLevel="1">
      <c r="E772" s="29" t="str">
        <f xml:space="preserve"> E$258</f>
        <v xml:space="preserve">PR19 BYR ODI RCV adjustment in 2027-28 FYA prices (WN) </v>
      </c>
      <c r="F772" s="12">
        <f xml:space="preserve"> F$258</f>
        <v>0</v>
      </c>
      <c r="G772" s="29" t="str">
        <f xml:space="preserve"> G$258</f>
        <v>£m</v>
      </c>
      <c r="H772" s="12"/>
    </row>
    <row r="773" spans="5:8" hidden="1" outlineLevel="1">
      <c r="E773" s="29" t="str">
        <f xml:space="preserve"> E$259</f>
        <v xml:space="preserve">PR19 BYR ODI RCV adjustment in 2027-28 FYA prices (WWN) </v>
      </c>
      <c r="F773" s="12">
        <f xml:space="preserve"> F$259</f>
        <v>0</v>
      </c>
      <c r="G773" s="29" t="str">
        <f xml:space="preserve"> G$259</f>
        <v>£m</v>
      </c>
      <c r="H773" s="12"/>
    </row>
    <row r="774" spans="5:8" hidden="1" outlineLevel="1">
      <c r="E774" s="29" t="str">
        <f xml:space="preserve"> E$260</f>
        <v xml:space="preserve">PR19 BYR ODI RCV adjustment in 2027-28 FYA prices (BR) </v>
      </c>
      <c r="F774" s="12">
        <f xml:space="preserve"> F$260</f>
        <v>0</v>
      </c>
      <c r="G774" s="29" t="str">
        <f xml:space="preserve"> G$260</f>
        <v>£m</v>
      </c>
      <c r="H774" s="12"/>
    </row>
    <row r="775" spans="5:8" hidden="1" outlineLevel="1">
      <c r="E775" s="29" t="str">
        <f xml:space="preserve"> E$261</f>
        <v xml:space="preserve">PR19 BYR ODI RCV adjustment in 2027-28 FYA prices (ADDN1) </v>
      </c>
      <c r="F775" s="12">
        <f xml:space="preserve"> F$261</f>
        <v>0</v>
      </c>
      <c r="G775" s="29" t="str">
        <f xml:space="preserve"> G$261</f>
        <v>£m</v>
      </c>
      <c r="H775" s="12"/>
    </row>
    <row r="776" spans="5:8" hidden="1" outlineLevel="1">
      <c r="E776" s="29" t="str">
        <f xml:space="preserve"> E$262</f>
        <v xml:space="preserve">PR19 BYR ODI RCV adjustment in 2027-28 FYA prices (ADDN2) </v>
      </c>
      <c r="F776" s="12">
        <f xml:space="preserve"> F$262</f>
        <v>0</v>
      </c>
      <c r="G776" s="29" t="str">
        <f xml:space="preserve"> G$262</f>
        <v>£m</v>
      </c>
      <c r="H776" s="12"/>
    </row>
    <row r="777" spans="5:8" hidden="1" outlineLevel="1">
      <c r="E777" s="29" t="str">
        <f xml:space="preserve"> E$273</f>
        <v xml:space="preserve">PR19 BYR WINEP / NEP RCV adjustment in 2027-28 FYA prices (WR) </v>
      </c>
      <c r="F777" s="12">
        <f xml:space="preserve"> F$273</f>
        <v>0</v>
      </c>
      <c r="G777" s="29" t="str">
        <f xml:space="preserve"> G$273</f>
        <v>£m</v>
      </c>
      <c r="H777" s="12"/>
    </row>
    <row r="778" spans="5:8" hidden="1" outlineLevel="1">
      <c r="E778" s="29" t="str">
        <f xml:space="preserve"> E$274</f>
        <v xml:space="preserve">PR19 BYR WINEP / NEP RCV adjustment in 2027-28 FYA prices (WN) </v>
      </c>
      <c r="F778" s="12">
        <f xml:space="preserve"> F$274</f>
        <v>0</v>
      </c>
      <c r="G778" s="29" t="str">
        <f xml:space="preserve"> G$274</f>
        <v>£m</v>
      </c>
      <c r="H778" s="12"/>
    </row>
    <row r="779" spans="5:8" hidden="1" outlineLevel="1">
      <c r="E779" s="29" t="str">
        <f xml:space="preserve"> E$275</f>
        <v xml:space="preserve">PR19 BYR WINEP / NEP RCV adjustment in 2027-28 FYA prices (WWN) </v>
      </c>
      <c r="F779" s="12">
        <f xml:space="preserve"> F$275</f>
        <v>0</v>
      </c>
      <c r="G779" s="29" t="str">
        <f xml:space="preserve"> G$275</f>
        <v>£m</v>
      </c>
      <c r="H779" s="12"/>
    </row>
    <row r="780" spans="5:8" hidden="1" outlineLevel="1">
      <c r="E780" s="29" t="str">
        <f xml:space="preserve"> E$276</f>
        <v xml:space="preserve">PR19 BYR WINEP / NEP RCV adjustment in 2027-28 FYA prices (BR) </v>
      </c>
      <c r="F780" s="12">
        <f xml:space="preserve"> F$276</f>
        <v>0</v>
      </c>
      <c r="G780" s="29" t="str">
        <f xml:space="preserve"> G$276</f>
        <v>£m</v>
      </c>
      <c r="H780" s="12"/>
    </row>
    <row r="781" spans="5:8" hidden="1" outlineLevel="1">
      <c r="E781" s="29" t="str">
        <f xml:space="preserve"> E$277</f>
        <v xml:space="preserve">PR19 BYR WINEP / NEP RCV adjustment in 2027-28 FYA prices (ADDN1) </v>
      </c>
      <c r="F781" s="12">
        <f xml:space="preserve"> F$277</f>
        <v>0</v>
      </c>
      <c r="G781" s="29" t="str">
        <f xml:space="preserve"> G$277</f>
        <v>£m</v>
      </c>
      <c r="H781" s="12"/>
    </row>
    <row r="782" spans="5:8" hidden="1" outlineLevel="1">
      <c r="E782" s="29" t="str">
        <f xml:space="preserve"> E$278</f>
        <v xml:space="preserve">PR19 BYR WINEP / NEP RCV adjustment in 2027-28 FYA prices (ADDN2) </v>
      </c>
      <c r="F782" s="12">
        <f xml:space="preserve"> F$278</f>
        <v>0</v>
      </c>
      <c r="G782" s="29" t="str">
        <f xml:space="preserve"> G$278</f>
        <v>£m</v>
      </c>
      <c r="H782" s="12"/>
    </row>
    <row r="783" spans="5:8" hidden="1" outlineLevel="1">
      <c r="E783" s="29" t="str">
        <f xml:space="preserve"> E$289</f>
        <v xml:space="preserve">PR19 BYR Costs reconciliation RCV adjustment in 2027-28 FYA prices (WR) </v>
      </c>
      <c r="F783" s="12">
        <f xml:space="preserve"> F$289</f>
        <v>0</v>
      </c>
      <c r="G783" s="29" t="str">
        <f xml:space="preserve"> G$289</f>
        <v>£m</v>
      </c>
      <c r="H783" s="12"/>
    </row>
    <row r="784" spans="5:8" hidden="1" outlineLevel="1">
      <c r="E784" s="29" t="str">
        <f xml:space="preserve"> E$290</f>
        <v xml:space="preserve">PR19 BYR Costs reconciliation RCV adjustment in 2027-28 FYA prices (WN) </v>
      </c>
      <c r="F784" s="12">
        <f xml:space="preserve"> F$290</f>
        <v>0</v>
      </c>
      <c r="G784" s="29" t="str">
        <f xml:space="preserve"> G$290</f>
        <v>£m</v>
      </c>
      <c r="H784" s="12"/>
    </row>
    <row r="785" spans="5:8" hidden="1" outlineLevel="1">
      <c r="E785" s="29" t="str">
        <f xml:space="preserve"> E$291</f>
        <v xml:space="preserve">PR19 BYR Costs reconciliation RCV adjustment in 2027-28 FYA prices (WWN) </v>
      </c>
      <c r="F785" s="12">
        <f xml:space="preserve"> F$291</f>
        <v>0</v>
      </c>
      <c r="G785" s="29" t="str">
        <f xml:space="preserve"> G$291</f>
        <v>£m</v>
      </c>
      <c r="H785" s="12"/>
    </row>
    <row r="786" spans="5:8" hidden="1" outlineLevel="1">
      <c r="E786" s="29" t="str">
        <f xml:space="preserve"> E$292</f>
        <v xml:space="preserve">PR19 BYR Costs reconciliation RCV adjustment in 2027-28 FYA prices (BR) </v>
      </c>
      <c r="F786" s="12">
        <f xml:space="preserve"> F$292</f>
        <v>0</v>
      </c>
      <c r="G786" s="29" t="str">
        <f xml:space="preserve"> G$292</f>
        <v>£m</v>
      </c>
      <c r="H786" s="12"/>
    </row>
    <row r="787" spans="5:8" hidden="1" outlineLevel="1">
      <c r="E787" s="29" t="str">
        <f xml:space="preserve"> E$293</f>
        <v xml:space="preserve">PR19 BYR Costs reconciliation RCV adjustment in 2027-28 FYA prices (ADDN1) </v>
      </c>
      <c r="F787" s="12">
        <f xml:space="preserve"> F$293</f>
        <v>0</v>
      </c>
      <c r="G787" s="29" t="str">
        <f xml:space="preserve"> G$293</f>
        <v>£m</v>
      </c>
      <c r="H787" s="12"/>
    </row>
    <row r="788" spans="5:8" hidden="1" outlineLevel="1">
      <c r="E788" s="29" t="str">
        <f xml:space="preserve"> E$294</f>
        <v xml:space="preserve">PR19 BYR Costs reconciliation RCV adjustment in 2027-28 FYA prices (ADDN2) </v>
      </c>
      <c r="F788" s="12">
        <f xml:space="preserve"> F$294</f>
        <v>0</v>
      </c>
      <c r="G788" s="29" t="str">
        <f xml:space="preserve"> G$294</f>
        <v>£m</v>
      </c>
      <c r="H788" s="12"/>
    </row>
    <row r="789" spans="5:8" hidden="1" outlineLevel="1">
      <c r="E789" s="29" t="str">
        <f xml:space="preserve"> E$305</f>
        <v xml:space="preserve">PR19 BYR Land sales RCV adjustment in 2027-28 FYA prices (WR) </v>
      </c>
      <c r="F789" s="12">
        <f xml:space="preserve"> F$305</f>
        <v>0</v>
      </c>
      <c r="G789" s="29" t="str">
        <f xml:space="preserve"> G$305</f>
        <v>£m</v>
      </c>
      <c r="H789" s="12"/>
    </row>
    <row r="790" spans="5:8" hidden="1" outlineLevel="1">
      <c r="E790" s="29" t="str">
        <f xml:space="preserve"> E$306</f>
        <v xml:space="preserve">PR19 BYR Land sales RCV adjustment in 2027-28 FYA prices (WN) </v>
      </c>
      <c r="F790" s="12">
        <f xml:space="preserve"> F$306</f>
        <v>0</v>
      </c>
      <c r="G790" s="29" t="str">
        <f xml:space="preserve"> G$306</f>
        <v>£m</v>
      </c>
      <c r="H790" s="12"/>
    </row>
    <row r="791" spans="5:8" hidden="1" outlineLevel="1">
      <c r="E791" s="29" t="str">
        <f xml:space="preserve"> E$307</f>
        <v xml:space="preserve">PR19 BYR Land sales RCV adjustment in 2027-28 FYA prices (WWN) </v>
      </c>
      <c r="F791" s="12">
        <f xml:space="preserve"> F$307</f>
        <v>0</v>
      </c>
      <c r="G791" s="29" t="str">
        <f xml:space="preserve"> G$307</f>
        <v>£m</v>
      </c>
      <c r="H791" s="12"/>
    </row>
    <row r="792" spans="5:8" hidden="1" outlineLevel="1">
      <c r="E792" s="29" t="str">
        <f xml:space="preserve"> E$308</f>
        <v xml:space="preserve">PR19 BYR Land sales RCV adjustment in 2027-28 FYA prices (BR) </v>
      </c>
      <c r="F792" s="12">
        <f xml:space="preserve"> F$308</f>
        <v>0</v>
      </c>
      <c r="G792" s="29" t="str">
        <f xml:space="preserve"> G$308</f>
        <v>£m</v>
      </c>
      <c r="H792" s="12"/>
    </row>
    <row r="793" spans="5:8" hidden="1" outlineLevel="1">
      <c r="E793" s="29" t="str">
        <f xml:space="preserve"> E$309</f>
        <v xml:space="preserve">PR19 BYR Land sales RCV adjustment in 2027-28 FYA prices (ADDN1) </v>
      </c>
      <c r="F793" s="12">
        <f xml:space="preserve"> F$309</f>
        <v>0</v>
      </c>
      <c r="G793" s="29" t="str">
        <f xml:space="preserve"> G$309</f>
        <v>£m</v>
      </c>
      <c r="H793" s="12"/>
    </row>
    <row r="794" spans="5:8" hidden="1" outlineLevel="1">
      <c r="E794" s="29" t="str">
        <f xml:space="preserve"> E$310</f>
        <v xml:space="preserve">PR19 BYR Land sales RCV adjustment in 2027-28 FYA prices (ADDN2) </v>
      </c>
      <c r="F794" s="12">
        <f xml:space="preserve"> F$310</f>
        <v>0</v>
      </c>
      <c r="G794" s="29" t="str">
        <f xml:space="preserve"> G$310</f>
        <v>£m</v>
      </c>
      <c r="H794" s="12"/>
    </row>
    <row r="795" spans="5:8" hidden="1" outlineLevel="1">
      <c r="E795" s="29" t="str">
        <f xml:space="preserve"> E$321</f>
        <v xml:space="preserve">PR19 BYR RPI-CPIH wedge RCV adjustment in 2027-28 FYA prices (WR) </v>
      </c>
      <c r="F795" s="12">
        <f xml:space="preserve"> F$321</f>
        <v>0</v>
      </c>
      <c r="G795" s="29" t="str">
        <f xml:space="preserve"> G$321</f>
        <v>£m</v>
      </c>
      <c r="H795" s="12"/>
    </row>
    <row r="796" spans="5:8" hidden="1" outlineLevel="1">
      <c r="E796" s="29" t="str">
        <f xml:space="preserve"> E$322</f>
        <v xml:space="preserve">PR19 BYR RPI-CPIH wedge RCV adjustment in 2027-28 FYA prices (WN) </v>
      </c>
      <c r="F796" s="12">
        <f xml:space="preserve"> F$322</f>
        <v>0</v>
      </c>
      <c r="G796" s="29" t="str">
        <f xml:space="preserve"> G$322</f>
        <v>£m</v>
      </c>
      <c r="H796" s="12"/>
    </row>
    <row r="797" spans="5:8" hidden="1" outlineLevel="1">
      <c r="E797" s="29" t="str">
        <f xml:space="preserve"> E$323</f>
        <v xml:space="preserve">PR19 BYR RPI-CPIH wedge RCV adjustment in 2027-28 FYA prices (WWN) </v>
      </c>
      <c r="F797" s="12">
        <f xml:space="preserve"> F$323</f>
        <v>0</v>
      </c>
      <c r="G797" s="29" t="str">
        <f xml:space="preserve"> G$323</f>
        <v>£m</v>
      </c>
      <c r="H797" s="12"/>
    </row>
    <row r="798" spans="5:8" hidden="1" outlineLevel="1">
      <c r="E798" s="29" t="str">
        <f xml:space="preserve"> E$324</f>
        <v xml:space="preserve">PR19 BYR RPI-CPIH wedge RCV adjustment in 2027-28 FYA prices (BR) </v>
      </c>
      <c r="F798" s="12">
        <f xml:space="preserve"> F$324</f>
        <v>0</v>
      </c>
      <c r="G798" s="29" t="str">
        <f xml:space="preserve"> G$324</f>
        <v>£m</v>
      </c>
      <c r="H798" s="12"/>
    </row>
    <row r="799" spans="5:8" hidden="1" outlineLevel="1">
      <c r="E799" s="29" t="str">
        <f xml:space="preserve"> E$325</f>
        <v xml:space="preserve">PR19 BYR RPI-CPIH wedge RCV adjustment in 2027-28 FYA prices (ADDN1) </v>
      </c>
      <c r="F799" s="12">
        <f xml:space="preserve"> F$325</f>
        <v>0</v>
      </c>
      <c r="G799" s="29" t="str">
        <f xml:space="preserve"> G$325</f>
        <v>£m</v>
      </c>
      <c r="H799" s="12"/>
    </row>
    <row r="800" spans="5:8" hidden="1" outlineLevel="1">
      <c r="E800" s="29" t="str">
        <f xml:space="preserve"> E$326</f>
        <v xml:space="preserve">PR19 BYR RPI-CPIH wedge RCV adjustment in 2027-28 FYA prices (ADDN2) </v>
      </c>
      <c r="F800" s="12">
        <f xml:space="preserve"> F$326</f>
        <v>0</v>
      </c>
      <c r="G800" s="29" t="str">
        <f xml:space="preserve"> G$326</f>
        <v>£m</v>
      </c>
      <c r="H800" s="12"/>
    </row>
    <row r="801" spans="5:8" hidden="1" outlineLevel="1">
      <c r="E801" s="29" t="str">
        <f xml:space="preserve"> E$337</f>
        <v xml:space="preserve">PR19 BYR Strategic regional water resources RCV adjustment in 2027-28 FYA prices (WR) </v>
      </c>
      <c r="F801" s="12">
        <f xml:space="preserve"> F$337</f>
        <v>0</v>
      </c>
      <c r="G801" s="29" t="str">
        <f xml:space="preserve"> G$337</f>
        <v>£m</v>
      </c>
      <c r="H801" s="12"/>
    </row>
    <row r="802" spans="5:8" hidden="1" outlineLevel="1">
      <c r="E802" s="29" t="str">
        <f xml:space="preserve"> E$338</f>
        <v xml:space="preserve">PR19 BYR Strategic regional water resources RCV adjustment in 2027-28 FYA prices (WN) </v>
      </c>
      <c r="F802" s="12">
        <f xml:space="preserve"> F$338</f>
        <v>0</v>
      </c>
      <c r="G802" s="29" t="str">
        <f xml:space="preserve"> G$338</f>
        <v>£m</v>
      </c>
      <c r="H802" s="12"/>
    </row>
    <row r="803" spans="5:8" hidden="1" outlineLevel="1">
      <c r="E803" s="29" t="str">
        <f xml:space="preserve"> E$339</f>
        <v xml:space="preserve">PR19 BYR Strategic regional water resources RCV adjustment in 2027-28 FYA prices (WWN) </v>
      </c>
      <c r="F803" s="12">
        <f xml:space="preserve"> F$339</f>
        <v>0</v>
      </c>
      <c r="G803" s="29" t="str">
        <f xml:space="preserve"> G$339</f>
        <v>£m</v>
      </c>
      <c r="H803" s="12"/>
    </row>
    <row r="804" spans="5:8" hidden="1" outlineLevel="1">
      <c r="E804" s="29" t="str">
        <f xml:space="preserve"> E$340</f>
        <v xml:space="preserve">PR19 BYR Strategic regional water resources RCV adjustment in 2027-28 FYA prices (BR) </v>
      </c>
      <c r="F804" s="12">
        <f xml:space="preserve"> F$340</f>
        <v>0</v>
      </c>
      <c r="G804" s="29" t="str">
        <f xml:space="preserve"> G$340</f>
        <v>£m</v>
      </c>
      <c r="H804" s="12"/>
    </row>
    <row r="805" spans="5:8" hidden="1" outlineLevel="1">
      <c r="E805" s="29" t="str">
        <f xml:space="preserve"> E$341</f>
        <v xml:space="preserve">PR19 BYR Strategic regional water resources RCV adjustment in 2027-28 FYA prices (ADDN1) </v>
      </c>
      <c r="F805" s="12">
        <f xml:space="preserve"> F$341</f>
        <v>0</v>
      </c>
      <c r="G805" s="29" t="str">
        <f xml:space="preserve"> G$341</f>
        <v>£m</v>
      </c>
      <c r="H805" s="12"/>
    </row>
    <row r="806" spans="5:8" hidden="1" outlineLevel="1">
      <c r="E806" s="29" t="str">
        <f xml:space="preserve"> E$342</f>
        <v xml:space="preserve">PR19 BYR Strategic regional water resources RCV adjustment in 2027-28 FYA prices (ADDN2) </v>
      </c>
      <c r="F806" s="12">
        <f xml:space="preserve"> F$342</f>
        <v>0</v>
      </c>
      <c r="G806" s="29" t="str">
        <f xml:space="preserve"> G$342</f>
        <v>£m</v>
      </c>
      <c r="H806" s="12"/>
    </row>
    <row r="807" spans="5:8" hidden="1" outlineLevel="1">
      <c r="E807" s="29" t="str">
        <f xml:space="preserve"> E$353</f>
        <v xml:space="preserve">PR19 BYR Green recovery RCV adjustment in 2027-28 FYA prices (WR) </v>
      </c>
      <c r="F807" s="12">
        <f xml:space="preserve"> F$353</f>
        <v>0</v>
      </c>
      <c r="G807" s="29" t="str">
        <f xml:space="preserve"> G$353</f>
        <v>£m</v>
      </c>
      <c r="H807" s="12"/>
    </row>
    <row r="808" spans="5:8" hidden="1" outlineLevel="1">
      <c r="E808" s="29" t="str">
        <f xml:space="preserve"> E$354</f>
        <v xml:space="preserve">PR19 BYR Green recovery RCV adjustment in 2027-28 FYA prices (WN) </v>
      </c>
      <c r="F808" s="12">
        <f xml:space="preserve"> F$354</f>
        <v>0</v>
      </c>
      <c r="G808" s="29" t="str">
        <f xml:space="preserve"> G$354</f>
        <v>£m</v>
      </c>
      <c r="H808" s="12"/>
    </row>
    <row r="809" spans="5:8" hidden="1" outlineLevel="1">
      <c r="E809" s="29" t="str">
        <f xml:space="preserve"> E$355</f>
        <v xml:space="preserve">PR19 BYR Green recovery RCV adjustment in 2027-28 FYA prices (WWN) </v>
      </c>
      <c r="F809" s="12">
        <f xml:space="preserve"> F$355</f>
        <v>0</v>
      </c>
      <c r="G809" s="29" t="str">
        <f xml:space="preserve"> G$355</f>
        <v>£m</v>
      </c>
      <c r="H809" s="12"/>
    </row>
    <row r="810" spans="5:8" hidden="1" outlineLevel="1">
      <c r="E810" s="29" t="str">
        <f xml:space="preserve"> E$356</f>
        <v xml:space="preserve">PR19 BYR Green recovery RCV adjustment in 2027-28 FYA prices (BR) </v>
      </c>
      <c r="F810" s="12">
        <f xml:space="preserve"> F$356</f>
        <v>0</v>
      </c>
      <c r="G810" s="29" t="str">
        <f xml:space="preserve"> G$356</f>
        <v>£m</v>
      </c>
      <c r="H810" s="12"/>
    </row>
    <row r="811" spans="5:8" hidden="1" outlineLevel="1">
      <c r="E811" s="29" t="str">
        <f xml:space="preserve"> E$357</f>
        <v xml:space="preserve">PR19 BYR Green recovery RCV adjustment in 2027-28 FYA prices (ADDN1) </v>
      </c>
      <c r="F811" s="12">
        <f xml:space="preserve"> F$357</f>
        <v>0</v>
      </c>
      <c r="G811" s="29" t="str">
        <f xml:space="preserve"> G$357</f>
        <v>£m</v>
      </c>
      <c r="H811" s="12"/>
    </row>
    <row r="812" spans="5:8" hidden="1" outlineLevel="1">
      <c r="E812" s="29" t="str">
        <f xml:space="preserve"> E$358</f>
        <v xml:space="preserve">PR19 BYR Green recovery RCV adjustment in 2027-28 FYA prices (ADDN2) </v>
      </c>
      <c r="F812" s="12">
        <f xml:space="preserve"> F$358</f>
        <v>0</v>
      </c>
      <c r="G812" s="29" t="str">
        <f xml:space="preserve"> G$358</f>
        <v>£m</v>
      </c>
      <c r="H812" s="12"/>
    </row>
    <row r="813" spans="5:8" hidden="1" outlineLevel="1">
      <c r="E813" s="29" t="str">
        <f xml:space="preserve"> E$369</f>
        <v xml:space="preserve">PR19 BYR Other RCV adjustment in 2027-28 FYA prices (WR) </v>
      </c>
      <c r="F813" s="12">
        <f xml:space="preserve"> F$369</f>
        <v>0</v>
      </c>
      <c r="G813" s="29" t="str">
        <f xml:space="preserve"> G$369</f>
        <v>£m</v>
      </c>
      <c r="H813" s="12"/>
    </row>
    <row r="814" spans="5:8" hidden="1" outlineLevel="1">
      <c r="E814" s="29" t="str">
        <f xml:space="preserve"> E$370</f>
        <v xml:space="preserve">PR19 BYR Other RCV adjustment in 2027-28 FYA prices (WN) </v>
      </c>
      <c r="F814" s="12">
        <f xml:space="preserve"> F$370</f>
        <v>0</v>
      </c>
      <c r="G814" s="29" t="str">
        <f xml:space="preserve"> G$370</f>
        <v>£m</v>
      </c>
      <c r="H814" s="12"/>
    </row>
    <row r="815" spans="5:8" hidden="1" outlineLevel="1">
      <c r="E815" s="29" t="str">
        <f xml:space="preserve"> E$371</f>
        <v xml:space="preserve">PR19 BYR Other RCV adjustment in 2027-28 FYA prices (WWN) </v>
      </c>
      <c r="F815" s="12">
        <f xml:space="preserve"> F$371</f>
        <v>0</v>
      </c>
      <c r="G815" s="29" t="str">
        <f xml:space="preserve"> G$371</f>
        <v>£m</v>
      </c>
      <c r="H815" s="12"/>
    </row>
    <row r="816" spans="5:8" hidden="1" outlineLevel="1">
      <c r="E816" s="29" t="str">
        <f xml:space="preserve"> E$372</f>
        <v xml:space="preserve">PR19 BYR Other RCV adjustment in 2027-28 FYA prices (BR) </v>
      </c>
      <c r="F816" s="12">
        <f xml:space="preserve"> F$372</f>
        <v>0</v>
      </c>
      <c r="G816" s="29" t="str">
        <f xml:space="preserve"> G$372</f>
        <v>£m</v>
      </c>
      <c r="H816" s="12"/>
    </row>
    <row r="817" spans="1:8" hidden="1" outlineLevel="1">
      <c r="E817" s="29" t="str">
        <f xml:space="preserve"> E$373</f>
        <v xml:space="preserve">PR19 BYR Other RCV adjustment in 2027-28 FYA prices (ADDN1) </v>
      </c>
      <c r="F817" s="12">
        <f xml:space="preserve"> F$373</f>
        <v>0</v>
      </c>
      <c r="G817" s="29" t="str">
        <f xml:space="preserve"> G$373</f>
        <v>£m</v>
      </c>
      <c r="H817" s="12"/>
    </row>
    <row r="818" spans="1:8" hidden="1" outlineLevel="1">
      <c r="E818" s="29" t="str">
        <f xml:space="preserve"> E$374</f>
        <v xml:space="preserve">PR19 BYR Other RCV adjustment in 2027-28 FYA prices (ADDN2) </v>
      </c>
      <c r="F818" s="12">
        <f xml:space="preserve"> F$374</f>
        <v>0</v>
      </c>
      <c r="G818" s="29" t="str">
        <f xml:space="preserve"> G$374</f>
        <v>£m</v>
      </c>
      <c r="H818" s="12"/>
    </row>
    <row r="819" spans="1:8" s="208" customFormat="1" hidden="1" outlineLevel="1">
      <c r="A819" s="212"/>
      <c r="B819" s="212"/>
      <c r="C819" s="213"/>
      <c r="D819" s="214"/>
      <c r="E819" s="208" t="s">
        <v>771</v>
      </c>
      <c r="F819" s="211">
        <f t="shared" ref="F819:F824" si="24" xml:space="preserve"> SUM( $F765,$F771,$F777,$F783,$F789,$F795,$F801,$F807,$F813 )</f>
        <v>0</v>
      </c>
      <c r="G819" s="208" t="s">
        <v>399</v>
      </c>
      <c r="H819" s="211"/>
    </row>
    <row r="820" spans="1:8" s="208" customFormat="1" hidden="1" outlineLevel="1">
      <c r="A820" s="212"/>
      <c r="B820" s="212"/>
      <c r="C820" s="213"/>
      <c r="D820" s="214"/>
      <c r="E820" s="208" t="s">
        <v>772</v>
      </c>
      <c r="F820" s="211">
        <f t="shared" si="24"/>
        <v>0</v>
      </c>
      <c r="G820" s="208" t="s">
        <v>399</v>
      </c>
      <c r="H820" s="211"/>
    </row>
    <row r="821" spans="1:8" s="208" customFormat="1" hidden="1" outlineLevel="1">
      <c r="A821" s="212"/>
      <c r="B821" s="212"/>
      <c r="C821" s="213"/>
      <c r="D821" s="214"/>
      <c r="E821" s="208" t="s">
        <v>773</v>
      </c>
      <c r="F821" s="211">
        <f t="shared" si="24"/>
        <v>0</v>
      </c>
      <c r="G821" s="208" t="s">
        <v>399</v>
      </c>
      <c r="H821" s="211"/>
    </row>
    <row r="822" spans="1:8" s="208" customFormat="1" hidden="1" outlineLevel="1">
      <c r="A822" s="212"/>
      <c r="B822" s="212"/>
      <c r="C822" s="213"/>
      <c r="D822" s="214"/>
      <c r="E822" s="208" t="s">
        <v>774</v>
      </c>
      <c r="F822" s="211">
        <f t="shared" si="24"/>
        <v>0</v>
      </c>
      <c r="G822" s="208" t="s">
        <v>399</v>
      </c>
      <c r="H822" s="211"/>
    </row>
    <row r="823" spans="1:8" s="208" customFormat="1" hidden="1" outlineLevel="1">
      <c r="A823" s="212"/>
      <c r="B823" s="212"/>
      <c r="C823" s="213"/>
      <c r="D823" s="214"/>
      <c r="E823" s="208" t="s">
        <v>775</v>
      </c>
      <c r="F823" s="211">
        <f t="shared" si="24"/>
        <v>0</v>
      </c>
      <c r="G823" s="208" t="s">
        <v>399</v>
      </c>
      <c r="H823" s="211"/>
    </row>
    <row r="824" spans="1:8" s="208" customFormat="1" hidden="1" outlineLevel="1">
      <c r="A824" s="212"/>
      <c r="B824" s="212"/>
      <c r="C824" s="213"/>
      <c r="D824" s="214"/>
      <c r="E824" s="208" t="s">
        <v>776</v>
      </c>
      <c r="F824" s="211">
        <f t="shared" si="24"/>
        <v>0</v>
      </c>
      <c r="G824" s="208" t="s">
        <v>399</v>
      </c>
      <c r="H824" s="211"/>
    </row>
    <row r="825" spans="1:8" hidden="1" outlineLevel="1"/>
    <row r="826" spans="1:8" hidden="1" outlineLevel="1"/>
    <row r="827" spans="1:8" hidden="1" outlineLevel="1">
      <c r="B827" s="25" t="s">
        <v>777</v>
      </c>
    </row>
    <row r="828" spans="1:8" hidden="1" outlineLevel="1">
      <c r="E828" s="29" t="str">
        <f xml:space="preserve"> E$221</f>
        <v xml:space="preserve">Post 2025 RCV - Closing RCV at 31 March 2030 in 2027-28 FYA prices (from PR24 FD as updated by the CMA redetermination and IDoKs) (WR) </v>
      </c>
      <c r="F828" s="12">
        <f xml:space="preserve"> F$221</f>
        <v>0</v>
      </c>
      <c r="G828" s="29" t="str">
        <f xml:space="preserve"> G$221</f>
        <v>£m</v>
      </c>
      <c r="H828" s="12"/>
    </row>
    <row r="829" spans="1:8" hidden="1" outlineLevel="1">
      <c r="E829" s="29" t="str">
        <f xml:space="preserve"> E$222</f>
        <v xml:space="preserve">Post 2025 RCV - Closing RCV at 31 March 2030 in 2027-28 FYA prices (from PR24 FD as updated by the CMA redetermination and IDoKs) (WN) </v>
      </c>
      <c r="F829" s="12">
        <f xml:space="preserve"> F$222</f>
        <v>0</v>
      </c>
      <c r="G829" s="29" t="str">
        <f xml:space="preserve"> G$222</f>
        <v>£m</v>
      </c>
      <c r="H829" s="12"/>
    </row>
    <row r="830" spans="1:8" hidden="1" outlineLevel="1">
      <c r="E830" s="29" t="str">
        <f xml:space="preserve"> E$223</f>
        <v xml:space="preserve">Post 2025 RCV - Closing RCV at 31 March 2030 in 2027-28 FYA prices (from PR24 FD as updated by the CMA redetermination and IDoKs) (WWN) </v>
      </c>
      <c r="F830" s="12">
        <f xml:space="preserve"> F$223</f>
        <v>0</v>
      </c>
      <c r="G830" s="29" t="str">
        <f xml:space="preserve"> G$223</f>
        <v>£m</v>
      </c>
      <c r="H830" s="12"/>
    </row>
    <row r="831" spans="1:8" hidden="1" outlineLevel="1">
      <c r="E831" s="29" t="str">
        <f xml:space="preserve"> E$224</f>
        <v xml:space="preserve">Post 2025 RCV - Closing RCV at 31 March 2030 in 2027-28 FYA prices (from PR24 FD as updated by the CMA redetermination and IDoKs) (BR) </v>
      </c>
      <c r="F831" s="12">
        <f xml:space="preserve"> F$224</f>
        <v>0</v>
      </c>
      <c r="G831" s="29" t="str">
        <f xml:space="preserve"> G$224</f>
        <v>£m</v>
      </c>
      <c r="H831" s="12"/>
    </row>
    <row r="832" spans="1:8" hidden="1" outlineLevel="1">
      <c r="E832" s="29" t="str">
        <f xml:space="preserve"> E$225</f>
        <v xml:space="preserve">Post 2025 RCV - Closing RCV at 31 March 2030 in 2027-28 FYA prices (from PR24 FD as updated by the CMA redetermination and IDoKs) (ADDN1) </v>
      </c>
      <c r="F832" s="12">
        <f xml:space="preserve"> F$225</f>
        <v>0</v>
      </c>
      <c r="G832" s="29" t="str">
        <f xml:space="preserve"> G$225</f>
        <v>£m</v>
      </c>
      <c r="H832" s="12"/>
    </row>
    <row r="833" spans="5:8" hidden="1" outlineLevel="1">
      <c r="E833" s="29" t="str">
        <f xml:space="preserve"> E$226</f>
        <v xml:space="preserve">Post 2025 RCV - Closing RCV at 31 March 2030 in 2027-28 FYA prices (from PR24 FD as updated by the CMA redetermination and IDoKs) (ADDN2) </v>
      </c>
      <c r="F833" s="12">
        <f xml:space="preserve"> F$226</f>
        <v>0</v>
      </c>
      <c r="G833" s="29" t="str">
        <f xml:space="preserve"> G$226</f>
        <v>£m</v>
      </c>
      <c r="H833" s="12"/>
    </row>
    <row r="834" spans="5:8" hidden="1" outlineLevel="1">
      <c r="E834" s="29" t="str">
        <f xml:space="preserve"> E$468</f>
        <v xml:space="preserve">PR24 Cost sharing RCV adjustment in 2027-28 FYA prices (WR) </v>
      </c>
      <c r="F834" s="12">
        <f xml:space="preserve"> F$468</f>
        <v>0</v>
      </c>
      <c r="G834" s="29" t="str">
        <f xml:space="preserve"> G$468</f>
        <v>£m</v>
      </c>
      <c r="H834" s="12"/>
    </row>
    <row r="835" spans="5:8" hidden="1" outlineLevel="1">
      <c r="E835" s="29" t="str">
        <f xml:space="preserve"> E$469</f>
        <v xml:space="preserve">PR24 Cost sharing RCV adjustment in 2027-28 FYA prices (WN) </v>
      </c>
      <c r="F835" s="12">
        <f xml:space="preserve"> F$469</f>
        <v>0</v>
      </c>
      <c r="G835" s="29" t="str">
        <f xml:space="preserve"> G$469</f>
        <v>£m</v>
      </c>
      <c r="H835" s="12"/>
    </row>
    <row r="836" spans="5:8" hidden="1" outlineLevel="1">
      <c r="E836" s="29" t="str">
        <f xml:space="preserve"> E$470</f>
        <v xml:space="preserve">PR24 Cost sharing RCV adjustment in 2027-28 FYA prices (WWN) </v>
      </c>
      <c r="F836" s="12">
        <f xml:space="preserve"> F$470</f>
        <v>0</v>
      </c>
      <c r="G836" s="29" t="str">
        <f xml:space="preserve"> G$470</f>
        <v>£m</v>
      </c>
      <c r="H836" s="12"/>
    </row>
    <row r="837" spans="5:8" hidden="1" outlineLevel="1">
      <c r="E837" s="29" t="str">
        <f xml:space="preserve"> E$471</f>
        <v xml:space="preserve">PR24 Cost sharing RCV adjustment in 2027-28 FYA prices (BR) </v>
      </c>
      <c r="F837" s="12">
        <f xml:space="preserve"> F$471</f>
        <v>0</v>
      </c>
      <c r="G837" s="29" t="str">
        <f xml:space="preserve"> G$471</f>
        <v>£m</v>
      </c>
      <c r="H837" s="12"/>
    </row>
    <row r="838" spans="5:8" hidden="1" outlineLevel="1">
      <c r="E838" s="29" t="str">
        <f xml:space="preserve"> E$472</f>
        <v xml:space="preserve">PR24 Cost sharing RCV adjustment in 2027-28 FYA prices (ADDN1) </v>
      </c>
      <c r="F838" s="12">
        <f xml:space="preserve"> F$472</f>
        <v>0</v>
      </c>
      <c r="G838" s="29" t="str">
        <f xml:space="preserve"> G$472</f>
        <v>£m</v>
      </c>
      <c r="H838" s="12"/>
    </row>
    <row r="839" spans="5:8" hidden="1" outlineLevel="1">
      <c r="E839" s="29" t="str">
        <f xml:space="preserve"> E$473</f>
        <v xml:space="preserve">PR24 Cost sharing RCV adjustment in 2027-28 FYA prices (ADDN2) </v>
      </c>
      <c r="F839" s="12">
        <f xml:space="preserve"> F$473</f>
        <v>0</v>
      </c>
      <c r="G839" s="29" t="str">
        <f xml:space="preserve"> G$473</f>
        <v>£m</v>
      </c>
      <c r="H839" s="12"/>
    </row>
    <row r="840" spans="5:8" hidden="1" outlineLevel="1">
      <c r="E840" s="29" t="str">
        <f xml:space="preserve"> E$484</f>
        <v xml:space="preserve">PR24 Delivery mechanism RCV adjustment in 2027-28 FYA prices (WR) </v>
      </c>
      <c r="F840" s="12">
        <f xml:space="preserve"> F$484</f>
        <v>0</v>
      </c>
      <c r="G840" s="29" t="str">
        <f xml:space="preserve"> G$484</f>
        <v>£m</v>
      </c>
      <c r="H840" s="12"/>
    </row>
    <row r="841" spans="5:8" hidden="1" outlineLevel="1">
      <c r="E841" s="29" t="str">
        <f xml:space="preserve"> E$485</f>
        <v xml:space="preserve">PR24 Delivery mechanism RCV adjustment in 2027-28 FYA prices (WN) </v>
      </c>
      <c r="F841" s="12">
        <f xml:space="preserve"> F$485</f>
        <v>0</v>
      </c>
      <c r="G841" s="29" t="str">
        <f xml:space="preserve"> G$485</f>
        <v>£m</v>
      </c>
      <c r="H841" s="12"/>
    </row>
    <row r="842" spans="5:8" hidden="1" outlineLevel="1">
      <c r="E842" s="29" t="str">
        <f xml:space="preserve"> E$486</f>
        <v xml:space="preserve">PR24 Delivery mechanism RCV adjustment in 2027-28 FYA prices (WWN) </v>
      </c>
      <c r="F842" s="12">
        <f xml:space="preserve"> F$486</f>
        <v>0</v>
      </c>
      <c r="G842" s="29" t="str">
        <f xml:space="preserve"> G$486</f>
        <v>£m</v>
      </c>
      <c r="H842" s="12"/>
    </row>
    <row r="843" spans="5:8" hidden="1" outlineLevel="1">
      <c r="E843" s="29" t="str">
        <f xml:space="preserve"> E$487</f>
        <v xml:space="preserve">PR24 Delivery mechanism RCV adjustment in 2027-28 FYA prices (BR) </v>
      </c>
      <c r="F843" s="12">
        <f xml:space="preserve"> F$487</f>
        <v>0</v>
      </c>
      <c r="G843" s="29" t="str">
        <f xml:space="preserve"> G$487</f>
        <v>£m</v>
      </c>
      <c r="H843" s="12"/>
    </row>
    <row r="844" spans="5:8" hidden="1" outlineLevel="1">
      <c r="E844" s="29" t="str">
        <f xml:space="preserve"> E$488</f>
        <v xml:space="preserve">PR24 Delivery mechanism RCV adjustment in 2027-28 FYA prices (ADDN1) </v>
      </c>
      <c r="F844" s="12">
        <f xml:space="preserve"> F$488</f>
        <v>0</v>
      </c>
      <c r="G844" s="29" t="str">
        <f xml:space="preserve"> G$488</f>
        <v>£m</v>
      </c>
      <c r="H844" s="12"/>
    </row>
    <row r="845" spans="5:8" hidden="1" outlineLevel="1">
      <c r="E845" s="29" t="str">
        <f xml:space="preserve"> E$489</f>
        <v xml:space="preserve">PR24 Delivery mechanism RCV adjustment in 2027-28 FYA prices (ADDN2) </v>
      </c>
      <c r="F845" s="12">
        <f xml:space="preserve"> F$489</f>
        <v>0</v>
      </c>
      <c r="G845" s="29" t="str">
        <f xml:space="preserve"> G$489</f>
        <v>£m</v>
      </c>
      <c r="H845" s="12"/>
    </row>
    <row r="846" spans="5:8" hidden="1" outlineLevel="1">
      <c r="E846" s="29" t="str">
        <f xml:space="preserve"> E$500</f>
        <v xml:space="preserve">PR24 Cost change process RCV adjustment in 2027-28 FYA prices (WR) </v>
      </c>
      <c r="F846" s="12">
        <f xml:space="preserve"> F$500</f>
        <v>0</v>
      </c>
      <c r="G846" s="29" t="str">
        <f xml:space="preserve"> G$500</f>
        <v>£m</v>
      </c>
      <c r="H846" s="12"/>
    </row>
    <row r="847" spans="5:8" hidden="1" outlineLevel="1">
      <c r="E847" s="29" t="str">
        <f xml:space="preserve"> E$501</f>
        <v xml:space="preserve">PR24 Cost change process RCV adjustment in 2027-28 FYA prices (WN) </v>
      </c>
      <c r="F847" s="12">
        <f xml:space="preserve"> F$501</f>
        <v>0</v>
      </c>
      <c r="G847" s="29" t="str">
        <f xml:space="preserve"> G$501</f>
        <v>£m</v>
      </c>
      <c r="H847" s="12"/>
    </row>
    <row r="848" spans="5:8" hidden="1" outlineLevel="1">
      <c r="E848" s="29" t="str">
        <f xml:space="preserve"> E$502</f>
        <v xml:space="preserve">PR24 Cost change process RCV adjustment in 2027-28 FYA prices (WWN) </v>
      </c>
      <c r="F848" s="12">
        <f xml:space="preserve"> F$502</f>
        <v>0</v>
      </c>
      <c r="G848" s="29" t="str">
        <f xml:space="preserve"> G$502</f>
        <v>£m</v>
      </c>
      <c r="H848" s="12"/>
    </row>
    <row r="849" spans="5:8" hidden="1" outlineLevel="1">
      <c r="E849" s="29" t="str">
        <f xml:space="preserve"> E$503</f>
        <v xml:space="preserve">PR24 Cost change process RCV adjustment in 2027-28 FYA prices (BR) </v>
      </c>
      <c r="F849" s="12">
        <f xml:space="preserve"> F$503</f>
        <v>0</v>
      </c>
      <c r="G849" s="29" t="str">
        <f xml:space="preserve"> G$503</f>
        <v>£m</v>
      </c>
      <c r="H849" s="12"/>
    </row>
    <row r="850" spans="5:8" hidden="1" outlineLevel="1">
      <c r="E850" s="29" t="str">
        <f xml:space="preserve"> E$504</f>
        <v xml:space="preserve">PR24 Cost change process RCV adjustment in 2027-28 FYA prices (ADDN1) </v>
      </c>
      <c r="F850" s="12">
        <f xml:space="preserve"> F$504</f>
        <v>0</v>
      </c>
      <c r="G850" s="29" t="str">
        <f xml:space="preserve"> G$504</f>
        <v>£m</v>
      </c>
      <c r="H850" s="12"/>
    </row>
    <row r="851" spans="5:8" hidden="1" outlineLevel="1">
      <c r="E851" s="29" t="str">
        <f xml:space="preserve"> E$505</f>
        <v xml:space="preserve">PR24 Cost change process RCV adjustment in 2027-28 FYA prices (ADDN2) </v>
      </c>
      <c r="F851" s="12">
        <f xml:space="preserve"> F$505</f>
        <v>0</v>
      </c>
      <c r="G851" s="29" t="str">
        <f xml:space="preserve"> G$505</f>
        <v>£m</v>
      </c>
      <c r="H851" s="12"/>
    </row>
    <row r="852" spans="5:8" hidden="1" outlineLevel="1">
      <c r="E852" s="29" t="str">
        <f xml:space="preserve"> E$516</f>
        <v xml:space="preserve">PR24 Land sales RCV adjustment in 2027-28 FYA prices (WR) </v>
      </c>
      <c r="F852" s="12">
        <f xml:space="preserve"> F$516</f>
        <v>0</v>
      </c>
      <c r="G852" s="29" t="str">
        <f xml:space="preserve"> G$516</f>
        <v>£m</v>
      </c>
      <c r="H852" s="12"/>
    </row>
    <row r="853" spans="5:8" hidden="1" outlineLevel="1">
      <c r="E853" s="29" t="str">
        <f xml:space="preserve"> E$517</f>
        <v xml:space="preserve">PR24 Land sales RCV adjustment in 2027-28 FYA prices (WN) </v>
      </c>
      <c r="F853" s="12">
        <f xml:space="preserve"> F$517</f>
        <v>0</v>
      </c>
      <c r="G853" s="29" t="str">
        <f xml:space="preserve"> G$517</f>
        <v>£m</v>
      </c>
      <c r="H853" s="12"/>
    </row>
    <row r="854" spans="5:8" hidden="1" outlineLevel="1">
      <c r="E854" s="29" t="str">
        <f xml:space="preserve"> E$518</f>
        <v xml:space="preserve">PR24 Land sales RCV adjustment in 2027-28 FYA prices (WWN) </v>
      </c>
      <c r="F854" s="12">
        <f xml:space="preserve"> F$518</f>
        <v>0</v>
      </c>
      <c r="G854" s="29" t="str">
        <f xml:space="preserve"> G$518</f>
        <v>£m</v>
      </c>
      <c r="H854" s="12"/>
    </row>
    <row r="855" spans="5:8" hidden="1" outlineLevel="1">
      <c r="E855" s="29" t="str">
        <f xml:space="preserve"> E$519</f>
        <v xml:space="preserve">PR24 Land sales RCV adjustment in 2027-28 FYA prices (BR) </v>
      </c>
      <c r="F855" s="12">
        <f xml:space="preserve"> F$519</f>
        <v>0</v>
      </c>
      <c r="G855" s="29" t="str">
        <f xml:space="preserve"> G$519</f>
        <v>£m</v>
      </c>
      <c r="H855" s="12"/>
    </row>
    <row r="856" spans="5:8" hidden="1" outlineLevel="1">
      <c r="E856" s="29" t="str">
        <f xml:space="preserve"> E$520</f>
        <v xml:space="preserve">PR24 Land sales RCV adjustment in 2027-28 FYA prices (ADDN1) </v>
      </c>
      <c r="F856" s="12">
        <f xml:space="preserve"> F$520</f>
        <v>0</v>
      </c>
      <c r="G856" s="29" t="str">
        <f xml:space="preserve"> G$520</f>
        <v>£m</v>
      </c>
      <c r="H856" s="12"/>
    </row>
    <row r="857" spans="5:8" hidden="1" outlineLevel="1">
      <c r="E857" s="29" t="str">
        <f xml:space="preserve"> E$521</f>
        <v xml:space="preserve">PR24 Land sales RCV adjustment in 2027-28 FYA prices (ADDN2) </v>
      </c>
      <c r="F857" s="12">
        <f xml:space="preserve"> F$521</f>
        <v>0</v>
      </c>
      <c r="G857" s="29" t="str">
        <f xml:space="preserve"> G$521</f>
        <v>£m</v>
      </c>
      <c r="H857" s="12"/>
    </row>
    <row r="858" spans="5:8" hidden="1" outlineLevel="1">
      <c r="E858" s="29" t="str">
        <f xml:space="preserve"> E$532</f>
        <v xml:space="preserve">PR24 Major projects RCV adjustment in 2027-28 FYA prices (WR) </v>
      </c>
      <c r="F858" s="12">
        <f xml:space="preserve"> F$532</f>
        <v>0</v>
      </c>
      <c r="G858" s="29" t="str">
        <f xml:space="preserve"> G$532</f>
        <v>£m</v>
      </c>
      <c r="H858" s="12"/>
    </row>
    <row r="859" spans="5:8" hidden="1" outlineLevel="1">
      <c r="E859" s="29" t="str">
        <f xml:space="preserve"> E$533</f>
        <v xml:space="preserve">PR24 Major projects RCV adjustment in 2027-28 FYA prices (WN) </v>
      </c>
      <c r="F859" s="12">
        <f xml:space="preserve"> F$533</f>
        <v>0</v>
      </c>
      <c r="G859" s="29" t="str">
        <f xml:space="preserve"> G$533</f>
        <v>£m</v>
      </c>
      <c r="H859" s="12"/>
    </row>
    <row r="860" spans="5:8" hidden="1" outlineLevel="1">
      <c r="E860" s="29" t="str">
        <f xml:space="preserve"> E$534</f>
        <v xml:space="preserve">PR24 Major projects RCV adjustment in 2027-28 FYA prices (WWN) </v>
      </c>
      <c r="F860" s="12">
        <f xml:space="preserve"> F$534</f>
        <v>0</v>
      </c>
      <c r="G860" s="29" t="str">
        <f xml:space="preserve"> G$534</f>
        <v>£m</v>
      </c>
      <c r="H860" s="12"/>
    </row>
    <row r="861" spans="5:8" hidden="1" outlineLevel="1">
      <c r="E861" s="29" t="str">
        <f xml:space="preserve"> E$535</f>
        <v xml:space="preserve">PR24 Major projects RCV adjustment in 2027-28 FYA prices (BR) </v>
      </c>
      <c r="F861" s="12">
        <f xml:space="preserve"> F$535</f>
        <v>0</v>
      </c>
      <c r="G861" s="29" t="str">
        <f xml:space="preserve"> G$535</f>
        <v>£m</v>
      </c>
      <c r="H861" s="12"/>
    </row>
    <row r="862" spans="5:8" hidden="1" outlineLevel="1">
      <c r="E862" s="29" t="str">
        <f xml:space="preserve"> E$536</f>
        <v xml:space="preserve">PR24 Major projects RCV adjustment in 2027-28 FYA prices (ADDN1) </v>
      </c>
      <c r="F862" s="12">
        <f xml:space="preserve"> F$536</f>
        <v>0</v>
      </c>
      <c r="G862" s="29" t="str">
        <f xml:space="preserve"> G$536</f>
        <v>£m</v>
      </c>
      <c r="H862" s="12"/>
    </row>
    <row r="863" spans="5:8" hidden="1" outlineLevel="1">
      <c r="E863" s="29" t="str">
        <f xml:space="preserve"> E$537</f>
        <v xml:space="preserve">PR24 Major projects RCV adjustment in 2027-28 FYA prices (ADDN2) </v>
      </c>
      <c r="F863" s="12">
        <f xml:space="preserve"> F$537</f>
        <v>0</v>
      </c>
      <c r="G863" s="29" t="str">
        <f xml:space="preserve"> G$537</f>
        <v>£m</v>
      </c>
      <c r="H863" s="12"/>
    </row>
    <row r="864" spans="5:8" hidden="1" outlineLevel="1">
      <c r="E864" s="29" t="str">
        <f xml:space="preserve"> E$548</f>
        <v xml:space="preserve">PR24 ODI performance RCV adjustment in 2027-28 FYA prices (WR) </v>
      </c>
      <c r="F864" s="12">
        <f xml:space="preserve"> F$548</f>
        <v>0</v>
      </c>
      <c r="G864" s="29" t="str">
        <f xml:space="preserve"> G$548</f>
        <v>£m</v>
      </c>
      <c r="H864" s="12"/>
    </row>
    <row r="865" spans="5:8" hidden="1" outlineLevel="1">
      <c r="E865" s="29" t="str">
        <f xml:space="preserve"> E$549</f>
        <v xml:space="preserve">PR24 ODI performance RCV adjustment in 2027-28 FYA prices (WN) </v>
      </c>
      <c r="F865" s="12">
        <f xml:space="preserve"> F$549</f>
        <v>0</v>
      </c>
      <c r="G865" s="29" t="str">
        <f xml:space="preserve"> G$549</f>
        <v>£m</v>
      </c>
      <c r="H865" s="12"/>
    </row>
    <row r="866" spans="5:8" hidden="1" outlineLevel="1">
      <c r="E866" s="29" t="str">
        <f xml:space="preserve"> E$550</f>
        <v xml:space="preserve">PR24 ODI performance RCV adjustment in 2027-28 FYA prices (WWN) </v>
      </c>
      <c r="F866" s="12">
        <f xml:space="preserve"> F$550</f>
        <v>0</v>
      </c>
      <c r="G866" s="29" t="str">
        <f xml:space="preserve"> G$550</f>
        <v>£m</v>
      </c>
      <c r="H866" s="12"/>
    </row>
    <row r="867" spans="5:8" hidden="1" outlineLevel="1">
      <c r="E867" s="29" t="str">
        <f xml:space="preserve"> E$551</f>
        <v xml:space="preserve">PR24 ODI performance RCV adjustment in 2027-28 FYA prices (BR) </v>
      </c>
      <c r="F867" s="12">
        <f xml:space="preserve"> F$551</f>
        <v>0</v>
      </c>
      <c r="G867" s="29" t="str">
        <f xml:space="preserve"> G$551</f>
        <v>£m</v>
      </c>
      <c r="H867" s="12"/>
    </row>
    <row r="868" spans="5:8" hidden="1" outlineLevel="1">
      <c r="E868" s="29" t="str">
        <f xml:space="preserve"> E$552</f>
        <v xml:space="preserve">PR24 ODI performance RCV adjustment in 2027-28 FYA prices (ADDN1) </v>
      </c>
      <c r="F868" s="12">
        <f xml:space="preserve"> F$552</f>
        <v>0</v>
      </c>
      <c r="G868" s="29" t="str">
        <f xml:space="preserve"> G$552</f>
        <v>£m</v>
      </c>
      <c r="H868" s="12"/>
    </row>
    <row r="869" spans="5:8" hidden="1" outlineLevel="1">
      <c r="E869" s="29" t="str">
        <f xml:space="preserve"> E$553</f>
        <v xml:space="preserve">PR24 ODI performance RCV adjustment in 2027-28 FYA prices (ADDN2) </v>
      </c>
      <c r="F869" s="12">
        <f xml:space="preserve"> F$553</f>
        <v>0</v>
      </c>
      <c r="G869" s="29" t="str">
        <f xml:space="preserve"> G$553</f>
        <v>£m</v>
      </c>
      <c r="H869" s="12"/>
    </row>
    <row r="870" spans="5:8" hidden="1" outlineLevel="1">
      <c r="E870" s="29" t="str">
        <f xml:space="preserve"> E$564</f>
        <v xml:space="preserve">PR24 Price control deliverables RCV adjustment in 2027-28 FYA prices (WR) </v>
      </c>
      <c r="F870" s="12">
        <f xml:space="preserve"> F$564</f>
        <v>0</v>
      </c>
      <c r="G870" s="29" t="str">
        <f xml:space="preserve"> G$564</f>
        <v>£m</v>
      </c>
      <c r="H870" s="12"/>
    </row>
    <row r="871" spans="5:8" hidden="1" outlineLevel="1">
      <c r="E871" s="29" t="str">
        <f xml:space="preserve"> E$565</f>
        <v xml:space="preserve">PR24 Price control deliverables RCV adjustment in 2027-28 FYA prices (WN) </v>
      </c>
      <c r="F871" s="12">
        <f xml:space="preserve"> F$565</f>
        <v>0</v>
      </c>
      <c r="G871" s="29" t="str">
        <f xml:space="preserve"> G$565</f>
        <v>£m</v>
      </c>
      <c r="H871" s="12"/>
    </row>
    <row r="872" spans="5:8" hidden="1" outlineLevel="1">
      <c r="E872" s="29" t="str">
        <f xml:space="preserve"> E$566</f>
        <v xml:space="preserve">PR24 Price control deliverables RCV adjustment in 2027-28 FYA prices (WWN) </v>
      </c>
      <c r="F872" s="12">
        <f xml:space="preserve"> F$566</f>
        <v>0</v>
      </c>
      <c r="G872" s="29" t="str">
        <f xml:space="preserve"> G$566</f>
        <v>£m</v>
      </c>
      <c r="H872" s="12"/>
    </row>
    <row r="873" spans="5:8" hidden="1" outlineLevel="1">
      <c r="E873" s="29" t="str">
        <f xml:space="preserve"> E$567</f>
        <v xml:space="preserve">PR24 Price control deliverables RCV adjustment in 2027-28 FYA prices (BR) </v>
      </c>
      <c r="F873" s="12">
        <f xml:space="preserve"> F$567</f>
        <v>0</v>
      </c>
      <c r="G873" s="29" t="str">
        <f xml:space="preserve"> G$567</f>
        <v>£m</v>
      </c>
      <c r="H873" s="12"/>
    </row>
    <row r="874" spans="5:8" hidden="1" outlineLevel="1">
      <c r="E874" s="29" t="str">
        <f xml:space="preserve"> E$568</f>
        <v xml:space="preserve">PR24 Price control deliverables RCV adjustment in 2027-28 FYA prices (ADDN1) </v>
      </c>
      <c r="F874" s="12">
        <f xml:space="preserve"> F$568</f>
        <v>0</v>
      </c>
      <c r="G874" s="29" t="str">
        <f xml:space="preserve"> G$568</f>
        <v>£m</v>
      </c>
      <c r="H874" s="12"/>
    </row>
    <row r="875" spans="5:8" hidden="1" outlineLevel="1">
      <c r="E875" s="29" t="str">
        <f xml:space="preserve"> E$569</f>
        <v xml:space="preserve">PR24 Price control deliverables RCV adjustment in 2027-28 FYA prices (ADDN2) </v>
      </c>
      <c r="F875" s="12">
        <f xml:space="preserve"> F$569</f>
        <v>0</v>
      </c>
      <c r="G875" s="29" t="str">
        <f xml:space="preserve"> G$569</f>
        <v>£m</v>
      </c>
      <c r="H875" s="12"/>
    </row>
    <row r="876" spans="5:8" hidden="1" outlineLevel="1">
      <c r="E876" s="29" t="str">
        <f xml:space="preserve"> E$580</f>
        <v xml:space="preserve">PR24 QAA RCV adjustment in 2027-28 FYA prices (WR) </v>
      </c>
      <c r="F876" s="12">
        <f xml:space="preserve"> F$580</f>
        <v>0</v>
      </c>
      <c r="G876" s="29" t="str">
        <f xml:space="preserve"> G$580</f>
        <v>£m</v>
      </c>
      <c r="H876" s="12"/>
    </row>
    <row r="877" spans="5:8" hidden="1" outlineLevel="1">
      <c r="E877" s="29" t="str">
        <f xml:space="preserve"> E$581</f>
        <v xml:space="preserve">PR24 QAA RCV adjustment in 2027-28 FYA prices (WN) </v>
      </c>
      <c r="F877" s="12">
        <f xml:space="preserve"> F$581</f>
        <v>0</v>
      </c>
      <c r="G877" s="29" t="str">
        <f xml:space="preserve"> G$581</f>
        <v>£m</v>
      </c>
      <c r="H877" s="12"/>
    </row>
    <row r="878" spans="5:8" hidden="1" outlineLevel="1">
      <c r="E878" s="29" t="str">
        <f xml:space="preserve"> E$582</f>
        <v xml:space="preserve">PR24 QAA RCV adjustment in 2027-28 FYA prices (WWN) </v>
      </c>
      <c r="F878" s="12">
        <f xml:space="preserve"> F$582</f>
        <v>0</v>
      </c>
      <c r="G878" s="29" t="str">
        <f xml:space="preserve"> G$582</f>
        <v>£m</v>
      </c>
      <c r="H878" s="12"/>
    </row>
    <row r="879" spans="5:8" hidden="1" outlineLevel="1">
      <c r="E879" s="29" t="str">
        <f xml:space="preserve"> E$583</f>
        <v xml:space="preserve">PR24 QAA RCV adjustment in 2027-28 FYA prices (BR) </v>
      </c>
      <c r="F879" s="12">
        <f xml:space="preserve"> F$583</f>
        <v>0</v>
      </c>
      <c r="G879" s="29" t="str">
        <f xml:space="preserve"> G$583</f>
        <v>£m</v>
      </c>
      <c r="H879" s="12"/>
    </row>
    <row r="880" spans="5:8" hidden="1" outlineLevel="1">
      <c r="E880" s="29" t="str">
        <f xml:space="preserve"> E$584</f>
        <v xml:space="preserve">PR24 QAA RCV adjustment in 2027-28 FYA prices (ADDN1) </v>
      </c>
      <c r="F880" s="12">
        <f xml:space="preserve"> F$584</f>
        <v>0</v>
      </c>
      <c r="G880" s="29" t="str">
        <f xml:space="preserve"> G$584</f>
        <v>£m</v>
      </c>
      <c r="H880" s="12"/>
    </row>
    <row r="881" spans="5:8" hidden="1" outlineLevel="1">
      <c r="E881" s="29" t="str">
        <f xml:space="preserve"> E$585</f>
        <v xml:space="preserve">PR24 QAA RCV adjustment in 2027-28 FYA prices (ADDN2) </v>
      </c>
      <c r="F881" s="12">
        <f xml:space="preserve"> F$585</f>
        <v>0</v>
      </c>
      <c r="G881" s="29" t="str">
        <f xml:space="preserve"> G$585</f>
        <v>£m</v>
      </c>
      <c r="H881" s="12"/>
    </row>
    <row r="882" spans="5:8" hidden="1" outlineLevel="1">
      <c r="E882" s="29" t="str">
        <f xml:space="preserve"> E$596</f>
        <v xml:space="preserve">PR24 Real price effects RCV adjustment in 2027-28 FYA prices (WR) </v>
      </c>
      <c r="F882" s="12">
        <f xml:space="preserve"> F$596</f>
        <v>0</v>
      </c>
      <c r="G882" s="29" t="str">
        <f xml:space="preserve"> G$596</f>
        <v>£m</v>
      </c>
      <c r="H882" s="12"/>
    </row>
    <row r="883" spans="5:8" hidden="1" outlineLevel="1">
      <c r="E883" s="29" t="str">
        <f xml:space="preserve"> E$597</f>
        <v xml:space="preserve">PR24 Real price effects RCV adjustment in 2027-28 FYA prices (WN) </v>
      </c>
      <c r="F883" s="12">
        <f xml:space="preserve"> F$597</f>
        <v>0</v>
      </c>
      <c r="G883" s="29" t="str">
        <f xml:space="preserve"> G$597</f>
        <v>£m</v>
      </c>
      <c r="H883" s="12"/>
    </row>
    <row r="884" spans="5:8" hidden="1" outlineLevel="1">
      <c r="E884" s="29" t="str">
        <f xml:space="preserve"> E$598</f>
        <v xml:space="preserve">PR24 Real price effects RCV adjustment in 2027-28 FYA prices (WWN) </v>
      </c>
      <c r="F884" s="12">
        <f xml:space="preserve"> F$598</f>
        <v>0</v>
      </c>
      <c r="G884" s="29" t="str">
        <f xml:space="preserve"> G$598</f>
        <v>£m</v>
      </c>
      <c r="H884" s="12"/>
    </row>
    <row r="885" spans="5:8" hidden="1" outlineLevel="1">
      <c r="E885" s="29" t="str">
        <f xml:space="preserve"> E$599</f>
        <v xml:space="preserve">PR24 Real price effects RCV adjustment in 2027-28 FYA prices (BR) </v>
      </c>
      <c r="F885" s="12">
        <f xml:space="preserve"> F$599</f>
        <v>0</v>
      </c>
      <c r="G885" s="29" t="str">
        <f xml:space="preserve"> G$599</f>
        <v>£m</v>
      </c>
      <c r="H885" s="12"/>
    </row>
    <row r="886" spans="5:8" hidden="1" outlineLevel="1">
      <c r="E886" s="29" t="str">
        <f xml:space="preserve"> E$600</f>
        <v xml:space="preserve">PR24 Real price effects RCV adjustment in 2027-28 FYA prices (ADDN1) </v>
      </c>
      <c r="F886" s="12">
        <f xml:space="preserve"> F$600</f>
        <v>0</v>
      </c>
      <c r="G886" s="29" t="str">
        <f xml:space="preserve"> G$600</f>
        <v>£m</v>
      </c>
      <c r="H886" s="12"/>
    </row>
    <row r="887" spans="5:8" hidden="1" outlineLevel="1">
      <c r="E887" s="29" t="str">
        <f xml:space="preserve"> E$601</f>
        <v xml:space="preserve">PR24 Real price effects RCV adjustment in 2027-28 FYA prices (ADDN2) </v>
      </c>
      <c r="F887" s="12">
        <f xml:space="preserve"> F$601</f>
        <v>0</v>
      </c>
      <c r="G887" s="29" t="str">
        <f xml:space="preserve"> G$601</f>
        <v>£m</v>
      </c>
      <c r="H887" s="12"/>
    </row>
    <row r="888" spans="5:8" hidden="1" outlineLevel="1">
      <c r="E888" s="29" t="str">
        <f xml:space="preserve"> E$612</f>
        <v xml:space="preserve">PR24 Wastewater enhancement RCV adjustment in 2027-28 FYA prices (WR) </v>
      </c>
      <c r="F888" s="12">
        <f xml:space="preserve"> F$612</f>
        <v>0</v>
      </c>
      <c r="G888" s="29" t="str">
        <f xml:space="preserve"> G$612</f>
        <v>£m</v>
      </c>
      <c r="H888" s="12"/>
    </row>
    <row r="889" spans="5:8" hidden="1" outlineLevel="1">
      <c r="E889" s="29" t="str">
        <f xml:space="preserve"> E$613</f>
        <v xml:space="preserve">PR24 Wastewater enhancement RCV adjustment in 2027-28 FYA prices (WN) </v>
      </c>
      <c r="F889" s="12">
        <f xml:space="preserve"> F$613</f>
        <v>0</v>
      </c>
      <c r="G889" s="29" t="str">
        <f xml:space="preserve"> G$613</f>
        <v>£m</v>
      </c>
      <c r="H889" s="12"/>
    </row>
    <row r="890" spans="5:8" hidden="1" outlineLevel="1">
      <c r="E890" s="29" t="str">
        <f xml:space="preserve"> E$614</f>
        <v xml:space="preserve">PR24 Wastewater enhancement RCV adjustment in 2027-28 FYA prices (WWN) </v>
      </c>
      <c r="F890" s="12">
        <f xml:space="preserve"> F$614</f>
        <v>0</v>
      </c>
      <c r="G890" s="29" t="str">
        <f xml:space="preserve"> G$614</f>
        <v>£m</v>
      </c>
      <c r="H890" s="12"/>
    </row>
    <row r="891" spans="5:8" hidden="1" outlineLevel="1">
      <c r="E891" s="29" t="str">
        <f xml:space="preserve"> E$615</f>
        <v xml:space="preserve">PR24 Wastewater enhancement RCV adjustment in 2027-28 FYA prices (BR) </v>
      </c>
      <c r="F891" s="12">
        <f xml:space="preserve"> F$615</f>
        <v>0</v>
      </c>
      <c r="G891" s="29" t="str">
        <f xml:space="preserve"> G$615</f>
        <v>£m</v>
      </c>
      <c r="H891" s="12"/>
    </row>
    <row r="892" spans="5:8" hidden="1" outlineLevel="1">
      <c r="E892" s="29" t="str">
        <f xml:space="preserve"> E$616</f>
        <v xml:space="preserve">PR24 Wastewater enhancement RCV adjustment in 2027-28 FYA prices (ADDN1) </v>
      </c>
      <c r="F892" s="12">
        <f xml:space="preserve"> F$616</f>
        <v>0</v>
      </c>
      <c r="G892" s="29" t="str">
        <f xml:space="preserve"> G$616</f>
        <v>£m</v>
      </c>
      <c r="H892" s="12"/>
    </row>
    <row r="893" spans="5:8" hidden="1" outlineLevel="1">
      <c r="E893" s="29" t="str">
        <f xml:space="preserve"> E$617</f>
        <v xml:space="preserve">PR24 Wastewater enhancement RCV adjustment in 2027-28 FYA prices (ADDN2) </v>
      </c>
      <c r="F893" s="12">
        <f xml:space="preserve"> F$617</f>
        <v>0</v>
      </c>
      <c r="G893" s="29" t="str">
        <f xml:space="preserve"> G$617</f>
        <v>£m</v>
      </c>
      <c r="H893" s="12"/>
    </row>
    <row r="894" spans="5:8" hidden="1" outlineLevel="1">
      <c r="E894" s="29" t="str">
        <f xml:space="preserve"> E$628</f>
        <v xml:space="preserve">PR24 Other RCV adjustment in 2027-28 FYA prices (WR) </v>
      </c>
      <c r="F894" s="12">
        <f xml:space="preserve"> F$628</f>
        <v>0</v>
      </c>
      <c r="G894" s="29" t="str">
        <f xml:space="preserve"> G$628</f>
        <v>£m</v>
      </c>
      <c r="H894" s="12"/>
    </row>
    <row r="895" spans="5:8" hidden="1" outlineLevel="1">
      <c r="E895" s="29" t="str">
        <f xml:space="preserve"> E$629</f>
        <v xml:space="preserve">PR24 Other RCV adjustment in 2027-28 FYA prices (WN) </v>
      </c>
      <c r="F895" s="12">
        <f xml:space="preserve"> F$629</f>
        <v>0</v>
      </c>
      <c r="G895" s="29" t="str">
        <f xml:space="preserve"> G$629</f>
        <v>£m</v>
      </c>
      <c r="H895" s="12"/>
    </row>
    <row r="896" spans="5:8" hidden="1" outlineLevel="1">
      <c r="E896" s="29" t="str">
        <f xml:space="preserve"> E$630</f>
        <v xml:space="preserve">PR24 Other RCV adjustment in 2027-28 FYA prices (WWN) </v>
      </c>
      <c r="F896" s="12">
        <f xml:space="preserve"> F$630</f>
        <v>0</v>
      </c>
      <c r="G896" s="29" t="str">
        <f xml:space="preserve"> G$630</f>
        <v>£m</v>
      </c>
      <c r="H896" s="12"/>
    </row>
    <row r="897" spans="1:8" hidden="1" outlineLevel="1">
      <c r="E897" s="29" t="str">
        <f xml:space="preserve"> E$631</f>
        <v xml:space="preserve">PR24 Other RCV adjustment in 2027-28 FYA prices (BR) </v>
      </c>
      <c r="F897" s="12">
        <f xml:space="preserve"> F$631</f>
        <v>0</v>
      </c>
      <c r="G897" s="29" t="str">
        <f xml:space="preserve"> G$631</f>
        <v>£m</v>
      </c>
      <c r="H897" s="12"/>
    </row>
    <row r="898" spans="1:8" hidden="1" outlineLevel="1">
      <c r="E898" s="29" t="str">
        <f xml:space="preserve"> E$632</f>
        <v xml:space="preserve">PR24 Other RCV adjustment in 2027-28 FYA prices (ADDN1) </v>
      </c>
      <c r="F898" s="12">
        <f xml:space="preserve"> F$632</f>
        <v>0</v>
      </c>
      <c r="G898" s="29" t="str">
        <f xml:space="preserve"> G$632</f>
        <v>£m</v>
      </c>
      <c r="H898" s="12"/>
    </row>
    <row r="899" spans="1:8" hidden="1" outlineLevel="1">
      <c r="E899" s="29" t="str">
        <f xml:space="preserve"> E$633</f>
        <v xml:space="preserve">PR24 Other RCV adjustment in 2027-28 FYA prices (ADDN2) </v>
      </c>
      <c r="F899" s="12">
        <f xml:space="preserve"> F$633</f>
        <v>0</v>
      </c>
      <c r="G899" s="29" t="str">
        <f xml:space="preserve"> G$633</f>
        <v>£m</v>
      </c>
      <c r="H899" s="12"/>
    </row>
    <row r="900" spans="1:8" s="208" customFormat="1" hidden="1" outlineLevel="1">
      <c r="A900" s="212"/>
      <c r="B900" s="212"/>
      <c r="C900" s="213"/>
      <c r="D900" s="214"/>
      <c r="E900" s="208" t="s">
        <v>778</v>
      </c>
      <c r="F900" s="211">
        <f t="shared" ref="F900:F905" si="25" xml:space="preserve"> SUM( $F828,$F834,$F840,$F846,$F852,$F858,$F864,$F870,$F876,$F882,$F888,$F894 )</f>
        <v>0</v>
      </c>
      <c r="G900" s="208" t="s">
        <v>399</v>
      </c>
      <c r="H900" s="211"/>
    </row>
    <row r="901" spans="1:8" s="208" customFormat="1" hidden="1" outlineLevel="1">
      <c r="A901" s="212"/>
      <c r="B901" s="212"/>
      <c r="C901" s="213"/>
      <c r="D901" s="214"/>
      <c r="E901" s="208" t="s">
        <v>779</v>
      </c>
      <c r="F901" s="211">
        <f t="shared" si="25"/>
        <v>0</v>
      </c>
      <c r="G901" s="208" t="s">
        <v>399</v>
      </c>
      <c r="H901" s="211"/>
    </row>
    <row r="902" spans="1:8" s="208" customFormat="1" hidden="1" outlineLevel="1">
      <c r="A902" s="212"/>
      <c r="B902" s="212"/>
      <c r="C902" s="213"/>
      <c r="D902" s="214"/>
      <c r="E902" s="208" t="s">
        <v>780</v>
      </c>
      <c r="F902" s="211">
        <f t="shared" si="25"/>
        <v>0</v>
      </c>
      <c r="G902" s="208" t="s">
        <v>399</v>
      </c>
      <c r="H902" s="211"/>
    </row>
    <row r="903" spans="1:8" s="208" customFormat="1" hidden="1" outlineLevel="1">
      <c r="A903" s="212"/>
      <c r="B903" s="212"/>
      <c r="C903" s="213"/>
      <c r="D903" s="214"/>
      <c r="E903" s="208" t="s">
        <v>781</v>
      </c>
      <c r="F903" s="211">
        <f t="shared" si="25"/>
        <v>0</v>
      </c>
      <c r="G903" s="208" t="s">
        <v>399</v>
      </c>
      <c r="H903" s="211"/>
    </row>
    <row r="904" spans="1:8" s="208" customFormat="1" hidden="1" outlineLevel="1">
      <c r="A904" s="212"/>
      <c r="B904" s="212"/>
      <c r="C904" s="213"/>
      <c r="D904" s="214"/>
      <c r="E904" s="208" t="s">
        <v>782</v>
      </c>
      <c r="F904" s="211">
        <f t="shared" si="25"/>
        <v>0</v>
      </c>
      <c r="G904" s="208" t="s">
        <v>399</v>
      </c>
      <c r="H904" s="211"/>
    </row>
    <row r="905" spans="1:8" s="208" customFormat="1" hidden="1" outlineLevel="1">
      <c r="A905" s="212"/>
      <c r="B905" s="212"/>
      <c r="C905" s="213"/>
      <c r="D905" s="214"/>
      <c r="E905" s="208" t="s">
        <v>783</v>
      </c>
      <c r="F905" s="211">
        <f t="shared" si="25"/>
        <v>0</v>
      </c>
      <c r="G905" s="208" t="s">
        <v>399</v>
      </c>
      <c r="H905" s="211"/>
    </row>
    <row r="906" spans="1:8" hidden="1" outlineLevel="1"/>
    <row r="907" spans="1:8"/>
    <row r="908" spans="1:8"/>
    <row r="909" spans="1:8" s="38" customFormat="1">
      <c r="A909" s="26"/>
      <c r="B909" s="26" t="s">
        <v>784</v>
      </c>
      <c r="C909" s="39"/>
      <c r="D909" s="46"/>
    </row>
    <row r="910" spans="1:8" collapsed="1"/>
    <row r="911" spans="1:8" hidden="1" outlineLevel="1">
      <c r="B911" s="25" t="s">
        <v>785</v>
      </c>
    </row>
    <row r="912" spans="1:8" hidden="1" outlineLevel="1">
      <c r="E912" s="29" t="str">
        <f xml:space="preserve"> E$756</f>
        <v xml:space="preserve">Ofwat - Pre 2020 RCV opening balance - real (2027-28 FYA) (WR) </v>
      </c>
      <c r="F912" s="12">
        <f xml:space="preserve"> F$756</f>
        <v>0</v>
      </c>
      <c r="G912" s="29" t="str">
        <f xml:space="preserve"> G$756</f>
        <v>£m</v>
      </c>
      <c r="H912" s="12"/>
    </row>
    <row r="913" spans="5:8" hidden="1" outlineLevel="1">
      <c r="E913" s="29" t="str">
        <f xml:space="preserve"> E$757</f>
        <v xml:space="preserve">Ofwat - Pre 2020 RCV opening balance - real (2027-28 FYA) (WN) </v>
      </c>
      <c r="F913" s="12">
        <f xml:space="preserve"> F$757</f>
        <v>0</v>
      </c>
      <c r="G913" s="29" t="str">
        <f xml:space="preserve"> G$757</f>
        <v>£m</v>
      </c>
      <c r="H913" s="12"/>
    </row>
    <row r="914" spans="5:8" hidden="1" outlineLevel="1">
      <c r="E914" s="29" t="str">
        <f xml:space="preserve"> E$758</f>
        <v xml:space="preserve">Ofwat - Pre 2020 RCV opening balance - real (2027-28 FYA) (WWN) </v>
      </c>
      <c r="F914" s="12">
        <f xml:space="preserve"> F$758</f>
        <v>0</v>
      </c>
      <c r="G914" s="29" t="str">
        <f xml:space="preserve"> G$758</f>
        <v>£m</v>
      </c>
      <c r="H914" s="12"/>
    </row>
    <row r="915" spans="5:8" hidden="1" outlineLevel="1">
      <c r="E915" s="29" t="str">
        <f xml:space="preserve"> E$759</f>
        <v xml:space="preserve">Ofwat - Pre 2020 RCV opening balance - real (2027-28 FYA) (BR) </v>
      </c>
      <c r="F915" s="12">
        <f xml:space="preserve"> F$759</f>
        <v>0</v>
      </c>
      <c r="G915" s="29" t="str">
        <f xml:space="preserve"> G$759</f>
        <v>£m</v>
      </c>
      <c r="H915" s="12"/>
    </row>
    <row r="916" spans="5:8" hidden="1" outlineLevel="1">
      <c r="E916" s="29" t="str">
        <f xml:space="preserve"> E$760</f>
        <v xml:space="preserve">Ofwat - Pre 2020 RCV opening balance - real (2027-28 FYA) (ADDN1) </v>
      </c>
      <c r="F916" s="12">
        <f xml:space="preserve"> F$760</f>
        <v>0</v>
      </c>
      <c r="G916" s="29" t="str">
        <f xml:space="preserve"> G$760</f>
        <v>£m</v>
      </c>
      <c r="H916" s="12"/>
    </row>
    <row r="917" spans="5:8" hidden="1" outlineLevel="1">
      <c r="E917" s="29" t="str">
        <f xml:space="preserve"> E$761</f>
        <v xml:space="preserve">Ofwat - Pre 2020 RCV opening balance - real (2027-28 FYA) (ADDN2) </v>
      </c>
      <c r="F917" s="12">
        <f xml:space="preserve"> F$761</f>
        <v>0</v>
      </c>
      <c r="G917" s="29" t="str">
        <f xml:space="preserve"> G$761</f>
        <v>£m</v>
      </c>
      <c r="H917" s="12"/>
    </row>
    <row r="918" spans="5:8" hidden="1" outlineLevel="1">
      <c r="E918" s="29" t="str">
        <f xml:space="preserve"> E$819</f>
        <v xml:space="preserve">Ofwat - 2020-25 RCV opening balance - real (2027-28 FYA) (WR) </v>
      </c>
      <c r="F918" s="12">
        <f xml:space="preserve"> F$819</f>
        <v>0</v>
      </c>
      <c r="G918" s="29" t="str">
        <f xml:space="preserve"> G$819</f>
        <v>£m</v>
      </c>
      <c r="H918" s="12"/>
    </row>
    <row r="919" spans="5:8" hidden="1" outlineLevel="1">
      <c r="E919" s="29" t="str">
        <f xml:space="preserve"> E$820</f>
        <v xml:space="preserve">Ofwat - 2020-25 RCV opening balance - real (2027-28 FYA) (WN) </v>
      </c>
      <c r="F919" s="12">
        <f xml:space="preserve"> F$820</f>
        <v>0</v>
      </c>
      <c r="G919" s="29" t="str">
        <f xml:space="preserve"> G$820</f>
        <v>£m</v>
      </c>
      <c r="H919" s="12"/>
    </row>
    <row r="920" spans="5:8" hidden="1" outlineLevel="1">
      <c r="E920" s="29" t="str">
        <f xml:space="preserve"> E$821</f>
        <v xml:space="preserve">Ofwat - 2020-25 RCV opening balance - real (2027-28 FYA) (WWN) </v>
      </c>
      <c r="F920" s="12">
        <f xml:space="preserve"> F$821</f>
        <v>0</v>
      </c>
      <c r="G920" s="29" t="str">
        <f xml:space="preserve"> G$821</f>
        <v>£m</v>
      </c>
      <c r="H920" s="12"/>
    </row>
    <row r="921" spans="5:8" hidden="1" outlineLevel="1">
      <c r="E921" s="29" t="str">
        <f xml:space="preserve"> E$822</f>
        <v xml:space="preserve">Ofwat - 2020-25 RCV opening balance - real (2027-28 FYA) (BR) </v>
      </c>
      <c r="F921" s="12">
        <f xml:space="preserve"> F$822</f>
        <v>0</v>
      </c>
      <c r="G921" s="29" t="str">
        <f xml:space="preserve"> G$822</f>
        <v>£m</v>
      </c>
      <c r="H921" s="12"/>
    </row>
    <row r="922" spans="5:8" hidden="1" outlineLevel="1">
      <c r="E922" s="29" t="str">
        <f xml:space="preserve"> E$823</f>
        <v xml:space="preserve">Ofwat - 2020-25 RCV opening balance - real (2027-28 FYA) (ADDN1) </v>
      </c>
      <c r="F922" s="12">
        <f xml:space="preserve"> F$823</f>
        <v>0</v>
      </c>
      <c r="G922" s="29" t="str">
        <f xml:space="preserve"> G$823</f>
        <v>£m</v>
      </c>
      <c r="H922" s="12"/>
    </row>
    <row r="923" spans="5:8" hidden="1" outlineLevel="1">
      <c r="E923" s="29" t="str">
        <f xml:space="preserve"> E$824</f>
        <v xml:space="preserve">Ofwat - 2020-25 RCV opening balance - real (2027-28 FYA) (ADDN2) </v>
      </c>
      <c r="F923" s="12">
        <f xml:space="preserve"> F$824</f>
        <v>0</v>
      </c>
      <c r="G923" s="29" t="str">
        <f xml:space="preserve"> G$824</f>
        <v>£m</v>
      </c>
      <c r="H923" s="12"/>
    </row>
    <row r="924" spans="5:8" hidden="1" outlineLevel="1">
      <c r="E924" s="29" t="str">
        <f xml:space="preserve"> E$900</f>
        <v xml:space="preserve">Ofwat - Post 2025 RCV opening balance - real (2027-28 FYA) (WR) </v>
      </c>
      <c r="F924" s="12">
        <f xml:space="preserve"> F$900</f>
        <v>0</v>
      </c>
      <c r="G924" s="29" t="str">
        <f xml:space="preserve"> G$900</f>
        <v>£m</v>
      </c>
      <c r="H924" s="12"/>
    </row>
    <row r="925" spans="5:8" hidden="1" outlineLevel="1">
      <c r="E925" s="29" t="str">
        <f xml:space="preserve"> E$901</f>
        <v xml:space="preserve">Ofwat - Post 2025 RCV opening balance - real (2027-28 FYA) (WN) </v>
      </c>
      <c r="F925" s="12">
        <f xml:space="preserve"> F$901</f>
        <v>0</v>
      </c>
      <c r="G925" s="29" t="str">
        <f xml:space="preserve"> G$901</f>
        <v>£m</v>
      </c>
      <c r="H925" s="12"/>
    </row>
    <row r="926" spans="5:8" hidden="1" outlineLevel="1">
      <c r="E926" s="29" t="str">
        <f xml:space="preserve"> E$902</f>
        <v xml:space="preserve">Ofwat - Post 2025 RCV opening balance - real (2027-28 FYA) (WWN) </v>
      </c>
      <c r="F926" s="12">
        <f xml:space="preserve"> F$902</f>
        <v>0</v>
      </c>
      <c r="G926" s="29" t="str">
        <f xml:space="preserve"> G$902</f>
        <v>£m</v>
      </c>
      <c r="H926" s="12"/>
    </row>
    <row r="927" spans="5:8" hidden="1" outlineLevel="1">
      <c r="E927" s="29" t="str">
        <f xml:space="preserve"> E$903</f>
        <v xml:space="preserve">Ofwat - Post 2025 RCV opening balance - real (2027-28 FYA) (BR) </v>
      </c>
      <c r="F927" s="12">
        <f xml:space="preserve"> F$903</f>
        <v>0</v>
      </c>
      <c r="G927" s="29" t="str">
        <f xml:space="preserve"> G$903</f>
        <v>£m</v>
      </c>
      <c r="H927" s="12"/>
    </row>
    <row r="928" spans="5:8" hidden="1" outlineLevel="1">
      <c r="E928" s="29" t="str">
        <f xml:space="preserve"> E$904</f>
        <v xml:space="preserve">Ofwat - Post 2025 RCV opening balance - real (2027-28 FYA) (ADDN1) </v>
      </c>
      <c r="F928" s="12">
        <f xml:space="preserve"> F$904</f>
        <v>0</v>
      </c>
      <c r="G928" s="29" t="str">
        <f xml:space="preserve"> G$904</f>
        <v>£m</v>
      </c>
      <c r="H928" s="12"/>
    </row>
    <row r="929" spans="1:8" hidden="1" outlineLevel="1">
      <c r="E929" s="29" t="str">
        <f xml:space="preserve"> E$905</f>
        <v xml:space="preserve">Ofwat - Post 2025 RCV opening balance - real (2027-28 FYA) (ADDN2) </v>
      </c>
      <c r="F929" s="12">
        <f xml:space="preserve"> F$905</f>
        <v>0</v>
      </c>
      <c r="G929" s="29" t="str">
        <f xml:space="preserve"> G$905</f>
        <v>£m</v>
      </c>
      <c r="H929" s="12"/>
    </row>
    <row r="930" spans="1:8" s="208" customFormat="1" hidden="1" outlineLevel="1">
      <c r="A930" s="212"/>
      <c r="B930" s="212"/>
      <c r="C930" s="213"/>
      <c r="D930" s="214"/>
      <c r="E930" s="208" t="s">
        <v>786</v>
      </c>
      <c r="F930" s="211">
        <f t="shared" ref="F930:F935" si="26" xml:space="preserve"> $F912 + $F918 + $F924</f>
        <v>0</v>
      </c>
      <c r="G930" s="208" t="s">
        <v>399</v>
      </c>
      <c r="H930" s="211"/>
    </row>
    <row r="931" spans="1:8" s="208" customFormat="1" hidden="1" outlineLevel="1">
      <c r="A931" s="212"/>
      <c r="B931" s="212"/>
      <c r="C931" s="213"/>
      <c r="D931" s="214"/>
      <c r="E931" s="208" t="s">
        <v>787</v>
      </c>
      <c r="F931" s="211">
        <f t="shared" si="26"/>
        <v>0</v>
      </c>
      <c r="G931" s="208" t="s">
        <v>399</v>
      </c>
      <c r="H931" s="211"/>
    </row>
    <row r="932" spans="1:8" s="208" customFormat="1" hidden="1" outlineLevel="1">
      <c r="A932" s="212"/>
      <c r="B932" s="212"/>
      <c r="C932" s="213"/>
      <c r="D932" s="214"/>
      <c r="E932" s="208" t="s">
        <v>788</v>
      </c>
      <c r="F932" s="211">
        <f t="shared" si="26"/>
        <v>0</v>
      </c>
      <c r="G932" s="208" t="s">
        <v>399</v>
      </c>
      <c r="H932" s="211"/>
    </row>
    <row r="933" spans="1:8" s="208" customFormat="1" hidden="1" outlineLevel="1">
      <c r="A933" s="212"/>
      <c r="B933" s="212"/>
      <c r="C933" s="213"/>
      <c r="D933" s="214"/>
      <c r="E933" s="208" t="s">
        <v>789</v>
      </c>
      <c r="F933" s="211">
        <f t="shared" si="26"/>
        <v>0</v>
      </c>
      <c r="G933" s="208" t="s">
        <v>399</v>
      </c>
      <c r="H933" s="211"/>
    </row>
    <row r="934" spans="1:8" s="208" customFormat="1" hidden="1" outlineLevel="1">
      <c r="A934" s="212"/>
      <c r="B934" s="212"/>
      <c r="C934" s="213"/>
      <c r="D934" s="214"/>
      <c r="E934" s="208" t="s">
        <v>790</v>
      </c>
      <c r="F934" s="211">
        <f t="shared" si="26"/>
        <v>0</v>
      </c>
      <c r="G934" s="208" t="s">
        <v>399</v>
      </c>
      <c r="H934" s="211"/>
    </row>
    <row r="935" spans="1:8" s="208" customFormat="1" hidden="1" outlineLevel="1">
      <c r="A935" s="212"/>
      <c r="B935" s="212"/>
      <c r="C935" s="213"/>
      <c r="D935" s="214"/>
      <c r="E935" s="208" t="s">
        <v>791</v>
      </c>
      <c r="F935" s="211">
        <f t="shared" si="26"/>
        <v>0</v>
      </c>
      <c r="G935" s="208" t="s">
        <v>399</v>
      </c>
      <c r="H935" s="211"/>
    </row>
    <row r="936" spans="1:8" hidden="1" outlineLevel="1"/>
    <row r="937" spans="1:8"/>
    <row r="938" spans="1:8"/>
    <row r="939" spans="1:8" s="38" customFormat="1">
      <c r="A939" s="26"/>
      <c r="B939" s="26" t="s">
        <v>792</v>
      </c>
      <c r="C939" s="39"/>
      <c r="D939" s="46"/>
    </row>
    <row r="940" spans="1:8" collapsed="1"/>
    <row r="941" spans="1:8" hidden="1" outlineLevel="1">
      <c r="B941" s="25" t="s">
        <v>793</v>
      </c>
    </row>
    <row r="942" spans="1:8" hidden="1" outlineLevel="1">
      <c r="E942" s="29" t="str">
        <f xml:space="preserve"> E$147</f>
        <v xml:space="preserve">Ofwat - Opening RCV at 1 April 2030 in 2022-23 FYA (CPIH deflated) prices post midnight adjustments (WR) </v>
      </c>
      <c r="F942" s="12">
        <f xml:space="preserve"> F$147</f>
        <v>0</v>
      </c>
      <c r="G942" s="29" t="str">
        <f xml:space="preserve"> G$147</f>
        <v>£m</v>
      </c>
      <c r="H942" s="12"/>
    </row>
    <row r="943" spans="1:8" hidden="1" outlineLevel="1">
      <c r="E943" s="29" t="str">
        <f xml:space="preserve"> E$148</f>
        <v xml:space="preserve">Ofwat - Opening RCV at 1 April 2030 in 2022-23 FYA (CPIH deflated) prices post midnight adjustments (WN) </v>
      </c>
      <c r="F943" s="12">
        <f xml:space="preserve"> F$148</f>
        <v>0</v>
      </c>
      <c r="G943" s="29" t="str">
        <f xml:space="preserve"> G$148</f>
        <v>£m</v>
      </c>
      <c r="H943" s="12"/>
    </row>
    <row r="944" spans="1:8" hidden="1" outlineLevel="1">
      <c r="E944" s="29" t="str">
        <f xml:space="preserve"> E$149</f>
        <v xml:space="preserve">Ofwat - Opening RCV at 1 April 2030 in 2022-23 FYA (CPIH deflated) prices post midnight adjustments (WWN) </v>
      </c>
      <c r="F944" s="12">
        <f xml:space="preserve"> F$149</f>
        <v>0</v>
      </c>
      <c r="G944" s="29" t="str">
        <f xml:space="preserve"> G$149</f>
        <v>£m</v>
      </c>
      <c r="H944" s="12"/>
    </row>
    <row r="945" spans="1:8" hidden="1" outlineLevel="1">
      <c r="E945" s="29" t="str">
        <f xml:space="preserve"> E$150</f>
        <v xml:space="preserve">Ofwat - Opening RCV at 1 April 2030 in 2022-23 FYA (CPIH deflated) prices post midnight adjustments (BR) </v>
      </c>
      <c r="F945" s="12">
        <f xml:space="preserve"> F$150</f>
        <v>0</v>
      </c>
      <c r="G945" s="29" t="str">
        <f xml:space="preserve"> G$150</f>
        <v>£m</v>
      </c>
      <c r="H945" s="12"/>
    </row>
    <row r="946" spans="1:8" hidden="1" outlineLevel="1">
      <c r="E946" s="29" t="str">
        <f xml:space="preserve"> E$151</f>
        <v xml:space="preserve">Ofwat - Opening RCV at 1 April 2030 in 2022-23 FYA (CPIH deflated) prices post midnight adjustments (ADDN1) </v>
      </c>
      <c r="F946" s="12">
        <f xml:space="preserve"> F$151</f>
        <v>0</v>
      </c>
      <c r="G946" s="29" t="str">
        <f xml:space="preserve"> G$151</f>
        <v>£m</v>
      </c>
      <c r="H946" s="12"/>
    </row>
    <row r="947" spans="1:8" hidden="1" outlineLevel="1">
      <c r="E947" s="29" t="str">
        <f xml:space="preserve"> E$152</f>
        <v xml:space="preserve">Ofwat - Opening RCV at 1 April 2030 in 2022-23 FYA (CPIH deflated) prices post midnight adjustments (ADDN2) </v>
      </c>
      <c r="F947" s="12">
        <f xml:space="preserve"> F$152</f>
        <v>0</v>
      </c>
      <c r="G947" s="29" t="str">
        <f xml:space="preserve"> G$152</f>
        <v>£m</v>
      </c>
      <c r="H947" s="12"/>
    </row>
    <row r="948" spans="1:8" hidden="1" outlineLevel="1">
      <c r="A948" s="11"/>
      <c r="B948" s="11"/>
      <c r="C948" s="14"/>
      <c r="D948" s="15"/>
      <c r="E948" s="204" t="str">
        <f xml:space="preserve"> Indexation!E$141</f>
        <v>CPI(H): Inflate from 2022-23 FYA to 2022-23 FYE</v>
      </c>
      <c r="F948" s="205">
        <f xml:space="preserve"> Indexation!F$141</f>
        <v>1.0305452082627837</v>
      </c>
      <c r="G948" s="204" t="str">
        <f xml:space="preserve"> Indexation!G$141</f>
        <v>factor</v>
      </c>
      <c r="H948" s="7"/>
    </row>
    <row r="949" spans="1:8" hidden="1" outlineLevel="1">
      <c r="A949" s="11"/>
      <c r="B949" s="11"/>
      <c r="C949" s="14"/>
      <c r="D949" s="15"/>
      <c r="E949" s="208" t="s">
        <v>794</v>
      </c>
      <c r="F949" s="211">
        <f t="shared" ref="F949:F954" si="27" xml:space="preserve"> $F942 * $F$948</f>
        <v>0</v>
      </c>
      <c r="G949" s="208" t="s">
        <v>399</v>
      </c>
      <c r="H949" s="12"/>
    </row>
    <row r="950" spans="1:8" hidden="1" outlineLevel="1">
      <c r="A950" s="11"/>
      <c r="B950" s="11"/>
      <c r="C950" s="14"/>
      <c r="D950" s="15"/>
      <c r="E950" s="208" t="s">
        <v>795</v>
      </c>
      <c r="F950" s="211">
        <f t="shared" si="27"/>
        <v>0</v>
      </c>
      <c r="G950" s="208" t="s">
        <v>399</v>
      </c>
      <c r="H950" s="12"/>
    </row>
    <row r="951" spans="1:8" hidden="1" outlineLevel="1">
      <c r="A951" s="11"/>
      <c r="B951" s="11"/>
      <c r="C951" s="14"/>
      <c r="D951" s="15"/>
      <c r="E951" s="208" t="s">
        <v>796</v>
      </c>
      <c r="F951" s="211">
        <f t="shared" si="27"/>
        <v>0</v>
      </c>
      <c r="G951" s="208" t="s">
        <v>399</v>
      </c>
      <c r="H951" s="12"/>
    </row>
    <row r="952" spans="1:8" hidden="1" outlineLevel="1">
      <c r="A952" s="11"/>
      <c r="B952" s="11"/>
      <c r="C952" s="14"/>
      <c r="D952" s="15"/>
      <c r="E952" s="208" t="s">
        <v>797</v>
      </c>
      <c r="F952" s="211">
        <f t="shared" si="27"/>
        <v>0</v>
      </c>
      <c r="G952" s="208" t="s">
        <v>399</v>
      </c>
      <c r="H952" s="12"/>
    </row>
    <row r="953" spans="1:8" hidden="1" outlineLevel="1">
      <c r="A953" s="11"/>
      <c r="B953" s="11"/>
      <c r="C953" s="14"/>
      <c r="D953" s="15"/>
      <c r="E953" s="208" t="s">
        <v>798</v>
      </c>
      <c r="F953" s="211">
        <f t="shared" si="27"/>
        <v>0</v>
      </c>
      <c r="G953" s="208" t="s">
        <v>399</v>
      </c>
      <c r="H953" s="12"/>
    </row>
    <row r="954" spans="1:8" hidden="1" outlineLevel="1">
      <c r="A954" s="11"/>
      <c r="B954" s="11"/>
      <c r="C954" s="14"/>
      <c r="D954" s="15"/>
      <c r="E954" s="208" t="s">
        <v>799</v>
      </c>
      <c r="F954" s="211">
        <f t="shared" si="27"/>
        <v>0</v>
      </c>
      <c r="G954" s="208" t="s">
        <v>399</v>
      </c>
      <c r="H954" s="12"/>
    </row>
    <row r="955" spans="1:8" hidden="1" outlineLevel="1"/>
    <row r="956" spans="1:8" hidden="1" outlineLevel="1"/>
    <row r="957" spans="1:8" hidden="1" outlineLevel="1">
      <c r="B957" s="25" t="s">
        <v>800</v>
      </c>
    </row>
    <row r="958" spans="1:8" hidden="1" outlineLevel="1">
      <c r="E958" s="29" t="str">
        <f xml:space="preserve"> E$930</f>
        <v xml:space="preserve">Ofwat - RCV opening balance - real (WR) </v>
      </c>
      <c r="F958" s="12">
        <f xml:space="preserve"> F$930</f>
        <v>0</v>
      </c>
      <c r="G958" s="29" t="str">
        <f xml:space="preserve"> G$930</f>
        <v>£m</v>
      </c>
      <c r="H958" s="12"/>
    </row>
    <row r="959" spans="1:8" hidden="1" outlineLevel="1">
      <c r="E959" s="29" t="str">
        <f xml:space="preserve"> E$931</f>
        <v xml:space="preserve">Ofwat - RCV opening balance - real (WN) </v>
      </c>
      <c r="F959" s="12">
        <f xml:space="preserve"> F$931</f>
        <v>0</v>
      </c>
      <c r="G959" s="29" t="str">
        <f xml:space="preserve"> G$931</f>
        <v>£m</v>
      </c>
      <c r="H959" s="12"/>
    </row>
    <row r="960" spans="1:8" hidden="1" outlineLevel="1">
      <c r="E960" s="29" t="str">
        <f xml:space="preserve"> E$932</f>
        <v xml:space="preserve">Ofwat - RCV opening balance - real (WWN) </v>
      </c>
      <c r="F960" s="12">
        <f xml:space="preserve"> F$932</f>
        <v>0</v>
      </c>
      <c r="G960" s="29" t="str">
        <f xml:space="preserve"> G$932</f>
        <v>£m</v>
      </c>
      <c r="H960" s="12"/>
    </row>
    <row r="961" spans="1:8" hidden="1" outlineLevel="1">
      <c r="E961" s="29" t="str">
        <f xml:space="preserve"> E$933</f>
        <v xml:space="preserve">Ofwat - RCV opening balance - real (BR) </v>
      </c>
      <c r="F961" s="12">
        <f xml:space="preserve"> F$933</f>
        <v>0</v>
      </c>
      <c r="G961" s="29" t="str">
        <f xml:space="preserve"> G$933</f>
        <v>£m</v>
      </c>
      <c r="H961" s="12"/>
    </row>
    <row r="962" spans="1:8" hidden="1" outlineLevel="1">
      <c r="E962" s="29" t="str">
        <f xml:space="preserve"> E$934</f>
        <v xml:space="preserve">Ofwat - RCV opening balance - real (ADDN1) </v>
      </c>
      <c r="F962" s="12">
        <f xml:space="preserve"> F$934</f>
        <v>0</v>
      </c>
      <c r="G962" s="29" t="str">
        <f xml:space="preserve"> G$934</f>
        <v>£m</v>
      </c>
      <c r="H962" s="12"/>
    </row>
    <row r="963" spans="1:8" hidden="1" outlineLevel="1">
      <c r="E963" s="29" t="str">
        <f xml:space="preserve"> E$935</f>
        <v xml:space="preserve">Ofwat - RCV opening balance - real (ADDN2) </v>
      </c>
      <c r="F963" s="12">
        <f xml:space="preserve"> F$935</f>
        <v>0</v>
      </c>
      <c r="G963" s="29" t="str">
        <f xml:space="preserve"> G$935</f>
        <v>£m</v>
      </c>
      <c r="H963" s="12"/>
    </row>
    <row r="964" spans="1:8" hidden="1" outlineLevel="1">
      <c r="A964" s="11"/>
      <c r="B964" s="11"/>
      <c r="C964" s="14"/>
      <c r="D964" s="15"/>
      <c r="E964" s="204" t="str">
        <f xml:space="preserve"> Indexation!E$157</f>
        <v>CPI(H): Inflate from 2027-28 FYA to 2027-28 FYE</v>
      </c>
      <c r="F964" s="205">
        <f xml:space="preserve"> Indexation!F$157</f>
        <v>1.0107001646663101</v>
      </c>
      <c r="G964" s="204" t="str">
        <f xml:space="preserve"> Indexation!G$157</f>
        <v>factor</v>
      </c>
      <c r="H964" s="7"/>
    </row>
    <row r="965" spans="1:8" hidden="1" outlineLevel="1">
      <c r="A965" s="11"/>
      <c r="B965" s="11"/>
      <c r="C965" s="14"/>
      <c r="D965" s="15"/>
      <c r="E965" s="208" t="s">
        <v>801</v>
      </c>
      <c r="F965" s="211">
        <f t="shared" ref="F965:F970" si="28" xml:space="preserve"> $F958 * $F$964</f>
        <v>0</v>
      </c>
      <c r="G965" s="208" t="s">
        <v>399</v>
      </c>
      <c r="H965" s="12"/>
    </row>
    <row r="966" spans="1:8" hidden="1" outlineLevel="1">
      <c r="A966" s="11"/>
      <c r="B966" s="11"/>
      <c r="C966" s="14"/>
      <c r="D966" s="15"/>
      <c r="E966" s="208" t="s">
        <v>802</v>
      </c>
      <c r="F966" s="211">
        <f t="shared" si="28"/>
        <v>0</v>
      </c>
      <c r="G966" s="208" t="s">
        <v>399</v>
      </c>
      <c r="H966" s="12"/>
    </row>
    <row r="967" spans="1:8" hidden="1" outlineLevel="1">
      <c r="A967" s="11"/>
      <c r="B967" s="11"/>
      <c r="C967" s="14"/>
      <c r="D967" s="15"/>
      <c r="E967" s="208" t="s">
        <v>803</v>
      </c>
      <c r="F967" s="211">
        <f t="shared" si="28"/>
        <v>0</v>
      </c>
      <c r="G967" s="208" t="s">
        <v>399</v>
      </c>
      <c r="H967" s="12"/>
    </row>
    <row r="968" spans="1:8" hidden="1" outlineLevel="1">
      <c r="A968" s="11"/>
      <c r="B968" s="11"/>
      <c r="C968" s="14"/>
      <c r="D968" s="15"/>
      <c r="E968" s="208" t="s">
        <v>804</v>
      </c>
      <c r="F968" s="211">
        <f t="shared" si="28"/>
        <v>0</v>
      </c>
      <c r="G968" s="208" t="s">
        <v>399</v>
      </c>
      <c r="H968" s="12"/>
    </row>
    <row r="969" spans="1:8" hidden="1" outlineLevel="1">
      <c r="A969" s="11"/>
      <c r="B969" s="11"/>
      <c r="C969" s="14"/>
      <c r="D969" s="15"/>
      <c r="E969" s="208" t="s">
        <v>805</v>
      </c>
      <c r="F969" s="211">
        <f t="shared" si="28"/>
        <v>0</v>
      </c>
      <c r="G969" s="208" t="s">
        <v>399</v>
      </c>
      <c r="H969" s="12"/>
    </row>
    <row r="970" spans="1:8" hidden="1" outlineLevel="1">
      <c r="A970" s="11"/>
      <c r="B970" s="11"/>
      <c r="C970" s="14"/>
      <c r="D970" s="15"/>
      <c r="E970" s="208" t="s">
        <v>806</v>
      </c>
      <c r="F970" s="211">
        <f t="shared" si="28"/>
        <v>0</v>
      </c>
      <c r="G970" s="208" t="s">
        <v>399</v>
      </c>
      <c r="H970" s="12"/>
    </row>
    <row r="971" spans="1:8" hidden="1" outlineLevel="1"/>
    <row r="972" spans="1:8" hidden="1" outlineLevel="1"/>
    <row r="973" spans="1:8" hidden="1" outlineLevel="1">
      <c r="B973" s="25" t="s">
        <v>807</v>
      </c>
    </row>
    <row r="974" spans="1:8" hidden="1" outlineLevel="1">
      <c r="E974" s="29" t="str">
        <f xml:space="preserve"> E$965</f>
        <v xml:space="preserve">Ofwat - RCV opening balance in 2027-28 FYE prices (WR) </v>
      </c>
      <c r="F974" s="12">
        <f xml:space="preserve"> F$965</f>
        <v>0</v>
      </c>
      <c r="G974" s="29" t="str">
        <f xml:space="preserve"> G$965</f>
        <v>£m</v>
      </c>
      <c r="H974" s="12"/>
    </row>
    <row r="975" spans="1:8" hidden="1" outlineLevel="1">
      <c r="E975" s="29" t="str">
        <f xml:space="preserve"> E$966</f>
        <v xml:space="preserve">Ofwat - RCV opening balance in 2027-28 FYE prices (WN) </v>
      </c>
      <c r="F975" s="12">
        <f xml:space="preserve"> F$966</f>
        <v>0</v>
      </c>
      <c r="G975" s="29" t="str">
        <f xml:space="preserve"> G$966</f>
        <v>£m</v>
      </c>
      <c r="H975" s="12"/>
    </row>
    <row r="976" spans="1:8" hidden="1" outlineLevel="1">
      <c r="E976" s="29" t="str">
        <f xml:space="preserve"> E$967</f>
        <v xml:space="preserve">Ofwat - RCV opening balance in 2027-28 FYE prices (WWN) </v>
      </c>
      <c r="F976" s="12">
        <f xml:space="preserve"> F$967</f>
        <v>0</v>
      </c>
      <c r="G976" s="29" t="str">
        <f xml:space="preserve"> G$967</f>
        <v>£m</v>
      </c>
      <c r="H976" s="12"/>
    </row>
    <row r="977" spans="5:8" hidden="1" outlineLevel="1">
      <c r="E977" s="29" t="str">
        <f xml:space="preserve"> E$968</f>
        <v xml:space="preserve">Ofwat - RCV opening balance in 2027-28 FYE prices (BR) </v>
      </c>
      <c r="F977" s="12">
        <f xml:space="preserve"> F$968</f>
        <v>0</v>
      </c>
      <c r="G977" s="29" t="str">
        <f xml:space="preserve"> G$968</f>
        <v>£m</v>
      </c>
      <c r="H977" s="12"/>
    </row>
    <row r="978" spans="5:8" hidden="1" outlineLevel="1">
      <c r="E978" s="29" t="str">
        <f xml:space="preserve"> E$969</f>
        <v xml:space="preserve">Ofwat - RCV opening balance in 2027-28 FYE prices (ADDN1) </v>
      </c>
      <c r="F978" s="12">
        <f xml:space="preserve"> F$969</f>
        <v>0</v>
      </c>
      <c r="G978" s="29" t="str">
        <f xml:space="preserve"> G$969</f>
        <v>£m</v>
      </c>
      <c r="H978" s="12"/>
    </row>
    <row r="979" spans="5:8" hidden="1" outlineLevel="1">
      <c r="E979" s="29" t="str">
        <f xml:space="preserve"> E$970</f>
        <v xml:space="preserve">Ofwat - RCV opening balance in 2027-28 FYE prices (ADDN2) </v>
      </c>
      <c r="F979" s="12">
        <f xml:space="preserve"> F$970</f>
        <v>0</v>
      </c>
      <c r="G979" s="29" t="str">
        <f xml:space="preserve"> G$970</f>
        <v>£m</v>
      </c>
      <c r="H979" s="12"/>
    </row>
    <row r="980" spans="5:8" hidden="1" outlineLevel="1">
      <c r="E980" s="208" t="s">
        <v>807</v>
      </c>
      <c r="F980" s="211">
        <f xml:space="preserve"> SUM( $F974:$F979 )</f>
        <v>0</v>
      </c>
      <c r="G980" s="208" t="s">
        <v>399</v>
      </c>
      <c r="H980" s="12"/>
    </row>
    <row r="981" spans="5:8" hidden="1" outlineLevel="1"/>
    <row r="982" spans="5:8"/>
    <row r="983" spans="5:8"/>
    <row r="984" spans="5:8"/>
    <row r="985" spans="5:8"/>
    <row r="986" spans="5:8"/>
    <row r="987" spans="5:8"/>
    <row r="988" spans="5:8"/>
  </sheetData>
  <conditionalFormatting sqref="F2">
    <cfRule type="cellIs" dxfId="21" priority="1" stopIfTrue="1" operator="notEqual">
      <formula>0</formula>
    </cfRule>
    <cfRule type="cellIs" dxfId="20" priority="2" stopIfTrue="1" operator="equal">
      <formula>""</formula>
    </cfRule>
  </conditionalFormatting>
  <conditionalFormatting sqref="J3:ZZ3">
    <cfRule type="cellIs" dxfId="19" priority="3" operator="equal">
      <formula>"PPA ext."</formula>
    </cfRule>
    <cfRule type="cellIs" dxfId="18" priority="4" operator="equal">
      <formula>"Delay"</formula>
    </cfRule>
    <cfRule type="cellIs" dxfId="17" priority="5" operator="equal">
      <formula>"Fin Close"</formula>
    </cfRule>
    <cfRule type="cellIs" dxfId="16" priority="6" stopIfTrue="1" operator="equal">
      <formula>"Construction"</formula>
    </cfRule>
    <cfRule type="cellIs" dxfId="15" priority="7" stopIfTrue="1" operator="equal">
      <formula>"Operations"</formula>
    </cfRule>
  </conditionalFormatting>
  <pageMargins left="0.70866141732283472" right="0.70866141732283472" top="0.74803149606299213" bottom="0.74803149606299213" header="0.31496062992125984" footer="0.31496062992125984"/>
  <pageSetup paperSize="8" scale="51" fitToHeight="0" orientation="landscape" r:id="rId1"/>
  <headerFooter>
    <oddHeader>&amp;L&amp;F&amp;CSheet: &amp;A&amp;ROFFICIAL</oddHeader>
    <oddFooter>&amp;LPrinted on &amp;D at &amp;T&amp;CPage &amp;P of &amp;N&amp;ROfwat</oddFooter>
  </headerFooter>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5EBA6-8FC5-4E51-B199-9E27AA2CE0A3}"/>
</file>

<file path=customXml/itemProps2.xml><?xml version="1.0" encoding="utf-8"?>
<ds:datastoreItem xmlns:ds="http://schemas.openxmlformats.org/officeDocument/2006/customXml" ds:itemID="{199A4DF2-43B5-4975-A4D9-57A89B1211C1}"/>
</file>

<file path=customXml/itemProps3.xml><?xml version="1.0" encoding="utf-8"?>
<ds:datastoreItem xmlns:ds="http://schemas.openxmlformats.org/officeDocument/2006/customXml" ds:itemID="{1F6A013A-E861-482E-A106-285DF9BD7F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Katherine Bevan</cp:lastModifiedBy>
  <cp:revision/>
  <dcterms:created xsi:type="dcterms:W3CDTF">2025-11-25T16:53:29Z</dcterms:created>
  <dcterms:modified xsi:type="dcterms:W3CDTF">2025-11-26T17:19:57Z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ies>
</file>