
<file path=[Content_Types].xml><?xml version="1.0" encoding="utf-8"?>
<Types xmlns="http://schemas.openxmlformats.org/package/2006/content-types">
  <Default Extension="bin" ContentType="application/vnd.openxmlformats-officedocument.spreadsheetml.customProperty"/>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ofwat-my.sharepoint.com/personal/david_hollands_ofwat_gov_uk/Documents/01 Webpublishing/2026-04-07 Reconciliation models/"/>
    </mc:Choice>
  </mc:AlternateContent>
  <xr:revisionPtr revIDLastSave="0" documentId="8_{0BA28D62-4E34-4652-9E7E-A045E44B0729}" xr6:coauthVersionLast="47" xr6:coauthVersionMax="47" xr10:uidLastSave="{00000000-0000-0000-0000-000000000000}"/>
  <bookViews>
    <workbookView xWindow="-98" yWindow="-98" windowWidth="21795" windowHeight="13875" xr2:uid="{00000000-000D-0000-FFFF-FFFF00000000}"/>
  </bookViews>
  <sheets>
    <sheet name="Cover" sheetId="1" r:id="rId1"/>
    <sheet name="Change log" sheetId="2" r:id="rId2"/>
    <sheet name="Inputs &amp; outputs log" sheetId="3" r:id="rId3"/>
    <sheet name="Map &amp; Key" sheetId="4" r:id="rId4"/>
    <sheet name="FAST" sheetId="5" r:id="rId5"/>
    <sheet name="Contents" sheetId="6" r:id="rId6"/>
    <sheet name="Inputs" sheetId="7" r:id="rId7"/>
    <sheet name="Time" sheetId="8" r:id="rId8"/>
    <sheet name="Index" sheetId="9" r:id="rId9"/>
    <sheet name="Tax adjustment" sheetId="10" r:id="rId10"/>
    <sheet name="K-based controls" sheetId="11" r:id="rId11"/>
    <sheet name="Bioresources (Sludge)" sheetId="12" r:id="rId12"/>
    <sheet name="Residential retail" sheetId="13" r:id="rId13"/>
    <sheet name="Business retail" sheetId="14" r:id="rId14"/>
    <sheet name="Output calcs" sheetId="15" r:id="rId15"/>
    <sheet name="Outputs" sheetId="16" r:id="rId16"/>
    <sheet name="Named ranges" sheetId="17" r:id="rId17"/>
    <sheet name="PowerBi table" sheetId="18" r:id="rId18"/>
  </sheets>
  <definedNames>
    <definedName name="___per__m" xml:space="preserve"> Inputs!$F$13</definedName>
    <definedName name="_1st_Forecast_Period_Flag">Time!$J$78:$T$78</definedName>
    <definedName name="_1st_Post_Last_Forecast_Period_Flag">Time!$J$98:$T$98</definedName>
    <definedName name="_AtRisk_SimSetting_AutomaticallyGenerateReports">FALSE</definedName>
    <definedName name="_AtRisk_SimSetting_AutomaticResultsDisplayMode">0</definedName>
    <definedName name="_AtRisk_SimSetting_ConvergenceConfidenceLevel">0.95</definedName>
    <definedName name="_AtRisk_SimSetting_ConvergencePercentileToTest">0.9</definedName>
    <definedName name="_AtRisk_SimSetting_ConvergencePerformMeanTest">TRUE</definedName>
    <definedName name="_AtRisk_SimSetting_ConvergencePerformPercentileTest">FALSE</definedName>
    <definedName name="_AtRisk_SimSetting_ConvergencePerformStdDeviationTest">FALSE</definedName>
    <definedName name="_AtRisk_SimSetting_ConvergenceTestAllOutputs">TRUE</definedName>
    <definedName name="_AtRisk_SimSetting_ConvergenceTestingPeriod">100</definedName>
    <definedName name="_AtRisk_SimSetting_ConvergenceTolerance">0.03</definedName>
    <definedName name="_AtRisk_SimSetting_LiveUpdate">TRUE</definedName>
    <definedName name="_AtRisk_SimSetting_LiveUpdatePeriod">-1</definedName>
    <definedName name="_AtRisk_SimSetting_MacroRecalculationBehavior">0</definedName>
    <definedName name="_AtRisk_SimSetting_RandomNumberGenerator">0</definedName>
    <definedName name="_AtRisk_SimSetting_ReportOptionCustomItemsCount">0</definedName>
    <definedName name="_AtRisk_SimSetting_ReportOptionDataMode">1</definedName>
    <definedName name="_AtRisk_SimSetting_ReportOptionReportMultiSimType">1</definedName>
    <definedName name="_AtRisk_SimSetting_ReportOptionReportPlacement">1</definedName>
    <definedName name="_AtRisk_SimSetting_ReportOptionReportSelection">257</definedName>
    <definedName name="_AtRisk_SimSetting_ReportOptionReportsFileType">1</definedName>
    <definedName name="_AtRisk_SimSetting_ReportOptionSelectiveQR">FALSE</definedName>
    <definedName name="_AtRisk_SimSetting_ReportsList">257</definedName>
    <definedName name="_AtRisk_SimSetting_ShowSimulationProgressWindow">TRUE</definedName>
    <definedName name="_AtRisk_SimSetting_SimNameCount">0</definedName>
    <definedName name="_AtRisk_SimSetting_SmartSensitivityAnalysisEnabled">TRUE</definedName>
    <definedName name="_AtRisk_SimSetting_StatisticFunctionUpdating">1</definedName>
    <definedName name="_AtRisk_SimSetting_StdRecalcActiveSimulationNumber">1</definedName>
    <definedName name="_AtRisk_SimSetting_StdRecalcBehavior">1</definedName>
    <definedName name="_AtRisk_SimSetting_StdRecalcWithoutRiskStatic">0</definedName>
    <definedName name="_AtRisk_SimSetting_StdRecalcWithoutRiskStaticPercentile">0.5</definedName>
    <definedName name="_Order1">255</definedName>
    <definedName name="_Order2">255</definedName>
    <definedName name="Allowed_average_retail_cost_component__rct_in_last_determination_.tariff.band.1">Inputs!$J$167:$T$167</definedName>
    <definedName name="Allowed_average_retail_cost_component__rct_in_last_determination_.tariff.band.2">Inputs!$J$168:$T$168</definedName>
    <definedName name="Allowed_average_retail_cost_component__rct_in_last_determination_.tariff.band.3">Inputs!$J$169:$T$169</definedName>
    <definedName name="Allowed_retail_cost_component_in__m.tariff.band.1">'Business retail'!$J$80:$T$80</definedName>
    <definedName name="Allowed_retail_cost_component_in__m.tariff.band.2">'Business retail'!$J$81:$T$81</definedName>
    <definedName name="Allowed_retail_cost_component_in__m.tariff.band.3">'Business retail'!$J$82:$T$82</definedName>
    <definedName name="Allowed_revenue___wholesale.ADDN1">'K-based controls'!$J$202:$T$202</definedName>
    <definedName name="Allowed_revenue___wholesale.ADDN2">'K-based controls'!$J$203:$T$203</definedName>
    <definedName name="Allowed_revenue___wholesale.WN">'K-based controls'!$J$200:$T$200</definedName>
    <definedName name="Allowed_revenue___wholesale.WR">'K-based controls'!$J$199:$T$199</definedName>
    <definedName name="Allowed_revenue___wholesale.WWN">'K-based controls'!$J$201:$T$201</definedName>
    <definedName name="Allowed_revenue_percentage_movement_after_cost_change.ADDN1">'K-based controls'!$J$232:$T$232</definedName>
    <definedName name="Allowed_revenue_percentage_movement_after_cost_change.ADDN2">'K-based controls'!$J$233:$T$233</definedName>
    <definedName name="Allowed_revenue_percentage_movement_after_cost_change.WN">'K-based controls'!$J$230:$T$230</definedName>
    <definedName name="Allowed_revenue_percentage_movement_after_cost_change.WR">'K-based controls'!$J$229:$T$229</definedName>
    <definedName name="Allowed_revenue_percentage_movement_after_cost_change.WWN">'K-based controls'!$J$231:$T$231</definedName>
    <definedName name="Allowed_revenue_percentage_movement_after_cost_change__Nov_Nov_CPIH_deflated_.ADDN1">'K-based controls'!$J$251:$T$251</definedName>
    <definedName name="Allowed_revenue_percentage_movement_after_cost_change__Nov_Nov_CPIH_deflated_.ADDN2">'K-based controls'!$J$252:$T$252</definedName>
    <definedName name="Allowed_revenue_percentage_movement_after_cost_change__Nov_Nov_CPIH_deflated_.WN">'K-based controls'!$J$249:$T$249</definedName>
    <definedName name="Allowed_revenue_percentage_movement_after_cost_change__Nov_Nov_CPIH_deflated_.WR">'K-based controls'!$J$248:$T$248</definedName>
    <definedName name="Allowed_revenue_percentage_movement_after_cost_change__Nov_Nov_CPIH_deflated_.WWN">'K-based controls'!$J$250:$T$250</definedName>
    <definedName name="Allowed_revenue_percentage_movement_after_ODI___wholesale.ADDN1">'K-based controls'!$J$290:$T$290</definedName>
    <definedName name="Allowed_revenue_percentage_movement_after_ODI___wholesale.ADDN2">'K-based controls'!$J$291:$T$291</definedName>
    <definedName name="Allowed_revenue_percentage_movement_after_ODI___wholesale.WN">'K-based controls'!$J$288:$T$288</definedName>
    <definedName name="Allowed_revenue_percentage_movement_after_ODI___wholesale.WR">'K-based controls'!$J$287:$T$287</definedName>
    <definedName name="Allowed_revenue_percentage_movement_after_ODI___wholesale.WWN">'K-based controls'!$J$289:$T$289</definedName>
    <definedName name="Allowed_revenue_percentage_movement_after_ODI__Nov_Nov_CPIH_deflated_.ADDN1">'K-based controls'!$J$309:$T$309</definedName>
    <definedName name="Allowed_revenue_percentage_movement_after_ODI__Nov_Nov_CPIH_deflated_.ADDN2">'K-based controls'!$J$310:$T$310</definedName>
    <definedName name="Allowed_revenue_percentage_movement_after_ODI__Nov_Nov_CPIH_deflated_.WN">'K-based controls'!$J$307:$T$307</definedName>
    <definedName name="Allowed_revenue_percentage_movement_after_ODI__Nov_Nov_CPIH_deflated_.WR">'K-based controls'!$J$306:$T$306</definedName>
    <definedName name="Allowed_revenue_percentage_movement_after_ODI__Nov_Nov_CPIH_deflated_.WWN">'K-based controls'!$J$308:$T$308</definedName>
    <definedName name="Allowed_revenue_starting_point_in_FD___wholesale.ADDN1" xml:space="preserve"> Inputs!$F$148</definedName>
    <definedName name="Allowed_revenue_starting_point_in_FD___wholesale.ADDN2" xml:space="preserve"> Inputs!$F$149</definedName>
    <definedName name="Allowed_revenue_starting_point_in_FD___wholesale.WN" xml:space="preserve"> Inputs!$F$146</definedName>
    <definedName name="Allowed_revenue_starting_point_in_FD___wholesale.WR" xml:space="preserve"> Inputs!$F$145</definedName>
    <definedName name="Allowed_revenue_starting_point_in_FD___wholesale.WWN" xml:space="preserve"> Inputs!$F$147</definedName>
    <definedName name="Column_greater_than_2_">Index!$J$10:$T$10</definedName>
    <definedName name="Constants">Inputs!$F$1</definedName>
    <definedName name="Cost_change_model_adjustments___wholesale.ADDN1">'K-based controls'!$J$28:$T$28</definedName>
    <definedName name="Cost_change_model_adjustments___wholesale.ADDN2">'K-based controls'!$J$29:$T$29</definedName>
    <definedName name="Cost_change_model_adjustments___wholesale.WN">'K-based controls'!$J$26:$T$26</definedName>
    <definedName name="Cost_change_model_adjustments___wholesale.WR">'K-based controls'!$J$25:$T$25</definedName>
    <definedName name="Cost_change_model_adjustments___wholesale.WWN">'K-based controls'!$J$27:$T$27</definedName>
    <definedName name="Cost_change_process_adjustments_this_year.ADDN1">'Tax adjustment'!$J$26:$T$26</definedName>
    <definedName name="Cost_change_process_adjustments_this_year.ADDN2">'Tax adjustment'!$J$27:$T$27</definedName>
    <definedName name="Cost_change_process_adjustments_this_year.WN">'Tax adjustment'!$J$24:$T$24</definedName>
    <definedName name="Cost_change_process_adjustments_this_year.WR">'Tax adjustment'!$J$23:$T$23</definedName>
    <definedName name="Cost_change_process_adjustments_this_year.WWN">'Tax adjustment'!$J$25:$T$25</definedName>
    <definedName name="Cost_change_process_future_periods_revenue_adjustment_real_prices___bioresources__sludge_">'Bioresources (Sludge)'!$J$79:$T$79</definedName>
    <definedName name="Cost_change_process_revenue_adjustment_nominal_prices___bioresources__sludge_">'Bioresources (Sludge)'!$J$85:$T$85</definedName>
    <definedName name="Cost_change_process_revenue_adjustment_to_be_applied_in_current_year___real_prices___bioresources__sludge_">'Bioresources (Sludge)'!$J$72:$T$72</definedName>
    <definedName name="Cost_change_process_revenue_adjustments___wholesale___current_year.ADDN1" xml:space="preserve"> 'K-based controls'!$F$56</definedName>
    <definedName name="Cost_change_process_revenue_adjustments___wholesale___current_year.ADDN2" xml:space="preserve"> 'K-based controls'!$F$57</definedName>
    <definedName name="Cost_change_process_revenue_adjustments___wholesale___current_year.WN" xml:space="preserve"> 'K-based controls'!$F$54</definedName>
    <definedName name="Cost_change_process_revenue_adjustments___wholesale___current_year.WR" xml:space="preserve"> 'K-based controls'!$F$53</definedName>
    <definedName name="Cost_change_process_revenue_adjustments___wholesale___current_year.WWN" xml:space="preserve"> 'K-based controls'!$F$55</definedName>
    <definedName name="Cost_change_process_revenue_adjustments___wholesale___future_periods.ADDN1">'K-based controls'!$J$42:$T$42</definedName>
    <definedName name="Cost_change_process_revenue_adjustments___wholesale___future_periods.ADDN2">'K-based controls'!$J$43:$T$43</definedName>
    <definedName name="Cost_change_process_revenue_adjustments___wholesale___future_periods.WN">'K-based controls'!$J$40:$T$40</definedName>
    <definedName name="Cost_change_process_revenue_adjustments___wholesale___future_periods.WR">'K-based controls'!$J$39:$T$39</definedName>
    <definedName name="Cost_change_process_revenue_adjustments___wholesale___future_periods.WWN">'K-based controls'!$J$41:$T$41</definedName>
    <definedName name="Cost_change_values_nominal_prices.ADDN1">'Tax adjustment'!$J$40:$T$40</definedName>
    <definedName name="Cost_change_values_nominal_prices.ADDN2">'Tax adjustment'!$J$41:$T$41</definedName>
    <definedName name="Cost_change_values_nominal_prices.WN">'Tax adjustment'!$J$38:$T$38</definedName>
    <definedName name="Cost_change_values_nominal_prices.WR">'Tax adjustment'!$J$37:$T$37</definedName>
    <definedName name="Cost_change_values_nominal_prices.WWN">'Tax adjustment'!$J$39:$T$39</definedName>
    <definedName name="Current_year_cost_change_model_adjustments___bioresouces">Inputs!$J$111:$T$111</definedName>
    <definedName name="Current_year_cost_change_model_adjustments___wholesale.ADDN1">Inputs!$J$102:$T$102</definedName>
    <definedName name="Current_year_cost_change_model_adjustments___wholesale.ADDN2">Inputs!$J$103:$T$103</definedName>
    <definedName name="Current_year_cost_change_model_adjustments___wholesale.WN">Inputs!$J$100:$T$100</definedName>
    <definedName name="Current_year_cost_change_model_adjustments___wholesale.WR">Inputs!$J$99:$T$99</definedName>
    <definedName name="Current_year_cost_change_model_adjustments___wholesale.WWN">Inputs!$J$101:$T$101</definedName>
    <definedName name="Customer_numbers">Inputs!$J$162:$T$162</definedName>
    <definedName name="Deferred_payments_for_next_reconciliation_year___bioresources__sludge_" xml:space="preserve"> 'Output calcs'!$F$66</definedName>
    <definedName name="Deferred_payments_for_next_reconciliation_year___business_retail" xml:space="preserve"> 'Output calcs'!$F$80</definedName>
    <definedName name="Deferred_payments_for_next_reconciliation_year___residential_retail" xml:space="preserve"> 'Output calcs'!$F$73</definedName>
    <definedName name="Deferred_payments_for_next_reconciliation_year___total">'Output calcs'!$J$110:$T$110</definedName>
    <definedName name="Deferred_payments_for_next_reconciliation_year___wholesale.ADDN1" xml:space="preserve"> 'Output calcs'!$F$44</definedName>
    <definedName name="Deferred_payments_for_next_reconciliation_year___wholesale.ADDN2" xml:space="preserve"> 'Output calcs'!$F$45</definedName>
    <definedName name="Deferred_payments_for_next_reconciliation_year___wholesale.WN" xml:space="preserve"> 'Output calcs'!$F$42</definedName>
    <definedName name="Deferred_payments_for_next_reconciliation_year___wholesale.WR" xml:space="preserve"> 'Output calcs'!$F$41</definedName>
    <definedName name="Deferred_payments_for_next_reconciliation_year___wholesale.WWN" xml:space="preserve"> 'Output calcs'!$F$43</definedName>
    <definedName name="Deferred_payments_this_year___bioresources__sludge_">'Output calcs'!$J$86:$T$86</definedName>
    <definedName name="Deferred_payments_this_year___business_retail">'Output calcs'!$J$98:$T$98</definedName>
    <definedName name="Deferred_payments_this_year___residential_retail">'Output calcs'!$J$92:$T$92</definedName>
    <definedName name="Deferred_payments_this_year___wholesale.ADDN1">'Output calcs'!$J$58:$T$58</definedName>
    <definedName name="Deferred_payments_this_year___wholesale.ADDN2">'Output calcs'!$J$59:$T$59</definedName>
    <definedName name="Deferred_payments_this_year___wholesale.WN">'Output calcs'!$J$56:$T$56</definedName>
    <definedName name="Deferred_payments_this_year___wholesale.WR">'Output calcs'!$J$55:$T$55</definedName>
    <definedName name="Deferred_payments_this_year___wholesale.WWN">'Output calcs'!$J$57:$T$57</definedName>
    <definedName name="Delayed_Delivery___DDCM_mechanism_adjustments___wholesale.ADDN1">'K-based controls'!$J$128:$T$128</definedName>
    <definedName name="Delayed_Delivery___DDCM_mechanism_adjustments___wholesale.ADDN2">'K-based controls'!$J$129:$T$129</definedName>
    <definedName name="Delayed_Delivery___DDCM_mechanism_adjustments___wholesale.WN">'K-based controls'!$J$126:$T$126</definedName>
    <definedName name="Delayed_Delivery___DDCM_mechanism_adjustments___wholesale.WR">'K-based controls'!$J$125:$T$125</definedName>
    <definedName name="Delayed_Delivery___DDCM_mechanism_adjustments___wholesale.WWN">'K-based controls'!$J$127:$T$127</definedName>
    <definedName name="Delayed_Delivery___DDCM_mechanism_adjustments___wholesale___current_year.ADDN1" xml:space="preserve"> 'K-based controls'!$F$142</definedName>
    <definedName name="Delayed_Delivery___DDCM_mechanism_adjustments___wholesale___current_year.ADDN2" xml:space="preserve"> 'K-based controls'!$F$143</definedName>
    <definedName name="Delayed_Delivery___DDCM_mechanism_adjustments___wholesale___current_year.WN" xml:space="preserve"> 'K-based controls'!$F$140</definedName>
    <definedName name="Delayed_Delivery___DDCM_mechanism_adjustments___wholesale___current_year.WR" xml:space="preserve"> 'K-based controls'!$F$139</definedName>
    <definedName name="Delayed_Delivery___DDCM_mechanism_adjustments___wholesale___current_year.WWN" xml:space="preserve"> 'K-based controls'!$F$141</definedName>
    <definedName name="Delayed_delivery_mechanism_adjustment___wholesale.ADDN1">Inputs!$J$120:$T$120</definedName>
    <definedName name="Delayed_delivery_mechanism_adjustment___wholesale.ADDN2">Inputs!$J$121:$T$121</definedName>
    <definedName name="Delayed_delivery_mechanism_adjustment___wholesale.WN">Inputs!$J$118:$T$118</definedName>
    <definedName name="Delayed_delivery_mechanism_adjustment___wholesale.WR">Inputs!$J$117:$T$117</definedName>
    <definedName name="Delayed_delivery_mechanism_adjustment___wholesale.WWN">Inputs!$J$119:$T$119</definedName>
    <definedName name="Delivery_mechanism_adjustment___wholesale.ADDN1">Inputs!$J$126:$T$126</definedName>
    <definedName name="Delivery_mechanism_adjustment___wholesale.ADDN2">Inputs!$J$127:$T$127</definedName>
    <definedName name="Delivery_mechanism_adjustment___wholesale.WN">Inputs!$J$124:$T$124</definedName>
    <definedName name="Delivery_mechanism_adjustment___wholesale.WR">Inputs!$J$123:$T$123</definedName>
    <definedName name="Delivery_mechanism_adjustment___wholesale.WWN">Inputs!$J$125:$T$125</definedName>
    <definedName name="Discount_rate__wholesale_allowed_return_on_capital___real_CPIH_" xml:space="preserve"> Inputs!$F$132</definedName>
    <definedName name="F">{"bal",#N/A,FALSE,"working papers";"income",#N/A,FALSE,"working papers"}</definedName>
    <definedName name="fdraf">{"bal",#N/A,FALSE,"working papers";"income",#N/A,FALSE,"working papers"}</definedName>
    <definedName name="Fdraft">{"bal",#N/A,FALSE,"working papers";"income",#N/A,FALSE,"working papers"}</definedName>
    <definedName name="Financial_year_end_month" xml:space="preserve"> Inputs!$F$178</definedName>
    <definedName name="Financial_Year_End_Month_Number" xml:space="preserve"> Inputs!$F$18</definedName>
    <definedName name="Financial_Year_Ending">Time!$J$163:$T$163</definedName>
    <definedName name="First_model_column_flag">Time!$J$50:$T$50</definedName>
    <definedName name="First_Modelling_Column_Financial_Year_Number" xml:space="preserve"> Inputs!$F$20</definedName>
    <definedName name="FirstRow">Inputs!$A$7</definedName>
    <definedName name="FirstTime">Inputs!$J$1</definedName>
    <definedName name="Forecast_Period_Flag">Time!$J$90:$T$90</definedName>
    <definedName name="Forecast_Period_Total" xml:space="preserve"> Time!$F$131</definedName>
    <definedName name="Future_year_flag">Time!$J$26:$T$26</definedName>
    <definedName name="IQ_CH">110000</definedName>
    <definedName name="IQ_CQ">5000</definedName>
    <definedName name="IQ_CY">10000</definedName>
    <definedName name="IQ_DAILY">500000</definedName>
    <definedName name="IQ_DNTM">700000</definedName>
    <definedName name="IQ_EXPENSE_CODE_">80019595006</definedName>
    <definedName name="IQ_FH">100000</definedName>
    <definedName name="IQ_FQ">500</definedName>
    <definedName name="IQ_FWD_CY">10001</definedName>
    <definedName name="IQ_FWD_CY1">10002</definedName>
    <definedName name="IQ_FWD_CY2">10003</definedName>
    <definedName name="IQ_FWD_FY">1001</definedName>
    <definedName name="IQ_FWD_FY1">1002</definedName>
    <definedName name="IQ_FWD_FY2">1003</definedName>
    <definedName name="IQ_FWD_Q">501</definedName>
    <definedName name="IQ_FWD_Q1">502</definedName>
    <definedName name="IQ_FWD_Q2">503</definedName>
    <definedName name="IQ_FY">1000</definedName>
    <definedName name="IQ_LATESTK">1000</definedName>
    <definedName name="IQ_LATESTQ">500</definedName>
    <definedName name="IQ_LTM">2000</definedName>
    <definedName name="IQ_LTMMONTH">120000</definedName>
    <definedName name="IQ_MONTH">15000</definedName>
    <definedName name="IQ_MTD">800000</definedName>
    <definedName name="IQ_NAMES_REVISION_DATE_">41366.3748958333</definedName>
    <definedName name="IQ_NTM">6000</definedName>
    <definedName name="IQ_QTD">750000</definedName>
    <definedName name="IQ_TODAY">0</definedName>
    <definedName name="IQ_WEEK">50000</definedName>
    <definedName name="IQ_YTD">3000</definedName>
    <definedName name="IQ_YTDMONTH">130000</definedName>
    <definedName name="Is_column_2_flag">Index!$J$27:$T$27</definedName>
    <definedName name="K_factors__last_determined_.ADDN1">Inputs!$J$142:$T$142</definedName>
    <definedName name="K_factors__last_determined_.ADDN2">Inputs!$J$143:$T$143</definedName>
    <definedName name="K_factors__last_determined_.WN">Inputs!$J$140:$T$140</definedName>
    <definedName name="K_factors__last_determined_.WR">Inputs!$J$139:$T$139</definedName>
    <definedName name="K_factors__last_determined_.WWN">Inputs!$J$141:$T$141</definedName>
    <definedName name="K_factors__last_determined__as__.ADDN1">'K-based controls'!$J$182:$T$182</definedName>
    <definedName name="K_factors__last_determined__as__.ADDN2">'K-based controls'!$J$183:$T$183</definedName>
    <definedName name="K_factors__last_determined__as__.WN">'K-based controls'!$J$180:$T$180</definedName>
    <definedName name="K_factors__last_determined__as__.WR">'K-based controls'!$J$179:$T$179</definedName>
    <definedName name="K_factors__last_determined__as__.WWN">'K-based controls'!$J$181:$T$181</definedName>
    <definedName name="Label">Inputs!$E$1</definedName>
    <definedName name="Last_forecast_date" xml:space="preserve"> Inputs!$F$22</definedName>
    <definedName name="Last_Forecast_Period_Flag">Time!$J$84:$T$84</definedName>
    <definedName name="Last_Pre_Forecast_Date" xml:space="preserve"> Inputs!$F$21</definedName>
    <definedName name="Last_Pre_Forecast_Flag">Time!$J$59:$T$59</definedName>
    <definedName name="Marginal_tax_rate">Inputs!$J$134:$T$134</definedName>
    <definedName name="MasterCHK" localSheetId="11">'Bioresources (Sludge)'!$F$2</definedName>
    <definedName name="MasterCHK" localSheetId="13">'Business retail'!$F$2</definedName>
    <definedName name="MasterCHK" localSheetId="8">Index!$F$2</definedName>
    <definedName name="MasterCHK" localSheetId="6">Inputs!$F$2</definedName>
    <definedName name="MasterCHK" localSheetId="10">'K-based controls'!$F$2</definedName>
    <definedName name="MasterCHK" localSheetId="14">'Output calcs'!$F$2</definedName>
    <definedName name="MasterCHK" localSheetId="12">'Residential retail'!$F$2</definedName>
    <definedName name="MasterCHK" localSheetId="9">'Tax adjustment'!$F$2</definedName>
    <definedName name="MasterCHK" localSheetId="7">Time!$F$2</definedName>
    <definedName name="Model_column_counter">Time!$J$135:$T$135</definedName>
    <definedName name="Model_Column_Total" xml:space="preserve"> Time!$F$45</definedName>
    <definedName name="Model_Period_BEG">Time!$J$126:$T$126</definedName>
    <definedName name="Model_Period_END">Time!$J$150:$T$150</definedName>
    <definedName name="Modelling_Period_Check" xml:space="preserve"> Time!$F$37</definedName>
    <definedName name="Modelling_Period_Check_const" xml:space="preserve"> Time!$F$119</definedName>
    <definedName name="Months_in_year" xml:space="preserve"> Inputs!$F$11</definedName>
    <definedName name="Net_ODI_payments___bioresources__sludge_" xml:space="preserve"> Inputs!$F$37</definedName>
    <definedName name="Net_ODI_payments___business_retail" xml:space="preserve"> Inputs!$F$39</definedName>
    <definedName name="Net_ODI_payments___residential_retail" xml:space="preserve"> Inputs!$F$38</definedName>
    <definedName name="Net_ODI_payments___wholesale.ADDN1" xml:space="preserve"> Inputs!$F$34</definedName>
    <definedName name="Net_ODI_payments___wholesale.ADDN2" xml:space="preserve"> Inputs!$F$35</definedName>
    <definedName name="Net_ODI_payments___wholesale.WN" xml:space="preserve"> Inputs!$F$32</definedName>
    <definedName name="Net_ODI_payments___wholesale.WR" xml:space="preserve"> Inputs!$F$31</definedName>
    <definedName name="Net_ODI_payments___wholesale.WWN" xml:space="preserve"> Inputs!$F$33</definedName>
    <definedName name="Net_ODI_payments_to_be_applied_this_year___bioresources__sludge_" xml:space="preserve"> 'Bioresources (Sludge)'!$F$14</definedName>
    <definedName name="Net_ODI_payments_to_be_applied_this_year___business_retail" xml:space="preserve"> 'Business retail'!$F$14</definedName>
    <definedName name="Net_ODI_payments_to_be_applied_this_year___residential_retail" xml:space="preserve"> 'Residential retail'!$F$14</definedName>
    <definedName name="Net_ODI_payments_to_be_applied_this_year___wholesale.ADDN1" xml:space="preserve"> 'K-based controls'!$F$74</definedName>
    <definedName name="Net_ODI_payments_to_be_applied_this_year___wholesale.ADDN2" xml:space="preserve"> 'K-based controls'!$F$75</definedName>
    <definedName name="Net_ODI_payments_to_be_applied_this_year___wholesale.WN" xml:space="preserve"> 'K-based controls'!$F$72</definedName>
    <definedName name="Net_ODI_payments_to_be_applied_this_year___wholesale.WR" xml:space="preserve"> 'K-based controls'!$F$71</definedName>
    <definedName name="Net_ODI_payments_to_be_applied_this_year___wholesale.WWN" xml:space="preserve"> 'K-based controls'!$F$73</definedName>
    <definedName name="November_CPIH_annual_inflation_figures">Index!$J$22:$T$22</definedName>
    <definedName name="November_CPIH_cumulative_inflation_factor">Index!$J$40:$T$40</definedName>
    <definedName name="November_CPIH_Index">Inputs!$J$135:$T$135</definedName>
    <definedName name="November_CPIH_Index_column_2" xml:space="preserve"> Index!$F$33</definedName>
    <definedName name="November_CPIH_inflation__Prior_year_">Index!$J$15:$T$15</definedName>
    <definedName name="Number_of_customers__cnt_in_last_determination_.tariff.band.1">Inputs!$J$171:$T$171</definedName>
    <definedName name="Number_of_customers__cnt_in_last_determination_.tariff.band.2">Inputs!$J$172:$T$172</definedName>
    <definedName name="Number_of_customers__cnt_in_last_determination_.tariff.band.3">Inputs!$J$173:$T$173</definedName>
    <definedName name="ODI_payment_by_customer_type.tariff.band.1">'Business retail'!$J$67:$T$67</definedName>
    <definedName name="ODI_payment_by_customer_type.tariff.band.2">'Business retail'!$J$68:$T$68</definedName>
    <definedName name="ODI_payment_by_customer_type.tariff.band.3">'Business retail'!$J$69:$T$69</definedName>
    <definedName name="ODI_payments_deferred_from_previous_reconciliation_year___bioresources__sludge_" xml:space="preserve"> Inputs!$F$50</definedName>
    <definedName name="ODI_payments_deferred_from_previous_reconciliation_year___business_retail" xml:space="preserve"> Inputs!$F$52</definedName>
    <definedName name="ODI_payments_deferred_from_previous_reconciliation_year___residential_retail" xml:space="preserve"> Inputs!$F$51</definedName>
    <definedName name="ODI_payments_deferred_from_previous_reconciliation_year___wholesale.ADDN1" xml:space="preserve"> Inputs!$F$47</definedName>
    <definedName name="ODI_payments_deferred_from_previous_reconciliation_year___wholesale.ADDN2" xml:space="preserve"> Inputs!$F$48</definedName>
    <definedName name="ODI_payments_deferred_from_previous_reconciliation_year___wholesale.WN" xml:space="preserve"> Inputs!$F$45</definedName>
    <definedName name="ODI_payments_deferred_from_previous_reconciliation_year___wholesale.WR" xml:space="preserve"> Inputs!$F$44</definedName>
    <definedName name="ODI_payments_deferred_from_previous_reconciliation_year___wholesale.WWN" xml:space="preserve"> Inputs!$F$46</definedName>
    <definedName name="ODI_value_nominal_prices___bioresources__sludge_">'Bioresources (Sludge)'!$J$47:$T$47</definedName>
    <definedName name="ODI_value_nominal_prices___business_retail">'Business retail'!$J$47:$T$47</definedName>
    <definedName name="ODI_value_nominal_prices___residential_retail">'Residential retail'!$J$47:$T$47</definedName>
    <definedName name="ODI_value_nominal_prices___wholesale.ADDN1">'Tax adjustment'!$J$121:$T$121</definedName>
    <definedName name="ODI_value_nominal_prices___wholesale.ADDN2">'Tax adjustment'!$J$122:$T$122</definedName>
    <definedName name="ODI_value_nominal_prices___wholesale.WN">'Tax adjustment'!$J$119:$T$119</definedName>
    <definedName name="ODI_value_nominal_prices___wholesale.WR">'Tax adjustment'!$J$118:$T$118</definedName>
    <definedName name="ODI_value_nominal_prices___wholesale.WWN">'Tax adjustment'!$J$120:$T$120</definedName>
    <definedName name="Other_adjustments____bioresources__sludge_" xml:space="preserve"> Inputs!$F$93</definedName>
    <definedName name="Other_adjustments____business_retail" xml:space="preserve"> Inputs!$F$95</definedName>
    <definedName name="Other_adjustments____residential_retail" xml:space="preserve"> Inputs!$F$94</definedName>
    <definedName name="Other_adjustments___wholesale.ADDN1" xml:space="preserve"> Inputs!$F$90</definedName>
    <definedName name="Other_adjustments___wholesale.ADDN2" xml:space="preserve"> Inputs!$F$91</definedName>
    <definedName name="Other_adjustments___wholesale.WN" xml:space="preserve"> Inputs!$F$88</definedName>
    <definedName name="Other_adjustments___wholesale.WR" xml:space="preserve"> Inputs!$F$87</definedName>
    <definedName name="Other_adjustments___wholesale.WWN" xml:space="preserve"> Inputs!$F$89</definedName>
    <definedName name="Payments_after_abatements_and_deferrals__other_bespoke_adjustments___delivery_adjustments___wholesale.ADDN1" xml:space="preserve"> 'K-based controls'!$F$165</definedName>
    <definedName name="Payments_after_abatements_and_deferrals__other_bespoke_adjustments___delivery_adjustments___wholesale.ADDN2" xml:space="preserve"> 'K-based controls'!$F$166</definedName>
    <definedName name="Payments_after_abatements_and_deferrals__other_bespoke_adjustments___delivery_adjustments___wholesale.WN" xml:space="preserve"> 'K-based controls'!$F$163</definedName>
    <definedName name="Payments_after_abatements_and_deferrals__other_bespoke_adjustments___delivery_adjustments___wholesale.WR" xml:space="preserve"> 'K-based controls'!$F$162</definedName>
    <definedName name="Payments_after_abatements_and_deferrals__other_bespoke_adjustments___delivery_adjustments___wholesale.WWN" xml:space="preserve"> 'K-based controls'!$F$164</definedName>
    <definedName name="Payments_after_abatements_and_deferrals_and_other_bespoke_adjustments___business_retail" xml:space="preserve"> 'Business retail'!$F$32</definedName>
    <definedName name="Payments_after_abatements_and_deferrals_and_other_bespoke_adjustments_this_year___bioresources__sludge_">'Bioresources (Sludge)'!$J$38:$T$38</definedName>
    <definedName name="Payments_after_abatements_and_deferrals_and_other_bespoke_adjustments_this_year___business_retail">'Business retail'!$J$38:$T$38</definedName>
    <definedName name="Payments_after_abatements_and_deferrals_and_other_bespoke_adjustments_this_year___residential_retail">'Residential retail'!$J$38:$T$38</definedName>
    <definedName name="Payments_after_abatements_and_deferrals_and_other_bespoke_adjustments_this_year___wholesale.ADDN1">'Tax adjustment'!$J$107:$T$107</definedName>
    <definedName name="Payments_after_abatements_and_deferrals_and_other_bespoke_adjustments_this_year___wholesale.ADDN2">'Tax adjustment'!$J$108:$T$108</definedName>
    <definedName name="Payments_after_abatements_and_deferrals_and_other_bespoke_adjustments_this_year___wholesale.WN">'Tax adjustment'!$J$105:$T$105</definedName>
    <definedName name="Payments_after_abatements_and_deferrals_and_other_bespoke_adjustments_this_year___wholesale.WR">'Tax adjustment'!$J$104:$T$104</definedName>
    <definedName name="Payments_after_abatements_and_deferrals_and_other_bespoke_adjustments_this_year___wholesale.WWN">'Tax adjustment'!$J$106:$T$106</definedName>
    <definedName name="Payments_after_abatements_and_deferrals_and_other_bespoke_adjustments_total___bioresources__sludge_" xml:space="preserve"> 'Bioresources (Sludge)'!$F$32</definedName>
    <definedName name="Payments_after_abatements_and_deferrals_and_other_bespoke_adjustments_total___residential_retail" xml:space="preserve"> 'Residential retail'!$F$32</definedName>
    <definedName name="Percent_conversion" xml:space="preserve"> Inputs!$F$12</definedName>
    <definedName name="Period_number">Time!$J$167:$T$167</definedName>
    <definedName name="Post_Forecast_Period_Flag">Time!$J$103:$T$103</definedName>
    <definedName name="Post_Forecast_Period_Total" xml:space="preserve"> Time!$F$108</definedName>
    <definedName name="Pre_Forecast_Period_Flag">Time!$J$65:$T$65</definedName>
    <definedName name="Pre_Forecast_Period_Total" xml:space="preserve"> Time!$F$70</definedName>
    <definedName name="Pre_Forecast_vs_Forecast">Time!$J$141:$T$141</definedName>
    <definedName name="Prior_year_cost_change_process_revenue_adjustments___bioresouces">Inputs!$J$112:$T$112</definedName>
    <definedName name="Prior_year_cost_change_process_revenue_adjustments___wholesale.ADDN1">Inputs!$J$108:$T$108</definedName>
    <definedName name="Prior_year_cost_change_process_revenue_adjustments___wholesale.ADDN2">Inputs!$J$109:$T$109</definedName>
    <definedName name="Prior_year_cost_change_process_revenue_adjustments___wholesale.WN">Inputs!$J$106:$T$106</definedName>
    <definedName name="Prior_year_cost_change_process_revenue_adjustments___wholesale.WR">Inputs!$J$105:$T$105</definedName>
    <definedName name="Prior_year_cost_change_process_revenue_adjustments___wholesale.WWN">Inputs!$J$107:$T$107</definedName>
    <definedName name="Proportion_of_revenue_expected_to_be_collected_from_these_customers_in_year_adjustment_to_be_made.tariff.band.1">Inputs!$J$175:$T$175</definedName>
    <definedName name="Proportion_of_revenue_expected_to_be_collected_from_these_customers_in_year_adjustment_to_be_made.tariff.band.2">Inputs!$J$176:$T$176</definedName>
    <definedName name="Proportion_of_revenue_expected_to_be_collected_from_these_customers_in_year_adjustment_to_be_made.tariff.band.3">Inputs!$J$177:$T$177</definedName>
    <definedName name="ReportBarFormat">Contents!$A$5</definedName>
    <definedName name="Reporting_year_as_financial_year_ending" xml:space="preserve"> Inputs!$F$24</definedName>
    <definedName name="Retail_revenue_M__in_last_determination____residential_retail">Inputs!$J$161:$T$161</definedName>
    <definedName name="Revised_allowed_average_retail_cost_component.tariff.band.1">'Business retail'!$J$105:$T$105</definedName>
    <definedName name="Revised_allowed_average_retail_cost_component.tariff.band.2">'Business retail'!$J$106:$T$106</definedName>
    <definedName name="Revised_allowed_average_retail_cost_component.tariff.band.3">'Business retail'!$J$107:$T$107</definedName>
    <definedName name="Revised_allowed_retail_cost_component_in__m.tariff.band.1">'Business retail'!$J$92:$T$92</definedName>
    <definedName name="Revised_allowed_retail_cost_component_in__m.tariff.band.2">'Business retail'!$J$93:$T$93</definedName>
    <definedName name="Revised_allowed_retail_cost_component_in__m.tariff.band.3">'Business retail'!$J$94:$T$94</definedName>
    <definedName name="Revised_K.ADDN1">'Output calcs'!$J$21:$T$21</definedName>
    <definedName name="Revised_K.ADDN2">'Output calcs'!$J$22:$T$22</definedName>
    <definedName name="Revised_K.WN">'Output calcs'!$J$19:$T$19</definedName>
    <definedName name="Revised_K.WR">'Output calcs'!$J$18:$T$18</definedName>
    <definedName name="Revised_K.WWN">'Output calcs'!$J$20:$T$20</definedName>
    <definedName name="Revised_K_as_percent_after_cost_change_process.ADDN1">'K-based controls'!$J$274:$T$274</definedName>
    <definedName name="Revised_K_as_percent_after_cost_change_process.ADDN2">'K-based controls'!$J$275:$T$275</definedName>
    <definedName name="Revised_K_as_percent_after_cost_change_process.WN">'K-based controls'!$J$272:$T$272</definedName>
    <definedName name="Revised_K_as_percent_after_cost_change_process.WR">'K-based controls'!$J$271:$T$271</definedName>
    <definedName name="Revised_K_as_percent_after_cost_change_process.WWN">'K-based controls'!$J$273:$T$273</definedName>
    <definedName name="Revised_K_as_percent_after_ODI.ADDN1">'K-based controls'!$J$332:$T$332</definedName>
    <definedName name="Revised_K_as_percent_after_ODI.ADDN2">'K-based controls'!$J$333:$T$333</definedName>
    <definedName name="Revised_K_as_percent_after_ODI.WN">'K-based controls'!$J$330:$T$330</definedName>
    <definedName name="Revised_K_as_percent_after_ODI.WR">'K-based controls'!$J$329:$T$329</definedName>
    <definedName name="Revised_K_as_percent_after_ODI.WWN">'K-based controls'!$J$331:$T$331</definedName>
    <definedName name="Revised_M">'Residential retail'!$J$72:$T$72</definedName>
    <definedName name="Revised_total_nominal_revenue_after_cost_change_process.ADDN1">'Tax adjustment'!$J$90:$T$90</definedName>
    <definedName name="Revised_total_nominal_revenue_after_cost_change_process.ADDN2">'Tax adjustment'!$J$91:$T$91</definedName>
    <definedName name="Revised_total_nominal_revenue_after_cost_change_process.WN">'Tax adjustment'!$J$88:$T$88</definedName>
    <definedName name="Revised_total_nominal_revenue_after_cost_change_process.WR">'Tax adjustment'!$J$87:$T$87</definedName>
    <definedName name="Revised_total_nominal_revenue_after_cost_change_process.WWN">'Tax adjustment'!$J$89:$T$89</definedName>
    <definedName name="Revised_total_nominal_revenue_after_ODI___wholesale.ADDN1">'Tax adjustment'!$J$171:$T$171</definedName>
    <definedName name="Revised_total_nominal_revenue_after_ODI___wholesale.ADDN2">'Tax adjustment'!$J$172:$T$172</definedName>
    <definedName name="Revised_total_nominal_revenue_after_ODI___wholesale.WN">'Tax adjustment'!$J$169:$T$169</definedName>
    <definedName name="Revised_total_nominal_revenue_after_ODI___wholesale.WR">'Tax adjustment'!$J$168:$T$168</definedName>
    <definedName name="Revised_total_nominal_revenue_after_ODI___wholesale.WWN">'Tax adjustment'!$J$170:$T$170</definedName>
    <definedName name="Revised_unadjusted_revenue__URt_">'Bioresources (Sludge)'!$J$110:$T$110</definedName>
    <definedName name="RiskAfterRecalcMacro">""</definedName>
    <definedName name="RiskAfterSimMacro">""</definedName>
    <definedName name="RiskBeforeRecalcMacro">""</definedName>
    <definedName name="RiskBeforeSimMacro">""</definedName>
    <definedName name="RiskCollectDistributionSamples">2</definedName>
    <definedName name="RiskFixedSeed">1</definedName>
    <definedName name="RiskHasSettings">5</definedName>
    <definedName name="RiskMinimizeOnStart">FALSE</definedName>
    <definedName name="RiskMonitorConvergence">FALSE</definedName>
    <definedName name="RiskMultipleCPUSupportEnabled">TRUE</definedName>
    <definedName name="RiskNumIterations">1000</definedName>
    <definedName name="RiskNumSimulations">1</definedName>
    <definedName name="RiskPauseOnError">FALSE</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tandardRecalc">2</definedName>
    <definedName name="RiskUpdateDisplay">FALSE</definedName>
    <definedName name="RiskUseDifferentSeedForEachSim">FALSE</definedName>
    <definedName name="RiskUseFixedSeed">FALSE</definedName>
    <definedName name="RiskUseMultipleCPUs">TRUE</definedName>
    <definedName name="SAPBEXrevision">1</definedName>
    <definedName name="SAPBEXsysID">"BWB"</definedName>
    <definedName name="SAPBEXwbID">"49ZLUKBQR0WG29D9LLI3IBIIT"</definedName>
    <definedName name="Start_date" xml:space="preserve"> Inputs!$F$19</definedName>
    <definedName name="Tax_on_nominal_cost_change_process_adjustment.ADDN1">'Tax adjustment'!$J$54:$T$54</definedName>
    <definedName name="Tax_on_nominal_cost_change_process_adjustment.ADDN2">'Tax adjustment'!$J$55:$T$55</definedName>
    <definedName name="Tax_on_nominal_cost_change_process_adjustment.WN">'Tax adjustment'!$J$52:$T$52</definedName>
    <definedName name="Tax_on_nominal_cost_change_process_adjustment.WR">'Tax adjustment'!$J$51:$T$51</definedName>
    <definedName name="Tax_on_nominal_cost_change_process_adjustment.WWN">'Tax adjustment'!$J$53:$T$53</definedName>
    <definedName name="Tax_on_nominal_cost_change_process_revenue_adjustment___bioresources__sludge_">'Bioresources (Sludge)'!$J$91:$T$91</definedName>
    <definedName name="Tax_on_nominal_ODI___bioresources__sludge_">'Bioresources (Sludge)'!$J$53:$T$53</definedName>
    <definedName name="Tax_on_nominal_ODI___business_retail">'Business retail'!$J$53:$T$53</definedName>
    <definedName name="Tax_on_nominal_ODI___residential_retail">'Residential retail'!$J$53:$T$53</definedName>
    <definedName name="Tax_on_nominal_ODI___wholesale.ADDN1">'Tax adjustment'!$J$135:$T$135</definedName>
    <definedName name="Tax_on_nominal_ODI___wholesale.ADDN2">'Tax adjustment'!$J$136:$T$136</definedName>
    <definedName name="Tax_on_nominal_ODI___wholesale.WN">'Tax adjustment'!$J$133:$T$133</definedName>
    <definedName name="Tax_on_nominal_ODI___wholesale.WR">'Tax adjustment'!$J$132:$T$132</definedName>
    <definedName name="Tax_on_nominal_ODI___wholesale.WWN">'Tax adjustment'!$J$134:$T$134</definedName>
    <definedName name="Tax_on_Tax_geometric_uplift">'Tax adjustment'!$J$10:$T$10</definedName>
    <definedName name="Thousands_in_a_million" xml:space="preserve"> Inputs!$F$14</definedName>
    <definedName name="Timeline_label">Time!$J$155:$T$155</definedName>
    <definedName name="TimeRow">Inputs!$A$2</definedName>
    <definedName name="TOCFirstLine">Contents!$A$6</definedName>
    <definedName name="TOCobxBioresources__Sludge_">'Bioresources (Sludge)'!$A$1</definedName>
    <definedName name="TOCobxBioresources__Sludge_.Abatements_and_deferrals">'Bioresources (Sludge)'!$A$11</definedName>
    <definedName name="TOCobxBioresources__Sludge_.Revenue_adjustments">'Bioresources (Sludge)'!$A$44</definedName>
    <definedName name="TOCobxBusiness_retail">'Business retail'!$A$1</definedName>
    <definedName name="TOCobxBusiness_retail.Abatements_and_deferrals">'Business retail'!$A$11</definedName>
    <definedName name="TOCobxBusiness_retail.Revenue_adjustments">'Business retail'!$A$44</definedName>
    <definedName name="TOCobxIndex">Index!$A$1</definedName>
    <definedName name="TOCobxInputs">Inputs!$A$1</definedName>
    <definedName name="TOCobxInputs._Cost___delivery_related_revenue_adjustments">Inputs!$A$96</definedName>
    <definedName name="TOCobxInputs.Company_wide_adjustments">Inputs!$A$129</definedName>
    <definedName name="TOCobxInputs.Model_Constants">Inputs!$A$8</definedName>
    <definedName name="TOCobxInputs.ODI_Payments">Inputs!$A$25</definedName>
    <definedName name="TOCobxInputs.ODI_Payments.Net_ODI_payments__by_price_control_">Inputs!$B$28</definedName>
    <definedName name="TOCobxInputs.ODI_Payments.ODI_payments_deferred_from_previous_reconciliation_year">Inputs!$B$41</definedName>
    <definedName name="TOCobxInputs.ODI_Payments.Other_adjustments___to_be_applied_this_year">Inputs!$B$84</definedName>
    <definedName name="TOCobxInputs.ODI_Payments.Voluntary_abatements_or_deferrals___to_be_applied_this_year">Inputs!$B$54</definedName>
    <definedName name="TOCobxInputs.ODI_Payments.Voluntary_abatements_or_deferrals___to_be_applied_this_year.Voluntary_abatements">Inputs!$C$58</definedName>
    <definedName name="TOCobxInputs.ODI_Payments.Voluntary_abatements_or_deferrals___to_be_applied_this_year.Voluntary_deferrals">Inputs!$C$71</definedName>
    <definedName name="TOCobxInputs.Price_control_variables">Inputs!$A$136</definedName>
    <definedName name="TOCobxInputs.Price_control_variables.Bioresources__sludge_">Inputs!$B$151</definedName>
    <definedName name="TOCobxInputs.Price_control_variables.Business_retail">Inputs!$B$164</definedName>
    <definedName name="TOCobxInputs.Price_control_variables.Residential_retail">Inputs!$B$158</definedName>
    <definedName name="TOCobxInputs.Time">Inputs!$A$15</definedName>
    <definedName name="TOCobxK_based_controls">'K-based controls'!$A$1</definedName>
    <definedName name="TOCobxK_based_controls.Abatements_and_deferrals">'K-based controls'!$A$11</definedName>
    <definedName name="TOCobxK_based_controls.Abatements_and_deferrals.Cost_change_process">'K-based controls'!$A$14</definedName>
    <definedName name="TOCobxK_based_controls.Combined_revised_K">'K-based controls'!$A$339</definedName>
    <definedName name="TOCobxK_based_controls.Revenue_adjustments">'K-based controls'!$A$172</definedName>
    <definedName name="TOCobxK_based_controls.Revenue_adjustments.Revised_K_Cost_change_process">'K-based controls'!$A$223</definedName>
    <definedName name="TOCobxK_based_controls.Revenue_adjustments.Revised_K_ODI">'K-based controls'!$A$281</definedName>
    <definedName name="TOCobxOutput_calcs">'Output calcs'!$A$1</definedName>
    <definedName name="TOCobxOutput_calcs.Application_of_ODI_payments">'Output calcs'!$A$11</definedName>
    <definedName name="TOCobxOutput_calcs.ODI_payments_deferred_until_next_reconciliation_year">'Output calcs'!$A$28</definedName>
    <definedName name="TOCobxResidential_retail">'Residential retail'!$A$1</definedName>
    <definedName name="TOCobxResidential_retail.Abatements_and_deferrals">'Residential retail'!$A$11</definedName>
    <definedName name="TOCobxResidential_retail.Revenue_adjustments">'Residential retail'!$A$44</definedName>
    <definedName name="TOCobxTax_adjustment">'Tax adjustment'!$A$1</definedName>
    <definedName name="TOCobxTax_adjustment.Cost_change_process">'Tax adjustment'!$A$16</definedName>
    <definedName name="TOCobxTax_adjustment.ODI_revenues">'Tax adjustment'!$A$97</definedName>
    <definedName name="TOCobxTime">Time!$A$1</definedName>
    <definedName name="TOCobxTime.Forecast_period">Time!$A$76</definedName>
    <definedName name="TOCobxTime.Headers">Time!$A$147</definedName>
    <definedName name="TOCobxTime.Model_period">Time!$A$32</definedName>
    <definedName name="TOCobxTime.Model_period.Model_Column_Counter_">Time!$A$43</definedName>
    <definedName name="TOCobxTime.Other">Time!$A$114</definedName>
    <definedName name="TOCobxTime.Post_forecast_period">Time!$A$96</definedName>
    <definedName name="TOCobxTime.Pre_forecast_period">Time!$A$56</definedName>
    <definedName name="TOCobxTime.Timing">Time!$A$11</definedName>
    <definedName name="TOCrepobxOutputs_Year_">Outputs!$A$8</definedName>
    <definedName name="Total_cost_change_process_adjustment___tax_in__m__2022_23_FYA_CPIH_prices____bioresources__sludge_">'Bioresources (Sludge)'!$J$103:$T$103</definedName>
    <definedName name="Total_ODI_value_including_tax_in__m__2022_23_FYA_CPIH_prices____bioresources__sludge_">'Bioresources (Sludge)'!$J$65:$T$65</definedName>
    <definedName name="Total_Revised_K.ADDN1">'K-based controls'!$J$358:$T$358</definedName>
    <definedName name="Total_Revised_K.ADDN2">'K-based controls'!$J$359:$T$359</definedName>
    <definedName name="Total_Revised_K.WN">'K-based controls'!$J$356:$T$356</definedName>
    <definedName name="Total_Revised_K.WR">'K-based controls'!$J$355:$T$355</definedName>
    <definedName name="Total_Revised_K.WWN">'K-based controls'!$J$357:$T$357</definedName>
    <definedName name="Total_value_cost_change_process.ADDN1">'Tax adjustment'!$J$72:$T$72</definedName>
    <definedName name="Total_value_cost_change_process.ADDN2">'Tax adjustment'!$J$73:$T$73</definedName>
    <definedName name="Total_value_cost_change_process.WN">'Tax adjustment'!$J$70:$T$70</definedName>
    <definedName name="Total_value_cost_change_process.WR">'Tax adjustment'!$J$69:$T$69</definedName>
    <definedName name="Total_value_cost_change_process.WWN">'Tax adjustment'!$J$71:$T$71</definedName>
    <definedName name="Total_value_of_cost_change_process___bioresources__sludge_">'Bioresources (Sludge)'!$J$97:$T$97</definedName>
    <definedName name="Total_value_of_ODI___bioresources__sludge_">'Bioresources (Sludge)'!$J$59:$T$59</definedName>
    <definedName name="Total_value_of_ODI___business_retail">'Business retail'!$J$59:$T$59</definedName>
    <definedName name="Total_value_of_ODI___residential_retail">'Residential retail'!$J$59:$T$59</definedName>
    <definedName name="Total_value_of_ODI___residential_retail_per_customer">'Residential retail'!$J$66:$T$66</definedName>
    <definedName name="Total_value_of_ODI___wholesale.ADDN1">'Tax adjustment'!$J$153:$T$153</definedName>
    <definedName name="Total_value_of_ODI___wholesale.ADDN2">'Tax adjustment'!$J$154:$T$154</definedName>
    <definedName name="Total_value_of_ODI___wholesale.WN">'Tax adjustment'!$J$151:$T$151</definedName>
    <definedName name="Total_value_of_ODI___wholesale.WR">'Tax adjustment'!$J$150:$T$150</definedName>
    <definedName name="Total_value_of_ODI___wholesale.WWN">'Tax adjustment'!$J$152:$T$152</definedName>
    <definedName name="Totals">Inputs!$H$5</definedName>
    <definedName name="Unadjusted_payments_after_abatements___bioresources__sludge_" xml:space="preserve"> 'Bioresources (Sludge)'!$F$20</definedName>
    <definedName name="Unadjusted_payments_after_abatements___business_retail" xml:space="preserve"> 'Business retail'!$F$20</definedName>
    <definedName name="Unadjusted_payments_after_abatements___residential_retail" xml:space="preserve"> 'Residential retail'!$F$20</definedName>
    <definedName name="Unadjusted_payments_after_abatements___wholesale.ADDN1" xml:space="preserve"> 'K-based controls'!$F$92</definedName>
    <definedName name="Unadjusted_payments_after_abatements___wholesale.ADDN2" xml:space="preserve"> 'K-based controls'!$F$93</definedName>
    <definedName name="Unadjusted_payments_after_abatements___wholesale.WN" xml:space="preserve"> 'K-based controls'!$F$90</definedName>
    <definedName name="Unadjusted_payments_after_abatements___wholesale.WR" xml:space="preserve"> 'K-based controls'!$F$89</definedName>
    <definedName name="Unadjusted_payments_after_abatements___wholesale.WWN" xml:space="preserve"> 'K-based controls'!$F$91</definedName>
    <definedName name="Unadjusted_payments_after_abatements_and_deferrals___bioresources__sludge_" xml:space="preserve"> 'Bioresources (Sludge)'!$F$26</definedName>
    <definedName name="Unadjusted_payments_after_abatements_and_deferrals___business_retail" xml:space="preserve"> 'Business retail'!$F$26</definedName>
    <definedName name="Unadjusted_payments_after_abatements_and_deferrals___residential_retail" xml:space="preserve"> 'Residential retail'!$F$26</definedName>
    <definedName name="Unadjusted_payments_after_abatements_and_deferrals___wholesale.ADDN1" xml:space="preserve"> 'K-based controls'!$F$110</definedName>
    <definedName name="Unadjusted_payments_after_abatements_and_deferrals___wholesale.ADDN2" xml:space="preserve"> 'K-based controls'!$F$111</definedName>
    <definedName name="Unadjusted_payments_after_abatements_and_deferrals___wholesale.WN" xml:space="preserve"> 'K-based controls'!$F$108</definedName>
    <definedName name="Unadjusted_payments_after_abatements_and_deferrals___wholesale.WR" xml:space="preserve"> 'K-based controls'!$F$107</definedName>
    <definedName name="Unadjusted_payments_after_abatements_and_deferrals___wholesale.WWN" xml:space="preserve"> 'K-based controls'!$F$109</definedName>
    <definedName name="Unadjusted_revenue__URt_in_last_determination____bioresources__sludge_">Inputs!$J$156:$T$156</definedName>
    <definedName name="Units">Inputs!$G$1</definedName>
    <definedName name="Voluntary_abatements___bioresources__sludge_" xml:space="preserve"> Inputs!$F$67</definedName>
    <definedName name="Voluntary_abatements___business_retail" xml:space="preserve"> Inputs!$F$69</definedName>
    <definedName name="Voluntary_abatements___residential_retail" xml:space="preserve"> Inputs!$F$68</definedName>
    <definedName name="Voluntary_abatements___wholesale.ADDN1" xml:space="preserve"> Inputs!$F$64</definedName>
    <definedName name="Voluntary_abatements___wholesale.ADDN2" xml:space="preserve"> Inputs!$F$65</definedName>
    <definedName name="Voluntary_abatements___wholesale.WN" xml:space="preserve"> Inputs!$F$62</definedName>
    <definedName name="Voluntary_abatements___wholesale.WR" xml:space="preserve"> Inputs!$F$61</definedName>
    <definedName name="Voluntary_abatements___wholesale.WWN" xml:space="preserve"> Inputs!$F$63</definedName>
    <definedName name="Voluntary_deferrals___bioresources__sludge_" xml:space="preserve"> Inputs!$F$80</definedName>
    <definedName name="Voluntary_deferrals___business_retail" xml:space="preserve"> Inputs!$F$82</definedName>
    <definedName name="Voluntary_deferrals___residential_retail" xml:space="preserve"> Inputs!$F$81</definedName>
    <definedName name="Voluntary_deferrals___wholesale.ADDN1" xml:space="preserve"> Inputs!$F$77</definedName>
    <definedName name="Voluntary_deferrals___wholesale.ADDN2" xml:space="preserve"> Inputs!$F$78</definedName>
    <definedName name="Voluntary_deferrals___wholesale.WN" xml:space="preserve"> Inputs!$F$75</definedName>
    <definedName name="Voluntary_deferrals___wholesale.WR" xml:space="preserve"> Inputs!$F$74</definedName>
    <definedName name="Voluntary_deferrals___wholesale.WWN" xml:space="preserve"> Inputs!$F$76</definedName>
    <definedName name="wrn.papersdraft">{"bal",#N/A,FALSE,"working papers";"income",#N/A,FALSE,"working papers"}</definedName>
    <definedName name="wrn.wpapers.">{"bal",#N/A,FALSE,"working papers";"income",#N/A,FALSE,"working papers"}</definedName>
    <definedName name="Year_of_adjustment_lag" xml:space="preserve"> Inputs!$F$23</definedName>
    <definedName name="Year_of_adjustment_to_be_applied">Time!$J$20:$T$20</definedName>
    <definedName name="Year_of_deferral_to_be_applied">'Output calcs'!$J$30:$T$30</definedName>
    <definedName name="Year_of_performance">Time!$J$14:$T$14</definedName>
    <definedName name="Year_that_price_limits_should_be_recalculated.ADDN1">'K-based controls'!$J$216:$T$216</definedName>
    <definedName name="Year_that_price_limits_should_be_recalculated.ADDN2">'K-based controls'!$J$217:$T$217</definedName>
    <definedName name="Year_that_price_limits_should_be_recalculated.WN">'K-based controls'!$J$214:$T$214</definedName>
    <definedName name="Year_that_price_limits_should_be_recalculated.WR">'K-based controls'!$J$213:$T$213</definedName>
    <definedName name="Year_that_price_limits_should_be_recalculated.WWN">'K-based controls'!$J$215:$T$215</definedName>
    <definedName name="Years_of_delay_for_deferrals" xml:space="preserve"> Inputs!$F$133</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15" i="11" l="1"/>
  <c r="R16" i="11"/>
  <c r="S15" i="11"/>
  <c r="S16" i="11"/>
  <c r="E12" i="2"/>
  <c r="A52" i="11"/>
  <c r="B52" i="11"/>
  <c r="C52" i="11"/>
  <c r="D52" i="11"/>
  <c r="E52" i="11"/>
  <c r="F52" i="11"/>
  <c r="G52" i="11"/>
  <c r="I52" i="11"/>
  <c r="U52" i="11"/>
  <c r="V52" i="11"/>
  <c r="W52" i="11"/>
  <c r="X52" i="11"/>
  <c r="Y52" i="11"/>
  <c r="Z52" i="11"/>
  <c r="AA52" i="11"/>
  <c r="AB52" i="11"/>
  <c r="AC52" i="11"/>
  <c r="AD52" i="11"/>
  <c r="AE52" i="11"/>
  <c r="AF52" i="11"/>
  <c r="AG52" i="11"/>
  <c r="AH52" i="11"/>
  <c r="AI52" i="11"/>
  <c r="AJ52" i="11"/>
  <c r="AK52" i="11"/>
  <c r="AL52" i="11"/>
  <c r="AM52" i="11"/>
  <c r="AN52" i="11"/>
  <c r="AO52" i="11"/>
  <c r="AP52" i="11"/>
  <c r="AQ52" i="11"/>
  <c r="AR52" i="11"/>
  <c r="AS52" i="11"/>
  <c r="AT52" i="11"/>
  <c r="AU52" i="11"/>
  <c r="AV52" i="11"/>
  <c r="AW52" i="11"/>
  <c r="AX52" i="11"/>
  <c r="AY52" i="11"/>
  <c r="AZ52" i="11"/>
  <c r="BA52" i="11"/>
  <c r="BB52" i="11"/>
  <c r="BC52" i="11"/>
  <c r="BD52" i="11"/>
  <c r="BE52" i="11"/>
  <c r="BF52" i="11"/>
  <c r="BG52" i="11"/>
  <c r="BH52" i="11"/>
  <c r="BI52" i="11"/>
  <c r="BJ52" i="11"/>
  <c r="BK52" i="11"/>
  <c r="BL52" i="11"/>
  <c r="BM52" i="11"/>
  <c r="BN52" i="11"/>
  <c r="BO52" i="11"/>
  <c r="BP52" i="11"/>
  <c r="BQ52" i="11"/>
  <c r="BR52" i="11"/>
  <c r="BS52" i="11"/>
  <c r="BT52" i="11"/>
  <c r="BU52" i="11"/>
  <c r="BV52" i="11"/>
  <c r="BW52" i="11"/>
  <c r="BX52" i="11"/>
  <c r="BY52" i="11"/>
  <c r="BZ52" i="11"/>
  <c r="CA52" i="11"/>
  <c r="CB52" i="11"/>
  <c r="CC52" i="11"/>
  <c r="CD52" i="11"/>
  <c r="CE52" i="11"/>
  <c r="CF52" i="11"/>
  <c r="CG52" i="11"/>
  <c r="CH52" i="11"/>
  <c r="CI52" i="11"/>
  <c r="CJ52" i="11"/>
  <c r="CK52" i="11"/>
  <c r="CL52" i="11"/>
  <c r="CM52" i="11"/>
  <c r="CN52" i="11"/>
  <c r="CO52" i="11"/>
  <c r="CP52" i="11"/>
  <c r="CQ52" i="11"/>
  <c r="CR52" i="11"/>
  <c r="CS52" i="11"/>
  <c r="CT52" i="11"/>
  <c r="CU52" i="11"/>
  <c r="CV52" i="11"/>
  <c r="CW52" i="11"/>
  <c r="CX52" i="11"/>
  <c r="CY52" i="11"/>
  <c r="CZ52" i="11"/>
  <c r="DA52" i="11"/>
  <c r="DB52" i="11"/>
  <c r="DC52" i="11"/>
  <c r="DD52" i="11"/>
  <c r="DE52" i="11"/>
  <c r="DF52" i="11"/>
  <c r="DG52" i="11"/>
  <c r="DH52" i="11"/>
  <c r="DI52" i="11"/>
  <c r="DJ52" i="11"/>
  <c r="DK52" i="11"/>
  <c r="DL52" i="11"/>
  <c r="DM52" i="11"/>
  <c r="DN52" i="11"/>
  <c r="DO52" i="11"/>
  <c r="DP52" i="11"/>
  <c r="DQ52" i="11"/>
  <c r="DR52" i="11"/>
  <c r="DS52" i="11"/>
  <c r="DT52" i="11"/>
  <c r="DU52" i="11"/>
  <c r="DV52" i="11"/>
  <c r="DW52" i="11"/>
  <c r="DX52" i="11"/>
  <c r="DY52" i="11"/>
  <c r="DZ52" i="11"/>
  <c r="EA52" i="11"/>
  <c r="EB52" i="11"/>
  <c r="EC52" i="11"/>
  <c r="ED52" i="11"/>
  <c r="EE52" i="11"/>
  <c r="EF52" i="11"/>
  <c r="EG52" i="11"/>
  <c r="EH52" i="11"/>
  <c r="EI52" i="11"/>
  <c r="EJ52" i="11"/>
  <c r="EK52" i="11"/>
  <c r="EL52" i="11"/>
  <c r="EM52" i="11"/>
  <c r="EN52" i="11"/>
  <c r="EO52" i="11"/>
  <c r="EP52" i="11"/>
  <c r="EQ52" i="11"/>
  <c r="ER52" i="11"/>
  <c r="ES52" i="11"/>
  <c r="ET52" i="11"/>
  <c r="EU52" i="11"/>
  <c r="EV52" i="11"/>
  <c r="EW52" i="11"/>
  <c r="EX52" i="11"/>
  <c r="EY52" i="11"/>
  <c r="EZ52" i="11"/>
  <c r="FA52" i="11"/>
  <c r="FB52" i="11"/>
  <c r="FC52" i="11"/>
  <c r="FD52" i="11"/>
  <c r="FE52" i="11"/>
  <c r="FF52" i="11"/>
  <c r="FG52" i="11"/>
  <c r="FH52" i="11"/>
  <c r="FI52" i="11"/>
  <c r="FJ52" i="11"/>
  <c r="FK52" i="11"/>
  <c r="FL52" i="11"/>
  <c r="FM52" i="11"/>
  <c r="FN52" i="11"/>
  <c r="FO52" i="11"/>
  <c r="FP52" i="11"/>
  <c r="FQ52" i="11"/>
  <c r="FR52" i="11"/>
  <c r="FS52" i="11"/>
  <c r="FT52" i="11"/>
  <c r="FU52" i="11"/>
  <c r="FV52" i="11"/>
  <c r="FW52" i="11"/>
  <c r="FX52" i="11"/>
  <c r="FY52" i="11"/>
  <c r="FZ52" i="11"/>
  <c r="GA52" i="11"/>
  <c r="GB52" i="11"/>
  <c r="GC52" i="11"/>
  <c r="GD52" i="11"/>
  <c r="GE52" i="11"/>
  <c r="GF52" i="11"/>
  <c r="GG52" i="11"/>
  <c r="GH52" i="11"/>
  <c r="GI52" i="11"/>
  <c r="GJ52" i="11"/>
  <c r="GK52" i="11"/>
  <c r="GL52" i="11"/>
  <c r="GM52" i="11"/>
  <c r="GN52" i="11"/>
  <c r="GO52" i="11"/>
  <c r="GP52" i="11"/>
  <c r="GQ52" i="11"/>
  <c r="GR52" i="11"/>
  <c r="GS52" i="11"/>
  <c r="GT52" i="11"/>
  <c r="GU52" i="11"/>
  <c r="GV52" i="11"/>
  <c r="GW52" i="11"/>
  <c r="GX52" i="11"/>
  <c r="GY52" i="11"/>
  <c r="GZ52" i="11"/>
  <c r="HA52" i="11"/>
  <c r="HB52" i="11"/>
  <c r="HC52" i="11"/>
  <c r="HD52" i="11"/>
  <c r="HE52" i="11"/>
  <c r="HF52" i="11"/>
  <c r="HG52" i="11"/>
  <c r="HH52" i="11"/>
  <c r="HI52" i="11"/>
  <c r="HJ52" i="11"/>
  <c r="HK52" i="11"/>
  <c r="HL52" i="11"/>
  <c r="HM52" i="11"/>
  <c r="HN52" i="11"/>
  <c r="HO52" i="11"/>
  <c r="HP52" i="11"/>
  <c r="HQ52" i="11"/>
  <c r="HR52" i="11"/>
  <c r="HS52" i="11"/>
  <c r="HT52" i="11"/>
  <c r="HU52" i="11"/>
  <c r="HV52" i="11"/>
  <c r="HW52" i="11"/>
  <c r="HX52" i="11"/>
  <c r="HY52" i="11"/>
  <c r="HZ52" i="11"/>
  <c r="IA52" i="11"/>
  <c r="IB52" i="11"/>
  <c r="IC52" i="11"/>
  <c r="ID52" i="11"/>
  <c r="IE52" i="11"/>
  <c r="IF52" i="11"/>
  <c r="IG52" i="11"/>
  <c r="IH52" i="11"/>
  <c r="II52" i="11"/>
  <c r="IJ52" i="11"/>
  <c r="IK52" i="11"/>
  <c r="IL52" i="11"/>
  <c r="IM52" i="11"/>
  <c r="IN52" i="11"/>
  <c r="IO52" i="11"/>
  <c r="IP52" i="11"/>
  <c r="IQ52" i="11"/>
  <c r="IR52" i="11"/>
  <c r="IS52" i="11"/>
  <c r="IT52" i="11"/>
  <c r="IU52" i="11"/>
  <c r="IV52" i="11"/>
  <c r="IW52" i="11"/>
  <c r="IX52" i="11"/>
  <c r="IY52" i="11"/>
  <c r="IZ52" i="11"/>
  <c r="JA52" i="11"/>
  <c r="JB52" i="11"/>
  <c r="JC52" i="11"/>
  <c r="JD52" i="11"/>
  <c r="JE52" i="11"/>
  <c r="JF52" i="11"/>
  <c r="JG52" i="11"/>
  <c r="JH52" i="11"/>
  <c r="JI52" i="11"/>
  <c r="JJ52" i="11"/>
  <c r="JK52" i="11"/>
  <c r="JL52" i="11"/>
  <c r="JM52" i="11"/>
  <c r="JN52" i="11"/>
  <c r="JO52" i="11"/>
  <c r="JP52" i="11"/>
  <c r="JQ52" i="11"/>
  <c r="JR52" i="11"/>
  <c r="JS52" i="11"/>
  <c r="JT52" i="11"/>
  <c r="JU52" i="11"/>
  <c r="JV52" i="11"/>
  <c r="JW52" i="11"/>
  <c r="JX52" i="11"/>
  <c r="JY52" i="11"/>
  <c r="JZ52" i="11"/>
  <c r="KA52" i="11"/>
  <c r="KB52" i="11"/>
  <c r="KC52" i="11"/>
  <c r="KD52" i="11"/>
  <c r="KE52" i="11"/>
  <c r="KF52" i="11"/>
  <c r="KG52" i="11"/>
  <c r="KH52" i="11"/>
  <c r="KI52" i="11"/>
  <c r="KJ52" i="11"/>
  <c r="KK52" i="11"/>
  <c r="KL52" i="11"/>
  <c r="KM52" i="11"/>
  <c r="KN52" i="11"/>
  <c r="KO52" i="11"/>
  <c r="KP52" i="11"/>
  <c r="KQ52" i="11"/>
  <c r="KR52" i="11"/>
  <c r="KS52" i="11"/>
  <c r="KT52" i="11"/>
  <c r="KU52" i="11"/>
  <c r="KV52" i="11"/>
  <c r="KW52" i="11"/>
  <c r="KX52" i="11"/>
  <c r="KY52" i="11"/>
  <c r="KZ52" i="11"/>
  <c r="LA52" i="11"/>
  <c r="LB52" i="11"/>
  <c r="LC52" i="11"/>
  <c r="LD52" i="11"/>
  <c r="LE52" i="11"/>
  <c r="LF52" i="11"/>
  <c r="LG52" i="11"/>
  <c r="LH52" i="11"/>
  <c r="LI52" i="11"/>
  <c r="LJ52" i="11"/>
  <c r="LK52" i="11"/>
  <c r="LL52" i="11"/>
  <c r="LM52" i="11"/>
  <c r="LN52" i="11"/>
  <c r="LO52" i="11"/>
  <c r="LP52" i="11"/>
  <c r="LQ52" i="11"/>
  <c r="LR52" i="11"/>
  <c r="LS52" i="11"/>
  <c r="LT52" i="11"/>
  <c r="LU52" i="11"/>
  <c r="LV52" i="11"/>
  <c r="LW52" i="11"/>
  <c r="LX52" i="11"/>
  <c r="LY52" i="11"/>
  <c r="LZ52" i="11"/>
  <c r="MA52" i="11"/>
  <c r="MB52" i="11"/>
  <c r="MC52" i="11"/>
  <c r="MD52" i="11"/>
  <c r="ME52" i="11"/>
  <c r="MF52" i="11"/>
  <c r="MG52" i="11"/>
  <c r="MH52" i="11"/>
  <c r="MI52" i="11"/>
  <c r="MJ52" i="11"/>
  <c r="MK52" i="11"/>
  <c r="ML52" i="11"/>
  <c r="MM52" i="11"/>
  <c r="MN52" i="11"/>
  <c r="MO52" i="11"/>
  <c r="MP52" i="11"/>
  <c r="MQ52" i="11"/>
  <c r="MR52" i="11"/>
  <c r="MS52" i="11"/>
  <c r="MT52" i="11"/>
  <c r="MU52" i="11"/>
  <c r="MV52" i="11"/>
  <c r="MW52" i="11"/>
  <c r="MX52" i="11"/>
  <c r="MY52" i="11"/>
  <c r="MZ52" i="11"/>
  <c r="NA52" i="11"/>
  <c r="NB52" i="11"/>
  <c r="NC52" i="11"/>
  <c r="ND52" i="11"/>
  <c r="NE52" i="11"/>
  <c r="NF52" i="11"/>
  <c r="NG52" i="11"/>
  <c r="NH52" i="11"/>
  <c r="NI52" i="11"/>
  <c r="NJ52" i="11"/>
  <c r="NK52" i="11"/>
  <c r="NL52" i="11"/>
  <c r="NM52" i="11"/>
  <c r="NN52" i="11"/>
  <c r="NO52" i="11"/>
  <c r="NP52" i="11"/>
  <c r="NQ52" i="11"/>
  <c r="NR52" i="11"/>
  <c r="NS52" i="11"/>
  <c r="NT52" i="11"/>
  <c r="NU52" i="11"/>
  <c r="NV52" i="11"/>
  <c r="NW52" i="11"/>
  <c r="NX52" i="11"/>
  <c r="NY52" i="11"/>
  <c r="NZ52" i="11"/>
  <c r="OA52" i="11"/>
  <c r="OB52" i="11"/>
  <c r="OC52" i="11"/>
  <c r="OD52" i="11"/>
  <c r="OE52" i="11"/>
  <c r="OF52" i="11"/>
  <c r="OG52" i="11"/>
  <c r="OH52" i="11"/>
  <c r="OI52" i="11"/>
  <c r="OJ52" i="11"/>
  <c r="OK52" i="11"/>
  <c r="OL52" i="11"/>
  <c r="OM52" i="11"/>
  <c r="ON52" i="11"/>
  <c r="OO52" i="11"/>
  <c r="OP52" i="11"/>
  <c r="OQ52" i="11"/>
  <c r="OR52" i="11"/>
  <c r="OS52" i="11"/>
  <c r="OT52" i="11"/>
  <c r="OU52" i="11"/>
  <c r="OV52" i="11"/>
  <c r="OW52" i="11"/>
  <c r="OX52" i="11"/>
  <c r="OY52" i="11"/>
  <c r="OZ52" i="11"/>
  <c r="PA52" i="11"/>
  <c r="PB52" i="11"/>
  <c r="PC52" i="11"/>
  <c r="PD52" i="11"/>
  <c r="PE52" i="11"/>
  <c r="PF52" i="11"/>
  <c r="PG52" i="11"/>
  <c r="PH52" i="11"/>
  <c r="PI52" i="11"/>
  <c r="PJ52" i="11"/>
  <c r="PK52" i="11"/>
  <c r="PL52" i="11"/>
  <c r="PM52" i="11"/>
  <c r="PN52" i="11"/>
  <c r="PO52" i="11"/>
  <c r="PP52" i="11"/>
  <c r="PQ52" i="11"/>
  <c r="PR52" i="11"/>
  <c r="PS52" i="11"/>
  <c r="PT52" i="11"/>
  <c r="PU52" i="11"/>
  <c r="PV52" i="11"/>
  <c r="PW52" i="11"/>
  <c r="PX52" i="11"/>
  <c r="PY52" i="11"/>
  <c r="PZ52" i="11"/>
  <c r="QA52" i="11"/>
  <c r="QB52" i="11"/>
  <c r="QC52" i="11"/>
  <c r="QD52" i="11"/>
  <c r="QE52" i="11"/>
  <c r="QF52" i="11"/>
  <c r="QG52" i="11"/>
  <c r="QH52" i="11"/>
  <c r="QI52" i="11"/>
  <c r="QJ52" i="11"/>
  <c r="QK52" i="11"/>
  <c r="QL52" i="11"/>
  <c r="QM52" i="11"/>
  <c r="QN52" i="11"/>
  <c r="QO52" i="11"/>
  <c r="QP52" i="11"/>
  <c r="QQ52" i="11"/>
  <c r="QR52" i="11"/>
  <c r="QS52" i="11"/>
  <c r="QT52" i="11"/>
  <c r="QU52" i="11"/>
  <c r="QV52" i="11"/>
  <c r="QW52" i="11"/>
  <c r="QX52" i="11"/>
  <c r="QY52" i="11"/>
  <c r="QZ52" i="11"/>
  <c r="RA52" i="11"/>
  <c r="RB52" i="11"/>
  <c r="RC52" i="11"/>
  <c r="RD52" i="11"/>
  <c r="RE52" i="11"/>
  <c r="RF52" i="11"/>
  <c r="RG52" i="11"/>
  <c r="RH52" i="11"/>
  <c r="RI52" i="11"/>
  <c r="RJ52" i="11"/>
  <c r="RK52" i="11"/>
  <c r="RL52" i="11"/>
  <c r="RM52" i="11"/>
  <c r="RN52" i="11"/>
  <c r="RO52" i="11"/>
  <c r="RP52" i="11"/>
  <c r="RQ52" i="11"/>
  <c r="RR52" i="11"/>
  <c r="RS52" i="11"/>
  <c r="RT52" i="11"/>
  <c r="RU52" i="11"/>
  <c r="RV52" i="11"/>
  <c r="RW52" i="11"/>
  <c r="RX52" i="11"/>
  <c r="RY52" i="11"/>
  <c r="RZ52" i="11"/>
  <c r="SA52" i="11"/>
  <c r="SB52" i="11"/>
  <c r="SC52" i="11"/>
  <c r="SD52" i="11"/>
  <c r="SE52" i="11"/>
  <c r="SF52" i="11"/>
  <c r="SG52" i="11"/>
  <c r="SH52" i="11"/>
  <c r="SI52" i="11"/>
  <c r="SJ52" i="11"/>
  <c r="SK52" i="11"/>
  <c r="SL52" i="11"/>
  <c r="SM52" i="11"/>
  <c r="SN52" i="11"/>
  <c r="SO52" i="11"/>
  <c r="SP52" i="11"/>
  <c r="SQ52" i="11"/>
  <c r="SR52" i="11"/>
  <c r="SS52" i="11"/>
  <c r="ST52" i="11"/>
  <c r="SU52" i="11"/>
  <c r="SV52" i="11"/>
  <c r="SW52" i="11"/>
  <c r="SX52" i="11"/>
  <c r="SY52" i="11"/>
  <c r="SZ52" i="11"/>
  <c r="TA52" i="11"/>
  <c r="TB52" i="11"/>
  <c r="TC52" i="11"/>
  <c r="TD52" i="11"/>
  <c r="TE52" i="11"/>
  <c r="TF52" i="11"/>
  <c r="TG52" i="11"/>
  <c r="TH52" i="11"/>
  <c r="TI52" i="11"/>
  <c r="TJ52" i="11"/>
  <c r="TK52" i="11"/>
  <c r="TL52" i="11"/>
  <c r="TM52" i="11"/>
  <c r="TN52" i="11"/>
  <c r="TO52" i="11"/>
  <c r="TP52" i="11"/>
  <c r="TQ52" i="11"/>
  <c r="TR52" i="11"/>
  <c r="TS52" i="11"/>
  <c r="TT52" i="11"/>
  <c r="TU52" i="11"/>
  <c r="TV52" i="11"/>
  <c r="TW52" i="11"/>
  <c r="TX52" i="11"/>
  <c r="TY52" i="11"/>
  <c r="TZ52" i="11"/>
  <c r="UA52" i="11"/>
  <c r="UB52" i="11"/>
  <c r="UC52" i="11"/>
  <c r="UD52" i="11"/>
  <c r="UE52" i="11"/>
  <c r="UF52" i="11"/>
  <c r="UG52" i="11"/>
  <c r="UH52" i="11"/>
  <c r="UI52" i="11"/>
  <c r="UJ52" i="11"/>
  <c r="UK52" i="11"/>
  <c r="UL52" i="11"/>
  <c r="UM52" i="11"/>
  <c r="UN52" i="11"/>
  <c r="UO52" i="11"/>
  <c r="UP52" i="11"/>
  <c r="UQ52" i="11"/>
  <c r="UR52" i="11"/>
  <c r="US52" i="11"/>
  <c r="UT52" i="11"/>
  <c r="UU52" i="11"/>
  <c r="UV52" i="11"/>
  <c r="UW52" i="11"/>
  <c r="UX52" i="11"/>
  <c r="UY52" i="11"/>
  <c r="UZ52" i="11"/>
  <c r="VA52" i="11"/>
  <c r="VB52" i="11"/>
  <c r="VC52" i="11"/>
  <c r="VD52" i="11"/>
  <c r="VE52" i="11"/>
  <c r="VF52" i="11"/>
  <c r="VG52" i="11"/>
  <c r="VH52" i="11"/>
  <c r="VI52" i="11"/>
  <c r="VJ52" i="11"/>
  <c r="VK52" i="11"/>
  <c r="VL52" i="11"/>
  <c r="VM52" i="11"/>
  <c r="VN52" i="11"/>
  <c r="VO52" i="11"/>
  <c r="VP52" i="11"/>
  <c r="VQ52" i="11"/>
  <c r="VR52" i="11"/>
  <c r="VS52" i="11"/>
  <c r="VT52" i="11"/>
  <c r="VU52" i="11"/>
  <c r="VV52" i="11"/>
  <c r="VW52" i="11"/>
  <c r="VX52" i="11"/>
  <c r="VY52" i="11"/>
  <c r="VZ52" i="11"/>
  <c r="WA52" i="11"/>
  <c r="WB52" i="11"/>
  <c r="WC52" i="11"/>
  <c r="WD52" i="11"/>
  <c r="WE52" i="11"/>
  <c r="WF52" i="11"/>
  <c r="WG52" i="11"/>
  <c r="WH52" i="11"/>
  <c r="WI52" i="11"/>
  <c r="WJ52" i="11"/>
  <c r="WK52" i="11"/>
  <c r="WL52" i="11"/>
  <c r="WM52" i="11"/>
  <c r="WN52" i="11"/>
  <c r="WO52" i="11"/>
  <c r="WP52" i="11"/>
  <c r="WQ52" i="11"/>
  <c r="WR52" i="11"/>
  <c r="WS52" i="11"/>
  <c r="WT52" i="11"/>
  <c r="WU52" i="11"/>
  <c r="WV52" i="11"/>
  <c r="WW52" i="11"/>
  <c r="WX52" i="11"/>
  <c r="WY52" i="11"/>
  <c r="WZ52" i="11"/>
  <c r="XA52" i="11"/>
  <c r="XB52" i="11"/>
  <c r="XC52" i="11"/>
  <c r="XD52" i="11"/>
  <c r="XE52" i="11"/>
  <c r="XF52" i="11"/>
  <c r="XG52" i="11"/>
  <c r="XH52" i="11"/>
  <c r="XI52" i="11"/>
  <c r="XJ52" i="11"/>
  <c r="XK52" i="11"/>
  <c r="XL52" i="11"/>
  <c r="XM52" i="11"/>
  <c r="XN52" i="11"/>
  <c r="XO52" i="11"/>
  <c r="XP52" i="11"/>
  <c r="XQ52" i="11"/>
  <c r="XR52" i="11"/>
  <c r="XS52" i="11"/>
  <c r="XT52" i="11"/>
  <c r="XU52" i="11"/>
  <c r="XV52" i="11"/>
  <c r="XW52" i="11"/>
  <c r="XX52" i="11"/>
  <c r="XY52" i="11"/>
  <c r="XZ52" i="11"/>
  <c r="YA52" i="11"/>
  <c r="YB52" i="11"/>
  <c r="YC52" i="11"/>
  <c r="YD52" i="11"/>
  <c r="YE52" i="11"/>
  <c r="YF52" i="11"/>
  <c r="YG52" i="11"/>
  <c r="YH52" i="11"/>
  <c r="YI52" i="11"/>
  <c r="YJ52" i="11"/>
  <c r="YK52" i="11"/>
  <c r="YL52" i="11"/>
  <c r="YM52" i="11"/>
  <c r="YN52" i="11"/>
  <c r="YO52" i="11"/>
  <c r="YP52" i="11"/>
  <c r="YQ52" i="11"/>
  <c r="YR52" i="11"/>
  <c r="YS52" i="11"/>
  <c r="YT52" i="11"/>
  <c r="YU52" i="11"/>
  <c r="YV52" i="11"/>
  <c r="YW52" i="11"/>
  <c r="YX52" i="11"/>
  <c r="YY52" i="11"/>
  <c r="YZ52" i="11"/>
  <c r="ZA52" i="11"/>
  <c r="ZB52" i="11"/>
  <c r="ZC52" i="11"/>
  <c r="ZD52" i="11"/>
  <c r="ZE52" i="11"/>
  <c r="ZF52" i="11"/>
  <c r="ZG52" i="11"/>
  <c r="ZH52" i="11"/>
  <c r="ZI52" i="11"/>
  <c r="ZJ52" i="11"/>
  <c r="ZK52" i="11"/>
  <c r="ZL52" i="11"/>
  <c r="ZM52" i="11"/>
  <c r="ZN52" i="11"/>
  <c r="ZO52" i="11"/>
  <c r="ZP52" i="11"/>
  <c r="ZQ52" i="11"/>
  <c r="ZR52" i="11"/>
  <c r="ZS52" i="11"/>
  <c r="ZT52" i="11"/>
  <c r="ZU52" i="11"/>
  <c r="ZV52" i="11"/>
  <c r="ZW52" i="11"/>
  <c r="ZX52" i="11"/>
  <c r="ZY52" i="11"/>
  <c r="ZZ52" i="11"/>
  <c r="AAA52" i="11"/>
  <c r="AAB52" i="11"/>
  <c r="AAC52" i="11"/>
  <c r="AAD52" i="11"/>
  <c r="AAE52" i="11"/>
  <c r="AAF52" i="11"/>
  <c r="AAG52" i="11"/>
  <c r="AAH52" i="11"/>
  <c r="AAI52" i="11"/>
  <c r="AAJ52" i="11"/>
  <c r="AAK52" i="11"/>
  <c r="AAL52" i="11"/>
  <c r="AAM52" i="11"/>
  <c r="AAN52" i="11"/>
  <c r="AAO52" i="11"/>
  <c r="AAP52" i="11"/>
  <c r="AAQ52" i="11"/>
  <c r="AAR52" i="11"/>
  <c r="AAS52" i="11"/>
  <c r="AAT52" i="11"/>
  <c r="AAU52" i="11"/>
  <c r="AAV52" i="11"/>
  <c r="AAW52" i="11"/>
  <c r="AAX52" i="11"/>
  <c r="AAY52" i="11"/>
  <c r="AAZ52" i="11"/>
  <c r="ABA52" i="11"/>
  <c r="ABB52" i="11"/>
  <c r="ABC52" i="11"/>
  <c r="ABD52" i="11"/>
  <c r="ABE52" i="11"/>
  <c r="ABF52" i="11"/>
  <c r="ABG52" i="11"/>
  <c r="ABH52" i="11"/>
  <c r="ABI52" i="11"/>
  <c r="ABJ52" i="11"/>
  <c r="ABK52" i="11"/>
  <c r="ABL52" i="11"/>
  <c r="ABM52" i="11"/>
  <c r="ABN52" i="11"/>
  <c r="ABO52" i="11"/>
  <c r="ABP52" i="11"/>
  <c r="ABQ52" i="11"/>
  <c r="ABR52" i="11"/>
  <c r="ABS52" i="11"/>
  <c r="ABT52" i="11"/>
  <c r="ABU52" i="11"/>
  <c r="ABV52" i="11"/>
  <c r="ABW52" i="11"/>
  <c r="ABX52" i="11"/>
  <c r="ABY52" i="11"/>
  <c r="ABZ52" i="11"/>
  <c r="ACA52" i="11"/>
  <c r="ACB52" i="11"/>
  <c r="ACC52" i="11"/>
  <c r="ACD52" i="11"/>
  <c r="ACE52" i="11"/>
  <c r="ACF52" i="11"/>
  <c r="ACG52" i="11"/>
  <c r="ACH52" i="11"/>
  <c r="ACI52" i="11"/>
  <c r="ACJ52" i="11"/>
  <c r="ACK52" i="11"/>
  <c r="ACL52" i="11"/>
  <c r="ACM52" i="11"/>
  <c r="ACN52" i="11"/>
  <c r="ACO52" i="11"/>
  <c r="ACP52" i="11"/>
  <c r="ACQ52" i="11"/>
  <c r="ACR52" i="11"/>
  <c r="ACS52" i="11"/>
  <c r="ACT52" i="11"/>
  <c r="ACU52" i="11"/>
  <c r="ACV52" i="11"/>
  <c r="ACW52" i="11"/>
  <c r="ACX52" i="11"/>
  <c r="ACY52" i="11"/>
  <c r="ACZ52" i="11"/>
  <c r="ADA52" i="11"/>
  <c r="ADB52" i="11"/>
  <c r="ADC52" i="11"/>
  <c r="ADD52" i="11"/>
  <c r="ADE52" i="11"/>
  <c r="ADF52" i="11"/>
  <c r="ADG52" i="11"/>
  <c r="ADH52" i="11"/>
  <c r="ADI52" i="11"/>
  <c r="ADJ52" i="11"/>
  <c r="ADK52" i="11"/>
  <c r="ADL52" i="11"/>
  <c r="ADM52" i="11"/>
  <c r="ADN52" i="11"/>
  <c r="ADO52" i="11"/>
  <c r="ADP52" i="11"/>
  <c r="ADQ52" i="11"/>
  <c r="ADR52" i="11"/>
  <c r="ADS52" i="11"/>
  <c r="ADT52" i="11"/>
  <c r="ADU52" i="11"/>
  <c r="ADV52" i="11"/>
  <c r="ADW52" i="11"/>
  <c r="ADX52" i="11"/>
  <c r="ADY52" i="11"/>
  <c r="ADZ52" i="11"/>
  <c r="AEA52" i="11"/>
  <c r="AEB52" i="11"/>
  <c r="AEC52" i="11"/>
  <c r="AED52" i="11"/>
  <c r="AEE52" i="11"/>
  <c r="AEF52" i="11"/>
  <c r="AEG52" i="11"/>
  <c r="AEH52" i="11"/>
  <c r="AEI52" i="11"/>
  <c r="AEJ52" i="11"/>
  <c r="AEK52" i="11"/>
  <c r="AEL52" i="11"/>
  <c r="AEM52" i="11"/>
  <c r="AEN52" i="11"/>
  <c r="AEO52" i="11"/>
  <c r="AEP52" i="11"/>
  <c r="AEQ52" i="11"/>
  <c r="AER52" i="11"/>
  <c r="AES52" i="11"/>
  <c r="AET52" i="11"/>
  <c r="AEU52" i="11"/>
  <c r="AEV52" i="11"/>
  <c r="AEW52" i="11"/>
  <c r="AEX52" i="11"/>
  <c r="AEY52" i="11"/>
  <c r="AEZ52" i="11"/>
  <c r="AFA52" i="11"/>
  <c r="AFB52" i="11"/>
  <c r="AFC52" i="11"/>
  <c r="AFD52" i="11"/>
  <c r="AFE52" i="11"/>
  <c r="AFF52" i="11"/>
  <c r="AFG52" i="11"/>
  <c r="AFH52" i="11"/>
  <c r="AFI52" i="11"/>
  <c r="AFJ52" i="11"/>
  <c r="AFK52" i="11"/>
  <c r="AFL52" i="11"/>
  <c r="AFM52" i="11"/>
  <c r="AFN52" i="11"/>
  <c r="AFO52" i="11"/>
  <c r="AFP52" i="11"/>
  <c r="AFQ52" i="11"/>
  <c r="AFR52" i="11"/>
  <c r="AFS52" i="11"/>
  <c r="AFT52" i="11"/>
  <c r="AFU52" i="11"/>
  <c r="AFV52" i="11"/>
  <c r="AFW52" i="11"/>
  <c r="AFX52" i="11"/>
  <c r="AFY52" i="11"/>
  <c r="AFZ52" i="11"/>
  <c r="AGA52" i="11"/>
  <c r="AGB52" i="11"/>
  <c r="AGC52" i="11"/>
  <c r="AGD52" i="11"/>
  <c r="AGE52" i="11"/>
  <c r="AGF52" i="11"/>
  <c r="AGG52" i="11"/>
  <c r="AGH52" i="11"/>
  <c r="AGI52" i="11"/>
  <c r="AGJ52" i="11"/>
  <c r="AGK52" i="11"/>
  <c r="AGL52" i="11"/>
  <c r="AGM52" i="11"/>
  <c r="AGN52" i="11"/>
  <c r="AGO52" i="11"/>
  <c r="AGP52" i="11"/>
  <c r="AGQ52" i="11"/>
  <c r="AGR52" i="11"/>
  <c r="AGS52" i="11"/>
  <c r="AGT52" i="11"/>
  <c r="AGU52" i="11"/>
  <c r="AGV52" i="11"/>
  <c r="AGW52" i="11"/>
  <c r="AGX52" i="11"/>
  <c r="AGY52" i="11"/>
  <c r="AGZ52" i="11"/>
  <c r="AHA52" i="11"/>
  <c r="AHB52" i="11"/>
  <c r="AHC52" i="11"/>
  <c r="AHD52" i="11"/>
  <c r="AHE52" i="11"/>
  <c r="AHF52" i="11"/>
  <c r="AHG52" i="11"/>
  <c r="AHH52" i="11"/>
  <c r="AHI52" i="11"/>
  <c r="AHJ52" i="11"/>
  <c r="AHK52" i="11"/>
  <c r="AHL52" i="11"/>
  <c r="AHM52" i="11"/>
  <c r="AHN52" i="11"/>
  <c r="AHO52" i="11"/>
  <c r="AHP52" i="11"/>
  <c r="AHQ52" i="11"/>
  <c r="AHR52" i="11"/>
  <c r="AHS52" i="11"/>
  <c r="AHT52" i="11"/>
  <c r="AHU52" i="11"/>
  <c r="AHV52" i="11"/>
  <c r="AHW52" i="11"/>
  <c r="AHX52" i="11"/>
  <c r="AHY52" i="11"/>
  <c r="AHZ52" i="11"/>
  <c r="AIA52" i="11"/>
  <c r="AIB52" i="11"/>
  <c r="AIC52" i="11"/>
  <c r="AID52" i="11"/>
  <c r="AIE52" i="11"/>
  <c r="AIF52" i="11"/>
  <c r="AIG52" i="11"/>
  <c r="AIH52" i="11"/>
  <c r="AII52" i="11"/>
  <c r="AIJ52" i="11"/>
  <c r="AIK52" i="11"/>
  <c r="AIL52" i="11"/>
  <c r="AIM52" i="11"/>
  <c r="AIN52" i="11"/>
  <c r="AIO52" i="11"/>
  <c r="AIP52" i="11"/>
  <c r="AIQ52" i="11"/>
  <c r="AIR52" i="11"/>
  <c r="AIS52" i="11"/>
  <c r="AIT52" i="11"/>
  <c r="AIU52" i="11"/>
  <c r="AIV52" i="11"/>
  <c r="AIW52" i="11"/>
  <c r="AIX52" i="11"/>
  <c r="AIY52" i="11"/>
  <c r="AIZ52" i="11"/>
  <c r="AJA52" i="11"/>
  <c r="AJB52" i="11"/>
  <c r="AJC52" i="11"/>
  <c r="AJD52" i="11"/>
  <c r="AJE52" i="11"/>
  <c r="AJF52" i="11"/>
  <c r="AJG52" i="11"/>
  <c r="AJH52" i="11"/>
  <c r="AJI52" i="11"/>
  <c r="AJJ52" i="11"/>
  <c r="AJK52" i="11"/>
  <c r="AJL52" i="11"/>
  <c r="AJM52" i="11"/>
  <c r="AJN52" i="11"/>
  <c r="AJO52" i="11"/>
  <c r="AJP52" i="11"/>
  <c r="AJQ52" i="11"/>
  <c r="AJR52" i="11"/>
  <c r="AJS52" i="11"/>
  <c r="AJT52" i="11"/>
  <c r="AJU52" i="11"/>
  <c r="AJV52" i="11"/>
  <c r="AJW52" i="11"/>
  <c r="AJX52" i="11"/>
  <c r="AJY52" i="11"/>
  <c r="AJZ52" i="11"/>
  <c r="AKA52" i="11"/>
  <c r="AKB52" i="11"/>
  <c r="AKC52" i="11"/>
  <c r="AKD52" i="11"/>
  <c r="AKE52" i="11"/>
  <c r="AKF52" i="11"/>
  <c r="AKG52" i="11"/>
  <c r="AKH52" i="11"/>
  <c r="AKI52" i="11"/>
  <c r="AKJ52" i="11"/>
  <c r="AKK52" i="11"/>
  <c r="AKL52" i="11"/>
  <c r="AKM52" i="11"/>
  <c r="AKN52" i="11"/>
  <c r="AKO52" i="11"/>
  <c r="AKP52" i="11"/>
  <c r="AKQ52" i="11"/>
  <c r="AKR52" i="11"/>
  <c r="AKS52" i="11"/>
  <c r="AKT52" i="11"/>
  <c r="AKU52" i="11"/>
  <c r="AKV52" i="11"/>
  <c r="AKW52" i="11"/>
  <c r="AKX52" i="11"/>
  <c r="AKY52" i="11"/>
  <c r="AKZ52" i="11"/>
  <c r="ALA52" i="11"/>
  <c r="ALB52" i="11"/>
  <c r="ALC52" i="11"/>
  <c r="ALD52" i="11"/>
  <c r="ALE52" i="11"/>
  <c r="ALF52" i="11"/>
  <c r="ALG52" i="11"/>
  <c r="ALH52" i="11"/>
  <c r="ALI52" i="11"/>
  <c r="ALJ52" i="11"/>
  <c r="ALK52" i="11"/>
  <c r="ALL52" i="11"/>
  <c r="ALM52" i="11"/>
  <c r="ALN52" i="11"/>
  <c r="ALO52" i="11"/>
  <c r="ALP52" i="11"/>
  <c r="ALQ52" i="11"/>
  <c r="ALR52" i="11"/>
  <c r="ALS52" i="11"/>
  <c r="ALT52" i="11"/>
  <c r="ALU52" i="11"/>
  <c r="ALV52" i="11"/>
  <c r="ALW52" i="11"/>
  <c r="ALX52" i="11"/>
  <c r="ALY52" i="11"/>
  <c r="ALZ52" i="11"/>
  <c r="AMA52" i="11"/>
  <c r="AMB52" i="11"/>
  <c r="AMC52" i="11"/>
  <c r="AMD52" i="11"/>
  <c r="AME52" i="11"/>
  <c r="AMF52" i="11"/>
  <c r="AMG52" i="11"/>
  <c r="AMH52" i="11"/>
  <c r="AMI52" i="11"/>
  <c r="AMJ52" i="11"/>
  <c r="AMK52" i="11"/>
  <c r="AML52" i="11"/>
  <c r="AMM52" i="11"/>
  <c r="AMN52" i="11"/>
  <c r="AMO52" i="11"/>
  <c r="AMP52" i="11"/>
  <c r="AMQ52" i="11"/>
  <c r="AMR52" i="11"/>
  <c r="AMS52" i="11"/>
  <c r="AMT52" i="11"/>
  <c r="AMU52" i="11"/>
  <c r="AMV52" i="11"/>
  <c r="AMW52" i="11"/>
  <c r="AMX52" i="11"/>
  <c r="AMY52" i="11"/>
  <c r="AMZ52" i="11"/>
  <c r="ANA52" i="11"/>
  <c r="ANB52" i="11"/>
  <c r="ANC52" i="11"/>
  <c r="AND52" i="11"/>
  <c r="ANE52" i="11"/>
  <c r="ANF52" i="11"/>
  <c r="ANG52" i="11"/>
  <c r="ANH52" i="11"/>
  <c r="ANI52" i="11"/>
  <c r="ANJ52" i="11"/>
  <c r="ANK52" i="11"/>
  <c r="ANL52" i="11"/>
  <c r="ANM52" i="11"/>
  <c r="ANN52" i="11"/>
  <c r="ANO52" i="11"/>
  <c r="ANP52" i="11"/>
  <c r="ANQ52" i="11"/>
  <c r="ANR52" i="11"/>
  <c r="ANS52" i="11"/>
  <c r="ANT52" i="11"/>
  <c r="ANU52" i="11"/>
  <c r="ANV52" i="11"/>
  <c r="ANW52" i="11"/>
  <c r="ANX52" i="11"/>
  <c r="ANY52" i="11"/>
  <c r="ANZ52" i="11"/>
  <c r="AOA52" i="11"/>
  <c r="AOB52" i="11"/>
  <c r="AOC52" i="11"/>
  <c r="AOD52" i="11"/>
  <c r="AOE52" i="11"/>
  <c r="AOF52" i="11"/>
  <c r="AOG52" i="11"/>
  <c r="AOH52" i="11"/>
  <c r="AOI52" i="11"/>
  <c r="AOJ52" i="11"/>
  <c r="AOK52" i="11"/>
  <c r="AOL52" i="11"/>
  <c r="AOM52" i="11"/>
  <c r="AON52" i="11"/>
  <c r="AOO52" i="11"/>
  <c r="AOP52" i="11"/>
  <c r="AOQ52" i="11"/>
  <c r="AOR52" i="11"/>
  <c r="AOS52" i="11"/>
  <c r="AOT52" i="11"/>
  <c r="AOU52" i="11"/>
  <c r="AOV52" i="11"/>
  <c r="AOW52" i="11"/>
  <c r="AOX52" i="11"/>
  <c r="AOY52" i="11"/>
  <c r="AOZ52" i="11"/>
  <c r="APA52" i="11"/>
  <c r="APB52" i="11"/>
  <c r="APC52" i="11"/>
  <c r="APD52" i="11"/>
  <c r="APE52" i="11"/>
  <c r="APF52" i="11"/>
  <c r="APG52" i="11"/>
  <c r="APH52" i="11"/>
  <c r="API52" i="11"/>
  <c r="APJ52" i="11"/>
  <c r="APK52" i="11"/>
  <c r="APL52" i="11"/>
  <c r="APM52" i="11"/>
  <c r="APN52" i="11"/>
  <c r="APO52" i="11"/>
  <c r="APP52" i="11"/>
  <c r="APQ52" i="11"/>
  <c r="APR52" i="11"/>
  <c r="APS52" i="11"/>
  <c r="APT52" i="11"/>
  <c r="APU52" i="11"/>
  <c r="APV52" i="11"/>
  <c r="APW52" i="11"/>
  <c r="APX52" i="11"/>
  <c r="APY52" i="11"/>
  <c r="APZ52" i="11"/>
  <c r="AQA52" i="11"/>
  <c r="AQB52" i="11"/>
  <c r="AQC52" i="11"/>
  <c r="AQD52" i="11"/>
  <c r="AQE52" i="11"/>
  <c r="AQF52" i="11"/>
  <c r="AQG52" i="11"/>
  <c r="AQH52" i="11"/>
  <c r="AQI52" i="11"/>
  <c r="AQJ52" i="11"/>
  <c r="AQK52" i="11"/>
  <c r="AQL52" i="11"/>
  <c r="AQM52" i="11"/>
  <c r="AQN52" i="11"/>
  <c r="AQO52" i="11"/>
  <c r="AQP52" i="11"/>
  <c r="AQQ52" i="11"/>
  <c r="AQR52" i="11"/>
  <c r="AQS52" i="11"/>
  <c r="AQT52" i="11"/>
  <c r="AQU52" i="11"/>
  <c r="AQV52" i="11"/>
  <c r="AQW52" i="11"/>
  <c r="AQX52" i="11"/>
  <c r="AQY52" i="11"/>
  <c r="AQZ52" i="11"/>
  <c r="ARA52" i="11"/>
  <c r="ARB52" i="11"/>
  <c r="ARC52" i="11"/>
  <c r="ARD52" i="11"/>
  <c r="ARE52" i="11"/>
  <c r="ARF52" i="11"/>
  <c r="ARG52" i="11"/>
  <c r="ARH52" i="11"/>
  <c r="ARI52" i="11"/>
  <c r="ARJ52" i="11"/>
  <c r="ARK52" i="11"/>
  <c r="ARL52" i="11"/>
  <c r="ARM52" i="11"/>
  <c r="ARN52" i="11"/>
  <c r="ARO52" i="11"/>
  <c r="ARP52" i="11"/>
  <c r="ARQ52" i="11"/>
  <c r="ARR52" i="11"/>
  <c r="ARS52" i="11"/>
  <c r="ART52" i="11"/>
  <c r="ARU52" i="11"/>
  <c r="ARV52" i="11"/>
  <c r="ARW52" i="11"/>
  <c r="ARX52" i="11"/>
  <c r="ARY52" i="11"/>
  <c r="ARZ52" i="11"/>
  <c r="ASA52" i="11"/>
  <c r="ASB52" i="11"/>
  <c r="ASC52" i="11"/>
  <c r="ASD52" i="11"/>
  <c r="ASE52" i="11"/>
  <c r="ASF52" i="11"/>
  <c r="ASG52" i="11"/>
  <c r="ASH52" i="11"/>
  <c r="ASI52" i="11"/>
  <c r="ASJ52" i="11"/>
  <c r="ASK52" i="11"/>
  <c r="ASL52" i="11"/>
  <c r="ASM52" i="11"/>
  <c r="ASN52" i="11"/>
  <c r="ASO52" i="11"/>
  <c r="ASP52" i="11"/>
  <c r="ASQ52" i="11"/>
  <c r="ASR52" i="11"/>
  <c r="ASS52" i="11"/>
  <c r="AST52" i="11"/>
  <c r="ASU52" i="11"/>
  <c r="ASV52" i="11"/>
  <c r="ASW52" i="11"/>
  <c r="ASX52" i="11"/>
  <c r="ASY52" i="11"/>
  <c r="ASZ52" i="11"/>
  <c r="ATA52" i="11"/>
  <c r="ATB52" i="11"/>
  <c r="ATC52" i="11"/>
  <c r="ATD52" i="11"/>
  <c r="ATE52" i="11"/>
  <c r="ATF52" i="11"/>
  <c r="ATG52" i="11"/>
  <c r="ATH52" i="11"/>
  <c r="ATI52" i="11"/>
  <c r="ATJ52" i="11"/>
  <c r="ATK52" i="11"/>
  <c r="ATL52" i="11"/>
  <c r="ATM52" i="11"/>
  <c r="ATN52" i="11"/>
  <c r="ATO52" i="11"/>
  <c r="ATP52" i="11"/>
  <c r="ATQ52" i="11"/>
  <c r="ATR52" i="11"/>
  <c r="ATS52" i="11"/>
  <c r="ATT52" i="11"/>
  <c r="ATU52" i="11"/>
  <c r="ATV52" i="11"/>
  <c r="ATW52" i="11"/>
  <c r="ATX52" i="11"/>
  <c r="ATY52" i="11"/>
  <c r="ATZ52" i="11"/>
  <c r="AUA52" i="11"/>
  <c r="AUB52" i="11"/>
  <c r="AUC52" i="11"/>
  <c r="AUD52" i="11"/>
  <c r="AUE52" i="11"/>
  <c r="AUF52" i="11"/>
  <c r="AUG52" i="11"/>
  <c r="AUH52" i="11"/>
  <c r="AUI52" i="11"/>
  <c r="AUJ52" i="11"/>
  <c r="AUK52" i="11"/>
  <c r="AUL52" i="11"/>
  <c r="AUM52" i="11"/>
  <c r="AUN52" i="11"/>
  <c r="AUO52" i="11"/>
  <c r="AUP52" i="11"/>
  <c r="AUQ52" i="11"/>
  <c r="AUR52" i="11"/>
  <c r="AUS52" i="11"/>
  <c r="AUT52" i="11"/>
  <c r="AUU52" i="11"/>
  <c r="AUV52" i="11"/>
  <c r="AUW52" i="11"/>
  <c r="AUX52" i="11"/>
  <c r="AUY52" i="11"/>
  <c r="AUZ52" i="11"/>
  <c r="AVA52" i="11"/>
  <c r="AVB52" i="11"/>
  <c r="AVC52" i="11"/>
  <c r="AVD52" i="11"/>
  <c r="AVE52" i="11"/>
  <c r="AVF52" i="11"/>
  <c r="AVG52" i="11"/>
  <c r="AVH52" i="11"/>
  <c r="AVI52" i="11"/>
  <c r="AVJ52" i="11"/>
  <c r="AVK52" i="11"/>
  <c r="AVL52" i="11"/>
  <c r="AVM52" i="11"/>
  <c r="AVN52" i="11"/>
  <c r="AVO52" i="11"/>
  <c r="AVP52" i="11"/>
  <c r="AVQ52" i="11"/>
  <c r="AVR52" i="11"/>
  <c r="AVS52" i="11"/>
  <c r="AVT52" i="11"/>
  <c r="AVU52" i="11"/>
  <c r="AVV52" i="11"/>
  <c r="AVW52" i="11"/>
  <c r="AVX52" i="11"/>
  <c r="AVY52" i="11"/>
  <c r="AVZ52" i="11"/>
  <c r="AWA52" i="11"/>
  <c r="AWB52" i="11"/>
  <c r="AWC52" i="11"/>
  <c r="AWD52" i="11"/>
  <c r="AWE52" i="11"/>
  <c r="AWF52" i="11"/>
  <c r="AWG52" i="11"/>
  <c r="AWH52" i="11"/>
  <c r="AWI52" i="11"/>
  <c r="AWJ52" i="11"/>
  <c r="AWK52" i="11"/>
  <c r="AWL52" i="11"/>
  <c r="AWM52" i="11"/>
  <c r="AWN52" i="11"/>
  <c r="AWO52" i="11"/>
  <c r="AWP52" i="11"/>
  <c r="AWQ52" i="11"/>
  <c r="AWR52" i="11"/>
  <c r="AWS52" i="11"/>
  <c r="AWT52" i="11"/>
  <c r="AWU52" i="11"/>
  <c r="AWV52" i="11"/>
  <c r="AWW52" i="11"/>
  <c r="AWX52" i="11"/>
  <c r="AWY52" i="11"/>
  <c r="AWZ52" i="11"/>
  <c r="AXA52" i="11"/>
  <c r="AXB52" i="11"/>
  <c r="AXC52" i="11"/>
  <c r="AXD52" i="11"/>
  <c r="AXE52" i="11"/>
  <c r="AXF52" i="11"/>
  <c r="AXG52" i="11"/>
  <c r="AXH52" i="11"/>
  <c r="AXI52" i="11"/>
  <c r="AXJ52" i="11"/>
  <c r="AXK52" i="11"/>
  <c r="AXL52" i="11"/>
  <c r="AXM52" i="11"/>
  <c r="AXN52" i="11"/>
  <c r="AXO52" i="11"/>
  <c r="AXP52" i="11"/>
  <c r="AXQ52" i="11"/>
  <c r="AXR52" i="11"/>
  <c r="AXS52" i="11"/>
  <c r="AXT52" i="11"/>
  <c r="AXU52" i="11"/>
  <c r="AXV52" i="11"/>
  <c r="AXW52" i="11"/>
  <c r="AXX52" i="11"/>
  <c r="AXY52" i="11"/>
  <c r="AXZ52" i="11"/>
  <c r="AYA52" i="11"/>
  <c r="AYB52" i="11"/>
  <c r="AYC52" i="11"/>
  <c r="AYD52" i="11"/>
  <c r="AYE52" i="11"/>
  <c r="AYF52" i="11"/>
  <c r="AYG52" i="11"/>
  <c r="AYH52" i="11"/>
  <c r="AYI52" i="11"/>
  <c r="AYJ52" i="11"/>
  <c r="AYK52" i="11"/>
  <c r="AYL52" i="11"/>
  <c r="AYM52" i="11"/>
  <c r="AYN52" i="11"/>
  <c r="AYO52" i="11"/>
  <c r="AYP52" i="11"/>
  <c r="AYQ52" i="11"/>
  <c r="AYR52" i="11"/>
  <c r="AYS52" i="11"/>
  <c r="AYT52" i="11"/>
  <c r="AYU52" i="11"/>
  <c r="AYV52" i="11"/>
  <c r="AYW52" i="11"/>
  <c r="AYX52" i="11"/>
  <c r="AYY52" i="11"/>
  <c r="AYZ52" i="11"/>
  <c r="AZA52" i="11"/>
  <c r="AZB52" i="11"/>
  <c r="AZC52" i="11"/>
  <c r="AZD52" i="11"/>
  <c r="AZE52" i="11"/>
  <c r="AZF52" i="11"/>
  <c r="AZG52" i="11"/>
  <c r="AZH52" i="11"/>
  <c r="AZI52" i="11"/>
  <c r="AZJ52" i="11"/>
  <c r="AZK52" i="11"/>
  <c r="AZL52" i="11"/>
  <c r="AZM52" i="11"/>
  <c r="AZN52" i="11"/>
  <c r="AZO52" i="11"/>
  <c r="AZP52" i="11"/>
  <c r="AZQ52" i="11"/>
  <c r="AZR52" i="11"/>
  <c r="AZS52" i="11"/>
  <c r="AZT52" i="11"/>
  <c r="AZU52" i="11"/>
  <c r="AZV52" i="11"/>
  <c r="AZW52" i="11"/>
  <c r="AZX52" i="11"/>
  <c r="AZY52" i="11"/>
  <c r="AZZ52" i="11"/>
  <c r="BAA52" i="11"/>
  <c r="BAB52" i="11"/>
  <c r="BAC52" i="11"/>
  <c r="BAD52" i="11"/>
  <c r="BAE52" i="11"/>
  <c r="BAF52" i="11"/>
  <c r="BAG52" i="11"/>
  <c r="BAH52" i="11"/>
  <c r="BAI52" i="11"/>
  <c r="BAJ52" i="11"/>
  <c r="BAK52" i="11"/>
  <c r="BAL52" i="11"/>
  <c r="BAM52" i="11"/>
  <c r="BAN52" i="11"/>
  <c r="BAO52" i="11"/>
  <c r="BAP52" i="11"/>
  <c r="BAQ52" i="11"/>
  <c r="BAR52" i="11"/>
  <c r="BAS52" i="11"/>
  <c r="BAT52" i="11"/>
  <c r="BAU52" i="11"/>
  <c r="BAV52" i="11"/>
  <c r="BAW52" i="11"/>
  <c r="BAX52" i="11"/>
  <c r="BAY52" i="11"/>
  <c r="BAZ52" i="11"/>
  <c r="BBA52" i="11"/>
  <c r="BBB52" i="11"/>
  <c r="BBC52" i="11"/>
  <c r="BBD52" i="11"/>
  <c r="BBE52" i="11"/>
  <c r="BBF52" i="11"/>
  <c r="BBG52" i="11"/>
  <c r="BBH52" i="11"/>
  <c r="BBI52" i="11"/>
  <c r="BBJ52" i="11"/>
  <c r="BBK52" i="11"/>
  <c r="BBL52" i="11"/>
  <c r="BBM52" i="11"/>
  <c r="BBN52" i="11"/>
  <c r="BBO52" i="11"/>
  <c r="BBP52" i="11"/>
  <c r="BBQ52" i="11"/>
  <c r="BBR52" i="11"/>
  <c r="BBS52" i="11"/>
  <c r="BBT52" i="11"/>
  <c r="BBU52" i="11"/>
  <c r="BBV52" i="11"/>
  <c r="BBW52" i="11"/>
  <c r="BBX52" i="11"/>
  <c r="BBY52" i="11"/>
  <c r="BBZ52" i="11"/>
  <c r="BCA52" i="11"/>
  <c r="BCB52" i="11"/>
  <c r="BCC52" i="11"/>
  <c r="BCD52" i="11"/>
  <c r="BCE52" i="11"/>
  <c r="BCF52" i="11"/>
  <c r="BCG52" i="11"/>
  <c r="BCH52" i="11"/>
  <c r="BCI52" i="11"/>
  <c r="BCJ52" i="11"/>
  <c r="BCK52" i="11"/>
  <c r="BCL52" i="11"/>
  <c r="BCM52" i="11"/>
  <c r="BCN52" i="11"/>
  <c r="BCO52" i="11"/>
  <c r="BCP52" i="11"/>
  <c r="BCQ52" i="11"/>
  <c r="BCR52" i="11"/>
  <c r="BCS52" i="11"/>
  <c r="BCT52" i="11"/>
  <c r="BCU52" i="11"/>
  <c r="BCV52" i="11"/>
  <c r="BCW52" i="11"/>
  <c r="BCX52" i="11"/>
  <c r="BCY52" i="11"/>
  <c r="BCZ52" i="11"/>
  <c r="BDA52" i="11"/>
  <c r="BDB52" i="11"/>
  <c r="BDC52" i="11"/>
  <c r="BDD52" i="11"/>
  <c r="BDE52" i="11"/>
  <c r="BDF52" i="11"/>
  <c r="BDG52" i="11"/>
  <c r="BDH52" i="11"/>
  <c r="BDI52" i="11"/>
  <c r="BDJ52" i="11"/>
  <c r="BDK52" i="11"/>
  <c r="BDL52" i="11"/>
  <c r="BDM52" i="11"/>
  <c r="BDN52" i="11"/>
  <c r="BDO52" i="11"/>
  <c r="BDP52" i="11"/>
  <c r="BDQ52" i="11"/>
  <c r="BDR52" i="11"/>
  <c r="BDS52" i="11"/>
  <c r="BDT52" i="11"/>
  <c r="BDU52" i="11"/>
  <c r="BDV52" i="11"/>
  <c r="BDW52" i="11"/>
  <c r="BDX52" i="11"/>
  <c r="BDY52" i="11"/>
  <c r="BDZ52" i="11"/>
  <c r="BEA52" i="11"/>
  <c r="BEB52" i="11"/>
  <c r="BEC52" i="11"/>
  <c r="BED52" i="11"/>
  <c r="BEE52" i="11"/>
  <c r="BEF52" i="11"/>
  <c r="BEG52" i="11"/>
  <c r="BEH52" i="11"/>
  <c r="BEI52" i="11"/>
  <c r="BEJ52" i="11"/>
  <c r="BEK52" i="11"/>
  <c r="BEL52" i="11"/>
  <c r="BEM52" i="11"/>
  <c r="BEN52" i="11"/>
  <c r="BEO52" i="11"/>
  <c r="BEP52" i="11"/>
  <c r="BEQ52" i="11"/>
  <c r="BER52" i="11"/>
  <c r="BES52" i="11"/>
  <c r="BET52" i="11"/>
  <c r="BEU52" i="11"/>
  <c r="BEV52" i="11"/>
  <c r="BEW52" i="11"/>
  <c r="BEX52" i="11"/>
  <c r="BEY52" i="11"/>
  <c r="BEZ52" i="11"/>
  <c r="BFA52" i="11"/>
  <c r="BFB52" i="11"/>
  <c r="BFC52" i="11"/>
  <c r="BFD52" i="11"/>
  <c r="BFE52" i="11"/>
  <c r="BFF52" i="11"/>
  <c r="BFG52" i="11"/>
  <c r="BFH52" i="11"/>
  <c r="BFI52" i="11"/>
  <c r="BFJ52" i="11"/>
  <c r="BFK52" i="11"/>
  <c r="BFL52" i="11"/>
  <c r="BFM52" i="11"/>
  <c r="BFN52" i="11"/>
  <c r="BFO52" i="11"/>
  <c r="BFP52" i="11"/>
  <c r="BFQ52" i="11"/>
  <c r="BFR52" i="11"/>
  <c r="BFS52" i="11"/>
  <c r="BFT52" i="11"/>
  <c r="BFU52" i="11"/>
  <c r="BFV52" i="11"/>
  <c r="BFW52" i="11"/>
  <c r="BFX52" i="11"/>
  <c r="BFY52" i="11"/>
  <c r="BFZ52" i="11"/>
  <c r="BGA52" i="11"/>
  <c r="BGB52" i="11"/>
  <c r="BGC52" i="11"/>
  <c r="BGD52" i="11"/>
  <c r="BGE52" i="11"/>
  <c r="BGF52" i="11"/>
  <c r="BGG52" i="11"/>
  <c r="BGH52" i="11"/>
  <c r="BGI52" i="11"/>
  <c r="BGJ52" i="11"/>
  <c r="BGK52" i="11"/>
  <c r="BGL52" i="11"/>
  <c r="BGM52" i="11"/>
  <c r="BGN52" i="11"/>
  <c r="BGO52" i="11"/>
  <c r="BGP52" i="11"/>
  <c r="BGQ52" i="11"/>
  <c r="BGR52" i="11"/>
  <c r="BGS52" i="11"/>
  <c r="BGT52" i="11"/>
  <c r="BGU52" i="11"/>
  <c r="BGV52" i="11"/>
  <c r="BGW52" i="11"/>
  <c r="BGX52" i="11"/>
  <c r="BGY52" i="11"/>
  <c r="BGZ52" i="11"/>
  <c r="BHA52" i="11"/>
  <c r="BHB52" i="11"/>
  <c r="BHC52" i="11"/>
  <c r="BHD52" i="11"/>
  <c r="BHE52" i="11"/>
  <c r="BHF52" i="11"/>
  <c r="BHG52" i="11"/>
  <c r="BHH52" i="11"/>
  <c r="BHI52" i="11"/>
  <c r="BHJ52" i="11"/>
  <c r="BHK52" i="11"/>
  <c r="BHL52" i="11"/>
  <c r="BHM52" i="11"/>
  <c r="BHN52" i="11"/>
  <c r="BHO52" i="11"/>
  <c r="BHP52" i="11"/>
  <c r="BHQ52" i="11"/>
  <c r="BHR52" i="11"/>
  <c r="BHS52" i="11"/>
  <c r="BHT52" i="11"/>
  <c r="BHU52" i="11"/>
  <c r="BHV52" i="11"/>
  <c r="BHW52" i="11"/>
  <c r="BHX52" i="11"/>
  <c r="BHY52" i="11"/>
  <c r="BHZ52" i="11"/>
  <c r="BIA52" i="11"/>
  <c r="BIB52" i="11"/>
  <c r="BIC52" i="11"/>
  <c r="BID52" i="11"/>
  <c r="BIE52" i="11"/>
  <c r="BIF52" i="11"/>
  <c r="BIG52" i="11"/>
  <c r="BIH52" i="11"/>
  <c r="BII52" i="11"/>
  <c r="BIJ52" i="11"/>
  <c r="BIK52" i="11"/>
  <c r="BIL52" i="11"/>
  <c r="BIM52" i="11"/>
  <c r="BIN52" i="11"/>
  <c r="BIO52" i="11"/>
  <c r="BIP52" i="11"/>
  <c r="BIQ52" i="11"/>
  <c r="BIR52" i="11"/>
  <c r="BIS52" i="11"/>
  <c r="BIT52" i="11"/>
  <c r="BIU52" i="11"/>
  <c r="BIV52" i="11"/>
  <c r="BIW52" i="11"/>
  <c r="BIX52" i="11"/>
  <c r="BIY52" i="11"/>
  <c r="BIZ52" i="11"/>
  <c r="BJA52" i="11"/>
  <c r="BJB52" i="11"/>
  <c r="BJC52" i="11"/>
  <c r="BJD52" i="11"/>
  <c r="BJE52" i="11"/>
  <c r="BJF52" i="11"/>
  <c r="BJG52" i="11"/>
  <c r="BJH52" i="11"/>
  <c r="BJI52" i="11"/>
  <c r="BJJ52" i="11"/>
  <c r="BJK52" i="11"/>
  <c r="BJL52" i="11"/>
  <c r="BJM52" i="11"/>
  <c r="BJN52" i="11"/>
  <c r="BJO52" i="11"/>
  <c r="BJP52" i="11"/>
  <c r="BJQ52" i="11"/>
  <c r="BJR52" i="11"/>
  <c r="BJS52" i="11"/>
  <c r="BJT52" i="11"/>
  <c r="BJU52" i="11"/>
  <c r="BJV52" i="11"/>
  <c r="BJW52" i="11"/>
  <c r="BJX52" i="11"/>
  <c r="BJY52" i="11"/>
  <c r="BJZ52" i="11"/>
  <c r="BKA52" i="11"/>
  <c r="BKB52" i="11"/>
  <c r="BKC52" i="11"/>
  <c r="BKD52" i="11"/>
  <c r="BKE52" i="11"/>
  <c r="BKF52" i="11"/>
  <c r="BKG52" i="11"/>
  <c r="BKH52" i="11"/>
  <c r="BKI52" i="11"/>
  <c r="BKJ52" i="11"/>
  <c r="BKK52" i="11"/>
  <c r="BKL52" i="11"/>
  <c r="BKM52" i="11"/>
  <c r="BKN52" i="11"/>
  <c r="BKO52" i="11"/>
  <c r="BKP52" i="11"/>
  <c r="BKQ52" i="11"/>
  <c r="BKR52" i="11"/>
  <c r="BKS52" i="11"/>
  <c r="BKT52" i="11"/>
  <c r="BKU52" i="11"/>
  <c r="BKV52" i="11"/>
  <c r="BKW52" i="11"/>
  <c r="BKX52" i="11"/>
  <c r="BKY52" i="11"/>
  <c r="BKZ52" i="11"/>
  <c r="BLA52" i="11"/>
  <c r="BLB52" i="11"/>
  <c r="BLC52" i="11"/>
  <c r="BLD52" i="11"/>
  <c r="BLE52" i="11"/>
  <c r="BLF52" i="11"/>
  <c r="BLG52" i="11"/>
  <c r="BLH52" i="11"/>
  <c r="BLI52" i="11"/>
  <c r="BLJ52" i="11"/>
  <c r="BLK52" i="11"/>
  <c r="BLL52" i="11"/>
  <c r="BLM52" i="11"/>
  <c r="BLN52" i="11"/>
  <c r="BLO52" i="11"/>
  <c r="BLP52" i="11"/>
  <c r="BLQ52" i="11"/>
  <c r="BLR52" i="11"/>
  <c r="BLS52" i="11"/>
  <c r="BLT52" i="11"/>
  <c r="BLU52" i="11"/>
  <c r="BLV52" i="11"/>
  <c r="BLW52" i="11"/>
  <c r="BLX52" i="11"/>
  <c r="BLY52" i="11"/>
  <c r="BLZ52" i="11"/>
  <c r="BMA52" i="11"/>
  <c r="BMB52" i="11"/>
  <c r="BMC52" i="11"/>
  <c r="BMD52" i="11"/>
  <c r="BME52" i="11"/>
  <c r="BMF52" i="11"/>
  <c r="BMG52" i="11"/>
  <c r="BMH52" i="11"/>
  <c r="BMI52" i="11"/>
  <c r="BMJ52" i="11"/>
  <c r="BMK52" i="11"/>
  <c r="BML52" i="11"/>
  <c r="BMM52" i="11"/>
  <c r="BMN52" i="11"/>
  <c r="BMO52" i="11"/>
  <c r="BMP52" i="11"/>
  <c r="BMQ52" i="11"/>
  <c r="BMR52" i="11"/>
  <c r="BMS52" i="11"/>
  <c r="BMT52" i="11"/>
  <c r="BMU52" i="11"/>
  <c r="BMV52" i="11"/>
  <c r="BMW52" i="11"/>
  <c r="BMX52" i="11"/>
  <c r="BMY52" i="11"/>
  <c r="BMZ52" i="11"/>
  <c r="BNA52" i="11"/>
  <c r="BNB52" i="11"/>
  <c r="BNC52" i="11"/>
  <c r="BND52" i="11"/>
  <c r="BNE52" i="11"/>
  <c r="BNF52" i="11"/>
  <c r="BNG52" i="11"/>
  <c r="BNH52" i="11"/>
  <c r="BNI52" i="11"/>
  <c r="BNJ52" i="11"/>
  <c r="BNK52" i="11"/>
  <c r="BNL52" i="11"/>
  <c r="BNM52" i="11"/>
  <c r="BNN52" i="11"/>
  <c r="BNO52" i="11"/>
  <c r="BNP52" i="11"/>
  <c r="BNQ52" i="11"/>
  <c r="BNR52" i="11"/>
  <c r="BNS52" i="11"/>
  <c r="BNT52" i="11"/>
  <c r="BNU52" i="11"/>
  <c r="BNV52" i="11"/>
  <c r="BNW52" i="11"/>
  <c r="BNX52" i="11"/>
  <c r="BNY52" i="11"/>
  <c r="BNZ52" i="11"/>
  <c r="BOA52" i="11"/>
  <c r="BOB52" i="11"/>
  <c r="BOC52" i="11"/>
  <c r="BOD52" i="11"/>
  <c r="BOE52" i="11"/>
  <c r="BOF52" i="11"/>
  <c r="BOG52" i="11"/>
  <c r="BOH52" i="11"/>
  <c r="BOI52" i="11"/>
  <c r="BOJ52" i="11"/>
  <c r="BOK52" i="11"/>
  <c r="BOL52" i="11"/>
  <c r="BOM52" i="11"/>
  <c r="BON52" i="11"/>
  <c r="BOO52" i="11"/>
  <c r="BOP52" i="11"/>
  <c r="BOQ52" i="11"/>
  <c r="BOR52" i="11"/>
  <c r="BOS52" i="11"/>
  <c r="BOT52" i="11"/>
  <c r="BOU52" i="11"/>
  <c r="BOV52" i="11"/>
  <c r="BOW52" i="11"/>
  <c r="BOX52" i="11"/>
  <c r="BOY52" i="11"/>
  <c r="BOZ52" i="11"/>
  <c r="BPA52" i="11"/>
  <c r="BPB52" i="11"/>
  <c r="BPC52" i="11"/>
  <c r="BPD52" i="11"/>
  <c r="BPE52" i="11"/>
  <c r="BPF52" i="11"/>
  <c r="BPG52" i="11"/>
  <c r="BPH52" i="11"/>
  <c r="BPI52" i="11"/>
  <c r="BPJ52" i="11"/>
  <c r="BPK52" i="11"/>
  <c r="BPL52" i="11"/>
  <c r="BPM52" i="11"/>
  <c r="BPN52" i="11"/>
  <c r="BPO52" i="11"/>
  <c r="BPP52" i="11"/>
  <c r="BPQ52" i="11"/>
  <c r="BPR52" i="11"/>
  <c r="BPS52" i="11"/>
  <c r="BPT52" i="11"/>
  <c r="BPU52" i="11"/>
  <c r="BPV52" i="11"/>
  <c r="BPW52" i="11"/>
  <c r="BPX52" i="11"/>
  <c r="BPY52" i="11"/>
  <c r="BPZ52" i="11"/>
  <c r="BQA52" i="11"/>
  <c r="BQB52" i="11"/>
  <c r="BQC52" i="11"/>
  <c r="BQD52" i="11"/>
  <c r="BQE52" i="11"/>
  <c r="BQF52" i="11"/>
  <c r="BQG52" i="11"/>
  <c r="BQH52" i="11"/>
  <c r="BQI52" i="11"/>
  <c r="BQJ52" i="11"/>
  <c r="BQK52" i="11"/>
  <c r="BQL52" i="11"/>
  <c r="BQM52" i="11"/>
  <c r="BQN52" i="11"/>
  <c r="BQO52" i="11"/>
  <c r="BQP52" i="11"/>
  <c r="BQQ52" i="11"/>
  <c r="BQR52" i="11"/>
  <c r="BQS52" i="11"/>
  <c r="BQT52" i="11"/>
  <c r="BQU52" i="11"/>
  <c r="BQV52" i="11"/>
  <c r="BQW52" i="11"/>
  <c r="BQX52" i="11"/>
  <c r="BQY52" i="11"/>
  <c r="BQZ52" i="11"/>
  <c r="BRA52" i="11"/>
  <c r="BRB52" i="11"/>
  <c r="BRC52" i="11"/>
  <c r="BRD52" i="11"/>
  <c r="BRE52" i="11"/>
  <c r="BRF52" i="11"/>
  <c r="BRG52" i="11"/>
  <c r="BRH52" i="11"/>
  <c r="BRI52" i="11"/>
  <c r="BRJ52" i="11"/>
  <c r="BRK52" i="11"/>
  <c r="BRL52" i="11"/>
  <c r="BRM52" i="11"/>
  <c r="BRN52" i="11"/>
  <c r="BRO52" i="11"/>
  <c r="BRP52" i="11"/>
  <c r="BRQ52" i="11"/>
  <c r="BRR52" i="11"/>
  <c r="BRS52" i="11"/>
  <c r="BRT52" i="11"/>
  <c r="BRU52" i="11"/>
  <c r="BRV52" i="11"/>
  <c r="BRW52" i="11"/>
  <c r="BRX52" i="11"/>
  <c r="BRY52" i="11"/>
  <c r="BRZ52" i="11"/>
  <c r="BSA52" i="11"/>
  <c r="BSB52" i="11"/>
  <c r="BSC52" i="11"/>
  <c r="BSD52" i="11"/>
  <c r="BSE52" i="11"/>
  <c r="BSF52" i="11"/>
  <c r="BSG52" i="11"/>
  <c r="BSH52" i="11"/>
  <c r="BSI52" i="11"/>
  <c r="BSJ52" i="11"/>
  <c r="BSK52" i="11"/>
  <c r="BSL52" i="11"/>
  <c r="BSM52" i="11"/>
  <c r="BSN52" i="11"/>
  <c r="BSO52" i="11"/>
  <c r="BSP52" i="11"/>
  <c r="BSQ52" i="11"/>
  <c r="BSR52" i="11"/>
  <c r="BSS52" i="11"/>
  <c r="BST52" i="11"/>
  <c r="BSU52" i="11"/>
  <c r="BSV52" i="11"/>
  <c r="BSW52" i="11"/>
  <c r="BSX52" i="11"/>
  <c r="BSY52" i="11"/>
  <c r="BSZ52" i="11"/>
  <c r="BTA52" i="11"/>
  <c r="BTB52" i="11"/>
  <c r="BTC52" i="11"/>
  <c r="BTD52" i="11"/>
  <c r="BTE52" i="11"/>
  <c r="BTF52" i="11"/>
  <c r="BTG52" i="11"/>
  <c r="BTH52" i="11"/>
  <c r="BTI52" i="11"/>
  <c r="BTJ52" i="11"/>
  <c r="BTK52" i="11"/>
  <c r="BTL52" i="11"/>
  <c r="BTM52" i="11"/>
  <c r="BTN52" i="11"/>
  <c r="BTO52" i="11"/>
  <c r="BTP52" i="11"/>
  <c r="BTQ52" i="11"/>
  <c r="BTR52" i="11"/>
  <c r="BTS52" i="11"/>
  <c r="BTT52" i="11"/>
  <c r="BTU52" i="11"/>
  <c r="BTV52" i="11"/>
  <c r="BTW52" i="11"/>
  <c r="BTX52" i="11"/>
  <c r="BTY52" i="11"/>
  <c r="BTZ52" i="11"/>
  <c r="BUA52" i="11"/>
  <c r="BUB52" i="11"/>
  <c r="BUC52" i="11"/>
  <c r="BUD52" i="11"/>
  <c r="BUE52" i="11"/>
  <c r="BUF52" i="11"/>
  <c r="BUG52" i="11"/>
  <c r="BUH52" i="11"/>
  <c r="BUI52" i="11"/>
  <c r="BUJ52" i="11"/>
  <c r="BUK52" i="11"/>
  <c r="BUL52" i="11"/>
  <c r="BUM52" i="11"/>
  <c r="BUN52" i="11"/>
  <c r="BUO52" i="11"/>
  <c r="BUP52" i="11"/>
  <c r="BUQ52" i="11"/>
  <c r="BUR52" i="11"/>
  <c r="BUS52" i="11"/>
  <c r="BUT52" i="11"/>
  <c r="BUU52" i="11"/>
  <c r="BUV52" i="11"/>
  <c r="BUW52" i="11"/>
  <c r="BUX52" i="11"/>
  <c r="BUY52" i="11"/>
  <c r="BUZ52" i="11"/>
  <c r="BVA52" i="11"/>
  <c r="BVB52" i="11"/>
  <c r="BVC52" i="11"/>
  <c r="BVD52" i="11"/>
  <c r="BVE52" i="11"/>
  <c r="BVF52" i="11"/>
  <c r="BVG52" i="11"/>
  <c r="BVH52" i="11"/>
  <c r="BVI52" i="11"/>
  <c r="BVJ52" i="11"/>
  <c r="BVK52" i="11"/>
  <c r="BVL52" i="11"/>
  <c r="BVM52" i="11"/>
  <c r="BVN52" i="11"/>
  <c r="BVO52" i="11"/>
  <c r="BVP52" i="11"/>
  <c r="BVQ52" i="11"/>
  <c r="BVR52" i="11"/>
  <c r="BVS52" i="11"/>
  <c r="BVT52" i="11"/>
  <c r="BVU52" i="11"/>
  <c r="BVV52" i="11"/>
  <c r="BVW52" i="11"/>
  <c r="BVX52" i="11"/>
  <c r="BVY52" i="11"/>
  <c r="BVZ52" i="11"/>
  <c r="BWA52" i="11"/>
  <c r="BWB52" i="11"/>
  <c r="BWC52" i="11"/>
  <c r="BWD52" i="11"/>
  <c r="BWE52" i="11"/>
  <c r="BWF52" i="11"/>
  <c r="BWG52" i="11"/>
  <c r="BWH52" i="11"/>
  <c r="BWI52" i="11"/>
  <c r="BWJ52" i="11"/>
  <c r="BWK52" i="11"/>
  <c r="BWL52" i="11"/>
  <c r="BWM52" i="11"/>
  <c r="BWN52" i="11"/>
  <c r="BWO52" i="11"/>
  <c r="BWP52" i="11"/>
  <c r="BWQ52" i="11"/>
  <c r="BWR52" i="11"/>
  <c r="BWS52" i="11"/>
  <c r="BWT52" i="11"/>
  <c r="BWU52" i="11"/>
  <c r="BWV52" i="11"/>
  <c r="BWW52" i="11"/>
  <c r="BWX52" i="11"/>
  <c r="BWY52" i="11"/>
  <c r="BWZ52" i="11"/>
  <c r="BXA52" i="11"/>
  <c r="BXB52" i="11"/>
  <c r="BXC52" i="11"/>
  <c r="BXD52" i="11"/>
  <c r="BXE52" i="11"/>
  <c r="BXF52" i="11"/>
  <c r="BXG52" i="11"/>
  <c r="BXH52" i="11"/>
  <c r="BXI52" i="11"/>
  <c r="BXJ52" i="11"/>
  <c r="BXK52" i="11"/>
  <c r="BXL52" i="11"/>
  <c r="BXM52" i="11"/>
  <c r="BXN52" i="11"/>
  <c r="BXO52" i="11"/>
  <c r="BXP52" i="11"/>
  <c r="BXQ52" i="11"/>
  <c r="BXR52" i="11"/>
  <c r="BXS52" i="11"/>
  <c r="BXT52" i="11"/>
  <c r="BXU52" i="11"/>
  <c r="BXV52" i="11"/>
  <c r="BXW52" i="11"/>
  <c r="BXX52" i="11"/>
  <c r="BXY52" i="11"/>
  <c r="BXZ52" i="11"/>
  <c r="BYA52" i="11"/>
  <c r="BYB52" i="11"/>
  <c r="BYC52" i="11"/>
  <c r="BYD52" i="11"/>
  <c r="BYE52" i="11"/>
  <c r="BYF52" i="11"/>
  <c r="BYG52" i="11"/>
  <c r="BYH52" i="11"/>
  <c r="BYI52" i="11"/>
  <c r="BYJ52" i="11"/>
  <c r="BYK52" i="11"/>
  <c r="BYL52" i="11"/>
  <c r="BYM52" i="11"/>
  <c r="BYN52" i="11"/>
  <c r="BYO52" i="11"/>
  <c r="BYP52" i="11"/>
  <c r="BYQ52" i="11"/>
  <c r="BYR52" i="11"/>
  <c r="BYS52" i="11"/>
  <c r="BYT52" i="11"/>
  <c r="BYU52" i="11"/>
  <c r="BYV52" i="11"/>
  <c r="BYW52" i="11"/>
  <c r="BYX52" i="11"/>
  <c r="BYY52" i="11"/>
  <c r="BYZ52" i="11"/>
  <c r="BZA52" i="11"/>
  <c r="BZB52" i="11"/>
  <c r="BZC52" i="11"/>
  <c r="BZD52" i="11"/>
  <c r="BZE52" i="11"/>
  <c r="BZF52" i="11"/>
  <c r="BZG52" i="11"/>
  <c r="BZH52" i="11"/>
  <c r="BZI52" i="11"/>
  <c r="BZJ52" i="11"/>
  <c r="BZK52" i="11"/>
  <c r="BZL52" i="11"/>
  <c r="BZM52" i="11"/>
  <c r="BZN52" i="11"/>
  <c r="BZO52" i="11"/>
  <c r="BZP52" i="11"/>
  <c r="BZQ52" i="11"/>
  <c r="BZR52" i="11"/>
  <c r="BZS52" i="11"/>
  <c r="BZT52" i="11"/>
  <c r="BZU52" i="11"/>
  <c r="BZV52" i="11"/>
  <c r="BZW52" i="11"/>
  <c r="BZX52" i="11"/>
  <c r="BZY52" i="11"/>
  <c r="BZZ52" i="11"/>
  <c r="CAA52" i="11"/>
  <c r="CAB52" i="11"/>
  <c r="CAC52" i="11"/>
  <c r="CAD52" i="11"/>
  <c r="CAE52" i="11"/>
  <c r="CAF52" i="11"/>
  <c r="CAG52" i="11"/>
  <c r="CAH52" i="11"/>
  <c r="CAI52" i="11"/>
  <c r="CAJ52" i="11"/>
  <c r="CAK52" i="11"/>
  <c r="CAL52" i="11"/>
  <c r="CAM52" i="11"/>
  <c r="CAN52" i="11"/>
  <c r="CAO52" i="11"/>
  <c r="CAP52" i="11"/>
  <c r="CAQ52" i="11"/>
  <c r="CAR52" i="11"/>
  <c r="CAS52" i="11"/>
  <c r="CAT52" i="11"/>
  <c r="CAU52" i="11"/>
  <c r="CAV52" i="11"/>
  <c r="CAW52" i="11"/>
  <c r="CAX52" i="11"/>
  <c r="CAY52" i="11"/>
  <c r="CAZ52" i="11"/>
  <c r="CBA52" i="11"/>
  <c r="CBB52" i="11"/>
  <c r="CBC52" i="11"/>
  <c r="CBD52" i="11"/>
  <c r="CBE52" i="11"/>
  <c r="CBF52" i="11"/>
  <c r="CBG52" i="11"/>
  <c r="CBH52" i="11"/>
  <c r="CBI52" i="11"/>
  <c r="CBJ52" i="11"/>
  <c r="CBK52" i="11"/>
  <c r="CBL52" i="11"/>
  <c r="CBM52" i="11"/>
  <c r="CBN52" i="11"/>
  <c r="CBO52" i="11"/>
  <c r="CBP52" i="11"/>
  <c r="CBQ52" i="11"/>
  <c r="CBR52" i="11"/>
  <c r="CBS52" i="11"/>
  <c r="CBT52" i="11"/>
  <c r="CBU52" i="11"/>
  <c r="CBV52" i="11"/>
  <c r="CBW52" i="11"/>
  <c r="CBX52" i="11"/>
  <c r="CBY52" i="11"/>
  <c r="CBZ52" i="11"/>
  <c r="CCA52" i="11"/>
  <c r="CCB52" i="11"/>
  <c r="CCC52" i="11"/>
  <c r="CCD52" i="11"/>
  <c r="CCE52" i="11"/>
  <c r="CCF52" i="11"/>
  <c r="CCG52" i="11"/>
  <c r="CCH52" i="11"/>
  <c r="CCI52" i="11"/>
  <c r="CCJ52" i="11"/>
  <c r="CCK52" i="11"/>
  <c r="CCL52" i="11"/>
  <c r="CCM52" i="11"/>
  <c r="CCN52" i="11"/>
  <c r="CCO52" i="11"/>
  <c r="CCP52" i="11"/>
  <c r="CCQ52" i="11"/>
  <c r="CCR52" i="11"/>
  <c r="CCS52" i="11"/>
  <c r="CCT52" i="11"/>
  <c r="CCU52" i="11"/>
  <c r="CCV52" i="11"/>
  <c r="CCW52" i="11"/>
  <c r="CCX52" i="11"/>
  <c r="CCY52" i="11"/>
  <c r="CCZ52" i="11"/>
  <c r="CDA52" i="11"/>
  <c r="CDB52" i="11"/>
  <c r="CDC52" i="11"/>
  <c r="CDD52" i="11"/>
  <c r="CDE52" i="11"/>
  <c r="CDF52" i="11"/>
  <c r="CDG52" i="11"/>
  <c r="CDH52" i="11"/>
  <c r="CDI52" i="11"/>
  <c r="CDJ52" i="11"/>
  <c r="CDK52" i="11"/>
  <c r="CDL52" i="11"/>
  <c r="CDM52" i="11"/>
  <c r="CDN52" i="11"/>
  <c r="CDO52" i="11"/>
  <c r="CDP52" i="11"/>
  <c r="CDQ52" i="11"/>
  <c r="CDR52" i="11"/>
  <c r="CDS52" i="11"/>
  <c r="CDT52" i="11"/>
  <c r="CDU52" i="11"/>
  <c r="CDV52" i="11"/>
  <c r="CDW52" i="11"/>
  <c r="CDX52" i="11"/>
  <c r="CDY52" i="11"/>
  <c r="CDZ52" i="11"/>
  <c r="CEA52" i="11"/>
  <c r="CEB52" i="11"/>
  <c r="CEC52" i="11"/>
  <c r="CED52" i="11"/>
  <c r="CEE52" i="11"/>
  <c r="CEF52" i="11"/>
  <c r="CEG52" i="11"/>
  <c r="CEH52" i="11"/>
  <c r="CEI52" i="11"/>
  <c r="CEJ52" i="11"/>
  <c r="CEK52" i="11"/>
  <c r="CEL52" i="11"/>
  <c r="CEM52" i="11"/>
  <c r="CEN52" i="11"/>
  <c r="CEO52" i="11"/>
  <c r="CEP52" i="11"/>
  <c r="CEQ52" i="11"/>
  <c r="CER52" i="11"/>
  <c r="CES52" i="11"/>
  <c r="CET52" i="11"/>
  <c r="CEU52" i="11"/>
  <c r="CEV52" i="11"/>
  <c r="CEW52" i="11"/>
  <c r="CEX52" i="11"/>
  <c r="CEY52" i="11"/>
  <c r="CEZ52" i="11"/>
  <c r="CFA52" i="11"/>
  <c r="CFB52" i="11"/>
  <c r="CFC52" i="11"/>
  <c r="CFD52" i="11"/>
  <c r="CFE52" i="11"/>
  <c r="CFF52" i="11"/>
  <c r="CFG52" i="11"/>
  <c r="CFH52" i="11"/>
  <c r="CFI52" i="11"/>
  <c r="CFJ52" i="11"/>
  <c r="CFK52" i="11"/>
  <c r="CFL52" i="11"/>
  <c r="CFM52" i="11"/>
  <c r="CFN52" i="11"/>
  <c r="CFO52" i="11"/>
  <c r="CFP52" i="11"/>
  <c r="CFQ52" i="11"/>
  <c r="CFR52" i="11"/>
  <c r="CFS52" i="11"/>
  <c r="CFT52" i="11"/>
  <c r="CFU52" i="11"/>
  <c r="CFV52" i="11"/>
  <c r="CFW52" i="11"/>
  <c r="CFX52" i="11"/>
  <c r="CFY52" i="11"/>
  <c r="CFZ52" i="11"/>
  <c r="CGA52" i="11"/>
  <c r="CGB52" i="11"/>
  <c r="CGC52" i="11"/>
  <c r="CGD52" i="11"/>
  <c r="CGE52" i="11"/>
  <c r="CGF52" i="11"/>
  <c r="CGG52" i="11"/>
  <c r="CGH52" i="11"/>
  <c r="CGI52" i="11"/>
  <c r="CGJ52" i="11"/>
  <c r="CGK52" i="11"/>
  <c r="CGL52" i="11"/>
  <c r="CGM52" i="11"/>
  <c r="CGN52" i="11"/>
  <c r="CGO52" i="11"/>
  <c r="CGP52" i="11"/>
  <c r="CGQ52" i="11"/>
  <c r="CGR52" i="11"/>
  <c r="CGS52" i="11"/>
  <c r="CGT52" i="11"/>
  <c r="CGU52" i="11"/>
  <c r="CGV52" i="11"/>
  <c r="CGW52" i="11"/>
  <c r="CGX52" i="11"/>
  <c r="CGY52" i="11"/>
  <c r="CGZ52" i="11"/>
  <c r="CHA52" i="11"/>
  <c r="CHB52" i="11"/>
  <c r="CHC52" i="11"/>
  <c r="CHD52" i="11"/>
  <c r="CHE52" i="11"/>
  <c r="CHF52" i="11"/>
  <c r="CHG52" i="11"/>
  <c r="CHH52" i="11"/>
  <c r="CHI52" i="11"/>
  <c r="CHJ52" i="11"/>
  <c r="CHK52" i="11"/>
  <c r="CHL52" i="11"/>
  <c r="CHM52" i="11"/>
  <c r="CHN52" i="11"/>
  <c r="CHO52" i="11"/>
  <c r="CHP52" i="11"/>
  <c r="CHQ52" i="11"/>
  <c r="CHR52" i="11"/>
  <c r="CHS52" i="11"/>
  <c r="CHT52" i="11"/>
  <c r="CHU52" i="11"/>
  <c r="CHV52" i="11"/>
  <c r="CHW52" i="11"/>
  <c r="CHX52" i="11"/>
  <c r="CHY52" i="11"/>
  <c r="CHZ52" i="11"/>
  <c r="CIA52" i="11"/>
  <c r="CIB52" i="11"/>
  <c r="CIC52" i="11"/>
  <c r="CID52" i="11"/>
  <c r="CIE52" i="11"/>
  <c r="CIF52" i="11"/>
  <c r="CIG52" i="11"/>
  <c r="CIH52" i="11"/>
  <c r="CII52" i="11"/>
  <c r="CIJ52" i="11"/>
  <c r="CIK52" i="11"/>
  <c r="CIL52" i="11"/>
  <c r="CIM52" i="11"/>
  <c r="CIN52" i="11"/>
  <c r="CIO52" i="11"/>
  <c r="CIP52" i="11"/>
  <c r="CIQ52" i="11"/>
  <c r="CIR52" i="11"/>
  <c r="CIS52" i="11"/>
  <c r="CIT52" i="11"/>
  <c r="CIU52" i="11"/>
  <c r="CIV52" i="11"/>
  <c r="CIW52" i="11"/>
  <c r="CIX52" i="11"/>
  <c r="CIY52" i="11"/>
  <c r="CIZ52" i="11"/>
  <c r="CJA52" i="11"/>
  <c r="CJB52" i="11"/>
  <c r="CJC52" i="11"/>
  <c r="CJD52" i="11"/>
  <c r="CJE52" i="11"/>
  <c r="CJF52" i="11"/>
  <c r="CJG52" i="11"/>
  <c r="CJH52" i="11"/>
  <c r="CJI52" i="11"/>
  <c r="CJJ52" i="11"/>
  <c r="CJK52" i="11"/>
  <c r="CJL52" i="11"/>
  <c r="CJM52" i="11"/>
  <c r="CJN52" i="11"/>
  <c r="CJO52" i="11"/>
  <c r="CJP52" i="11"/>
  <c r="CJQ52" i="11"/>
  <c r="CJR52" i="11"/>
  <c r="CJS52" i="11"/>
  <c r="CJT52" i="11"/>
  <c r="CJU52" i="11"/>
  <c r="CJV52" i="11"/>
  <c r="CJW52" i="11"/>
  <c r="CJX52" i="11"/>
  <c r="CJY52" i="11"/>
  <c r="CJZ52" i="11"/>
  <c r="CKA52" i="11"/>
  <c r="CKB52" i="11"/>
  <c r="CKC52" i="11"/>
  <c r="CKD52" i="11"/>
  <c r="CKE52" i="11"/>
  <c r="CKF52" i="11"/>
  <c r="CKG52" i="11"/>
  <c r="CKH52" i="11"/>
  <c r="CKI52" i="11"/>
  <c r="CKJ52" i="11"/>
  <c r="CKK52" i="11"/>
  <c r="CKL52" i="11"/>
  <c r="CKM52" i="11"/>
  <c r="CKN52" i="11"/>
  <c r="CKO52" i="11"/>
  <c r="CKP52" i="11"/>
  <c r="CKQ52" i="11"/>
  <c r="CKR52" i="11"/>
  <c r="CKS52" i="11"/>
  <c r="CKT52" i="11"/>
  <c r="CKU52" i="11"/>
  <c r="CKV52" i="11"/>
  <c r="CKW52" i="11"/>
  <c r="CKX52" i="11"/>
  <c r="CKY52" i="11"/>
  <c r="CKZ52" i="11"/>
  <c r="CLA52" i="11"/>
  <c r="CLB52" i="11"/>
  <c r="CLC52" i="11"/>
  <c r="CLD52" i="11"/>
  <c r="CLE52" i="11"/>
  <c r="CLF52" i="11"/>
  <c r="CLG52" i="11"/>
  <c r="CLH52" i="11"/>
  <c r="CLI52" i="11"/>
  <c r="CLJ52" i="11"/>
  <c r="CLK52" i="11"/>
  <c r="CLL52" i="11"/>
  <c r="CLM52" i="11"/>
  <c r="CLN52" i="11"/>
  <c r="CLO52" i="11"/>
  <c r="CLP52" i="11"/>
  <c r="CLQ52" i="11"/>
  <c r="CLR52" i="11"/>
  <c r="CLS52" i="11"/>
  <c r="CLT52" i="11"/>
  <c r="CLU52" i="11"/>
  <c r="CLV52" i="11"/>
  <c r="CLW52" i="11"/>
  <c r="CLX52" i="11"/>
  <c r="CLY52" i="11"/>
  <c r="CLZ52" i="11"/>
  <c r="CMA52" i="11"/>
  <c r="CMB52" i="11"/>
  <c r="CMC52" i="11"/>
  <c r="CMD52" i="11"/>
  <c r="CME52" i="11"/>
  <c r="CMF52" i="11"/>
  <c r="CMG52" i="11"/>
  <c r="CMH52" i="11"/>
  <c r="CMI52" i="11"/>
  <c r="CMJ52" i="11"/>
  <c r="CMK52" i="11"/>
  <c r="CML52" i="11"/>
  <c r="CMM52" i="11"/>
  <c r="CMN52" i="11"/>
  <c r="CMO52" i="11"/>
  <c r="CMP52" i="11"/>
  <c r="CMQ52" i="11"/>
  <c r="CMR52" i="11"/>
  <c r="CMS52" i="11"/>
  <c r="CMT52" i="11"/>
  <c r="CMU52" i="11"/>
  <c r="CMV52" i="11"/>
  <c r="CMW52" i="11"/>
  <c r="CMX52" i="11"/>
  <c r="CMY52" i="11"/>
  <c r="CMZ52" i="11"/>
  <c r="CNA52" i="11"/>
  <c r="CNB52" i="11"/>
  <c r="CNC52" i="11"/>
  <c r="CND52" i="11"/>
  <c r="CNE52" i="11"/>
  <c r="CNF52" i="11"/>
  <c r="CNG52" i="11"/>
  <c r="CNH52" i="11"/>
  <c r="CNI52" i="11"/>
  <c r="CNJ52" i="11"/>
  <c r="CNK52" i="11"/>
  <c r="CNL52" i="11"/>
  <c r="CNM52" i="11"/>
  <c r="CNN52" i="11"/>
  <c r="CNO52" i="11"/>
  <c r="CNP52" i="11"/>
  <c r="CNQ52" i="11"/>
  <c r="CNR52" i="11"/>
  <c r="CNS52" i="11"/>
  <c r="CNT52" i="11"/>
  <c r="CNU52" i="11"/>
  <c r="CNV52" i="11"/>
  <c r="CNW52" i="11"/>
  <c r="CNX52" i="11"/>
  <c r="CNY52" i="11"/>
  <c r="CNZ52" i="11"/>
  <c r="COA52" i="11"/>
  <c r="COB52" i="11"/>
  <c r="COC52" i="11"/>
  <c r="COD52" i="11"/>
  <c r="COE52" i="11"/>
  <c r="COF52" i="11"/>
  <c r="COG52" i="11"/>
  <c r="COH52" i="11"/>
  <c r="COI52" i="11"/>
  <c r="COJ52" i="11"/>
  <c r="COK52" i="11"/>
  <c r="COL52" i="11"/>
  <c r="COM52" i="11"/>
  <c r="CON52" i="11"/>
  <c r="COO52" i="11"/>
  <c r="COP52" i="11"/>
  <c r="COQ52" i="11"/>
  <c r="COR52" i="11"/>
  <c r="COS52" i="11"/>
  <c r="COT52" i="11"/>
  <c r="COU52" i="11"/>
  <c r="COV52" i="11"/>
  <c r="COW52" i="11"/>
  <c r="COX52" i="11"/>
  <c r="COY52" i="11"/>
  <c r="COZ52" i="11"/>
  <c r="CPA52" i="11"/>
  <c r="CPB52" i="11"/>
  <c r="CPC52" i="11"/>
  <c r="CPD52" i="11"/>
  <c r="CPE52" i="11"/>
  <c r="CPF52" i="11"/>
  <c r="CPG52" i="11"/>
  <c r="CPH52" i="11"/>
  <c r="CPI52" i="11"/>
  <c r="CPJ52" i="11"/>
  <c r="CPK52" i="11"/>
  <c r="CPL52" i="11"/>
  <c r="CPM52" i="11"/>
  <c r="CPN52" i="11"/>
  <c r="CPO52" i="11"/>
  <c r="CPP52" i="11"/>
  <c r="CPQ52" i="11"/>
  <c r="CPR52" i="11"/>
  <c r="CPS52" i="11"/>
  <c r="CPT52" i="11"/>
  <c r="CPU52" i="11"/>
  <c r="CPV52" i="11"/>
  <c r="CPW52" i="11"/>
  <c r="CPX52" i="11"/>
  <c r="CPY52" i="11"/>
  <c r="CPZ52" i="11"/>
  <c r="CQA52" i="11"/>
  <c r="CQB52" i="11"/>
  <c r="CQC52" i="11"/>
  <c r="CQD52" i="11"/>
  <c r="CQE52" i="11"/>
  <c r="CQF52" i="11"/>
  <c r="CQG52" i="11"/>
  <c r="CQH52" i="11"/>
  <c r="CQI52" i="11"/>
  <c r="CQJ52" i="11"/>
  <c r="CQK52" i="11"/>
  <c r="CQL52" i="11"/>
  <c r="CQM52" i="11"/>
  <c r="CQN52" i="11"/>
  <c r="CQO52" i="11"/>
  <c r="CQP52" i="11"/>
  <c r="CQQ52" i="11"/>
  <c r="CQR52" i="11"/>
  <c r="CQS52" i="11"/>
  <c r="CQT52" i="11"/>
  <c r="CQU52" i="11"/>
  <c r="CQV52" i="11"/>
  <c r="CQW52" i="11"/>
  <c r="CQX52" i="11"/>
  <c r="CQY52" i="11"/>
  <c r="CQZ52" i="11"/>
  <c r="CRA52" i="11"/>
  <c r="CRB52" i="11"/>
  <c r="CRC52" i="11"/>
  <c r="CRD52" i="11"/>
  <c r="CRE52" i="11"/>
  <c r="CRF52" i="11"/>
  <c r="CRG52" i="11"/>
  <c r="CRH52" i="11"/>
  <c r="CRI52" i="11"/>
  <c r="CRJ52" i="11"/>
  <c r="CRK52" i="11"/>
  <c r="CRL52" i="11"/>
  <c r="CRM52" i="11"/>
  <c r="CRN52" i="11"/>
  <c r="CRO52" i="11"/>
  <c r="CRP52" i="11"/>
  <c r="CRQ52" i="11"/>
  <c r="CRR52" i="11"/>
  <c r="CRS52" i="11"/>
  <c r="CRT52" i="11"/>
  <c r="CRU52" i="11"/>
  <c r="CRV52" i="11"/>
  <c r="CRW52" i="11"/>
  <c r="CRX52" i="11"/>
  <c r="CRY52" i="11"/>
  <c r="CRZ52" i="11"/>
  <c r="CSA52" i="11"/>
  <c r="CSB52" i="11"/>
  <c r="CSC52" i="11"/>
  <c r="CSD52" i="11"/>
  <c r="CSE52" i="11"/>
  <c r="CSF52" i="11"/>
  <c r="CSG52" i="11"/>
  <c r="CSH52" i="11"/>
  <c r="CSI52" i="11"/>
  <c r="CSJ52" i="11"/>
  <c r="CSK52" i="11"/>
  <c r="CSL52" i="11"/>
  <c r="CSM52" i="11"/>
  <c r="CSN52" i="11"/>
  <c r="CSO52" i="11"/>
  <c r="CSP52" i="11"/>
  <c r="CSQ52" i="11"/>
  <c r="CSR52" i="11"/>
  <c r="CSS52" i="11"/>
  <c r="CST52" i="11"/>
  <c r="CSU52" i="11"/>
  <c r="CSV52" i="11"/>
  <c r="CSW52" i="11"/>
  <c r="CSX52" i="11"/>
  <c r="CSY52" i="11"/>
  <c r="CSZ52" i="11"/>
  <c r="CTA52" i="11"/>
  <c r="CTB52" i="11"/>
  <c r="CTC52" i="11"/>
  <c r="CTD52" i="11"/>
  <c r="CTE52" i="11"/>
  <c r="CTF52" i="11"/>
  <c r="CTG52" i="11"/>
  <c r="CTH52" i="11"/>
  <c r="CTI52" i="11"/>
  <c r="CTJ52" i="11"/>
  <c r="CTK52" i="11"/>
  <c r="CTL52" i="11"/>
  <c r="CTM52" i="11"/>
  <c r="CTN52" i="11"/>
  <c r="CTO52" i="11"/>
  <c r="CTP52" i="11"/>
  <c r="CTQ52" i="11"/>
  <c r="CTR52" i="11"/>
  <c r="CTS52" i="11"/>
  <c r="CTT52" i="11"/>
  <c r="CTU52" i="11"/>
  <c r="CTV52" i="11"/>
  <c r="CTW52" i="11"/>
  <c r="CTX52" i="11"/>
  <c r="CTY52" i="11"/>
  <c r="CTZ52" i="11"/>
  <c r="CUA52" i="11"/>
  <c r="CUB52" i="11"/>
  <c r="CUC52" i="11"/>
  <c r="CUD52" i="11"/>
  <c r="CUE52" i="11"/>
  <c r="CUF52" i="11"/>
  <c r="CUG52" i="11"/>
  <c r="CUH52" i="11"/>
  <c r="CUI52" i="11"/>
  <c r="CUJ52" i="11"/>
  <c r="CUK52" i="11"/>
  <c r="CUL52" i="11"/>
  <c r="CUM52" i="11"/>
  <c r="CUN52" i="11"/>
  <c r="CUO52" i="11"/>
  <c r="CUP52" i="11"/>
  <c r="CUQ52" i="11"/>
  <c r="CUR52" i="11"/>
  <c r="CUS52" i="11"/>
  <c r="CUT52" i="11"/>
  <c r="CUU52" i="11"/>
  <c r="CUV52" i="11"/>
  <c r="CUW52" i="11"/>
  <c r="CUX52" i="11"/>
  <c r="CUY52" i="11"/>
  <c r="CUZ52" i="11"/>
  <c r="CVA52" i="11"/>
  <c r="CVB52" i="11"/>
  <c r="CVC52" i="11"/>
  <c r="CVD52" i="11"/>
  <c r="CVE52" i="11"/>
  <c r="CVF52" i="11"/>
  <c r="CVG52" i="11"/>
  <c r="CVH52" i="11"/>
  <c r="CVI52" i="11"/>
  <c r="CVJ52" i="11"/>
  <c r="CVK52" i="11"/>
  <c r="CVL52" i="11"/>
  <c r="CVM52" i="11"/>
  <c r="CVN52" i="11"/>
  <c r="CVO52" i="11"/>
  <c r="CVP52" i="11"/>
  <c r="CVQ52" i="11"/>
  <c r="CVR52" i="11"/>
  <c r="CVS52" i="11"/>
  <c r="CVT52" i="11"/>
  <c r="CVU52" i="11"/>
  <c r="CVV52" i="11"/>
  <c r="CVW52" i="11"/>
  <c r="CVX52" i="11"/>
  <c r="CVY52" i="11"/>
  <c r="CVZ52" i="11"/>
  <c r="CWA52" i="11"/>
  <c r="CWB52" i="11"/>
  <c r="CWC52" i="11"/>
  <c r="CWD52" i="11"/>
  <c r="CWE52" i="11"/>
  <c r="CWF52" i="11"/>
  <c r="CWG52" i="11"/>
  <c r="CWH52" i="11"/>
  <c r="CWI52" i="11"/>
  <c r="CWJ52" i="11"/>
  <c r="CWK52" i="11"/>
  <c r="CWL52" i="11"/>
  <c r="CWM52" i="11"/>
  <c r="CWN52" i="11"/>
  <c r="CWO52" i="11"/>
  <c r="CWP52" i="11"/>
  <c r="CWQ52" i="11"/>
  <c r="CWR52" i="11"/>
  <c r="CWS52" i="11"/>
  <c r="CWT52" i="11"/>
  <c r="CWU52" i="11"/>
  <c r="CWV52" i="11"/>
  <c r="CWW52" i="11"/>
  <c r="CWX52" i="11"/>
  <c r="CWY52" i="11"/>
  <c r="CWZ52" i="11"/>
  <c r="CXA52" i="11"/>
  <c r="CXB52" i="11"/>
  <c r="CXC52" i="11"/>
  <c r="CXD52" i="11"/>
  <c r="CXE52" i="11"/>
  <c r="CXF52" i="11"/>
  <c r="CXG52" i="11"/>
  <c r="CXH52" i="11"/>
  <c r="CXI52" i="11"/>
  <c r="CXJ52" i="11"/>
  <c r="CXK52" i="11"/>
  <c r="CXL52" i="11"/>
  <c r="CXM52" i="11"/>
  <c r="CXN52" i="11"/>
  <c r="CXO52" i="11"/>
  <c r="CXP52" i="11"/>
  <c r="CXQ52" i="11"/>
  <c r="CXR52" i="11"/>
  <c r="CXS52" i="11"/>
  <c r="CXT52" i="11"/>
  <c r="CXU52" i="11"/>
  <c r="CXV52" i="11"/>
  <c r="CXW52" i="11"/>
  <c r="CXX52" i="11"/>
  <c r="CXY52" i="11"/>
  <c r="CXZ52" i="11"/>
  <c r="CYA52" i="11"/>
  <c r="CYB52" i="11"/>
  <c r="CYC52" i="11"/>
  <c r="CYD52" i="11"/>
  <c r="CYE52" i="11"/>
  <c r="CYF52" i="11"/>
  <c r="CYG52" i="11"/>
  <c r="CYH52" i="11"/>
  <c r="CYI52" i="11"/>
  <c r="CYJ52" i="11"/>
  <c r="CYK52" i="11"/>
  <c r="CYL52" i="11"/>
  <c r="CYM52" i="11"/>
  <c r="CYN52" i="11"/>
  <c r="CYO52" i="11"/>
  <c r="CYP52" i="11"/>
  <c r="CYQ52" i="11"/>
  <c r="CYR52" i="11"/>
  <c r="CYS52" i="11"/>
  <c r="CYT52" i="11"/>
  <c r="CYU52" i="11"/>
  <c r="CYV52" i="11"/>
  <c r="CYW52" i="11"/>
  <c r="CYX52" i="11"/>
  <c r="CYY52" i="11"/>
  <c r="CYZ52" i="11"/>
  <c r="CZA52" i="11"/>
  <c r="CZB52" i="11"/>
  <c r="CZC52" i="11"/>
  <c r="CZD52" i="11"/>
  <c r="CZE52" i="11"/>
  <c r="CZF52" i="11"/>
  <c r="CZG52" i="11"/>
  <c r="CZH52" i="11"/>
  <c r="CZI52" i="11"/>
  <c r="CZJ52" i="11"/>
  <c r="CZK52" i="11"/>
  <c r="CZL52" i="11"/>
  <c r="CZM52" i="11"/>
  <c r="CZN52" i="11"/>
  <c r="CZO52" i="11"/>
  <c r="CZP52" i="11"/>
  <c r="CZQ52" i="11"/>
  <c r="CZR52" i="11"/>
  <c r="CZS52" i="11"/>
  <c r="CZT52" i="11"/>
  <c r="CZU52" i="11"/>
  <c r="CZV52" i="11"/>
  <c r="CZW52" i="11"/>
  <c r="CZX52" i="11"/>
  <c r="CZY52" i="11"/>
  <c r="CZZ52" i="11"/>
  <c r="DAA52" i="11"/>
  <c r="DAB52" i="11"/>
  <c r="DAC52" i="11"/>
  <c r="DAD52" i="11"/>
  <c r="DAE52" i="11"/>
  <c r="DAF52" i="11"/>
  <c r="DAG52" i="11"/>
  <c r="DAH52" i="11"/>
  <c r="DAI52" i="11"/>
  <c r="DAJ52" i="11"/>
  <c r="DAK52" i="11"/>
  <c r="DAL52" i="11"/>
  <c r="DAM52" i="11"/>
  <c r="DAN52" i="11"/>
  <c r="DAO52" i="11"/>
  <c r="DAP52" i="11"/>
  <c r="DAQ52" i="11"/>
  <c r="DAR52" i="11"/>
  <c r="DAS52" i="11"/>
  <c r="DAT52" i="11"/>
  <c r="DAU52" i="11"/>
  <c r="DAV52" i="11"/>
  <c r="DAW52" i="11"/>
  <c r="DAX52" i="11"/>
  <c r="DAY52" i="11"/>
  <c r="DAZ52" i="11"/>
  <c r="DBA52" i="11"/>
  <c r="DBB52" i="11"/>
  <c r="DBC52" i="11"/>
  <c r="DBD52" i="11"/>
  <c r="DBE52" i="11"/>
  <c r="DBF52" i="11"/>
  <c r="DBG52" i="11"/>
  <c r="DBH52" i="11"/>
  <c r="DBI52" i="11"/>
  <c r="DBJ52" i="11"/>
  <c r="DBK52" i="11"/>
  <c r="DBL52" i="11"/>
  <c r="DBM52" i="11"/>
  <c r="DBN52" i="11"/>
  <c r="DBO52" i="11"/>
  <c r="DBP52" i="11"/>
  <c r="DBQ52" i="11"/>
  <c r="DBR52" i="11"/>
  <c r="DBS52" i="11"/>
  <c r="DBT52" i="11"/>
  <c r="DBU52" i="11"/>
  <c r="DBV52" i="11"/>
  <c r="DBW52" i="11"/>
  <c r="DBX52" i="11"/>
  <c r="DBY52" i="11"/>
  <c r="DBZ52" i="11"/>
  <c r="DCA52" i="11"/>
  <c r="DCB52" i="11"/>
  <c r="DCC52" i="11"/>
  <c r="DCD52" i="11"/>
  <c r="DCE52" i="11"/>
  <c r="DCF52" i="11"/>
  <c r="DCG52" i="11"/>
  <c r="DCH52" i="11"/>
  <c r="DCI52" i="11"/>
  <c r="DCJ52" i="11"/>
  <c r="DCK52" i="11"/>
  <c r="DCL52" i="11"/>
  <c r="DCM52" i="11"/>
  <c r="DCN52" i="11"/>
  <c r="DCO52" i="11"/>
  <c r="DCP52" i="11"/>
  <c r="DCQ52" i="11"/>
  <c r="DCR52" i="11"/>
  <c r="DCS52" i="11"/>
  <c r="DCT52" i="11"/>
  <c r="DCU52" i="11"/>
  <c r="DCV52" i="11"/>
  <c r="DCW52" i="11"/>
  <c r="DCX52" i="11"/>
  <c r="DCY52" i="11"/>
  <c r="DCZ52" i="11"/>
  <c r="DDA52" i="11"/>
  <c r="DDB52" i="11"/>
  <c r="DDC52" i="11"/>
  <c r="DDD52" i="11"/>
  <c r="DDE52" i="11"/>
  <c r="DDF52" i="11"/>
  <c r="DDG52" i="11"/>
  <c r="DDH52" i="11"/>
  <c r="DDI52" i="11"/>
  <c r="DDJ52" i="11"/>
  <c r="DDK52" i="11"/>
  <c r="DDL52" i="11"/>
  <c r="DDM52" i="11"/>
  <c r="DDN52" i="11"/>
  <c r="DDO52" i="11"/>
  <c r="DDP52" i="11"/>
  <c r="DDQ52" i="11"/>
  <c r="DDR52" i="11"/>
  <c r="DDS52" i="11"/>
  <c r="DDT52" i="11"/>
  <c r="DDU52" i="11"/>
  <c r="DDV52" i="11"/>
  <c r="DDW52" i="11"/>
  <c r="DDX52" i="11"/>
  <c r="DDY52" i="11"/>
  <c r="DDZ52" i="11"/>
  <c r="DEA52" i="11"/>
  <c r="DEB52" i="11"/>
  <c r="DEC52" i="11"/>
  <c r="DED52" i="11"/>
  <c r="DEE52" i="11"/>
  <c r="DEF52" i="11"/>
  <c r="DEG52" i="11"/>
  <c r="DEH52" i="11"/>
  <c r="DEI52" i="11"/>
  <c r="DEJ52" i="11"/>
  <c r="DEK52" i="11"/>
  <c r="DEL52" i="11"/>
  <c r="DEM52" i="11"/>
  <c r="DEN52" i="11"/>
  <c r="DEO52" i="11"/>
  <c r="DEP52" i="11"/>
  <c r="DEQ52" i="11"/>
  <c r="DER52" i="11"/>
  <c r="DES52" i="11"/>
  <c r="DET52" i="11"/>
  <c r="DEU52" i="11"/>
  <c r="DEV52" i="11"/>
  <c r="DEW52" i="11"/>
  <c r="DEX52" i="11"/>
  <c r="DEY52" i="11"/>
  <c r="DEZ52" i="11"/>
  <c r="DFA52" i="11"/>
  <c r="DFB52" i="11"/>
  <c r="DFC52" i="11"/>
  <c r="DFD52" i="11"/>
  <c r="DFE52" i="11"/>
  <c r="DFF52" i="11"/>
  <c r="DFG52" i="11"/>
  <c r="DFH52" i="11"/>
  <c r="DFI52" i="11"/>
  <c r="DFJ52" i="11"/>
  <c r="DFK52" i="11"/>
  <c r="DFL52" i="11"/>
  <c r="DFM52" i="11"/>
  <c r="DFN52" i="11"/>
  <c r="DFO52" i="11"/>
  <c r="DFP52" i="11"/>
  <c r="DFQ52" i="11"/>
  <c r="DFR52" i="11"/>
  <c r="DFS52" i="11"/>
  <c r="DFT52" i="11"/>
  <c r="DFU52" i="11"/>
  <c r="DFV52" i="11"/>
  <c r="DFW52" i="11"/>
  <c r="DFX52" i="11"/>
  <c r="DFY52" i="11"/>
  <c r="DFZ52" i="11"/>
  <c r="DGA52" i="11"/>
  <c r="DGB52" i="11"/>
  <c r="DGC52" i="11"/>
  <c r="DGD52" i="11"/>
  <c r="DGE52" i="11"/>
  <c r="DGF52" i="11"/>
  <c r="DGG52" i="11"/>
  <c r="DGH52" i="11"/>
  <c r="DGI52" i="11"/>
  <c r="DGJ52" i="11"/>
  <c r="DGK52" i="11"/>
  <c r="DGL52" i="11"/>
  <c r="DGM52" i="11"/>
  <c r="DGN52" i="11"/>
  <c r="DGO52" i="11"/>
  <c r="DGP52" i="11"/>
  <c r="DGQ52" i="11"/>
  <c r="DGR52" i="11"/>
  <c r="DGS52" i="11"/>
  <c r="DGT52" i="11"/>
  <c r="DGU52" i="11"/>
  <c r="DGV52" i="11"/>
  <c r="DGW52" i="11"/>
  <c r="DGX52" i="11"/>
  <c r="DGY52" i="11"/>
  <c r="DGZ52" i="11"/>
  <c r="DHA52" i="11"/>
  <c r="DHB52" i="11"/>
  <c r="DHC52" i="11"/>
  <c r="DHD52" i="11"/>
  <c r="DHE52" i="11"/>
  <c r="DHF52" i="11"/>
  <c r="DHG52" i="11"/>
  <c r="DHH52" i="11"/>
  <c r="DHI52" i="11"/>
  <c r="DHJ52" i="11"/>
  <c r="DHK52" i="11"/>
  <c r="DHL52" i="11"/>
  <c r="DHM52" i="11"/>
  <c r="DHN52" i="11"/>
  <c r="DHO52" i="11"/>
  <c r="DHP52" i="11"/>
  <c r="DHQ52" i="11"/>
  <c r="DHR52" i="11"/>
  <c r="DHS52" i="11"/>
  <c r="DHT52" i="11"/>
  <c r="DHU52" i="11"/>
  <c r="DHV52" i="11"/>
  <c r="DHW52" i="11"/>
  <c r="DHX52" i="11"/>
  <c r="DHY52" i="11"/>
  <c r="DHZ52" i="11"/>
  <c r="DIA52" i="11"/>
  <c r="DIB52" i="11"/>
  <c r="DIC52" i="11"/>
  <c r="DID52" i="11"/>
  <c r="DIE52" i="11"/>
  <c r="DIF52" i="11"/>
  <c r="DIG52" i="11"/>
  <c r="DIH52" i="11"/>
  <c r="DII52" i="11"/>
  <c r="DIJ52" i="11"/>
  <c r="DIK52" i="11"/>
  <c r="DIL52" i="11"/>
  <c r="DIM52" i="11"/>
  <c r="DIN52" i="11"/>
  <c r="DIO52" i="11"/>
  <c r="DIP52" i="11"/>
  <c r="DIQ52" i="11"/>
  <c r="DIR52" i="11"/>
  <c r="DIS52" i="11"/>
  <c r="DIT52" i="11"/>
  <c r="DIU52" i="11"/>
  <c r="DIV52" i="11"/>
  <c r="DIW52" i="11"/>
  <c r="DIX52" i="11"/>
  <c r="DIY52" i="11"/>
  <c r="DIZ52" i="11"/>
  <c r="DJA52" i="11"/>
  <c r="DJB52" i="11"/>
  <c r="DJC52" i="11"/>
  <c r="DJD52" i="11"/>
  <c r="DJE52" i="11"/>
  <c r="DJF52" i="11"/>
  <c r="DJG52" i="11"/>
  <c r="DJH52" i="11"/>
  <c r="DJI52" i="11"/>
  <c r="DJJ52" i="11"/>
  <c r="DJK52" i="11"/>
  <c r="DJL52" i="11"/>
  <c r="DJM52" i="11"/>
  <c r="DJN52" i="11"/>
  <c r="DJO52" i="11"/>
  <c r="DJP52" i="11"/>
  <c r="DJQ52" i="11"/>
  <c r="DJR52" i="11"/>
  <c r="DJS52" i="11"/>
  <c r="DJT52" i="11"/>
  <c r="DJU52" i="11"/>
  <c r="DJV52" i="11"/>
  <c r="DJW52" i="11"/>
  <c r="DJX52" i="11"/>
  <c r="DJY52" i="11"/>
  <c r="DJZ52" i="11"/>
  <c r="DKA52" i="11"/>
  <c r="DKB52" i="11"/>
  <c r="DKC52" i="11"/>
  <c r="DKD52" i="11"/>
  <c r="DKE52" i="11"/>
  <c r="DKF52" i="11"/>
  <c r="DKG52" i="11"/>
  <c r="DKH52" i="11"/>
  <c r="DKI52" i="11"/>
  <c r="DKJ52" i="11"/>
  <c r="DKK52" i="11"/>
  <c r="DKL52" i="11"/>
  <c r="DKM52" i="11"/>
  <c r="DKN52" i="11"/>
  <c r="DKO52" i="11"/>
  <c r="DKP52" i="11"/>
  <c r="DKQ52" i="11"/>
  <c r="DKR52" i="11"/>
  <c r="DKS52" i="11"/>
  <c r="DKT52" i="11"/>
  <c r="DKU52" i="11"/>
  <c r="DKV52" i="11"/>
  <c r="DKW52" i="11"/>
  <c r="DKX52" i="11"/>
  <c r="DKY52" i="11"/>
  <c r="DKZ52" i="11"/>
  <c r="DLA52" i="11"/>
  <c r="DLB52" i="11"/>
  <c r="DLC52" i="11"/>
  <c r="DLD52" i="11"/>
  <c r="DLE52" i="11"/>
  <c r="DLF52" i="11"/>
  <c r="DLG52" i="11"/>
  <c r="DLH52" i="11"/>
  <c r="DLI52" i="11"/>
  <c r="DLJ52" i="11"/>
  <c r="DLK52" i="11"/>
  <c r="DLL52" i="11"/>
  <c r="DLM52" i="11"/>
  <c r="DLN52" i="11"/>
  <c r="DLO52" i="11"/>
  <c r="DLP52" i="11"/>
  <c r="DLQ52" i="11"/>
  <c r="DLR52" i="11"/>
  <c r="DLS52" i="11"/>
  <c r="DLT52" i="11"/>
  <c r="DLU52" i="11"/>
  <c r="DLV52" i="11"/>
  <c r="DLW52" i="11"/>
  <c r="DLX52" i="11"/>
  <c r="DLY52" i="11"/>
  <c r="DLZ52" i="11"/>
  <c r="DMA52" i="11"/>
  <c r="DMB52" i="11"/>
  <c r="DMC52" i="11"/>
  <c r="DMD52" i="11"/>
  <c r="DME52" i="11"/>
  <c r="DMF52" i="11"/>
  <c r="DMG52" i="11"/>
  <c r="DMH52" i="11"/>
  <c r="DMI52" i="11"/>
  <c r="DMJ52" i="11"/>
  <c r="DMK52" i="11"/>
  <c r="DML52" i="11"/>
  <c r="DMM52" i="11"/>
  <c r="DMN52" i="11"/>
  <c r="DMO52" i="11"/>
  <c r="DMP52" i="11"/>
  <c r="DMQ52" i="11"/>
  <c r="DMR52" i="11"/>
  <c r="DMS52" i="11"/>
  <c r="DMT52" i="11"/>
  <c r="DMU52" i="11"/>
  <c r="DMV52" i="11"/>
  <c r="DMW52" i="11"/>
  <c r="DMX52" i="11"/>
  <c r="DMY52" i="11"/>
  <c r="DMZ52" i="11"/>
  <c r="DNA52" i="11"/>
  <c r="DNB52" i="11"/>
  <c r="DNC52" i="11"/>
  <c r="DND52" i="11"/>
  <c r="DNE52" i="11"/>
  <c r="DNF52" i="11"/>
  <c r="DNG52" i="11"/>
  <c r="DNH52" i="11"/>
  <c r="DNI52" i="11"/>
  <c r="DNJ52" i="11"/>
  <c r="DNK52" i="11"/>
  <c r="DNL52" i="11"/>
  <c r="DNM52" i="11"/>
  <c r="DNN52" i="11"/>
  <c r="DNO52" i="11"/>
  <c r="DNP52" i="11"/>
  <c r="DNQ52" i="11"/>
  <c r="DNR52" i="11"/>
  <c r="DNS52" i="11"/>
  <c r="DNT52" i="11"/>
  <c r="DNU52" i="11"/>
  <c r="DNV52" i="11"/>
  <c r="DNW52" i="11"/>
  <c r="DNX52" i="11"/>
  <c r="DNY52" i="11"/>
  <c r="DNZ52" i="11"/>
  <c r="DOA52" i="11"/>
  <c r="DOB52" i="11"/>
  <c r="DOC52" i="11"/>
  <c r="DOD52" i="11"/>
  <c r="DOE52" i="11"/>
  <c r="DOF52" i="11"/>
  <c r="DOG52" i="11"/>
  <c r="DOH52" i="11"/>
  <c r="DOI52" i="11"/>
  <c r="DOJ52" i="11"/>
  <c r="DOK52" i="11"/>
  <c r="DOL52" i="11"/>
  <c r="DOM52" i="11"/>
  <c r="DON52" i="11"/>
  <c r="DOO52" i="11"/>
  <c r="DOP52" i="11"/>
  <c r="DOQ52" i="11"/>
  <c r="DOR52" i="11"/>
  <c r="DOS52" i="11"/>
  <c r="DOT52" i="11"/>
  <c r="DOU52" i="11"/>
  <c r="DOV52" i="11"/>
  <c r="DOW52" i="11"/>
  <c r="DOX52" i="11"/>
  <c r="DOY52" i="11"/>
  <c r="DOZ52" i="11"/>
  <c r="DPA52" i="11"/>
  <c r="DPB52" i="11"/>
  <c r="DPC52" i="11"/>
  <c r="DPD52" i="11"/>
  <c r="DPE52" i="11"/>
  <c r="DPF52" i="11"/>
  <c r="DPG52" i="11"/>
  <c r="DPH52" i="11"/>
  <c r="DPI52" i="11"/>
  <c r="DPJ52" i="11"/>
  <c r="DPK52" i="11"/>
  <c r="DPL52" i="11"/>
  <c r="DPM52" i="11"/>
  <c r="DPN52" i="11"/>
  <c r="DPO52" i="11"/>
  <c r="DPP52" i="11"/>
  <c r="DPQ52" i="11"/>
  <c r="DPR52" i="11"/>
  <c r="DPS52" i="11"/>
  <c r="DPT52" i="11"/>
  <c r="DPU52" i="11"/>
  <c r="DPV52" i="11"/>
  <c r="DPW52" i="11"/>
  <c r="DPX52" i="11"/>
  <c r="DPY52" i="11"/>
  <c r="DPZ52" i="11"/>
  <c r="DQA52" i="11"/>
  <c r="DQB52" i="11"/>
  <c r="DQC52" i="11"/>
  <c r="DQD52" i="11"/>
  <c r="DQE52" i="11"/>
  <c r="DQF52" i="11"/>
  <c r="DQG52" i="11"/>
  <c r="DQH52" i="11"/>
  <c r="DQI52" i="11"/>
  <c r="DQJ52" i="11"/>
  <c r="DQK52" i="11"/>
  <c r="DQL52" i="11"/>
  <c r="DQM52" i="11"/>
  <c r="DQN52" i="11"/>
  <c r="DQO52" i="11"/>
  <c r="DQP52" i="11"/>
  <c r="DQQ52" i="11"/>
  <c r="DQR52" i="11"/>
  <c r="DQS52" i="11"/>
  <c r="DQT52" i="11"/>
  <c r="DQU52" i="11"/>
  <c r="DQV52" i="11"/>
  <c r="DQW52" i="11"/>
  <c r="DQX52" i="11"/>
  <c r="DQY52" i="11"/>
  <c r="DQZ52" i="11"/>
  <c r="DRA52" i="11"/>
  <c r="DRB52" i="11"/>
  <c r="DRC52" i="11"/>
  <c r="DRD52" i="11"/>
  <c r="DRE52" i="11"/>
  <c r="DRF52" i="11"/>
  <c r="DRG52" i="11"/>
  <c r="DRH52" i="11"/>
  <c r="DRI52" i="11"/>
  <c r="DRJ52" i="11"/>
  <c r="DRK52" i="11"/>
  <c r="DRL52" i="11"/>
  <c r="DRM52" i="11"/>
  <c r="DRN52" i="11"/>
  <c r="DRO52" i="11"/>
  <c r="DRP52" i="11"/>
  <c r="DRQ52" i="11"/>
  <c r="DRR52" i="11"/>
  <c r="DRS52" i="11"/>
  <c r="DRT52" i="11"/>
  <c r="DRU52" i="11"/>
  <c r="DRV52" i="11"/>
  <c r="DRW52" i="11"/>
  <c r="DRX52" i="11"/>
  <c r="DRY52" i="11"/>
  <c r="DRZ52" i="11"/>
  <c r="DSA52" i="11"/>
  <c r="DSB52" i="11"/>
  <c r="DSC52" i="11"/>
  <c r="DSD52" i="11"/>
  <c r="DSE52" i="11"/>
  <c r="DSF52" i="11"/>
  <c r="DSG52" i="11"/>
  <c r="DSH52" i="11"/>
  <c r="DSI52" i="11"/>
  <c r="DSJ52" i="11"/>
  <c r="DSK52" i="11"/>
  <c r="DSL52" i="11"/>
  <c r="DSM52" i="11"/>
  <c r="DSN52" i="11"/>
  <c r="DSO52" i="11"/>
  <c r="DSP52" i="11"/>
  <c r="DSQ52" i="11"/>
  <c r="DSR52" i="11"/>
  <c r="DSS52" i="11"/>
  <c r="DST52" i="11"/>
  <c r="DSU52" i="11"/>
  <c r="DSV52" i="11"/>
  <c r="DSW52" i="11"/>
  <c r="DSX52" i="11"/>
  <c r="DSY52" i="11"/>
  <c r="DSZ52" i="11"/>
  <c r="DTA52" i="11"/>
  <c r="DTB52" i="11"/>
  <c r="DTC52" i="11"/>
  <c r="DTD52" i="11"/>
  <c r="DTE52" i="11"/>
  <c r="DTF52" i="11"/>
  <c r="DTG52" i="11"/>
  <c r="DTH52" i="11"/>
  <c r="DTI52" i="11"/>
  <c r="DTJ52" i="11"/>
  <c r="DTK52" i="11"/>
  <c r="DTL52" i="11"/>
  <c r="DTM52" i="11"/>
  <c r="DTN52" i="11"/>
  <c r="DTO52" i="11"/>
  <c r="DTP52" i="11"/>
  <c r="DTQ52" i="11"/>
  <c r="DTR52" i="11"/>
  <c r="DTS52" i="11"/>
  <c r="DTT52" i="11"/>
  <c r="DTU52" i="11"/>
  <c r="DTV52" i="11"/>
  <c r="DTW52" i="11"/>
  <c r="DTX52" i="11"/>
  <c r="DTY52" i="11"/>
  <c r="DTZ52" i="11"/>
  <c r="DUA52" i="11"/>
  <c r="DUB52" i="11"/>
  <c r="DUC52" i="11"/>
  <c r="DUD52" i="11"/>
  <c r="DUE52" i="11"/>
  <c r="DUF52" i="11"/>
  <c r="DUG52" i="11"/>
  <c r="DUH52" i="11"/>
  <c r="DUI52" i="11"/>
  <c r="DUJ52" i="11"/>
  <c r="DUK52" i="11"/>
  <c r="DUL52" i="11"/>
  <c r="DUM52" i="11"/>
  <c r="DUN52" i="11"/>
  <c r="DUO52" i="11"/>
  <c r="DUP52" i="11"/>
  <c r="DUQ52" i="11"/>
  <c r="DUR52" i="11"/>
  <c r="DUS52" i="11"/>
  <c r="DUT52" i="11"/>
  <c r="DUU52" i="11"/>
  <c r="DUV52" i="11"/>
  <c r="DUW52" i="11"/>
  <c r="DUX52" i="11"/>
  <c r="DUY52" i="11"/>
  <c r="DUZ52" i="11"/>
  <c r="DVA52" i="11"/>
  <c r="DVB52" i="11"/>
  <c r="DVC52" i="11"/>
  <c r="DVD52" i="11"/>
  <c r="DVE52" i="11"/>
  <c r="DVF52" i="11"/>
  <c r="DVG52" i="11"/>
  <c r="DVH52" i="11"/>
  <c r="DVI52" i="11"/>
  <c r="DVJ52" i="11"/>
  <c r="DVK52" i="11"/>
  <c r="DVL52" i="11"/>
  <c r="DVM52" i="11"/>
  <c r="DVN52" i="11"/>
  <c r="DVO52" i="11"/>
  <c r="DVP52" i="11"/>
  <c r="DVQ52" i="11"/>
  <c r="DVR52" i="11"/>
  <c r="DVS52" i="11"/>
  <c r="DVT52" i="11"/>
  <c r="DVU52" i="11"/>
  <c r="DVV52" i="11"/>
  <c r="DVW52" i="11"/>
  <c r="DVX52" i="11"/>
  <c r="DVY52" i="11"/>
  <c r="DVZ52" i="11"/>
  <c r="DWA52" i="11"/>
  <c r="DWB52" i="11"/>
  <c r="DWC52" i="11"/>
  <c r="DWD52" i="11"/>
  <c r="DWE52" i="11"/>
  <c r="DWF52" i="11"/>
  <c r="DWG52" i="11"/>
  <c r="DWH52" i="11"/>
  <c r="DWI52" i="11"/>
  <c r="DWJ52" i="11"/>
  <c r="DWK52" i="11"/>
  <c r="DWL52" i="11"/>
  <c r="DWM52" i="11"/>
  <c r="DWN52" i="11"/>
  <c r="DWO52" i="11"/>
  <c r="DWP52" i="11"/>
  <c r="DWQ52" i="11"/>
  <c r="DWR52" i="11"/>
  <c r="DWS52" i="11"/>
  <c r="DWT52" i="11"/>
  <c r="DWU52" i="11"/>
  <c r="DWV52" i="11"/>
  <c r="DWW52" i="11"/>
  <c r="DWX52" i="11"/>
  <c r="DWY52" i="11"/>
  <c r="DWZ52" i="11"/>
  <c r="DXA52" i="11"/>
  <c r="DXB52" i="11"/>
  <c r="DXC52" i="11"/>
  <c r="DXD52" i="11"/>
  <c r="DXE52" i="11"/>
  <c r="DXF52" i="11"/>
  <c r="DXG52" i="11"/>
  <c r="DXH52" i="11"/>
  <c r="DXI52" i="11"/>
  <c r="DXJ52" i="11"/>
  <c r="DXK52" i="11"/>
  <c r="DXL52" i="11"/>
  <c r="DXM52" i="11"/>
  <c r="DXN52" i="11"/>
  <c r="DXO52" i="11"/>
  <c r="DXP52" i="11"/>
  <c r="DXQ52" i="11"/>
  <c r="DXR52" i="11"/>
  <c r="DXS52" i="11"/>
  <c r="DXT52" i="11"/>
  <c r="DXU52" i="11"/>
  <c r="DXV52" i="11"/>
  <c r="DXW52" i="11"/>
  <c r="DXX52" i="11"/>
  <c r="DXY52" i="11"/>
  <c r="DXZ52" i="11"/>
  <c r="DYA52" i="11"/>
  <c r="DYB52" i="11"/>
  <c r="DYC52" i="11"/>
  <c r="DYD52" i="11"/>
  <c r="DYE52" i="11"/>
  <c r="DYF52" i="11"/>
  <c r="DYG52" i="11"/>
  <c r="DYH52" i="11"/>
  <c r="DYI52" i="11"/>
  <c r="DYJ52" i="11"/>
  <c r="DYK52" i="11"/>
  <c r="DYL52" i="11"/>
  <c r="DYM52" i="11"/>
  <c r="DYN52" i="11"/>
  <c r="DYO52" i="11"/>
  <c r="DYP52" i="11"/>
  <c r="DYQ52" i="11"/>
  <c r="DYR52" i="11"/>
  <c r="DYS52" i="11"/>
  <c r="DYT52" i="11"/>
  <c r="DYU52" i="11"/>
  <c r="DYV52" i="11"/>
  <c r="DYW52" i="11"/>
  <c r="DYX52" i="11"/>
  <c r="DYY52" i="11"/>
  <c r="DYZ52" i="11"/>
  <c r="DZA52" i="11"/>
  <c r="DZB52" i="11"/>
  <c r="DZC52" i="11"/>
  <c r="DZD52" i="11"/>
  <c r="DZE52" i="11"/>
  <c r="DZF52" i="11"/>
  <c r="DZG52" i="11"/>
  <c r="DZH52" i="11"/>
  <c r="DZI52" i="11"/>
  <c r="DZJ52" i="11"/>
  <c r="DZK52" i="11"/>
  <c r="DZL52" i="11"/>
  <c r="DZM52" i="11"/>
  <c r="DZN52" i="11"/>
  <c r="DZO52" i="11"/>
  <c r="DZP52" i="11"/>
  <c r="DZQ52" i="11"/>
  <c r="DZR52" i="11"/>
  <c r="DZS52" i="11"/>
  <c r="DZT52" i="11"/>
  <c r="DZU52" i="11"/>
  <c r="DZV52" i="11"/>
  <c r="DZW52" i="11"/>
  <c r="DZX52" i="11"/>
  <c r="DZY52" i="11"/>
  <c r="DZZ52" i="11"/>
  <c r="EAA52" i="11"/>
  <c r="EAB52" i="11"/>
  <c r="EAC52" i="11"/>
  <c r="EAD52" i="11"/>
  <c r="EAE52" i="11"/>
  <c r="EAF52" i="11"/>
  <c r="EAG52" i="11"/>
  <c r="EAH52" i="11"/>
  <c r="EAI52" i="11"/>
  <c r="EAJ52" i="11"/>
  <c r="EAK52" i="11"/>
  <c r="EAL52" i="11"/>
  <c r="EAM52" i="11"/>
  <c r="EAN52" i="11"/>
  <c r="EAO52" i="11"/>
  <c r="EAP52" i="11"/>
  <c r="EAQ52" i="11"/>
  <c r="EAR52" i="11"/>
  <c r="EAS52" i="11"/>
  <c r="EAT52" i="11"/>
  <c r="EAU52" i="11"/>
  <c r="EAV52" i="11"/>
  <c r="EAW52" i="11"/>
  <c r="EAX52" i="11"/>
  <c r="EAY52" i="11"/>
  <c r="EAZ52" i="11"/>
  <c r="EBA52" i="11"/>
  <c r="EBB52" i="11"/>
  <c r="EBC52" i="11"/>
  <c r="EBD52" i="11"/>
  <c r="EBE52" i="11"/>
  <c r="EBF52" i="11"/>
  <c r="EBG52" i="11"/>
  <c r="EBH52" i="11"/>
  <c r="EBI52" i="11"/>
  <c r="EBJ52" i="11"/>
  <c r="EBK52" i="11"/>
  <c r="EBL52" i="11"/>
  <c r="EBM52" i="11"/>
  <c r="EBN52" i="11"/>
  <c r="EBO52" i="11"/>
  <c r="EBP52" i="11"/>
  <c r="EBQ52" i="11"/>
  <c r="EBR52" i="11"/>
  <c r="EBS52" i="11"/>
  <c r="EBT52" i="11"/>
  <c r="EBU52" i="11"/>
  <c r="EBV52" i="11"/>
  <c r="EBW52" i="11"/>
  <c r="EBX52" i="11"/>
  <c r="EBY52" i="11"/>
  <c r="EBZ52" i="11"/>
  <c r="ECA52" i="11"/>
  <c r="ECB52" i="11"/>
  <c r="ECC52" i="11"/>
  <c r="ECD52" i="11"/>
  <c r="ECE52" i="11"/>
  <c r="ECF52" i="11"/>
  <c r="ECG52" i="11"/>
  <c r="ECH52" i="11"/>
  <c r="ECI52" i="11"/>
  <c r="ECJ52" i="11"/>
  <c r="ECK52" i="11"/>
  <c r="ECL52" i="11"/>
  <c r="ECM52" i="11"/>
  <c r="ECN52" i="11"/>
  <c r="ECO52" i="11"/>
  <c r="ECP52" i="11"/>
  <c r="ECQ52" i="11"/>
  <c r="ECR52" i="11"/>
  <c r="ECS52" i="11"/>
  <c r="ECT52" i="11"/>
  <c r="ECU52" i="11"/>
  <c r="ECV52" i="11"/>
  <c r="ECW52" i="11"/>
  <c r="ECX52" i="11"/>
  <c r="ECY52" i="11"/>
  <c r="ECZ52" i="11"/>
  <c r="EDA52" i="11"/>
  <c r="EDB52" i="11"/>
  <c r="EDC52" i="11"/>
  <c r="EDD52" i="11"/>
  <c r="EDE52" i="11"/>
  <c r="EDF52" i="11"/>
  <c r="EDG52" i="11"/>
  <c r="EDH52" i="11"/>
  <c r="EDI52" i="11"/>
  <c r="EDJ52" i="11"/>
  <c r="EDK52" i="11"/>
  <c r="EDL52" i="11"/>
  <c r="EDM52" i="11"/>
  <c r="EDN52" i="11"/>
  <c r="EDO52" i="11"/>
  <c r="EDP52" i="11"/>
  <c r="EDQ52" i="11"/>
  <c r="EDR52" i="11"/>
  <c r="EDS52" i="11"/>
  <c r="EDT52" i="11"/>
  <c r="EDU52" i="11"/>
  <c r="EDV52" i="11"/>
  <c r="EDW52" i="11"/>
  <c r="EDX52" i="11"/>
  <c r="EDY52" i="11"/>
  <c r="EDZ52" i="11"/>
  <c r="EEA52" i="11"/>
  <c r="EEB52" i="11"/>
  <c r="EEC52" i="11"/>
  <c r="EED52" i="11"/>
  <c r="EEE52" i="11"/>
  <c r="EEF52" i="11"/>
  <c r="EEG52" i="11"/>
  <c r="EEH52" i="11"/>
  <c r="EEI52" i="11"/>
  <c r="EEJ52" i="11"/>
  <c r="EEK52" i="11"/>
  <c r="EEL52" i="11"/>
  <c r="EEM52" i="11"/>
  <c r="EEN52" i="11"/>
  <c r="EEO52" i="11"/>
  <c r="EEP52" i="11"/>
  <c r="EEQ52" i="11"/>
  <c r="EER52" i="11"/>
  <c r="EES52" i="11"/>
  <c r="EET52" i="11"/>
  <c r="EEU52" i="11"/>
  <c r="EEV52" i="11"/>
  <c r="EEW52" i="11"/>
  <c r="EEX52" i="11"/>
  <c r="EEY52" i="11"/>
  <c r="EEZ52" i="11"/>
  <c r="EFA52" i="11"/>
  <c r="EFB52" i="11"/>
  <c r="EFC52" i="11"/>
  <c r="EFD52" i="11"/>
  <c r="EFE52" i="11"/>
  <c r="EFF52" i="11"/>
  <c r="EFG52" i="11"/>
  <c r="EFH52" i="11"/>
  <c r="EFI52" i="11"/>
  <c r="EFJ52" i="11"/>
  <c r="EFK52" i="11"/>
  <c r="EFL52" i="11"/>
  <c r="EFM52" i="11"/>
  <c r="EFN52" i="11"/>
  <c r="EFO52" i="11"/>
  <c r="EFP52" i="11"/>
  <c r="EFQ52" i="11"/>
  <c r="EFR52" i="11"/>
  <c r="EFS52" i="11"/>
  <c r="EFT52" i="11"/>
  <c r="EFU52" i="11"/>
  <c r="EFV52" i="11"/>
  <c r="EFW52" i="11"/>
  <c r="EFX52" i="11"/>
  <c r="EFY52" i="11"/>
  <c r="EFZ52" i="11"/>
  <c r="EGA52" i="11"/>
  <c r="EGB52" i="11"/>
  <c r="EGC52" i="11"/>
  <c r="EGD52" i="11"/>
  <c r="EGE52" i="11"/>
  <c r="EGF52" i="11"/>
  <c r="EGG52" i="11"/>
  <c r="EGH52" i="11"/>
  <c r="EGI52" i="11"/>
  <c r="EGJ52" i="11"/>
  <c r="EGK52" i="11"/>
  <c r="EGL52" i="11"/>
  <c r="EGM52" i="11"/>
  <c r="EGN52" i="11"/>
  <c r="EGO52" i="11"/>
  <c r="EGP52" i="11"/>
  <c r="EGQ52" i="11"/>
  <c r="EGR52" i="11"/>
  <c r="EGS52" i="11"/>
  <c r="EGT52" i="11"/>
  <c r="EGU52" i="11"/>
  <c r="EGV52" i="11"/>
  <c r="EGW52" i="11"/>
  <c r="EGX52" i="11"/>
  <c r="EGY52" i="11"/>
  <c r="EGZ52" i="11"/>
  <c r="EHA52" i="11"/>
  <c r="EHB52" i="11"/>
  <c r="EHC52" i="11"/>
  <c r="EHD52" i="11"/>
  <c r="EHE52" i="11"/>
  <c r="EHF52" i="11"/>
  <c r="EHG52" i="11"/>
  <c r="EHH52" i="11"/>
  <c r="EHI52" i="11"/>
  <c r="EHJ52" i="11"/>
  <c r="EHK52" i="11"/>
  <c r="EHL52" i="11"/>
  <c r="EHM52" i="11"/>
  <c r="EHN52" i="11"/>
  <c r="EHO52" i="11"/>
  <c r="EHP52" i="11"/>
  <c r="EHQ52" i="11"/>
  <c r="EHR52" i="11"/>
  <c r="EHS52" i="11"/>
  <c r="EHT52" i="11"/>
  <c r="EHU52" i="11"/>
  <c r="EHV52" i="11"/>
  <c r="EHW52" i="11"/>
  <c r="EHX52" i="11"/>
  <c r="EHY52" i="11"/>
  <c r="EHZ52" i="11"/>
  <c r="EIA52" i="11"/>
  <c r="EIB52" i="11"/>
  <c r="EIC52" i="11"/>
  <c r="EID52" i="11"/>
  <c r="EIE52" i="11"/>
  <c r="EIF52" i="11"/>
  <c r="EIG52" i="11"/>
  <c r="EIH52" i="11"/>
  <c r="EII52" i="11"/>
  <c r="EIJ52" i="11"/>
  <c r="EIK52" i="11"/>
  <c r="EIL52" i="11"/>
  <c r="EIM52" i="11"/>
  <c r="EIN52" i="11"/>
  <c r="EIO52" i="11"/>
  <c r="EIP52" i="11"/>
  <c r="EIQ52" i="11"/>
  <c r="EIR52" i="11"/>
  <c r="EIS52" i="11"/>
  <c r="EIT52" i="11"/>
  <c r="EIU52" i="11"/>
  <c r="EIV52" i="11"/>
  <c r="EIW52" i="11"/>
  <c r="EIX52" i="11"/>
  <c r="EIY52" i="11"/>
  <c r="EIZ52" i="11"/>
  <c r="EJA52" i="11"/>
  <c r="EJB52" i="11"/>
  <c r="EJC52" i="11"/>
  <c r="EJD52" i="11"/>
  <c r="EJE52" i="11"/>
  <c r="EJF52" i="11"/>
  <c r="EJG52" i="11"/>
  <c r="EJH52" i="11"/>
  <c r="EJI52" i="11"/>
  <c r="EJJ52" i="11"/>
  <c r="EJK52" i="11"/>
  <c r="EJL52" i="11"/>
  <c r="EJM52" i="11"/>
  <c r="EJN52" i="11"/>
  <c r="EJO52" i="11"/>
  <c r="EJP52" i="11"/>
  <c r="EJQ52" i="11"/>
  <c r="EJR52" i="11"/>
  <c r="EJS52" i="11"/>
  <c r="EJT52" i="11"/>
  <c r="EJU52" i="11"/>
  <c r="EJV52" i="11"/>
  <c r="EJW52" i="11"/>
  <c r="EJX52" i="11"/>
  <c r="EJY52" i="11"/>
  <c r="EJZ52" i="11"/>
  <c r="EKA52" i="11"/>
  <c r="EKB52" i="11"/>
  <c r="EKC52" i="11"/>
  <c r="EKD52" i="11"/>
  <c r="EKE52" i="11"/>
  <c r="EKF52" i="11"/>
  <c r="EKG52" i="11"/>
  <c r="EKH52" i="11"/>
  <c r="EKI52" i="11"/>
  <c r="EKJ52" i="11"/>
  <c r="EKK52" i="11"/>
  <c r="EKL52" i="11"/>
  <c r="EKM52" i="11"/>
  <c r="EKN52" i="11"/>
  <c r="EKO52" i="11"/>
  <c r="EKP52" i="11"/>
  <c r="EKQ52" i="11"/>
  <c r="EKR52" i="11"/>
  <c r="EKS52" i="11"/>
  <c r="EKT52" i="11"/>
  <c r="EKU52" i="11"/>
  <c r="EKV52" i="11"/>
  <c r="EKW52" i="11"/>
  <c r="EKX52" i="11"/>
  <c r="EKY52" i="11"/>
  <c r="EKZ52" i="11"/>
  <c r="ELA52" i="11"/>
  <c r="ELB52" i="11"/>
  <c r="ELC52" i="11"/>
  <c r="ELD52" i="11"/>
  <c r="ELE52" i="11"/>
  <c r="ELF52" i="11"/>
  <c r="ELG52" i="11"/>
  <c r="ELH52" i="11"/>
  <c r="ELI52" i="11"/>
  <c r="ELJ52" i="11"/>
  <c r="ELK52" i="11"/>
  <c r="ELL52" i="11"/>
  <c r="ELM52" i="11"/>
  <c r="ELN52" i="11"/>
  <c r="ELO52" i="11"/>
  <c r="ELP52" i="11"/>
  <c r="ELQ52" i="11"/>
  <c r="ELR52" i="11"/>
  <c r="ELS52" i="11"/>
  <c r="ELT52" i="11"/>
  <c r="ELU52" i="11"/>
  <c r="ELV52" i="11"/>
  <c r="ELW52" i="11"/>
  <c r="ELX52" i="11"/>
  <c r="ELY52" i="11"/>
  <c r="ELZ52" i="11"/>
  <c r="EMA52" i="11"/>
  <c r="EMB52" i="11"/>
  <c r="EMC52" i="11"/>
  <c r="EMD52" i="11"/>
  <c r="EME52" i="11"/>
  <c r="EMF52" i="11"/>
  <c r="EMG52" i="11"/>
  <c r="EMH52" i="11"/>
  <c r="EMI52" i="11"/>
  <c r="EMJ52" i="11"/>
  <c r="EMK52" i="11"/>
  <c r="EML52" i="11"/>
  <c r="EMM52" i="11"/>
  <c r="EMN52" i="11"/>
  <c r="EMO52" i="11"/>
  <c r="EMP52" i="11"/>
  <c r="EMQ52" i="11"/>
  <c r="EMR52" i="11"/>
  <c r="EMS52" i="11"/>
  <c r="EMT52" i="11"/>
  <c r="EMU52" i="11"/>
  <c r="EMV52" i="11"/>
  <c r="EMW52" i="11"/>
  <c r="EMX52" i="11"/>
  <c r="EMY52" i="11"/>
  <c r="EMZ52" i="11"/>
  <c r="ENA52" i="11"/>
  <c r="ENB52" i="11"/>
  <c r="ENC52" i="11"/>
  <c r="END52" i="11"/>
  <c r="ENE52" i="11"/>
  <c r="ENF52" i="11"/>
  <c r="ENG52" i="11"/>
  <c r="ENH52" i="11"/>
  <c r="ENI52" i="11"/>
  <c r="ENJ52" i="11"/>
  <c r="ENK52" i="11"/>
  <c r="ENL52" i="11"/>
  <c r="ENM52" i="11"/>
  <c r="ENN52" i="11"/>
  <c r="ENO52" i="11"/>
  <c r="ENP52" i="11"/>
  <c r="ENQ52" i="11"/>
  <c r="ENR52" i="11"/>
  <c r="ENS52" i="11"/>
  <c r="ENT52" i="11"/>
  <c r="ENU52" i="11"/>
  <c r="ENV52" i="11"/>
  <c r="ENW52" i="11"/>
  <c r="ENX52" i="11"/>
  <c r="ENY52" i="11"/>
  <c r="ENZ52" i="11"/>
  <c r="EOA52" i="11"/>
  <c r="EOB52" i="11"/>
  <c r="EOC52" i="11"/>
  <c r="EOD52" i="11"/>
  <c r="EOE52" i="11"/>
  <c r="EOF52" i="11"/>
  <c r="EOG52" i="11"/>
  <c r="EOH52" i="11"/>
  <c r="EOI52" i="11"/>
  <c r="EOJ52" i="11"/>
  <c r="EOK52" i="11"/>
  <c r="EOL52" i="11"/>
  <c r="EOM52" i="11"/>
  <c r="EON52" i="11"/>
  <c r="EOO52" i="11"/>
  <c r="EOP52" i="11"/>
  <c r="EOQ52" i="11"/>
  <c r="EOR52" i="11"/>
  <c r="EOS52" i="11"/>
  <c r="EOT52" i="11"/>
  <c r="EOU52" i="11"/>
  <c r="EOV52" i="11"/>
  <c r="EOW52" i="11"/>
  <c r="EOX52" i="11"/>
  <c r="EOY52" i="11"/>
  <c r="EOZ52" i="11"/>
  <c r="EPA52" i="11"/>
  <c r="EPB52" i="11"/>
  <c r="EPC52" i="11"/>
  <c r="EPD52" i="11"/>
  <c r="EPE52" i="11"/>
  <c r="EPF52" i="11"/>
  <c r="EPG52" i="11"/>
  <c r="EPH52" i="11"/>
  <c r="EPI52" i="11"/>
  <c r="EPJ52" i="11"/>
  <c r="EPK52" i="11"/>
  <c r="EPL52" i="11"/>
  <c r="EPM52" i="11"/>
  <c r="EPN52" i="11"/>
  <c r="EPO52" i="11"/>
  <c r="EPP52" i="11"/>
  <c r="EPQ52" i="11"/>
  <c r="EPR52" i="11"/>
  <c r="EPS52" i="11"/>
  <c r="EPT52" i="11"/>
  <c r="EPU52" i="11"/>
  <c r="EPV52" i="11"/>
  <c r="EPW52" i="11"/>
  <c r="EPX52" i="11"/>
  <c r="EPY52" i="11"/>
  <c r="EPZ52" i="11"/>
  <c r="EQA52" i="11"/>
  <c r="EQB52" i="11"/>
  <c r="EQC52" i="11"/>
  <c r="EQD52" i="11"/>
  <c r="EQE52" i="11"/>
  <c r="EQF52" i="11"/>
  <c r="EQG52" i="11"/>
  <c r="EQH52" i="11"/>
  <c r="EQI52" i="11"/>
  <c r="EQJ52" i="11"/>
  <c r="EQK52" i="11"/>
  <c r="EQL52" i="11"/>
  <c r="EQM52" i="11"/>
  <c r="EQN52" i="11"/>
  <c r="EQO52" i="11"/>
  <c r="EQP52" i="11"/>
  <c r="EQQ52" i="11"/>
  <c r="EQR52" i="11"/>
  <c r="EQS52" i="11"/>
  <c r="EQT52" i="11"/>
  <c r="EQU52" i="11"/>
  <c r="EQV52" i="11"/>
  <c r="EQW52" i="11"/>
  <c r="EQX52" i="11"/>
  <c r="EQY52" i="11"/>
  <c r="EQZ52" i="11"/>
  <c r="ERA52" i="11"/>
  <c r="ERB52" i="11"/>
  <c r="ERC52" i="11"/>
  <c r="ERD52" i="11"/>
  <c r="ERE52" i="11"/>
  <c r="ERF52" i="11"/>
  <c r="ERG52" i="11"/>
  <c r="ERH52" i="11"/>
  <c r="ERI52" i="11"/>
  <c r="ERJ52" i="11"/>
  <c r="ERK52" i="11"/>
  <c r="ERL52" i="11"/>
  <c r="ERM52" i="11"/>
  <c r="ERN52" i="11"/>
  <c r="ERO52" i="11"/>
  <c r="ERP52" i="11"/>
  <c r="ERQ52" i="11"/>
  <c r="ERR52" i="11"/>
  <c r="ERS52" i="11"/>
  <c r="ERT52" i="11"/>
  <c r="ERU52" i="11"/>
  <c r="ERV52" i="11"/>
  <c r="ERW52" i="11"/>
  <c r="ERX52" i="11"/>
  <c r="ERY52" i="11"/>
  <c r="ERZ52" i="11"/>
  <c r="ESA52" i="11"/>
  <c r="ESB52" i="11"/>
  <c r="ESC52" i="11"/>
  <c r="ESD52" i="11"/>
  <c r="ESE52" i="11"/>
  <c r="ESF52" i="11"/>
  <c r="ESG52" i="11"/>
  <c r="ESH52" i="11"/>
  <c r="ESI52" i="11"/>
  <c r="ESJ52" i="11"/>
  <c r="ESK52" i="11"/>
  <c r="ESL52" i="11"/>
  <c r="ESM52" i="11"/>
  <c r="ESN52" i="11"/>
  <c r="ESO52" i="11"/>
  <c r="ESP52" i="11"/>
  <c r="ESQ52" i="11"/>
  <c r="ESR52" i="11"/>
  <c r="ESS52" i="11"/>
  <c r="EST52" i="11"/>
  <c r="ESU52" i="11"/>
  <c r="ESV52" i="11"/>
  <c r="ESW52" i="11"/>
  <c r="ESX52" i="11"/>
  <c r="ESY52" i="11"/>
  <c r="ESZ52" i="11"/>
  <c r="ETA52" i="11"/>
  <c r="ETB52" i="11"/>
  <c r="ETC52" i="11"/>
  <c r="ETD52" i="11"/>
  <c r="ETE52" i="11"/>
  <c r="ETF52" i="11"/>
  <c r="ETG52" i="11"/>
  <c r="ETH52" i="11"/>
  <c r="ETI52" i="11"/>
  <c r="ETJ52" i="11"/>
  <c r="ETK52" i="11"/>
  <c r="ETL52" i="11"/>
  <c r="ETM52" i="11"/>
  <c r="ETN52" i="11"/>
  <c r="ETO52" i="11"/>
  <c r="ETP52" i="11"/>
  <c r="ETQ52" i="11"/>
  <c r="ETR52" i="11"/>
  <c r="ETS52" i="11"/>
  <c r="ETT52" i="11"/>
  <c r="ETU52" i="11"/>
  <c r="ETV52" i="11"/>
  <c r="ETW52" i="11"/>
  <c r="ETX52" i="11"/>
  <c r="ETY52" i="11"/>
  <c r="ETZ52" i="11"/>
  <c r="EUA52" i="11"/>
  <c r="EUB52" i="11"/>
  <c r="EUC52" i="11"/>
  <c r="EUD52" i="11"/>
  <c r="EUE52" i="11"/>
  <c r="EUF52" i="11"/>
  <c r="EUG52" i="11"/>
  <c r="EUH52" i="11"/>
  <c r="EUI52" i="11"/>
  <c r="EUJ52" i="11"/>
  <c r="EUK52" i="11"/>
  <c r="EUL52" i="11"/>
  <c r="EUM52" i="11"/>
  <c r="EUN52" i="11"/>
  <c r="EUO52" i="11"/>
  <c r="EUP52" i="11"/>
  <c r="EUQ52" i="11"/>
  <c r="EUR52" i="11"/>
  <c r="EUS52" i="11"/>
  <c r="EUT52" i="11"/>
  <c r="EUU52" i="11"/>
  <c r="EUV52" i="11"/>
  <c r="EUW52" i="11"/>
  <c r="EUX52" i="11"/>
  <c r="EUY52" i="11"/>
  <c r="EUZ52" i="11"/>
  <c r="EVA52" i="11"/>
  <c r="EVB52" i="11"/>
  <c r="EVC52" i="11"/>
  <c r="EVD52" i="11"/>
  <c r="EVE52" i="11"/>
  <c r="EVF52" i="11"/>
  <c r="EVG52" i="11"/>
  <c r="EVH52" i="11"/>
  <c r="EVI52" i="11"/>
  <c r="EVJ52" i="11"/>
  <c r="EVK52" i="11"/>
  <c r="EVL52" i="11"/>
  <c r="EVM52" i="11"/>
  <c r="EVN52" i="11"/>
  <c r="EVO52" i="11"/>
  <c r="EVP52" i="11"/>
  <c r="EVQ52" i="11"/>
  <c r="EVR52" i="11"/>
  <c r="EVS52" i="11"/>
  <c r="EVT52" i="11"/>
  <c r="EVU52" i="11"/>
  <c r="EVV52" i="11"/>
  <c r="EVW52" i="11"/>
  <c r="EVX52" i="11"/>
  <c r="EVY52" i="11"/>
  <c r="EVZ52" i="11"/>
  <c r="EWA52" i="11"/>
  <c r="EWB52" i="11"/>
  <c r="EWC52" i="11"/>
  <c r="EWD52" i="11"/>
  <c r="EWE52" i="11"/>
  <c r="EWF52" i="11"/>
  <c r="EWG52" i="11"/>
  <c r="EWH52" i="11"/>
  <c r="EWI52" i="11"/>
  <c r="EWJ52" i="11"/>
  <c r="EWK52" i="11"/>
  <c r="EWL52" i="11"/>
  <c r="EWM52" i="11"/>
  <c r="EWN52" i="11"/>
  <c r="EWO52" i="11"/>
  <c r="EWP52" i="11"/>
  <c r="EWQ52" i="11"/>
  <c r="EWR52" i="11"/>
  <c r="EWS52" i="11"/>
  <c r="EWT52" i="11"/>
  <c r="EWU52" i="11"/>
  <c r="EWV52" i="11"/>
  <c r="EWW52" i="11"/>
  <c r="EWX52" i="11"/>
  <c r="EWY52" i="11"/>
  <c r="EWZ52" i="11"/>
  <c r="EXA52" i="11"/>
  <c r="EXB52" i="11"/>
  <c r="EXC52" i="11"/>
  <c r="EXD52" i="11"/>
  <c r="EXE52" i="11"/>
  <c r="EXF52" i="11"/>
  <c r="EXG52" i="11"/>
  <c r="EXH52" i="11"/>
  <c r="EXI52" i="11"/>
  <c r="EXJ52" i="11"/>
  <c r="EXK52" i="11"/>
  <c r="EXL52" i="11"/>
  <c r="EXM52" i="11"/>
  <c r="EXN52" i="11"/>
  <c r="EXO52" i="11"/>
  <c r="EXP52" i="11"/>
  <c r="EXQ52" i="11"/>
  <c r="EXR52" i="11"/>
  <c r="EXS52" i="11"/>
  <c r="EXT52" i="11"/>
  <c r="EXU52" i="11"/>
  <c r="EXV52" i="11"/>
  <c r="EXW52" i="11"/>
  <c r="EXX52" i="11"/>
  <c r="EXY52" i="11"/>
  <c r="EXZ52" i="11"/>
  <c r="EYA52" i="11"/>
  <c r="EYB52" i="11"/>
  <c r="EYC52" i="11"/>
  <c r="EYD52" i="11"/>
  <c r="EYE52" i="11"/>
  <c r="EYF52" i="11"/>
  <c r="EYG52" i="11"/>
  <c r="EYH52" i="11"/>
  <c r="EYI52" i="11"/>
  <c r="EYJ52" i="11"/>
  <c r="EYK52" i="11"/>
  <c r="EYL52" i="11"/>
  <c r="EYM52" i="11"/>
  <c r="EYN52" i="11"/>
  <c r="EYO52" i="11"/>
  <c r="EYP52" i="11"/>
  <c r="EYQ52" i="11"/>
  <c r="EYR52" i="11"/>
  <c r="EYS52" i="11"/>
  <c r="EYT52" i="11"/>
  <c r="EYU52" i="11"/>
  <c r="EYV52" i="11"/>
  <c r="EYW52" i="11"/>
  <c r="EYX52" i="11"/>
  <c r="EYY52" i="11"/>
  <c r="EYZ52" i="11"/>
  <c r="EZA52" i="11"/>
  <c r="EZB52" i="11"/>
  <c r="EZC52" i="11"/>
  <c r="EZD52" i="11"/>
  <c r="EZE52" i="11"/>
  <c r="EZF52" i="11"/>
  <c r="EZG52" i="11"/>
  <c r="EZH52" i="11"/>
  <c r="EZI52" i="11"/>
  <c r="EZJ52" i="11"/>
  <c r="EZK52" i="11"/>
  <c r="EZL52" i="11"/>
  <c r="EZM52" i="11"/>
  <c r="EZN52" i="11"/>
  <c r="EZO52" i="11"/>
  <c r="EZP52" i="11"/>
  <c r="EZQ52" i="11"/>
  <c r="EZR52" i="11"/>
  <c r="EZS52" i="11"/>
  <c r="EZT52" i="11"/>
  <c r="EZU52" i="11"/>
  <c r="EZV52" i="11"/>
  <c r="EZW52" i="11"/>
  <c r="EZX52" i="11"/>
  <c r="EZY52" i="11"/>
  <c r="EZZ52" i="11"/>
  <c r="FAA52" i="11"/>
  <c r="FAB52" i="11"/>
  <c r="FAC52" i="11"/>
  <c r="FAD52" i="11"/>
  <c r="FAE52" i="11"/>
  <c r="FAF52" i="11"/>
  <c r="FAG52" i="11"/>
  <c r="FAH52" i="11"/>
  <c r="FAI52" i="11"/>
  <c r="FAJ52" i="11"/>
  <c r="FAK52" i="11"/>
  <c r="FAL52" i="11"/>
  <c r="FAM52" i="11"/>
  <c r="FAN52" i="11"/>
  <c r="FAO52" i="11"/>
  <c r="FAP52" i="11"/>
  <c r="FAQ52" i="11"/>
  <c r="FAR52" i="11"/>
  <c r="FAS52" i="11"/>
  <c r="FAT52" i="11"/>
  <c r="FAU52" i="11"/>
  <c r="FAV52" i="11"/>
  <c r="FAW52" i="11"/>
  <c r="FAX52" i="11"/>
  <c r="FAY52" i="11"/>
  <c r="FAZ52" i="11"/>
  <c r="FBA52" i="11"/>
  <c r="FBB52" i="11"/>
  <c r="FBC52" i="11"/>
  <c r="FBD52" i="11"/>
  <c r="FBE52" i="11"/>
  <c r="FBF52" i="11"/>
  <c r="FBG52" i="11"/>
  <c r="FBH52" i="11"/>
  <c r="FBI52" i="11"/>
  <c r="FBJ52" i="11"/>
  <c r="FBK52" i="11"/>
  <c r="FBL52" i="11"/>
  <c r="FBM52" i="11"/>
  <c r="FBN52" i="11"/>
  <c r="FBO52" i="11"/>
  <c r="FBP52" i="11"/>
  <c r="FBQ52" i="11"/>
  <c r="FBR52" i="11"/>
  <c r="FBS52" i="11"/>
  <c r="FBT52" i="11"/>
  <c r="FBU52" i="11"/>
  <c r="FBV52" i="11"/>
  <c r="FBW52" i="11"/>
  <c r="FBX52" i="11"/>
  <c r="FBY52" i="11"/>
  <c r="FBZ52" i="11"/>
  <c r="FCA52" i="11"/>
  <c r="FCB52" i="11"/>
  <c r="FCC52" i="11"/>
  <c r="FCD52" i="11"/>
  <c r="FCE52" i="11"/>
  <c r="FCF52" i="11"/>
  <c r="FCG52" i="11"/>
  <c r="FCH52" i="11"/>
  <c r="FCI52" i="11"/>
  <c r="FCJ52" i="11"/>
  <c r="FCK52" i="11"/>
  <c r="FCL52" i="11"/>
  <c r="FCM52" i="11"/>
  <c r="FCN52" i="11"/>
  <c r="FCO52" i="11"/>
  <c r="FCP52" i="11"/>
  <c r="FCQ52" i="11"/>
  <c r="FCR52" i="11"/>
  <c r="FCS52" i="11"/>
  <c r="FCT52" i="11"/>
  <c r="FCU52" i="11"/>
  <c r="FCV52" i="11"/>
  <c r="FCW52" i="11"/>
  <c r="FCX52" i="11"/>
  <c r="FCY52" i="11"/>
  <c r="FCZ52" i="11"/>
  <c r="FDA52" i="11"/>
  <c r="FDB52" i="11"/>
  <c r="FDC52" i="11"/>
  <c r="FDD52" i="11"/>
  <c r="FDE52" i="11"/>
  <c r="FDF52" i="11"/>
  <c r="FDG52" i="11"/>
  <c r="FDH52" i="11"/>
  <c r="FDI52" i="11"/>
  <c r="FDJ52" i="11"/>
  <c r="FDK52" i="11"/>
  <c r="FDL52" i="11"/>
  <c r="FDM52" i="11"/>
  <c r="FDN52" i="11"/>
  <c r="FDO52" i="11"/>
  <c r="FDP52" i="11"/>
  <c r="FDQ52" i="11"/>
  <c r="FDR52" i="11"/>
  <c r="FDS52" i="11"/>
  <c r="FDT52" i="11"/>
  <c r="FDU52" i="11"/>
  <c r="FDV52" i="11"/>
  <c r="FDW52" i="11"/>
  <c r="FDX52" i="11"/>
  <c r="FDY52" i="11"/>
  <c r="FDZ52" i="11"/>
  <c r="FEA52" i="11"/>
  <c r="FEB52" i="11"/>
  <c r="FEC52" i="11"/>
  <c r="FED52" i="11"/>
  <c r="FEE52" i="11"/>
  <c r="FEF52" i="11"/>
  <c r="FEG52" i="11"/>
  <c r="FEH52" i="11"/>
  <c r="FEI52" i="11"/>
  <c r="FEJ52" i="11"/>
  <c r="FEK52" i="11"/>
  <c r="FEL52" i="11"/>
  <c r="FEM52" i="11"/>
  <c r="FEN52" i="11"/>
  <c r="FEO52" i="11"/>
  <c r="FEP52" i="11"/>
  <c r="FEQ52" i="11"/>
  <c r="FER52" i="11"/>
  <c r="FES52" i="11"/>
  <c r="FET52" i="11"/>
  <c r="FEU52" i="11"/>
  <c r="FEV52" i="11"/>
  <c r="FEW52" i="11"/>
  <c r="FEX52" i="11"/>
  <c r="FEY52" i="11"/>
  <c r="FEZ52" i="11"/>
  <c r="FFA52" i="11"/>
  <c r="FFB52" i="11"/>
  <c r="FFC52" i="11"/>
  <c r="FFD52" i="11"/>
  <c r="FFE52" i="11"/>
  <c r="FFF52" i="11"/>
  <c r="FFG52" i="11"/>
  <c r="FFH52" i="11"/>
  <c r="FFI52" i="11"/>
  <c r="FFJ52" i="11"/>
  <c r="FFK52" i="11"/>
  <c r="FFL52" i="11"/>
  <c r="FFM52" i="11"/>
  <c r="FFN52" i="11"/>
  <c r="FFO52" i="11"/>
  <c r="FFP52" i="11"/>
  <c r="FFQ52" i="11"/>
  <c r="FFR52" i="11"/>
  <c r="FFS52" i="11"/>
  <c r="FFT52" i="11"/>
  <c r="FFU52" i="11"/>
  <c r="FFV52" i="11"/>
  <c r="FFW52" i="11"/>
  <c r="FFX52" i="11"/>
  <c r="FFY52" i="11"/>
  <c r="FFZ52" i="11"/>
  <c r="FGA52" i="11"/>
  <c r="FGB52" i="11"/>
  <c r="FGC52" i="11"/>
  <c r="FGD52" i="11"/>
  <c r="FGE52" i="11"/>
  <c r="FGF52" i="11"/>
  <c r="FGG52" i="11"/>
  <c r="FGH52" i="11"/>
  <c r="FGI52" i="11"/>
  <c r="FGJ52" i="11"/>
  <c r="FGK52" i="11"/>
  <c r="FGL52" i="11"/>
  <c r="FGM52" i="11"/>
  <c r="FGN52" i="11"/>
  <c r="FGO52" i="11"/>
  <c r="FGP52" i="11"/>
  <c r="FGQ52" i="11"/>
  <c r="FGR52" i="11"/>
  <c r="FGS52" i="11"/>
  <c r="FGT52" i="11"/>
  <c r="FGU52" i="11"/>
  <c r="FGV52" i="11"/>
  <c r="FGW52" i="11"/>
  <c r="FGX52" i="11"/>
  <c r="FGY52" i="11"/>
  <c r="FGZ52" i="11"/>
  <c r="FHA52" i="11"/>
  <c r="FHB52" i="11"/>
  <c r="FHC52" i="11"/>
  <c r="FHD52" i="11"/>
  <c r="FHE52" i="11"/>
  <c r="FHF52" i="11"/>
  <c r="FHG52" i="11"/>
  <c r="FHH52" i="11"/>
  <c r="FHI52" i="11"/>
  <c r="FHJ52" i="11"/>
  <c r="FHK52" i="11"/>
  <c r="FHL52" i="11"/>
  <c r="FHM52" i="11"/>
  <c r="FHN52" i="11"/>
  <c r="FHO52" i="11"/>
  <c r="FHP52" i="11"/>
  <c r="FHQ52" i="11"/>
  <c r="FHR52" i="11"/>
  <c r="FHS52" i="11"/>
  <c r="FHT52" i="11"/>
  <c r="FHU52" i="11"/>
  <c r="FHV52" i="11"/>
  <c r="FHW52" i="11"/>
  <c r="FHX52" i="11"/>
  <c r="FHY52" i="11"/>
  <c r="FHZ52" i="11"/>
  <c r="FIA52" i="11"/>
  <c r="FIB52" i="11"/>
  <c r="FIC52" i="11"/>
  <c r="FID52" i="11"/>
  <c r="FIE52" i="11"/>
  <c r="FIF52" i="11"/>
  <c r="FIG52" i="11"/>
  <c r="FIH52" i="11"/>
  <c r="FII52" i="11"/>
  <c r="FIJ52" i="11"/>
  <c r="FIK52" i="11"/>
  <c r="FIL52" i="11"/>
  <c r="FIM52" i="11"/>
  <c r="FIN52" i="11"/>
  <c r="FIO52" i="11"/>
  <c r="FIP52" i="11"/>
  <c r="FIQ52" i="11"/>
  <c r="FIR52" i="11"/>
  <c r="FIS52" i="11"/>
  <c r="FIT52" i="11"/>
  <c r="FIU52" i="11"/>
  <c r="FIV52" i="11"/>
  <c r="FIW52" i="11"/>
  <c r="FIX52" i="11"/>
  <c r="FIY52" i="11"/>
  <c r="FIZ52" i="11"/>
  <c r="FJA52" i="11"/>
  <c r="FJB52" i="11"/>
  <c r="FJC52" i="11"/>
  <c r="FJD52" i="11"/>
  <c r="FJE52" i="11"/>
  <c r="FJF52" i="11"/>
  <c r="FJG52" i="11"/>
  <c r="FJH52" i="11"/>
  <c r="FJI52" i="11"/>
  <c r="FJJ52" i="11"/>
  <c r="FJK52" i="11"/>
  <c r="FJL52" i="11"/>
  <c r="FJM52" i="11"/>
  <c r="FJN52" i="11"/>
  <c r="FJO52" i="11"/>
  <c r="FJP52" i="11"/>
  <c r="FJQ52" i="11"/>
  <c r="FJR52" i="11"/>
  <c r="FJS52" i="11"/>
  <c r="FJT52" i="11"/>
  <c r="FJU52" i="11"/>
  <c r="FJV52" i="11"/>
  <c r="FJW52" i="11"/>
  <c r="FJX52" i="11"/>
  <c r="FJY52" i="11"/>
  <c r="FJZ52" i="11"/>
  <c r="FKA52" i="11"/>
  <c r="FKB52" i="11"/>
  <c r="FKC52" i="11"/>
  <c r="FKD52" i="11"/>
  <c r="FKE52" i="11"/>
  <c r="FKF52" i="11"/>
  <c r="FKG52" i="11"/>
  <c r="FKH52" i="11"/>
  <c r="FKI52" i="11"/>
  <c r="FKJ52" i="11"/>
  <c r="FKK52" i="11"/>
  <c r="FKL52" i="11"/>
  <c r="FKM52" i="11"/>
  <c r="FKN52" i="11"/>
  <c r="FKO52" i="11"/>
  <c r="FKP52" i="11"/>
  <c r="FKQ52" i="11"/>
  <c r="FKR52" i="11"/>
  <c r="FKS52" i="11"/>
  <c r="FKT52" i="11"/>
  <c r="FKU52" i="11"/>
  <c r="FKV52" i="11"/>
  <c r="FKW52" i="11"/>
  <c r="FKX52" i="11"/>
  <c r="FKY52" i="11"/>
  <c r="FKZ52" i="11"/>
  <c r="FLA52" i="11"/>
  <c r="FLB52" i="11"/>
  <c r="FLC52" i="11"/>
  <c r="FLD52" i="11"/>
  <c r="FLE52" i="11"/>
  <c r="FLF52" i="11"/>
  <c r="FLG52" i="11"/>
  <c r="FLH52" i="11"/>
  <c r="FLI52" i="11"/>
  <c r="FLJ52" i="11"/>
  <c r="FLK52" i="11"/>
  <c r="FLL52" i="11"/>
  <c r="FLM52" i="11"/>
  <c r="FLN52" i="11"/>
  <c r="FLO52" i="11"/>
  <c r="FLP52" i="11"/>
  <c r="FLQ52" i="11"/>
  <c r="FLR52" i="11"/>
  <c r="FLS52" i="11"/>
  <c r="FLT52" i="11"/>
  <c r="FLU52" i="11"/>
  <c r="FLV52" i="11"/>
  <c r="FLW52" i="11"/>
  <c r="FLX52" i="11"/>
  <c r="FLY52" i="11"/>
  <c r="FLZ52" i="11"/>
  <c r="FMA52" i="11"/>
  <c r="FMB52" i="11"/>
  <c r="FMC52" i="11"/>
  <c r="FMD52" i="11"/>
  <c r="FME52" i="11"/>
  <c r="FMF52" i="11"/>
  <c r="FMG52" i="11"/>
  <c r="FMH52" i="11"/>
  <c r="FMI52" i="11"/>
  <c r="FMJ52" i="11"/>
  <c r="FMK52" i="11"/>
  <c r="FML52" i="11"/>
  <c r="FMM52" i="11"/>
  <c r="FMN52" i="11"/>
  <c r="FMO52" i="11"/>
  <c r="FMP52" i="11"/>
  <c r="FMQ52" i="11"/>
  <c r="FMR52" i="11"/>
  <c r="FMS52" i="11"/>
  <c r="FMT52" i="11"/>
  <c r="FMU52" i="11"/>
  <c r="FMV52" i="11"/>
  <c r="FMW52" i="11"/>
  <c r="FMX52" i="11"/>
  <c r="FMY52" i="11"/>
  <c r="FMZ52" i="11"/>
  <c r="FNA52" i="11"/>
  <c r="FNB52" i="11"/>
  <c r="FNC52" i="11"/>
  <c r="FND52" i="11"/>
  <c r="FNE52" i="11"/>
  <c r="FNF52" i="11"/>
  <c r="FNG52" i="11"/>
  <c r="FNH52" i="11"/>
  <c r="FNI52" i="11"/>
  <c r="FNJ52" i="11"/>
  <c r="FNK52" i="11"/>
  <c r="FNL52" i="11"/>
  <c r="FNM52" i="11"/>
  <c r="FNN52" i="11"/>
  <c r="FNO52" i="11"/>
  <c r="FNP52" i="11"/>
  <c r="FNQ52" i="11"/>
  <c r="FNR52" i="11"/>
  <c r="FNS52" i="11"/>
  <c r="FNT52" i="11"/>
  <c r="FNU52" i="11"/>
  <c r="FNV52" i="11"/>
  <c r="FNW52" i="11"/>
  <c r="FNX52" i="11"/>
  <c r="FNY52" i="11"/>
  <c r="FNZ52" i="11"/>
  <c r="FOA52" i="11"/>
  <c r="FOB52" i="11"/>
  <c r="FOC52" i="11"/>
  <c r="FOD52" i="11"/>
  <c r="FOE52" i="11"/>
  <c r="FOF52" i="11"/>
  <c r="FOG52" i="11"/>
  <c r="FOH52" i="11"/>
  <c r="FOI52" i="11"/>
  <c r="FOJ52" i="11"/>
  <c r="FOK52" i="11"/>
  <c r="FOL52" i="11"/>
  <c r="FOM52" i="11"/>
  <c r="FON52" i="11"/>
  <c r="FOO52" i="11"/>
  <c r="FOP52" i="11"/>
  <c r="FOQ52" i="11"/>
  <c r="FOR52" i="11"/>
  <c r="FOS52" i="11"/>
  <c r="FOT52" i="11"/>
  <c r="FOU52" i="11"/>
  <c r="FOV52" i="11"/>
  <c r="FOW52" i="11"/>
  <c r="FOX52" i="11"/>
  <c r="FOY52" i="11"/>
  <c r="FOZ52" i="11"/>
  <c r="FPA52" i="11"/>
  <c r="FPB52" i="11"/>
  <c r="FPC52" i="11"/>
  <c r="FPD52" i="11"/>
  <c r="FPE52" i="11"/>
  <c r="FPF52" i="11"/>
  <c r="FPG52" i="11"/>
  <c r="FPH52" i="11"/>
  <c r="FPI52" i="11"/>
  <c r="FPJ52" i="11"/>
  <c r="FPK52" i="11"/>
  <c r="FPL52" i="11"/>
  <c r="FPM52" i="11"/>
  <c r="FPN52" i="11"/>
  <c r="FPO52" i="11"/>
  <c r="FPP52" i="11"/>
  <c r="FPQ52" i="11"/>
  <c r="FPR52" i="11"/>
  <c r="FPS52" i="11"/>
  <c r="FPT52" i="11"/>
  <c r="FPU52" i="11"/>
  <c r="FPV52" i="11"/>
  <c r="FPW52" i="11"/>
  <c r="FPX52" i="11"/>
  <c r="FPY52" i="11"/>
  <c r="FPZ52" i="11"/>
  <c r="FQA52" i="11"/>
  <c r="FQB52" i="11"/>
  <c r="FQC52" i="11"/>
  <c r="FQD52" i="11"/>
  <c r="FQE52" i="11"/>
  <c r="FQF52" i="11"/>
  <c r="FQG52" i="11"/>
  <c r="FQH52" i="11"/>
  <c r="FQI52" i="11"/>
  <c r="FQJ52" i="11"/>
  <c r="FQK52" i="11"/>
  <c r="FQL52" i="11"/>
  <c r="FQM52" i="11"/>
  <c r="FQN52" i="11"/>
  <c r="FQO52" i="11"/>
  <c r="FQP52" i="11"/>
  <c r="FQQ52" i="11"/>
  <c r="FQR52" i="11"/>
  <c r="FQS52" i="11"/>
  <c r="FQT52" i="11"/>
  <c r="FQU52" i="11"/>
  <c r="FQV52" i="11"/>
  <c r="FQW52" i="11"/>
  <c r="FQX52" i="11"/>
  <c r="FQY52" i="11"/>
  <c r="FQZ52" i="11"/>
  <c r="FRA52" i="11"/>
  <c r="FRB52" i="11"/>
  <c r="FRC52" i="11"/>
  <c r="FRD52" i="11"/>
  <c r="FRE52" i="11"/>
  <c r="FRF52" i="11"/>
  <c r="FRG52" i="11"/>
  <c r="FRH52" i="11"/>
  <c r="FRI52" i="11"/>
  <c r="FRJ52" i="11"/>
  <c r="FRK52" i="11"/>
  <c r="FRL52" i="11"/>
  <c r="FRM52" i="11"/>
  <c r="FRN52" i="11"/>
  <c r="FRO52" i="11"/>
  <c r="FRP52" i="11"/>
  <c r="FRQ52" i="11"/>
  <c r="FRR52" i="11"/>
  <c r="FRS52" i="11"/>
  <c r="FRT52" i="11"/>
  <c r="FRU52" i="11"/>
  <c r="FRV52" i="11"/>
  <c r="FRW52" i="11"/>
  <c r="FRX52" i="11"/>
  <c r="FRY52" i="11"/>
  <c r="FRZ52" i="11"/>
  <c r="FSA52" i="11"/>
  <c r="FSB52" i="11"/>
  <c r="FSC52" i="11"/>
  <c r="FSD52" i="11"/>
  <c r="FSE52" i="11"/>
  <c r="FSF52" i="11"/>
  <c r="FSG52" i="11"/>
  <c r="FSH52" i="11"/>
  <c r="FSI52" i="11"/>
  <c r="FSJ52" i="11"/>
  <c r="FSK52" i="11"/>
  <c r="FSL52" i="11"/>
  <c r="FSM52" i="11"/>
  <c r="FSN52" i="11"/>
  <c r="FSO52" i="11"/>
  <c r="FSP52" i="11"/>
  <c r="FSQ52" i="11"/>
  <c r="FSR52" i="11"/>
  <c r="FSS52" i="11"/>
  <c r="FST52" i="11"/>
  <c r="FSU52" i="11"/>
  <c r="FSV52" i="11"/>
  <c r="FSW52" i="11"/>
  <c r="FSX52" i="11"/>
  <c r="FSY52" i="11"/>
  <c r="FSZ52" i="11"/>
  <c r="FTA52" i="11"/>
  <c r="FTB52" i="11"/>
  <c r="FTC52" i="11"/>
  <c r="FTD52" i="11"/>
  <c r="FTE52" i="11"/>
  <c r="FTF52" i="11"/>
  <c r="FTG52" i="11"/>
  <c r="FTH52" i="11"/>
  <c r="FTI52" i="11"/>
  <c r="FTJ52" i="11"/>
  <c r="FTK52" i="11"/>
  <c r="FTL52" i="11"/>
  <c r="FTM52" i="11"/>
  <c r="FTN52" i="11"/>
  <c r="FTO52" i="11"/>
  <c r="FTP52" i="11"/>
  <c r="FTQ52" i="11"/>
  <c r="FTR52" i="11"/>
  <c r="FTS52" i="11"/>
  <c r="FTT52" i="11"/>
  <c r="FTU52" i="11"/>
  <c r="FTV52" i="11"/>
  <c r="FTW52" i="11"/>
  <c r="FTX52" i="11"/>
  <c r="FTY52" i="11"/>
  <c r="FTZ52" i="11"/>
  <c r="FUA52" i="11"/>
  <c r="FUB52" i="11"/>
  <c r="FUC52" i="11"/>
  <c r="FUD52" i="11"/>
  <c r="FUE52" i="11"/>
  <c r="FUF52" i="11"/>
  <c r="FUG52" i="11"/>
  <c r="FUH52" i="11"/>
  <c r="FUI52" i="11"/>
  <c r="FUJ52" i="11"/>
  <c r="FUK52" i="11"/>
  <c r="FUL52" i="11"/>
  <c r="FUM52" i="11"/>
  <c r="FUN52" i="11"/>
  <c r="FUO52" i="11"/>
  <c r="FUP52" i="11"/>
  <c r="FUQ52" i="11"/>
  <c r="FUR52" i="11"/>
  <c r="FUS52" i="11"/>
  <c r="FUT52" i="11"/>
  <c r="FUU52" i="11"/>
  <c r="FUV52" i="11"/>
  <c r="FUW52" i="11"/>
  <c r="FUX52" i="11"/>
  <c r="FUY52" i="11"/>
  <c r="FUZ52" i="11"/>
  <c r="FVA52" i="11"/>
  <c r="FVB52" i="11"/>
  <c r="FVC52" i="11"/>
  <c r="FVD52" i="11"/>
  <c r="FVE52" i="11"/>
  <c r="FVF52" i="11"/>
  <c r="FVG52" i="11"/>
  <c r="FVH52" i="11"/>
  <c r="FVI52" i="11"/>
  <c r="FVJ52" i="11"/>
  <c r="FVK52" i="11"/>
  <c r="FVL52" i="11"/>
  <c r="FVM52" i="11"/>
  <c r="FVN52" i="11"/>
  <c r="FVO52" i="11"/>
  <c r="FVP52" i="11"/>
  <c r="FVQ52" i="11"/>
  <c r="FVR52" i="11"/>
  <c r="FVS52" i="11"/>
  <c r="FVT52" i="11"/>
  <c r="FVU52" i="11"/>
  <c r="FVV52" i="11"/>
  <c r="FVW52" i="11"/>
  <c r="FVX52" i="11"/>
  <c r="FVY52" i="11"/>
  <c r="FVZ52" i="11"/>
  <c r="FWA52" i="11"/>
  <c r="FWB52" i="11"/>
  <c r="FWC52" i="11"/>
  <c r="FWD52" i="11"/>
  <c r="FWE52" i="11"/>
  <c r="FWF52" i="11"/>
  <c r="FWG52" i="11"/>
  <c r="FWH52" i="11"/>
  <c r="FWI52" i="11"/>
  <c r="FWJ52" i="11"/>
  <c r="FWK52" i="11"/>
  <c r="FWL52" i="11"/>
  <c r="FWM52" i="11"/>
  <c r="FWN52" i="11"/>
  <c r="FWO52" i="11"/>
  <c r="FWP52" i="11"/>
  <c r="FWQ52" i="11"/>
  <c r="FWR52" i="11"/>
  <c r="FWS52" i="11"/>
  <c r="FWT52" i="11"/>
  <c r="FWU52" i="11"/>
  <c r="FWV52" i="11"/>
  <c r="FWW52" i="11"/>
  <c r="FWX52" i="11"/>
  <c r="FWY52" i="11"/>
  <c r="FWZ52" i="11"/>
  <c r="FXA52" i="11"/>
  <c r="FXB52" i="11"/>
  <c r="FXC52" i="11"/>
  <c r="FXD52" i="11"/>
  <c r="FXE52" i="11"/>
  <c r="FXF52" i="11"/>
  <c r="FXG52" i="11"/>
  <c r="FXH52" i="11"/>
  <c r="FXI52" i="11"/>
  <c r="FXJ52" i="11"/>
  <c r="FXK52" i="11"/>
  <c r="FXL52" i="11"/>
  <c r="FXM52" i="11"/>
  <c r="FXN52" i="11"/>
  <c r="FXO52" i="11"/>
  <c r="FXP52" i="11"/>
  <c r="FXQ52" i="11"/>
  <c r="FXR52" i="11"/>
  <c r="FXS52" i="11"/>
  <c r="FXT52" i="11"/>
  <c r="FXU52" i="11"/>
  <c r="FXV52" i="11"/>
  <c r="FXW52" i="11"/>
  <c r="FXX52" i="11"/>
  <c r="FXY52" i="11"/>
  <c r="FXZ52" i="11"/>
  <c r="FYA52" i="11"/>
  <c r="FYB52" i="11"/>
  <c r="FYC52" i="11"/>
  <c r="FYD52" i="11"/>
  <c r="FYE52" i="11"/>
  <c r="FYF52" i="11"/>
  <c r="FYG52" i="11"/>
  <c r="FYH52" i="11"/>
  <c r="FYI52" i="11"/>
  <c r="FYJ52" i="11"/>
  <c r="FYK52" i="11"/>
  <c r="FYL52" i="11"/>
  <c r="FYM52" i="11"/>
  <c r="FYN52" i="11"/>
  <c r="FYO52" i="11"/>
  <c r="FYP52" i="11"/>
  <c r="FYQ52" i="11"/>
  <c r="FYR52" i="11"/>
  <c r="FYS52" i="11"/>
  <c r="FYT52" i="11"/>
  <c r="FYU52" i="11"/>
  <c r="FYV52" i="11"/>
  <c r="FYW52" i="11"/>
  <c r="FYX52" i="11"/>
  <c r="FYY52" i="11"/>
  <c r="FYZ52" i="11"/>
  <c r="FZA52" i="11"/>
  <c r="FZB52" i="11"/>
  <c r="FZC52" i="11"/>
  <c r="FZD52" i="11"/>
  <c r="FZE52" i="11"/>
  <c r="FZF52" i="11"/>
  <c r="FZG52" i="11"/>
  <c r="FZH52" i="11"/>
  <c r="FZI52" i="11"/>
  <c r="FZJ52" i="11"/>
  <c r="FZK52" i="11"/>
  <c r="FZL52" i="11"/>
  <c r="FZM52" i="11"/>
  <c r="FZN52" i="11"/>
  <c r="FZO52" i="11"/>
  <c r="FZP52" i="11"/>
  <c r="FZQ52" i="11"/>
  <c r="FZR52" i="11"/>
  <c r="FZS52" i="11"/>
  <c r="FZT52" i="11"/>
  <c r="FZU52" i="11"/>
  <c r="FZV52" i="11"/>
  <c r="FZW52" i="11"/>
  <c r="FZX52" i="11"/>
  <c r="FZY52" i="11"/>
  <c r="FZZ52" i="11"/>
  <c r="GAA52" i="11"/>
  <c r="GAB52" i="11"/>
  <c r="GAC52" i="11"/>
  <c r="GAD52" i="11"/>
  <c r="GAE52" i="11"/>
  <c r="GAF52" i="11"/>
  <c r="GAG52" i="11"/>
  <c r="GAH52" i="11"/>
  <c r="GAI52" i="11"/>
  <c r="GAJ52" i="11"/>
  <c r="GAK52" i="11"/>
  <c r="GAL52" i="11"/>
  <c r="GAM52" i="11"/>
  <c r="GAN52" i="11"/>
  <c r="GAO52" i="11"/>
  <c r="GAP52" i="11"/>
  <c r="GAQ52" i="11"/>
  <c r="GAR52" i="11"/>
  <c r="GAS52" i="11"/>
  <c r="GAT52" i="11"/>
  <c r="GAU52" i="11"/>
  <c r="GAV52" i="11"/>
  <c r="GAW52" i="11"/>
  <c r="GAX52" i="11"/>
  <c r="GAY52" i="11"/>
  <c r="GAZ52" i="11"/>
  <c r="GBA52" i="11"/>
  <c r="GBB52" i="11"/>
  <c r="GBC52" i="11"/>
  <c r="GBD52" i="11"/>
  <c r="GBE52" i="11"/>
  <c r="GBF52" i="11"/>
  <c r="GBG52" i="11"/>
  <c r="GBH52" i="11"/>
  <c r="GBI52" i="11"/>
  <c r="GBJ52" i="11"/>
  <c r="GBK52" i="11"/>
  <c r="GBL52" i="11"/>
  <c r="GBM52" i="11"/>
  <c r="GBN52" i="11"/>
  <c r="GBO52" i="11"/>
  <c r="GBP52" i="11"/>
  <c r="GBQ52" i="11"/>
  <c r="GBR52" i="11"/>
  <c r="GBS52" i="11"/>
  <c r="GBT52" i="11"/>
  <c r="GBU52" i="11"/>
  <c r="GBV52" i="11"/>
  <c r="GBW52" i="11"/>
  <c r="GBX52" i="11"/>
  <c r="GBY52" i="11"/>
  <c r="GBZ52" i="11"/>
  <c r="GCA52" i="11"/>
  <c r="GCB52" i="11"/>
  <c r="GCC52" i="11"/>
  <c r="GCD52" i="11"/>
  <c r="GCE52" i="11"/>
  <c r="GCF52" i="11"/>
  <c r="GCG52" i="11"/>
  <c r="GCH52" i="11"/>
  <c r="GCI52" i="11"/>
  <c r="GCJ52" i="11"/>
  <c r="GCK52" i="11"/>
  <c r="GCL52" i="11"/>
  <c r="GCM52" i="11"/>
  <c r="GCN52" i="11"/>
  <c r="GCO52" i="11"/>
  <c r="GCP52" i="11"/>
  <c r="GCQ52" i="11"/>
  <c r="GCR52" i="11"/>
  <c r="GCS52" i="11"/>
  <c r="GCT52" i="11"/>
  <c r="GCU52" i="11"/>
  <c r="GCV52" i="11"/>
  <c r="GCW52" i="11"/>
  <c r="GCX52" i="11"/>
  <c r="GCY52" i="11"/>
  <c r="GCZ52" i="11"/>
  <c r="GDA52" i="11"/>
  <c r="GDB52" i="11"/>
  <c r="GDC52" i="11"/>
  <c r="GDD52" i="11"/>
  <c r="GDE52" i="11"/>
  <c r="GDF52" i="11"/>
  <c r="GDG52" i="11"/>
  <c r="GDH52" i="11"/>
  <c r="GDI52" i="11"/>
  <c r="GDJ52" i="11"/>
  <c r="GDK52" i="11"/>
  <c r="GDL52" i="11"/>
  <c r="GDM52" i="11"/>
  <c r="GDN52" i="11"/>
  <c r="GDO52" i="11"/>
  <c r="GDP52" i="11"/>
  <c r="GDQ52" i="11"/>
  <c r="GDR52" i="11"/>
  <c r="GDS52" i="11"/>
  <c r="GDT52" i="11"/>
  <c r="GDU52" i="11"/>
  <c r="GDV52" i="11"/>
  <c r="GDW52" i="11"/>
  <c r="GDX52" i="11"/>
  <c r="GDY52" i="11"/>
  <c r="GDZ52" i="11"/>
  <c r="GEA52" i="11"/>
  <c r="GEB52" i="11"/>
  <c r="GEC52" i="11"/>
  <c r="GED52" i="11"/>
  <c r="GEE52" i="11"/>
  <c r="GEF52" i="11"/>
  <c r="GEG52" i="11"/>
  <c r="GEH52" i="11"/>
  <c r="GEI52" i="11"/>
  <c r="GEJ52" i="11"/>
  <c r="GEK52" i="11"/>
  <c r="GEL52" i="11"/>
  <c r="GEM52" i="11"/>
  <c r="GEN52" i="11"/>
  <c r="GEO52" i="11"/>
  <c r="GEP52" i="11"/>
  <c r="GEQ52" i="11"/>
  <c r="GER52" i="11"/>
  <c r="GES52" i="11"/>
  <c r="GET52" i="11"/>
  <c r="GEU52" i="11"/>
  <c r="GEV52" i="11"/>
  <c r="GEW52" i="11"/>
  <c r="GEX52" i="11"/>
  <c r="GEY52" i="11"/>
  <c r="GEZ52" i="11"/>
  <c r="GFA52" i="11"/>
  <c r="GFB52" i="11"/>
  <c r="GFC52" i="11"/>
  <c r="GFD52" i="11"/>
  <c r="GFE52" i="11"/>
  <c r="GFF52" i="11"/>
  <c r="GFG52" i="11"/>
  <c r="GFH52" i="11"/>
  <c r="GFI52" i="11"/>
  <c r="GFJ52" i="11"/>
  <c r="GFK52" i="11"/>
  <c r="GFL52" i="11"/>
  <c r="GFM52" i="11"/>
  <c r="GFN52" i="11"/>
  <c r="GFO52" i="11"/>
  <c r="GFP52" i="11"/>
  <c r="GFQ52" i="11"/>
  <c r="GFR52" i="11"/>
  <c r="GFS52" i="11"/>
  <c r="GFT52" i="11"/>
  <c r="GFU52" i="11"/>
  <c r="GFV52" i="11"/>
  <c r="GFW52" i="11"/>
  <c r="GFX52" i="11"/>
  <c r="GFY52" i="11"/>
  <c r="GFZ52" i="11"/>
  <c r="GGA52" i="11"/>
  <c r="GGB52" i="11"/>
  <c r="GGC52" i="11"/>
  <c r="GGD52" i="11"/>
  <c r="GGE52" i="11"/>
  <c r="GGF52" i="11"/>
  <c r="GGG52" i="11"/>
  <c r="GGH52" i="11"/>
  <c r="GGI52" i="11"/>
  <c r="GGJ52" i="11"/>
  <c r="GGK52" i="11"/>
  <c r="GGL52" i="11"/>
  <c r="GGM52" i="11"/>
  <c r="GGN52" i="11"/>
  <c r="GGO52" i="11"/>
  <c r="GGP52" i="11"/>
  <c r="GGQ52" i="11"/>
  <c r="GGR52" i="11"/>
  <c r="GGS52" i="11"/>
  <c r="GGT52" i="11"/>
  <c r="GGU52" i="11"/>
  <c r="GGV52" i="11"/>
  <c r="GGW52" i="11"/>
  <c r="GGX52" i="11"/>
  <c r="GGY52" i="11"/>
  <c r="GGZ52" i="11"/>
  <c r="GHA52" i="11"/>
  <c r="GHB52" i="11"/>
  <c r="GHC52" i="11"/>
  <c r="GHD52" i="11"/>
  <c r="GHE52" i="11"/>
  <c r="GHF52" i="11"/>
  <c r="GHG52" i="11"/>
  <c r="GHH52" i="11"/>
  <c r="GHI52" i="11"/>
  <c r="GHJ52" i="11"/>
  <c r="GHK52" i="11"/>
  <c r="GHL52" i="11"/>
  <c r="GHM52" i="11"/>
  <c r="GHN52" i="11"/>
  <c r="GHO52" i="11"/>
  <c r="GHP52" i="11"/>
  <c r="GHQ52" i="11"/>
  <c r="GHR52" i="11"/>
  <c r="GHS52" i="11"/>
  <c r="GHT52" i="11"/>
  <c r="GHU52" i="11"/>
  <c r="GHV52" i="11"/>
  <c r="GHW52" i="11"/>
  <c r="GHX52" i="11"/>
  <c r="GHY52" i="11"/>
  <c r="GHZ52" i="11"/>
  <c r="GIA52" i="11"/>
  <c r="GIB52" i="11"/>
  <c r="GIC52" i="11"/>
  <c r="GID52" i="11"/>
  <c r="GIE52" i="11"/>
  <c r="GIF52" i="11"/>
  <c r="GIG52" i="11"/>
  <c r="GIH52" i="11"/>
  <c r="GII52" i="11"/>
  <c r="GIJ52" i="11"/>
  <c r="GIK52" i="11"/>
  <c r="GIL52" i="11"/>
  <c r="GIM52" i="11"/>
  <c r="GIN52" i="11"/>
  <c r="GIO52" i="11"/>
  <c r="GIP52" i="11"/>
  <c r="GIQ52" i="11"/>
  <c r="GIR52" i="11"/>
  <c r="GIS52" i="11"/>
  <c r="GIT52" i="11"/>
  <c r="GIU52" i="11"/>
  <c r="GIV52" i="11"/>
  <c r="GIW52" i="11"/>
  <c r="GIX52" i="11"/>
  <c r="GIY52" i="11"/>
  <c r="GIZ52" i="11"/>
  <c r="GJA52" i="11"/>
  <c r="GJB52" i="11"/>
  <c r="GJC52" i="11"/>
  <c r="GJD52" i="11"/>
  <c r="GJE52" i="11"/>
  <c r="GJF52" i="11"/>
  <c r="GJG52" i="11"/>
  <c r="GJH52" i="11"/>
  <c r="GJI52" i="11"/>
  <c r="GJJ52" i="11"/>
  <c r="GJK52" i="11"/>
  <c r="GJL52" i="11"/>
  <c r="GJM52" i="11"/>
  <c r="GJN52" i="11"/>
  <c r="GJO52" i="11"/>
  <c r="GJP52" i="11"/>
  <c r="GJQ52" i="11"/>
  <c r="GJR52" i="11"/>
  <c r="GJS52" i="11"/>
  <c r="GJT52" i="11"/>
  <c r="GJU52" i="11"/>
  <c r="GJV52" i="11"/>
  <c r="GJW52" i="11"/>
  <c r="GJX52" i="11"/>
  <c r="GJY52" i="11"/>
  <c r="GJZ52" i="11"/>
  <c r="GKA52" i="11"/>
  <c r="GKB52" i="11"/>
  <c r="GKC52" i="11"/>
  <c r="GKD52" i="11"/>
  <c r="GKE52" i="11"/>
  <c r="GKF52" i="11"/>
  <c r="GKG52" i="11"/>
  <c r="GKH52" i="11"/>
  <c r="GKI52" i="11"/>
  <c r="GKJ52" i="11"/>
  <c r="GKK52" i="11"/>
  <c r="GKL52" i="11"/>
  <c r="GKM52" i="11"/>
  <c r="GKN52" i="11"/>
  <c r="GKO52" i="11"/>
  <c r="GKP52" i="11"/>
  <c r="GKQ52" i="11"/>
  <c r="GKR52" i="11"/>
  <c r="GKS52" i="11"/>
  <c r="GKT52" i="11"/>
  <c r="GKU52" i="11"/>
  <c r="GKV52" i="11"/>
  <c r="GKW52" i="11"/>
  <c r="GKX52" i="11"/>
  <c r="GKY52" i="11"/>
  <c r="GKZ52" i="11"/>
  <c r="GLA52" i="11"/>
  <c r="GLB52" i="11"/>
  <c r="GLC52" i="11"/>
  <c r="GLD52" i="11"/>
  <c r="GLE52" i="11"/>
  <c r="GLF52" i="11"/>
  <c r="GLG52" i="11"/>
  <c r="GLH52" i="11"/>
  <c r="GLI52" i="11"/>
  <c r="GLJ52" i="11"/>
  <c r="GLK52" i="11"/>
  <c r="GLL52" i="11"/>
  <c r="GLM52" i="11"/>
  <c r="GLN52" i="11"/>
  <c r="GLO52" i="11"/>
  <c r="GLP52" i="11"/>
  <c r="GLQ52" i="11"/>
  <c r="GLR52" i="11"/>
  <c r="GLS52" i="11"/>
  <c r="GLT52" i="11"/>
  <c r="GLU52" i="11"/>
  <c r="GLV52" i="11"/>
  <c r="GLW52" i="11"/>
  <c r="GLX52" i="11"/>
  <c r="GLY52" i="11"/>
  <c r="GLZ52" i="11"/>
  <c r="GMA52" i="11"/>
  <c r="GMB52" i="11"/>
  <c r="GMC52" i="11"/>
  <c r="GMD52" i="11"/>
  <c r="GME52" i="11"/>
  <c r="GMF52" i="11"/>
  <c r="GMG52" i="11"/>
  <c r="GMH52" i="11"/>
  <c r="GMI52" i="11"/>
  <c r="GMJ52" i="11"/>
  <c r="GMK52" i="11"/>
  <c r="GML52" i="11"/>
  <c r="GMM52" i="11"/>
  <c r="GMN52" i="11"/>
  <c r="GMO52" i="11"/>
  <c r="GMP52" i="11"/>
  <c r="GMQ52" i="11"/>
  <c r="GMR52" i="11"/>
  <c r="GMS52" i="11"/>
  <c r="GMT52" i="11"/>
  <c r="GMU52" i="11"/>
  <c r="GMV52" i="11"/>
  <c r="GMW52" i="11"/>
  <c r="GMX52" i="11"/>
  <c r="GMY52" i="11"/>
  <c r="GMZ52" i="11"/>
  <c r="GNA52" i="11"/>
  <c r="GNB52" i="11"/>
  <c r="GNC52" i="11"/>
  <c r="GND52" i="11"/>
  <c r="GNE52" i="11"/>
  <c r="GNF52" i="11"/>
  <c r="GNG52" i="11"/>
  <c r="GNH52" i="11"/>
  <c r="GNI52" i="11"/>
  <c r="GNJ52" i="11"/>
  <c r="GNK52" i="11"/>
  <c r="GNL52" i="11"/>
  <c r="GNM52" i="11"/>
  <c r="GNN52" i="11"/>
  <c r="GNO52" i="11"/>
  <c r="GNP52" i="11"/>
  <c r="GNQ52" i="11"/>
  <c r="GNR52" i="11"/>
  <c r="GNS52" i="11"/>
  <c r="GNT52" i="11"/>
  <c r="GNU52" i="11"/>
  <c r="GNV52" i="11"/>
  <c r="GNW52" i="11"/>
  <c r="GNX52" i="11"/>
  <c r="GNY52" i="11"/>
  <c r="GNZ52" i="11"/>
  <c r="GOA52" i="11"/>
  <c r="GOB52" i="11"/>
  <c r="GOC52" i="11"/>
  <c r="GOD52" i="11"/>
  <c r="GOE52" i="11"/>
  <c r="GOF52" i="11"/>
  <c r="GOG52" i="11"/>
  <c r="GOH52" i="11"/>
  <c r="GOI52" i="11"/>
  <c r="GOJ52" i="11"/>
  <c r="GOK52" i="11"/>
  <c r="GOL52" i="11"/>
  <c r="GOM52" i="11"/>
  <c r="GON52" i="11"/>
  <c r="GOO52" i="11"/>
  <c r="GOP52" i="11"/>
  <c r="GOQ52" i="11"/>
  <c r="GOR52" i="11"/>
  <c r="GOS52" i="11"/>
  <c r="GOT52" i="11"/>
  <c r="GOU52" i="11"/>
  <c r="GOV52" i="11"/>
  <c r="GOW52" i="11"/>
  <c r="GOX52" i="11"/>
  <c r="GOY52" i="11"/>
  <c r="GOZ52" i="11"/>
  <c r="GPA52" i="11"/>
  <c r="GPB52" i="11"/>
  <c r="GPC52" i="11"/>
  <c r="GPD52" i="11"/>
  <c r="GPE52" i="11"/>
  <c r="GPF52" i="11"/>
  <c r="GPG52" i="11"/>
  <c r="GPH52" i="11"/>
  <c r="GPI52" i="11"/>
  <c r="GPJ52" i="11"/>
  <c r="GPK52" i="11"/>
  <c r="GPL52" i="11"/>
  <c r="GPM52" i="11"/>
  <c r="GPN52" i="11"/>
  <c r="GPO52" i="11"/>
  <c r="GPP52" i="11"/>
  <c r="GPQ52" i="11"/>
  <c r="GPR52" i="11"/>
  <c r="GPS52" i="11"/>
  <c r="GPT52" i="11"/>
  <c r="GPU52" i="11"/>
  <c r="GPV52" i="11"/>
  <c r="GPW52" i="11"/>
  <c r="GPX52" i="11"/>
  <c r="GPY52" i="11"/>
  <c r="GPZ52" i="11"/>
  <c r="GQA52" i="11"/>
  <c r="GQB52" i="11"/>
  <c r="GQC52" i="11"/>
  <c r="GQD52" i="11"/>
  <c r="GQE52" i="11"/>
  <c r="GQF52" i="11"/>
  <c r="GQG52" i="11"/>
  <c r="GQH52" i="11"/>
  <c r="GQI52" i="11"/>
  <c r="GQJ52" i="11"/>
  <c r="GQK52" i="11"/>
  <c r="GQL52" i="11"/>
  <c r="GQM52" i="11"/>
  <c r="GQN52" i="11"/>
  <c r="GQO52" i="11"/>
  <c r="GQP52" i="11"/>
  <c r="GQQ52" i="11"/>
  <c r="GQR52" i="11"/>
  <c r="GQS52" i="11"/>
  <c r="GQT52" i="11"/>
  <c r="GQU52" i="11"/>
  <c r="GQV52" i="11"/>
  <c r="GQW52" i="11"/>
  <c r="GQX52" i="11"/>
  <c r="GQY52" i="11"/>
  <c r="GQZ52" i="11"/>
  <c r="GRA52" i="11"/>
  <c r="GRB52" i="11"/>
  <c r="GRC52" i="11"/>
  <c r="GRD52" i="11"/>
  <c r="GRE52" i="11"/>
  <c r="GRF52" i="11"/>
  <c r="GRG52" i="11"/>
  <c r="GRH52" i="11"/>
  <c r="GRI52" i="11"/>
  <c r="GRJ52" i="11"/>
  <c r="GRK52" i="11"/>
  <c r="GRL52" i="11"/>
  <c r="GRM52" i="11"/>
  <c r="GRN52" i="11"/>
  <c r="GRO52" i="11"/>
  <c r="GRP52" i="11"/>
  <c r="GRQ52" i="11"/>
  <c r="GRR52" i="11"/>
  <c r="GRS52" i="11"/>
  <c r="GRT52" i="11"/>
  <c r="GRU52" i="11"/>
  <c r="GRV52" i="11"/>
  <c r="GRW52" i="11"/>
  <c r="GRX52" i="11"/>
  <c r="GRY52" i="11"/>
  <c r="GRZ52" i="11"/>
  <c r="GSA52" i="11"/>
  <c r="GSB52" i="11"/>
  <c r="GSC52" i="11"/>
  <c r="GSD52" i="11"/>
  <c r="GSE52" i="11"/>
  <c r="GSF52" i="11"/>
  <c r="GSG52" i="11"/>
  <c r="GSH52" i="11"/>
  <c r="GSI52" i="11"/>
  <c r="GSJ52" i="11"/>
  <c r="GSK52" i="11"/>
  <c r="GSL52" i="11"/>
  <c r="GSM52" i="11"/>
  <c r="GSN52" i="11"/>
  <c r="GSO52" i="11"/>
  <c r="GSP52" i="11"/>
  <c r="GSQ52" i="11"/>
  <c r="GSR52" i="11"/>
  <c r="GSS52" i="11"/>
  <c r="GST52" i="11"/>
  <c r="GSU52" i="11"/>
  <c r="GSV52" i="11"/>
  <c r="GSW52" i="11"/>
  <c r="GSX52" i="11"/>
  <c r="GSY52" i="11"/>
  <c r="GSZ52" i="11"/>
  <c r="GTA52" i="11"/>
  <c r="GTB52" i="11"/>
  <c r="GTC52" i="11"/>
  <c r="GTD52" i="11"/>
  <c r="GTE52" i="11"/>
  <c r="GTF52" i="11"/>
  <c r="GTG52" i="11"/>
  <c r="GTH52" i="11"/>
  <c r="GTI52" i="11"/>
  <c r="GTJ52" i="11"/>
  <c r="GTK52" i="11"/>
  <c r="GTL52" i="11"/>
  <c r="GTM52" i="11"/>
  <c r="GTN52" i="11"/>
  <c r="GTO52" i="11"/>
  <c r="GTP52" i="11"/>
  <c r="GTQ52" i="11"/>
  <c r="GTR52" i="11"/>
  <c r="GTS52" i="11"/>
  <c r="GTT52" i="11"/>
  <c r="GTU52" i="11"/>
  <c r="GTV52" i="11"/>
  <c r="GTW52" i="11"/>
  <c r="GTX52" i="11"/>
  <c r="GTY52" i="11"/>
  <c r="GTZ52" i="11"/>
  <c r="GUA52" i="11"/>
  <c r="GUB52" i="11"/>
  <c r="GUC52" i="11"/>
  <c r="GUD52" i="11"/>
  <c r="GUE52" i="11"/>
  <c r="GUF52" i="11"/>
  <c r="GUG52" i="11"/>
  <c r="GUH52" i="11"/>
  <c r="GUI52" i="11"/>
  <c r="GUJ52" i="11"/>
  <c r="GUK52" i="11"/>
  <c r="GUL52" i="11"/>
  <c r="GUM52" i="11"/>
  <c r="GUN52" i="11"/>
  <c r="GUO52" i="11"/>
  <c r="GUP52" i="11"/>
  <c r="GUQ52" i="11"/>
  <c r="GUR52" i="11"/>
  <c r="GUS52" i="11"/>
  <c r="GUT52" i="11"/>
  <c r="GUU52" i="11"/>
  <c r="GUV52" i="11"/>
  <c r="GUW52" i="11"/>
  <c r="GUX52" i="11"/>
  <c r="GUY52" i="11"/>
  <c r="GUZ52" i="11"/>
  <c r="GVA52" i="11"/>
  <c r="GVB52" i="11"/>
  <c r="GVC52" i="11"/>
  <c r="GVD52" i="11"/>
  <c r="GVE52" i="11"/>
  <c r="GVF52" i="11"/>
  <c r="GVG52" i="11"/>
  <c r="GVH52" i="11"/>
  <c r="GVI52" i="11"/>
  <c r="GVJ52" i="11"/>
  <c r="GVK52" i="11"/>
  <c r="GVL52" i="11"/>
  <c r="GVM52" i="11"/>
  <c r="GVN52" i="11"/>
  <c r="GVO52" i="11"/>
  <c r="GVP52" i="11"/>
  <c r="GVQ52" i="11"/>
  <c r="GVR52" i="11"/>
  <c r="GVS52" i="11"/>
  <c r="GVT52" i="11"/>
  <c r="GVU52" i="11"/>
  <c r="GVV52" i="11"/>
  <c r="GVW52" i="11"/>
  <c r="GVX52" i="11"/>
  <c r="GVY52" i="11"/>
  <c r="GVZ52" i="11"/>
  <c r="GWA52" i="11"/>
  <c r="GWB52" i="11"/>
  <c r="GWC52" i="11"/>
  <c r="GWD52" i="11"/>
  <c r="GWE52" i="11"/>
  <c r="GWF52" i="11"/>
  <c r="GWG52" i="11"/>
  <c r="GWH52" i="11"/>
  <c r="GWI52" i="11"/>
  <c r="GWJ52" i="11"/>
  <c r="GWK52" i="11"/>
  <c r="GWL52" i="11"/>
  <c r="GWM52" i="11"/>
  <c r="GWN52" i="11"/>
  <c r="GWO52" i="11"/>
  <c r="GWP52" i="11"/>
  <c r="GWQ52" i="11"/>
  <c r="GWR52" i="11"/>
  <c r="GWS52" i="11"/>
  <c r="GWT52" i="11"/>
  <c r="GWU52" i="11"/>
  <c r="GWV52" i="11"/>
  <c r="GWW52" i="11"/>
  <c r="GWX52" i="11"/>
  <c r="GWY52" i="11"/>
  <c r="GWZ52" i="11"/>
  <c r="GXA52" i="11"/>
  <c r="GXB52" i="11"/>
  <c r="GXC52" i="11"/>
  <c r="GXD52" i="11"/>
  <c r="GXE52" i="11"/>
  <c r="GXF52" i="11"/>
  <c r="GXG52" i="11"/>
  <c r="GXH52" i="11"/>
  <c r="GXI52" i="11"/>
  <c r="GXJ52" i="11"/>
  <c r="GXK52" i="11"/>
  <c r="GXL52" i="11"/>
  <c r="GXM52" i="11"/>
  <c r="GXN52" i="11"/>
  <c r="GXO52" i="11"/>
  <c r="GXP52" i="11"/>
  <c r="GXQ52" i="11"/>
  <c r="GXR52" i="11"/>
  <c r="GXS52" i="11"/>
  <c r="GXT52" i="11"/>
  <c r="GXU52" i="11"/>
  <c r="GXV52" i="11"/>
  <c r="GXW52" i="11"/>
  <c r="GXX52" i="11"/>
  <c r="GXY52" i="11"/>
  <c r="GXZ52" i="11"/>
  <c r="GYA52" i="11"/>
  <c r="GYB52" i="11"/>
  <c r="GYC52" i="11"/>
  <c r="GYD52" i="11"/>
  <c r="GYE52" i="11"/>
  <c r="GYF52" i="11"/>
  <c r="GYG52" i="11"/>
  <c r="GYH52" i="11"/>
  <c r="GYI52" i="11"/>
  <c r="GYJ52" i="11"/>
  <c r="GYK52" i="11"/>
  <c r="GYL52" i="11"/>
  <c r="GYM52" i="11"/>
  <c r="GYN52" i="11"/>
  <c r="GYO52" i="11"/>
  <c r="GYP52" i="11"/>
  <c r="GYQ52" i="11"/>
  <c r="GYR52" i="11"/>
  <c r="GYS52" i="11"/>
  <c r="GYT52" i="11"/>
  <c r="GYU52" i="11"/>
  <c r="GYV52" i="11"/>
  <c r="GYW52" i="11"/>
  <c r="GYX52" i="11"/>
  <c r="GYY52" i="11"/>
  <c r="GYZ52" i="11"/>
  <c r="GZA52" i="11"/>
  <c r="GZB52" i="11"/>
  <c r="GZC52" i="11"/>
  <c r="GZD52" i="11"/>
  <c r="GZE52" i="11"/>
  <c r="GZF52" i="11"/>
  <c r="GZG52" i="11"/>
  <c r="GZH52" i="11"/>
  <c r="GZI52" i="11"/>
  <c r="GZJ52" i="11"/>
  <c r="GZK52" i="11"/>
  <c r="GZL52" i="11"/>
  <c r="GZM52" i="11"/>
  <c r="GZN52" i="11"/>
  <c r="GZO52" i="11"/>
  <c r="GZP52" i="11"/>
  <c r="GZQ52" i="11"/>
  <c r="GZR52" i="11"/>
  <c r="GZS52" i="11"/>
  <c r="GZT52" i="11"/>
  <c r="GZU52" i="11"/>
  <c r="GZV52" i="11"/>
  <c r="GZW52" i="11"/>
  <c r="GZX52" i="11"/>
  <c r="GZY52" i="11"/>
  <c r="GZZ52" i="11"/>
  <c r="HAA52" i="11"/>
  <c r="HAB52" i="11"/>
  <c r="HAC52" i="11"/>
  <c r="HAD52" i="11"/>
  <c r="HAE52" i="11"/>
  <c r="HAF52" i="11"/>
  <c r="HAG52" i="11"/>
  <c r="HAH52" i="11"/>
  <c r="HAI52" i="11"/>
  <c r="HAJ52" i="11"/>
  <c r="HAK52" i="11"/>
  <c r="HAL52" i="11"/>
  <c r="HAM52" i="11"/>
  <c r="HAN52" i="11"/>
  <c r="HAO52" i="11"/>
  <c r="HAP52" i="11"/>
  <c r="HAQ52" i="11"/>
  <c r="HAR52" i="11"/>
  <c r="HAS52" i="11"/>
  <c r="HAT52" i="11"/>
  <c r="HAU52" i="11"/>
  <c r="HAV52" i="11"/>
  <c r="HAW52" i="11"/>
  <c r="HAX52" i="11"/>
  <c r="HAY52" i="11"/>
  <c r="HAZ52" i="11"/>
  <c r="HBA52" i="11"/>
  <c r="HBB52" i="11"/>
  <c r="HBC52" i="11"/>
  <c r="HBD52" i="11"/>
  <c r="HBE52" i="11"/>
  <c r="HBF52" i="11"/>
  <c r="HBG52" i="11"/>
  <c r="HBH52" i="11"/>
  <c r="HBI52" i="11"/>
  <c r="HBJ52" i="11"/>
  <c r="HBK52" i="11"/>
  <c r="HBL52" i="11"/>
  <c r="HBM52" i="11"/>
  <c r="HBN52" i="11"/>
  <c r="HBO52" i="11"/>
  <c r="HBP52" i="11"/>
  <c r="HBQ52" i="11"/>
  <c r="HBR52" i="11"/>
  <c r="HBS52" i="11"/>
  <c r="HBT52" i="11"/>
  <c r="HBU52" i="11"/>
  <c r="HBV52" i="11"/>
  <c r="HBW52" i="11"/>
  <c r="HBX52" i="11"/>
  <c r="HBY52" i="11"/>
  <c r="HBZ52" i="11"/>
  <c r="HCA52" i="11"/>
  <c r="HCB52" i="11"/>
  <c r="HCC52" i="11"/>
  <c r="HCD52" i="11"/>
  <c r="HCE52" i="11"/>
  <c r="HCF52" i="11"/>
  <c r="HCG52" i="11"/>
  <c r="HCH52" i="11"/>
  <c r="HCI52" i="11"/>
  <c r="HCJ52" i="11"/>
  <c r="HCK52" i="11"/>
  <c r="HCL52" i="11"/>
  <c r="HCM52" i="11"/>
  <c r="HCN52" i="11"/>
  <c r="HCO52" i="11"/>
  <c r="HCP52" i="11"/>
  <c r="HCQ52" i="11"/>
  <c r="HCR52" i="11"/>
  <c r="HCS52" i="11"/>
  <c r="HCT52" i="11"/>
  <c r="HCU52" i="11"/>
  <c r="HCV52" i="11"/>
  <c r="HCW52" i="11"/>
  <c r="HCX52" i="11"/>
  <c r="HCY52" i="11"/>
  <c r="HCZ52" i="11"/>
  <c r="HDA52" i="11"/>
  <c r="HDB52" i="11"/>
  <c r="HDC52" i="11"/>
  <c r="HDD52" i="11"/>
  <c r="HDE52" i="11"/>
  <c r="HDF52" i="11"/>
  <c r="HDG52" i="11"/>
  <c r="HDH52" i="11"/>
  <c r="HDI52" i="11"/>
  <c r="HDJ52" i="11"/>
  <c r="HDK52" i="11"/>
  <c r="HDL52" i="11"/>
  <c r="HDM52" i="11"/>
  <c r="HDN52" i="11"/>
  <c r="HDO52" i="11"/>
  <c r="HDP52" i="11"/>
  <c r="HDQ52" i="11"/>
  <c r="HDR52" i="11"/>
  <c r="HDS52" i="11"/>
  <c r="HDT52" i="11"/>
  <c r="HDU52" i="11"/>
  <c r="HDV52" i="11"/>
  <c r="HDW52" i="11"/>
  <c r="HDX52" i="11"/>
  <c r="HDY52" i="11"/>
  <c r="HDZ52" i="11"/>
  <c r="HEA52" i="11"/>
  <c r="HEB52" i="11"/>
  <c r="HEC52" i="11"/>
  <c r="HED52" i="11"/>
  <c r="HEE52" i="11"/>
  <c r="HEF52" i="11"/>
  <c r="HEG52" i="11"/>
  <c r="HEH52" i="11"/>
  <c r="HEI52" i="11"/>
  <c r="HEJ52" i="11"/>
  <c r="HEK52" i="11"/>
  <c r="HEL52" i="11"/>
  <c r="HEM52" i="11"/>
  <c r="HEN52" i="11"/>
  <c r="HEO52" i="11"/>
  <c r="HEP52" i="11"/>
  <c r="HEQ52" i="11"/>
  <c r="HER52" i="11"/>
  <c r="HES52" i="11"/>
  <c r="HET52" i="11"/>
  <c r="HEU52" i="11"/>
  <c r="HEV52" i="11"/>
  <c r="HEW52" i="11"/>
  <c r="HEX52" i="11"/>
  <c r="HEY52" i="11"/>
  <c r="HEZ52" i="11"/>
  <c r="HFA52" i="11"/>
  <c r="HFB52" i="11"/>
  <c r="HFC52" i="11"/>
  <c r="HFD52" i="11"/>
  <c r="HFE52" i="11"/>
  <c r="HFF52" i="11"/>
  <c r="HFG52" i="11"/>
  <c r="HFH52" i="11"/>
  <c r="HFI52" i="11"/>
  <c r="HFJ52" i="11"/>
  <c r="HFK52" i="11"/>
  <c r="HFL52" i="11"/>
  <c r="HFM52" i="11"/>
  <c r="HFN52" i="11"/>
  <c r="HFO52" i="11"/>
  <c r="HFP52" i="11"/>
  <c r="HFQ52" i="11"/>
  <c r="HFR52" i="11"/>
  <c r="HFS52" i="11"/>
  <c r="HFT52" i="11"/>
  <c r="HFU52" i="11"/>
  <c r="HFV52" i="11"/>
  <c r="HFW52" i="11"/>
  <c r="HFX52" i="11"/>
  <c r="HFY52" i="11"/>
  <c r="HFZ52" i="11"/>
  <c r="HGA52" i="11"/>
  <c r="HGB52" i="11"/>
  <c r="HGC52" i="11"/>
  <c r="HGD52" i="11"/>
  <c r="HGE52" i="11"/>
  <c r="HGF52" i="11"/>
  <c r="HGG52" i="11"/>
  <c r="HGH52" i="11"/>
  <c r="HGI52" i="11"/>
  <c r="HGJ52" i="11"/>
  <c r="HGK52" i="11"/>
  <c r="HGL52" i="11"/>
  <c r="HGM52" i="11"/>
  <c r="HGN52" i="11"/>
  <c r="HGO52" i="11"/>
  <c r="HGP52" i="11"/>
  <c r="HGQ52" i="11"/>
  <c r="HGR52" i="11"/>
  <c r="HGS52" i="11"/>
  <c r="HGT52" i="11"/>
  <c r="HGU52" i="11"/>
  <c r="HGV52" i="11"/>
  <c r="HGW52" i="11"/>
  <c r="HGX52" i="11"/>
  <c r="HGY52" i="11"/>
  <c r="HGZ52" i="11"/>
  <c r="HHA52" i="11"/>
  <c r="HHB52" i="11"/>
  <c r="HHC52" i="11"/>
  <c r="HHD52" i="11"/>
  <c r="HHE52" i="11"/>
  <c r="HHF52" i="11"/>
  <c r="HHG52" i="11"/>
  <c r="HHH52" i="11"/>
  <c r="HHI52" i="11"/>
  <c r="HHJ52" i="11"/>
  <c r="HHK52" i="11"/>
  <c r="HHL52" i="11"/>
  <c r="HHM52" i="11"/>
  <c r="HHN52" i="11"/>
  <c r="HHO52" i="11"/>
  <c r="HHP52" i="11"/>
  <c r="HHQ52" i="11"/>
  <c r="HHR52" i="11"/>
  <c r="HHS52" i="11"/>
  <c r="HHT52" i="11"/>
  <c r="HHU52" i="11"/>
  <c r="HHV52" i="11"/>
  <c r="HHW52" i="11"/>
  <c r="HHX52" i="11"/>
  <c r="HHY52" i="11"/>
  <c r="HHZ52" i="11"/>
  <c r="HIA52" i="11"/>
  <c r="HIB52" i="11"/>
  <c r="HIC52" i="11"/>
  <c r="HID52" i="11"/>
  <c r="HIE52" i="11"/>
  <c r="HIF52" i="11"/>
  <c r="HIG52" i="11"/>
  <c r="HIH52" i="11"/>
  <c r="HII52" i="11"/>
  <c r="HIJ52" i="11"/>
  <c r="HIK52" i="11"/>
  <c r="HIL52" i="11"/>
  <c r="HIM52" i="11"/>
  <c r="HIN52" i="11"/>
  <c r="HIO52" i="11"/>
  <c r="HIP52" i="11"/>
  <c r="HIQ52" i="11"/>
  <c r="HIR52" i="11"/>
  <c r="HIS52" i="11"/>
  <c r="HIT52" i="11"/>
  <c r="HIU52" i="11"/>
  <c r="HIV52" i="11"/>
  <c r="HIW52" i="11"/>
  <c r="HIX52" i="11"/>
  <c r="HIY52" i="11"/>
  <c r="HIZ52" i="11"/>
  <c r="HJA52" i="11"/>
  <c r="HJB52" i="11"/>
  <c r="HJC52" i="11"/>
  <c r="HJD52" i="11"/>
  <c r="HJE52" i="11"/>
  <c r="HJF52" i="11"/>
  <c r="HJG52" i="11"/>
  <c r="HJH52" i="11"/>
  <c r="HJI52" i="11"/>
  <c r="HJJ52" i="11"/>
  <c r="HJK52" i="11"/>
  <c r="HJL52" i="11"/>
  <c r="HJM52" i="11"/>
  <c r="HJN52" i="11"/>
  <c r="HJO52" i="11"/>
  <c r="HJP52" i="11"/>
  <c r="HJQ52" i="11"/>
  <c r="HJR52" i="11"/>
  <c r="HJS52" i="11"/>
  <c r="HJT52" i="11"/>
  <c r="HJU52" i="11"/>
  <c r="HJV52" i="11"/>
  <c r="HJW52" i="11"/>
  <c r="HJX52" i="11"/>
  <c r="HJY52" i="11"/>
  <c r="HJZ52" i="11"/>
  <c r="HKA52" i="11"/>
  <c r="HKB52" i="11"/>
  <c r="HKC52" i="11"/>
  <c r="HKD52" i="11"/>
  <c r="HKE52" i="11"/>
  <c r="HKF52" i="11"/>
  <c r="HKG52" i="11"/>
  <c r="HKH52" i="11"/>
  <c r="HKI52" i="11"/>
  <c r="HKJ52" i="11"/>
  <c r="HKK52" i="11"/>
  <c r="HKL52" i="11"/>
  <c r="HKM52" i="11"/>
  <c r="HKN52" i="11"/>
  <c r="HKO52" i="11"/>
  <c r="HKP52" i="11"/>
  <c r="HKQ52" i="11"/>
  <c r="HKR52" i="11"/>
  <c r="HKS52" i="11"/>
  <c r="HKT52" i="11"/>
  <c r="HKU52" i="11"/>
  <c r="HKV52" i="11"/>
  <c r="HKW52" i="11"/>
  <c r="HKX52" i="11"/>
  <c r="HKY52" i="11"/>
  <c r="HKZ52" i="11"/>
  <c r="HLA52" i="11"/>
  <c r="HLB52" i="11"/>
  <c r="HLC52" i="11"/>
  <c r="HLD52" i="11"/>
  <c r="HLE52" i="11"/>
  <c r="HLF52" i="11"/>
  <c r="HLG52" i="11"/>
  <c r="HLH52" i="11"/>
  <c r="HLI52" i="11"/>
  <c r="HLJ52" i="11"/>
  <c r="HLK52" i="11"/>
  <c r="HLL52" i="11"/>
  <c r="HLM52" i="11"/>
  <c r="HLN52" i="11"/>
  <c r="HLO52" i="11"/>
  <c r="HLP52" i="11"/>
  <c r="HLQ52" i="11"/>
  <c r="HLR52" i="11"/>
  <c r="HLS52" i="11"/>
  <c r="HLT52" i="11"/>
  <c r="HLU52" i="11"/>
  <c r="HLV52" i="11"/>
  <c r="HLW52" i="11"/>
  <c r="HLX52" i="11"/>
  <c r="HLY52" i="11"/>
  <c r="HLZ52" i="11"/>
  <c r="HMA52" i="11"/>
  <c r="HMB52" i="11"/>
  <c r="HMC52" i="11"/>
  <c r="HMD52" i="11"/>
  <c r="HME52" i="11"/>
  <c r="HMF52" i="11"/>
  <c r="HMG52" i="11"/>
  <c r="HMH52" i="11"/>
  <c r="HMI52" i="11"/>
  <c r="HMJ52" i="11"/>
  <c r="HMK52" i="11"/>
  <c r="HML52" i="11"/>
  <c r="HMM52" i="11"/>
  <c r="HMN52" i="11"/>
  <c r="HMO52" i="11"/>
  <c r="HMP52" i="11"/>
  <c r="HMQ52" i="11"/>
  <c r="HMR52" i="11"/>
  <c r="HMS52" i="11"/>
  <c r="HMT52" i="11"/>
  <c r="HMU52" i="11"/>
  <c r="HMV52" i="11"/>
  <c r="HMW52" i="11"/>
  <c r="HMX52" i="11"/>
  <c r="HMY52" i="11"/>
  <c r="HMZ52" i="11"/>
  <c r="HNA52" i="11"/>
  <c r="HNB52" i="11"/>
  <c r="HNC52" i="11"/>
  <c r="HND52" i="11"/>
  <c r="HNE52" i="11"/>
  <c r="HNF52" i="11"/>
  <c r="HNG52" i="11"/>
  <c r="HNH52" i="11"/>
  <c r="HNI52" i="11"/>
  <c r="HNJ52" i="11"/>
  <c r="HNK52" i="11"/>
  <c r="HNL52" i="11"/>
  <c r="HNM52" i="11"/>
  <c r="HNN52" i="11"/>
  <c r="HNO52" i="11"/>
  <c r="HNP52" i="11"/>
  <c r="HNQ52" i="11"/>
  <c r="HNR52" i="11"/>
  <c r="HNS52" i="11"/>
  <c r="HNT52" i="11"/>
  <c r="HNU52" i="11"/>
  <c r="HNV52" i="11"/>
  <c r="HNW52" i="11"/>
  <c r="HNX52" i="11"/>
  <c r="HNY52" i="11"/>
  <c r="HNZ52" i="11"/>
  <c r="HOA52" i="11"/>
  <c r="HOB52" i="11"/>
  <c r="HOC52" i="11"/>
  <c r="HOD52" i="11"/>
  <c r="HOE52" i="11"/>
  <c r="HOF52" i="11"/>
  <c r="HOG52" i="11"/>
  <c r="HOH52" i="11"/>
  <c r="HOI52" i="11"/>
  <c r="HOJ52" i="11"/>
  <c r="HOK52" i="11"/>
  <c r="HOL52" i="11"/>
  <c r="HOM52" i="11"/>
  <c r="HON52" i="11"/>
  <c r="HOO52" i="11"/>
  <c r="HOP52" i="11"/>
  <c r="HOQ52" i="11"/>
  <c r="HOR52" i="11"/>
  <c r="HOS52" i="11"/>
  <c r="HOT52" i="11"/>
  <c r="HOU52" i="11"/>
  <c r="HOV52" i="11"/>
  <c r="HOW52" i="11"/>
  <c r="HOX52" i="11"/>
  <c r="HOY52" i="11"/>
  <c r="HOZ52" i="11"/>
  <c r="HPA52" i="11"/>
  <c r="HPB52" i="11"/>
  <c r="HPC52" i="11"/>
  <c r="HPD52" i="11"/>
  <c r="HPE52" i="11"/>
  <c r="HPF52" i="11"/>
  <c r="HPG52" i="11"/>
  <c r="HPH52" i="11"/>
  <c r="HPI52" i="11"/>
  <c r="HPJ52" i="11"/>
  <c r="HPK52" i="11"/>
  <c r="HPL52" i="11"/>
  <c r="HPM52" i="11"/>
  <c r="HPN52" i="11"/>
  <c r="HPO52" i="11"/>
  <c r="HPP52" i="11"/>
  <c r="HPQ52" i="11"/>
  <c r="HPR52" i="11"/>
  <c r="HPS52" i="11"/>
  <c r="HPT52" i="11"/>
  <c r="HPU52" i="11"/>
  <c r="HPV52" i="11"/>
  <c r="HPW52" i="11"/>
  <c r="HPX52" i="11"/>
  <c r="HPY52" i="11"/>
  <c r="HPZ52" i="11"/>
  <c r="HQA52" i="11"/>
  <c r="HQB52" i="11"/>
  <c r="HQC52" i="11"/>
  <c r="HQD52" i="11"/>
  <c r="HQE52" i="11"/>
  <c r="HQF52" i="11"/>
  <c r="HQG52" i="11"/>
  <c r="HQH52" i="11"/>
  <c r="HQI52" i="11"/>
  <c r="HQJ52" i="11"/>
  <c r="HQK52" i="11"/>
  <c r="HQL52" i="11"/>
  <c r="HQM52" i="11"/>
  <c r="HQN52" i="11"/>
  <c r="HQO52" i="11"/>
  <c r="HQP52" i="11"/>
  <c r="HQQ52" i="11"/>
  <c r="HQR52" i="11"/>
  <c r="HQS52" i="11"/>
  <c r="HQT52" i="11"/>
  <c r="HQU52" i="11"/>
  <c r="HQV52" i="11"/>
  <c r="HQW52" i="11"/>
  <c r="HQX52" i="11"/>
  <c r="HQY52" i="11"/>
  <c r="HQZ52" i="11"/>
  <c r="HRA52" i="11"/>
  <c r="HRB52" i="11"/>
  <c r="HRC52" i="11"/>
  <c r="HRD52" i="11"/>
  <c r="HRE52" i="11"/>
  <c r="HRF52" i="11"/>
  <c r="HRG52" i="11"/>
  <c r="HRH52" i="11"/>
  <c r="HRI52" i="11"/>
  <c r="HRJ52" i="11"/>
  <c r="HRK52" i="11"/>
  <c r="HRL52" i="11"/>
  <c r="HRM52" i="11"/>
  <c r="HRN52" i="11"/>
  <c r="HRO52" i="11"/>
  <c r="HRP52" i="11"/>
  <c r="HRQ52" i="11"/>
  <c r="HRR52" i="11"/>
  <c r="HRS52" i="11"/>
  <c r="HRT52" i="11"/>
  <c r="HRU52" i="11"/>
  <c r="HRV52" i="11"/>
  <c r="HRW52" i="11"/>
  <c r="HRX52" i="11"/>
  <c r="HRY52" i="11"/>
  <c r="HRZ52" i="11"/>
  <c r="HSA52" i="11"/>
  <c r="HSB52" i="11"/>
  <c r="HSC52" i="11"/>
  <c r="HSD52" i="11"/>
  <c r="HSE52" i="11"/>
  <c r="HSF52" i="11"/>
  <c r="HSG52" i="11"/>
  <c r="HSH52" i="11"/>
  <c r="HSI52" i="11"/>
  <c r="HSJ52" i="11"/>
  <c r="HSK52" i="11"/>
  <c r="HSL52" i="11"/>
  <c r="HSM52" i="11"/>
  <c r="HSN52" i="11"/>
  <c r="HSO52" i="11"/>
  <c r="HSP52" i="11"/>
  <c r="HSQ52" i="11"/>
  <c r="HSR52" i="11"/>
  <c r="HSS52" i="11"/>
  <c r="HST52" i="11"/>
  <c r="HSU52" i="11"/>
  <c r="HSV52" i="11"/>
  <c r="HSW52" i="11"/>
  <c r="HSX52" i="11"/>
  <c r="HSY52" i="11"/>
  <c r="HSZ52" i="11"/>
  <c r="HTA52" i="11"/>
  <c r="HTB52" i="11"/>
  <c r="HTC52" i="11"/>
  <c r="HTD52" i="11"/>
  <c r="HTE52" i="11"/>
  <c r="HTF52" i="11"/>
  <c r="HTG52" i="11"/>
  <c r="HTH52" i="11"/>
  <c r="HTI52" i="11"/>
  <c r="HTJ52" i="11"/>
  <c r="HTK52" i="11"/>
  <c r="HTL52" i="11"/>
  <c r="HTM52" i="11"/>
  <c r="HTN52" i="11"/>
  <c r="HTO52" i="11"/>
  <c r="HTP52" i="11"/>
  <c r="HTQ52" i="11"/>
  <c r="HTR52" i="11"/>
  <c r="HTS52" i="11"/>
  <c r="HTT52" i="11"/>
  <c r="HTU52" i="11"/>
  <c r="HTV52" i="11"/>
  <c r="HTW52" i="11"/>
  <c r="HTX52" i="11"/>
  <c r="HTY52" i="11"/>
  <c r="HTZ52" i="11"/>
  <c r="HUA52" i="11"/>
  <c r="HUB52" i="11"/>
  <c r="HUC52" i="11"/>
  <c r="HUD52" i="11"/>
  <c r="HUE52" i="11"/>
  <c r="HUF52" i="11"/>
  <c r="HUG52" i="11"/>
  <c r="HUH52" i="11"/>
  <c r="HUI52" i="11"/>
  <c r="HUJ52" i="11"/>
  <c r="HUK52" i="11"/>
  <c r="HUL52" i="11"/>
  <c r="HUM52" i="11"/>
  <c r="HUN52" i="11"/>
  <c r="HUO52" i="11"/>
  <c r="HUP52" i="11"/>
  <c r="HUQ52" i="11"/>
  <c r="HUR52" i="11"/>
  <c r="HUS52" i="11"/>
  <c r="HUT52" i="11"/>
  <c r="HUU52" i="11"/>
  <c r="HUV52" i="11"/>
  <c r="HUW52" i="11"/>
  <c r="HUX52" i="11"/>
  <c r="HUY52" i="11"/>
  <c r="HUZ52" i="11"/>
  <c r="HVA52" i="11"/>
  <c r="HVB52" i="11"/>
  <c r="HVC52" i="11"/>
  <c r="HVD52" i="11"/>
  <c r="HVE52" i="11"/>
  <c r="HVF52" i="11"/>
  <c r="HVG52" i="11"/>
  <c r="HVH52" i="11"/>
  <c r="HVI52" i="11"/>
  <c r="HVJ52" i="11"/>
  <c r="HVK52" i="11"/>
  <c r="HVL52" i="11"/>
  <c r="HVM52" i="11"/>
  <c r="HVN52" i="11"/>
  <c r="HVO52" i="11"/>
  <c r="HVP52" i="11"/>
  <c r="HVQ52" i="11"/>
  <c r="HVR52" i="11"/>
  <c r="HVS52" i="11"/>
  <c r="HVT52" i="11"/>
  <c r="HVU52" i="11"/>
  <c r="HVV52" i="11"/>
  <c r="HVW52" i="11"/>
  <c r="HVX52" i="11"/>
  <c r="HVY52" i="11"/>
  <c r="HVZ52" i="11"/>
  <c r="HWA52" i="11"/>
  <c r="HWB52" i="11"/>
  <c r="HWC52" i="11"/>
  <c r="HWD52" i="11"/>
  <c r="HWE52" i="11"/>
  <c r="HWF52" i="11"/>
  <c r="HWG52" i="11"/>
  <c r="HWH52" i="11"/>
  <c r="HWI52" i="11"/>
  <c r="HWJ52" i="11"/>
  <c r="HWK52" i="11"/>
  <c r="HWL52" i="11"/>
  <c r="HWM52" i="11"/>
  <c r="HWN52" i="11"/>
  <c r="HWO52" i="11"/>
  <c r="HWP52" i="11"/>
  <c r="HWQ52" i="11"/>
  <c r="HWR52" i="11"/>
  <c r="HWS52" i="11"/>
  <c r="HWT52" i="11"/>
  <c r="HWU52" i="11"/>
  <c r="HWV52" i="11"/>
  <c r="HWW52" i="11"/>
  <c r="HWX52" i="11"/>
  <c r="HWY52" i="11"/>
  <c r="HWZ52" i="11"/>
  <c r="HXA52" i="11"/>
  <c r="HXB52" i="11"/>
  <c r="HXC52" i="11"/>
  <c r="HXD52" i="11"/>
  <c r="HXE52" i="11"/>
  <c r="HXF52" i="11"/>
  <c r="HXG52" i="11"/>
  <c r="HXH52" i="11"/>
  <c r="HXI52" i="11"/>
  <c r="HXJ52" i="11"/>
  <c r="HXK52" i="11"/>
  <c r="HXL52" i="11"/>
  <c r="HXM52" i="11"/>
  <c r="HXN52" i="11"/>
  <c r="HXO52" i="11"/>
  <c r="HXP52" i="11"/>
  <c r="HXQ52" i="11"/>
  <c r="HXR52" i="11"/>
  <c r="HXS52" i="11"/>
  <c r="HXT52" i="11"/>
  <c r="HXU52" i="11"/>
  <c r="HXV52" i="11"/>
  <c r="HXW52" i="11"/>
  <c r="HXX52" i="11"/>
  <c r="HXY52" i="11"/>
  <c r="HXZ52" i="11"/>
  <c r="HYA52" i="11"/>
  <c r="HYB52" i="11"/>
  <c r="HYC52" i="11"/>
  <c r="HYD52" i="11"/>
  <c r="HYE52" i="11"/>
  <c r="HYF52" i="11"/>
  <c r="HYG52" i="11"/>
  <c r="HYH52" i="11"/>
  <c r="HYI52" i="11"/>
  <c r="HYJ52" i="11"/>
  <c r="HYK52" i="11"/>
  <c r="HYL52" i="11"/>
  <c r="HYM52" i="11"/>
  <c r="HYN52" i="11"/>
  <c r="HYO52" i="11"/>
  <c r="HYP52" i="11"/>
  <c r="HYQ52" i="11"/>
  <c r="HYR52" i="11"/>
  <c r="HYS52" i="11"/>
  <c r="HYT52" i="11"/>
  <c r="HYU52" i="11"/>
  <c r="HYV52" i="11"/>
  <c r="HYW52" i="11"/>
  <c r="HYX52" i="11"/>
  <c r="HYY52" i="11"/>
  <c r="HYZ52" i="11"/>
  <c r="HZA52" i="11"/>
  <c r="HZB52" i="11"/>
  <c r="HZC52" i="11"/>
  <c r="HZD52" i="11"/>
  <c r="HZE52" i="11"/>
  <c r="HZF52" i="11"/>
  <c r="HZG52" i="11"/>
  <c r="HZH52" i="11"/>
  <c r="HZI52" i="11"/>
  <c r="HZJ52" i="11"/>
  <c r="HZK52" i="11"/>
  <c r="HZL52" i="11"/>
  <c r="HZM52" i="11"/>
  <c r="HZN52" i="11"/>
  <c r="HZO52" i="11"/>
  <c r="HZP52" i="11"/>
  <c r="HZQ52" i="11"/>
  <c r="HZR52" i="11"/>
  <c r="HZS52" i="11"/>
  <c r="HZT52" i="11"/>
  <c r="HZU52" i="11"/>
  <c r="HZV52" i="11"/>
  <c r="HZW52" i="11"/>
  <c r="HZX52" i="11"/>
  <c r="HZY52" i="11"/>
  <c r="HZZ52" i="11"/>
  <c r="IAA52" i="11"/>
  <c r="IAB52" i="11"/>
  <c r="IAC52" i="11"/>
  <c r="IAD52" i="11"/>
  <c r="IAE52" i="11"/>
  <c r="IAF52" i="11"/>
  <c r="IAG52" i="11"/>
  <c r="IAH52" i="11"/>
  <c r="IAI52" i="11"/>
  <c r="IAJ52" i="11"/>
  <c r="IAK52" i="11"/>
  <c r="IAL52" i="11"/>
  <c r="IAM52" i="11"/>
  <c r="IAN52" i="11"/>
  <c r="IAO52" i="11"/>
  <c r="IAP52" i="11"/>
  <c r="IAQ52" i="11"/>
  <c r="IAR52" i="11"/>
  <c r="IAS52" i="11"/>
  <c r="IAT52" i="11"/>
  <c r="IAU52" i="11"/>
  <c r="IAV52" i="11"/>
  <c r="IAW52" i="11"/>
  <c r="IAX52" i="11"/>
  <c r="IAY52" i="11"/>
  <c r="IAZ52" i="11"/>
  <c r="IBA52" i="11"/>
  <c r="IBB52" i="11"/>
  <c r="IBC52" i="11"/>
  <c r="IBD52" i="11"/>
  <c r="IBE52" i="11"/>
  <c r="IBF52" i="11"/>
  <c r="IBG52" i="11"/>
  <c r="IBH52" i="11"/>
  <c r="IBI52" i="11"/>
  <c r="IBJ52" i="11"/>
  <c r="IBK52" i="11"/>
  <c r="IBL52" i="11"/>
  <c r="IBM52" i="11"/>
  <c r="IBN52" i="11"/>
  <c r="IBO52" i="11"/>
  <c r="IBP52" i="11"/>
  <c r="IBQ52" i="11"/>
  <c r="IBR52" i="11"/>
  <c r="IBS52" i="11"/>
  <c r="IBT52" i="11"/>
  <c r="IBU52" i="11"/>
  <c r="IBV52" i="11"/>
  <c r="IBW52" i="11"/>
  <c r="IBX52" i="11"/>
  <c r="IBY52" i="11"/>
  <c r="IBZ52" i="11"/>
  <c r="ICA52" i="11"/>
  <c r="ICB52" i="11"/>
  <c r="ICC52" i="11"/>
  <c r="ICD52" i="11"/>
  <c r="ICE52" i="11"/>
  <c r="ICF52" i="11"/>
  <c r="ICG52" i="11"/>
  <c r="ICH52" i="11"/>
  <c r="ICI52" i="11"/>
  <c r="ICJ52" i="11"/>
  <c r="ICK52" i="11"/>
  <c r="ICL52" i="11"/>
  <c r="ICM52" i="11"/>
  <c r="ICN52" i="11"/>
  <c r="ICO52" i="11"/>
  <c r="ICP52" i="11"/>
  <c r="ICQ52" i="11"/>
  <c r="ICR52" i="11"/>
  <c r="ICS52" i="11"/>
  <c r="ICT52" i="11"/>
  <c r="ICU52" i="11"/>
  <c r="ICV52" i="11"/>
  <c r="ICW52" i="11"/>
  <c r="ICX52" i="11"/>
  <c r="ICY52" i="11"/>
  <c r="ICZ52" i="11"/>
  <c r="IDA52" i="11"/>
  <c r="IDB52" i="11"/>
  <c r="IDC52" i="11"/>
  <c r="IDD52" i="11"/>
  <c r="IDE52" i="11"/>
  <c r="IDF52" i="11"/>
  <c r="IDG52" i="11"/>
  <c r="IDH52" i="11"/>
  <c r="IDI52" i="11"/>
  <c r="IDJ52" i="11"/>
  <c r="IDK52" i="11"/>
  <c r="IDL52" i="11"/>
  <c r="IDM52" i="11"/>
  <c r="IDN52" i="11"/>
  <c r="IDO52" i="11"/>
  <c r="IDP52" i="11"/>
  <c r="IDQ52" i="11"/>
  <c r="IDR52" i="11"/>
  <c r="IDS52" i="11"/>
  <c r="IDT52" i="11"/>
  <c r="IDU52" i="11"/>
  <c r="IDV52" i="11"/>
  <c r="IDW52" i="11"/>
  <c r="IDX52" i="11"/>
  <c r="IDY52" i="11"/>
  <c r="IDZ52" i="11"/>
  <c r="IEA52" i="11"/>
  <c r="IEB52" i="11"/>
  <c r="IEC52" i="11"/>
  <c r="IED52" i="11"/>
  <c r="IEE52" i="11"/>
  <c r="IEF52" i="11"/>
  <c r="IEG52" i="11"/>
  <c r="IEH52" i="11"/>
  <c r="IEI52" i="11"/>
  <c r="IEJ52" i="11"/>
  <c r="IEK52" i="11"/>
  <c r="IEL52" i="11"/>
  <c r="IEM52" i="11"/>
  <c r="IEN52" i="11"/>
  <c r="IEO52" i="11"/>
  <c r="IEP52" i="11"/>
  <c r="IEQ52" i="11"/>
  <c r="IER52" i="11"/>
  <c r="IES52" i="11"/>
  <c r="IET52" i="11"/>
  <c r="IEU52" i="11"/>
  <c r="IEV52" i="11"/>
  <c r="IEW52" i="11"/>
  <c r="IEX52" i="11"/>
  <c r="IEY52" i="11"/>
  <c r="IEZ52" i="11"/>
  <c r="IFA52" i="11"/>
  <c r="IFB52" i="11"/>
  <c r="IFC52" i="11"/>
  <c r="IFD52" i="11"/>
  <c r="IFE52" i="11"/>
  <c r="IFF52" i="11"/>
  <c r="IFG52" i="11"/>
  <c r="IFH52" i="11"/>
  <c r="IFI52" i="11"/>
  <c r="IFJ52" i="11"/>
  <c r="IFK52" i="11"/>
  <c r="IFL52" i="11"/>
  <c r="IFM52" i="11"/>
  <c r="IFN52" i="11"/>
  <c r="IFO52" i="11"/>
  <c r="IFP52" i="11"/>
  <c r="IFQ52" i="11"/>
  <c r="IFR52" i="11"/>
  <c r="IFS52" i="11"/>
  <c r="IFT52" i="11"/>
  <c r="IFU52" i="11"/>
  <c r="IFV52" i="11"/>
  <c r="IFW52" i="11"/>
  <c r="IFX52" i="11"/>
  <c r="IFY52" i="11"/>
  <c r="IFZ52" i="11"/>
  <c r="IGA52" i="11"/>
  <c r="IGB52" i="11"/>
  <c r="IGC52" i="11"/>
  <c r="IGD52" i="11"/>
  <c r="IGE52" i="11"/>
  <c r="IGF52" i="11"/>
  <c r="IGG52" i="11"/>
  <c r="IGH52" i="11"/>
  <c r="IGI52" i="11"/>
  <c r="IGJ52" i="11"/>
  <c r="IGK52" i="11"/>
  <c r="IGL52" i="11"/>
  <c r="IGM52" i="11"/>
  <c r="IGN52" i="11"/>
  <c r="IGO52" i="11"/>
  <c r="IGP52" i="11"/>
  <c r="IGQ52" i="11"/>
  <c r="IGR52" i="11"/>
  <c r="IGS52" i="11"/>
  <c r="IGT52" i="11"/>
  <c r="IGU52" i="11"/>
  <c r="IGV52" i="11"/>
  <c r="IGW52" i="11"/>
  <c r="IGX52" i="11"/>
  <c r="IGY52" i="11"/>
  <c r="IGZ52" i="11"/>
  <c r="IHA52" i="11"/>
  <c r="IHB52" i="11"/>
  <c r="IHC52" i="11"/>
  <c r="IHD52" i="11"/>
  <c r="IHE52" i="11"/>
  <c r="IHF52" i="11"/>
  <c r="IHG52" i="11"/>
  <c r="IHH52" i="11"/>
  <c r="IHI52" i="11"/>
  <c r="IHJ52" i="11"/>
  <c r="IHK52" i="11"/>
  <c r="IHL52" i="11"/>
  <c r="IHM52" i="11"/>
  <c r="IHN52" i="11"/>
  <c r="IHO52" i="11"/>
  <c r="IHP52" i="11"/>
  <c r="IHQ52" i="11"/>
  <c r="IHR52" i="11"/>
  <c r="IHS52" i="11"/>
  <c r="IHT52" i="11"/>
  <c r="IHU52" i="11"/>
  <c r="IHV52" i="11"/>
  <c r="IHW52" i="11"/>
  <c r="IHX52" i="11"/>
  <c r="IHY52" i="11"/>
  <c r="IHZ52" i="11"/>
  <c r="IIA52" i="11"/>
  <c r="IIB52" i="11"/>
  <c r="IIC52" i="11"/>
  <c r="IID52" i="11"/>
  <c r="IIE52" i="11"/>
  <c r="IIF52" i="11"/>
  <c r="IIG52" i="11"/>
  <c r="IIH52" i="11"/>
  <c r="III52" i="11"/>
  <c r="IIJ52" i="11"/>
  <c r="IIK52" i="11"/>
  <c r="IIL52" i="11"/>
  <c r="IIM52" i="11"/>
  <c r="IIN52" i="11"/>
  <c r="IIO52" i="11"/>
  <c r="IIP52" i="11"/>
  <c r="IIQ52" i="11"/>
  <c r="IIR52" i="11"/>
  <c r="IIS52" i="11"/>
  <c r="IIT52" i="11"/>
  <c r="IIU52" i="11"/>
  <c r="IIV52" i="11"/>
  <c r="IIW52" i="11"/>
  <c r="IIX52" i="11"/>
  <c r="IIY52" i="11"/>
  <c r="IIZ52" i="11"/>
  <c r="IJA52" i="11"/>
  <c r="IJB52" i="11"/>
  <c r="IJC52" i="11"/>
  <c r="IJD52" i="11"/>
  <c r="IJE52" i="11"/>
  <c r="IJF52" i="11"/>
  <c r="IJG52" i="11"/>
  <c r="IJH52" i="11"/>
  <c r="IJI52" i="11"/>
  <c r="IJJ52" i="11"/>
  <c r="IJK52" i="11"/>
  <c r="IJL52" i="11"/>
  <c r="IJM52" i="11"/>
  <c r="IJN52" i="11"/>
  <c r="IJO52" i="11"/>
  <c r="IJP52" i="11"/>
  <c r="IJQ52" i="11"/>
  <c r="IJR52" i="11"/>
  <c r="IJS52" i="11"/>
  <c r="IJT52" i="11"/>
  <c r="IJU52" i="11"/>
  <c r="IJV52" i="11"/>
  <c r="IJW52" i="11"/>
  <c r="IJX52" i="11"/>
  <c r="IJY52" i="11"/>
  <c r="IJZ52" i="11"/>
  <c r="IKA52" i="11"/>
  <c r="IKB52" i="11"/>
  <c r="IKC52" i="11"/>
  <c r="IKD52" i="11"/>
  <c r="IKE52" i="11"/>
  <c r="IKF52" i="11"/>
  <c r="IKG52" i="11"/>
  <c r="IKH52" i="11"/>
  <c r="IKI52" i="11"/>
  <c r="IKJ52" i="11"/>
  <c r="IKK52" i="11"/>
  <c r="IKL52" i="11"/>
  <c r="IKM52" i="11"/>
  <c r="IKN52" i="11"/>
  <c r="IKO52" i="11"/>
  <c r="IKP52" i="11"/>
  <c r="IKQ52" i="11"/>
  <c r="IKR52" i="11"/>
  <c r="IKS52" i="11"/>
  <c r="IKT52" i="11"/>
  <c r="IKU52" i="11"/>
  <c r="IKV52" i="11"/>
  <c r="IKW52" i="11"/>
  <c r="IKX52" i="11"/>
  <c r="IKY52" i="11"/>
  <c r="IKZ52" i="11"/>
  <c r="ILA52" i="11"/>
  <c r="ILB52" i="11"/>
  <c r="ILC52" i="11"/>
  <c r="ILD52" i="11"/>
  <c r="ILE52" i="11"/>
  <c r="ILF52" i="11"/>
  <c r="ILG52" i="11"/>
  <c r="ILH52" i="11"/>
  <c r="ILI52" i="11"/>
  <c r="ILJ52" i="11"/>
  <c r="ILK52" i="11"/>
  <c r="ILL52" i="11"/>
  <c r="ILM52" i="11"/>
  <c r="ILN52" i="11"/>
  <c r="ILO52" i="11"/>
  <c r="ILP52" i="11"/>
  <c r="ILQ52" i="11"/>
  <c r="ILR52" i="11"/>
  <c r="ILS52" i="11"/>
  <c r="ILT52" i="11"/>
  <c r="ILU52" i="11"/>
  <c r="ILV52" i="11"/>
  <c r="ILW52" i="11"/>
  <c r="ILX52" i="11"/>
  <c r="ILY52" i="11"/>
  <c r="ILZ52" i="11"/>
  <c r="IMA52" i="11"/>
  <c r="IMB52" i="11"/>
  <c r="IMC52" i="11"/>
  <c r="IMD52" i="11"/>
  <c r="IME52" i="11"/>
  <c r="IMF52" i="11"/>
  <c r="IMG52" i="11"/>
  <c r="IMH52" i="11"/>
  <c r="IMI52" i="11"/>
  <c r="IMJ52" i="11"/>
  <c r="IMK52" i="11"/>
  <c r="IML52" i="11"/>
  <c r="IMM52" i="11"/>
  <c r="IMN52" i="11"/>
  <c r="IMO52" i="11"/>
  <c r="IMP52" i="11"/>
  <c r="IMQ52" i="11"/>
  <c r="IMR52" i="11"/>
  <c r="IMS52" i="11"/>
  <c r="IMT52" i="11"/>
  <c r="IMU52" i="11"/>
  <c r="IMV52" i="11"/>
  <c r="IMW52" i="11"/>
  <c r="IMX52" i="11"/>
  <c r="IMY52" i="11"/>
  <c r="IMZ52" i="11"/>
  <c r="INA52" i="11"/>
  <c r="INB52" i="11"/>
  <c r="INC52" i="11"/>
  <c r="IND52" i="11"/>
  <c r="INE52" i="11"/>
  <c r="INF52" i="11"/>
  <c r="ING52" i="11"/>
  <c r="INH52" i="11"/>
  <c r="INI52" i="11"/>
  <c r="INJ52" i="11"/>
  <c r="INK52" i="11"/>
  <c r="INL52" i="11"/>
  <c r="INM52" i="11"/>
  <c r="INN52" i="11"/>
  <c r="INO52" i="11"/>
  <c r="INP52" i="11"/>
  <c r="INQ52" i="11"/>
  <c r="INR52" i="11"/>
  <c r="INS52" i="11"/>
  <c r="INT52" i="11"/>
  <c r="INU52" i="11"/>
  <c r="INV52" i="11"/>
  <c r="INW52" i="11"/>
  <c r="INX52" i="11"/>
  <c r="INY52" i="11"/>
  <c r="INZ52" i="11"/>
  <c r="IOA52" i="11"/>
  <c r="IOB52" i="11"/>
  <c r="IOC52" i="11"/>
  <c r="IOD52" i="11"/>
  <c r="IOE52" i="11"/>
  <c r="IOF52" i="11"/>
  <c r="IOG52" i="11"/>
  <c r="IOH52" i="11"/>
  <c r="IOI52" i="11"/>
  <c r="IOJ52" i="11"/>
  <c r="IOK52" i="11"/>
  <c r="IOL52" i="11"/>
  <c r="IOM52" i="11"/>
  <c r="ION52" i="11"/>
  <c r="IOO52" i="11"/>
  <c r="IOP52" i="11"/>
  <c r="IOQ52" i="11"/>
  <c r="IOR52" i="11"/>
  <c r="IOS52" i="11"/>
  <c r="IOT52" i="11"/>
  <c r="IOU52" i="11"/>
  <c r="IOV52" i="11"/>
  <c r="IOW52" i="11"/>
  <c r="IOX52" i="11"/>
  <c r="IOY52" i="11"/>
  <c r="IOZ52" i="11"/>
  <c r="IPA52" i="11"/>
  <c r="IPB52" i="11"/>
  <c r="IPC52" i="11"/>
  <c r="IPD52" i="11"/>
  <c r="IPE52" i="11"/>
  <c r="IPF52" i="11"/>
  <c r="IPG52" i="11"/>
  <c r="IPH52" i="11"/>
  <c r="IPI52" i="11"/>
  <c r="IPJ52" i="11"/>
  <c r="IPK52" i="11"/>
  <c r="IPL52" i="11"/>
  <c r="IPM52" i="11"/>
  <c r="IPN52" i="11"/>
  <c r="IPO52" i="11"/>
  <c r="IPP52" i="11"/>
  <c r="IPQ52" i="11"/>
  <c r="IPR52" i="11"/>
  <c r="IPS52" i="11"/>
  <c r="IPT52" i="11"/>
  <c r="IPU52" i="11"/>
  <c r="IPV52" i="11"/>
  <c r="IPW52" i="11"/>
  <c r="IPX52" i="11"/>
  <c r="IPY52" i="11"/>
  <c r="IPZ52" i="11"/>
  <c r="IQA52" i="11"/>
  <c r="IQB52" i="11"/>
  <c r="IQC52" i="11"/>
  <c r="IQD52" i="11"/>
  <c r="IQE52" i="11"/>
  <c r="IQF52" i="11"/>
  <c r="IQG52" i="11"/>
  <c r="IQH52" i="11"/>
  <c r="IQI52" i="11"/>
  <c r="IQJ52" i="11"/>
  <c r="IQK52" i="11"/>
  <c r="IQL52" i="11"/>
  <c r="IQM52" i="11"/>
  <c r="IQN52" i="11"/>
  <c r="IQO52" i="11"/>
  <c r="IQP52" i="11"/>
  <c r="IQQ52" i="11"/>
  <c r="IQR52" i="11"/>
  <c r="IQS52" i="11"/>
  <c r="IQT52" i="11"/>
  <c r="IQU52" i="11"/>
  <c r="IQV52" i="11"/>
  <c r="IQW52" i="11"/>
  <c r="IQX52" i="11"/>
  <c r="IQY52" i="11"/>
  <c r="IQZ52" i="11"/>
  <c r="IRA52" i="11"/>
  <c r="IRB52" i="11"/>
  <c r="IRC52" i="11"/>
  <c r="IRD52" i="11"/>
  <c r="IRE52" i="11"/>
  <c r="IRF52" i="11"/>
  <c r="IRG52" i="11"/>
  <c r="IRH52" i="11"/>
  <c r="IRI52" i="11"/>
  <c r="IRJ52" i="11"/>
  <c r="IRK52" i="11"/>
  <c r="IRL52" i="11"/>
  <c r="IRM52" i="11"/>
  <c r="IRN52" i="11"/>
  <c r="IRO52" i="11"/>
  <c r="IRP52" i="11"/>
  <c r="IRQ52" i="11"/>
  <c r="IRR52" i="11"/>
  <c r="IRS52" i="11"/>
  <c r="IRT52" i="11"/>
  <c r="IRU52" i="11"/>
  <c r="IRV52" i="11"/>
  <c r="IRW52" i="11"/>
  <c r="IRX52" i="11"/>
  <c r="IRY52" i="11"/>
  <c r="IRZ52" i="11"/>
  <c r="ISA52" i="11"/>
  <c r="ISB52" i="11"/>
  <c r="ISC52" i="11"/>
  <c r="ISD52" i="11"/>
  <c r="ISE52" i="11"/>
  <c r="ISF52" i="11"/>
  <c r="ISG52" i="11"/>
  <c r="ISH52" i="11"/>
  <c r="ISI52" i="11"/>
  <c r="ISJ52" i="11"/>
  <c r="ISK52" i="11"/>
  <c r="ISL52" i="11"/>
  <c r="ISM52" i="11"/>
  <c r="ISN52" i="11"/>
  <c r="ISO52" i="11"/>
  <c r="ISP52" i="11"/>
  <c r="ISQ52" i="11"/>
  <c r="ISR52" i="11"/>
  <c r="ISS52" i="11"/>
  <c r="IST52" i="11"/>
  <c r="ISU52" i="11"/>
  <c r="ISV52" i="11"/>
  <c r="ISW52" i="11"/>
  <c r="ISX52" i="11"/>
  <c r="ISY52" i="11"/>
  <c r="ISZ52" i="11"/>
  <c r="ITA52" i="11"/>
  <c r="ITB52" i="11"/>
  <c r="ITC52" i="11"/>
  <c r="ITD52" i="11"/>
  <c r="ITE52" i="11"/>
  <c r="ITF52" i="11"/>
  <c r="ITG52" i="11"/>
  <c r="ITH52" i="11"/>
  <c r="ITI52" i="11"/>
  <c r="ITJ52" i="11"/>
  <c r="ITK52" i="11"/>
  <c r="ITL52" i="11"/>
  <c r="ITM52" i="11"/>
  <c r="ITN52" i="11"/>
  <c r="ITO52" i="11"/>
  <c r="ITP52" i="11"/>
  <c r="ITQ52" i="11"/>
  <c r="ITR52" i="11"/>
  <c r="ITS52" i="11"/>
  <c r="ITT52" i="11"/>
  <c r="ITU52" i="11"/>
  <c r="ITV52" i="11"/>
  <c r="ITW52" i="11"/>
  <c r="ITX52" i="11"/>
  <c r="ITY52" i="11"/>
  <c r="ITZ52" i="11"/>
  <c r="IUA52" i="11"/>
  <c r="IUB52" i="11"/>
  <c r="IUC52" i="11"/>
  <c r="IUD52" i="11"/>
  <c r="IUE52" i="11"/>
  <c r="IUF52" i="11"/>
  <c r="IUG52" i="11"/>
  <c r="IUH52" i="11"/>
  <c r="IUI52" i="11"/>
  <c r="IUJ52" i="11"/>
  <c r="IUK52" i="11"/>
  <c r="IUL52" i="11"/>
  <c r="IUM52" i="11"/>
  <c r="IUN52" i="11"/>
  <c r="IUO52" i="11"/>
  <c r="IUP52" i="11"/>
  <c r="IUQ52" i="11"/>
  <c r="IUR52" i="11"/>
  <c r="IUS52" i="11"/>
  <c r="IUT52" i="11"/>
  <c r="IUU52" i="11"/>
  <c r="IUV52" i="11"/>
  <c r="IUW52" i="11"/>
  <c r="IUX52" i="11"/>
  <c r="IUY52" i="11"/>
  <c r="IUZ52" i="11"/>
  <c r="IVA52" i="11"/>
  <c r="IVB52" i="11"/>
  <c r="IVC52" i="11"/>
  <c r="IVD52" i="11"/>
  <c r="IVE52" i="11"/>
  <c r="IVF52" i="11"/>
  <c r="IVG52" i="11"/>
  <c r="IVH52" i="11"/>
  <c r="IVI52" i="11"/>
  <c r="IVJ52" i="11"/>
  <c r="IVK52" i="11"/>
  <c r="IVL52" i="11"/>
  <c r="IVM52" i="11"/>
  <c r="IVN52" i="11"/>
  <c r="IVO52" i="11"/>
  <c r="IVP52" i="11"/>
  <c r="IVQ52" i="11"/>
  <c r="IVR52" i="11"/>
  <c r="IVS52" i="11"/>
  <c r="IVT52" i="11"/>
  <c r="IVU52" i="11"/>
  <c r="IVV52" i="11"/>
  <c r="IVW52" i="11"/>
  <c r="IVX52" i="11"/>
  <c r="IVY52" i="11"/>
  <c r="IVZ52" i="11"/>
  <c r="IWA52" i="11"/>
  <c r="IWB52" i="11"/>
  <c r="IWC52" i="11"/>
  <c r="IWD52" i="11"/>
  <c r="IWE52" i="11"/>
  <c r="IWF52" i="11"/>
  <c r="IWG52" i="11"/>
  <c r="IWH52" i="11"/>
  <c r="IWI52" i="11"/>
  <c r="IWJ52" i="11"/>
  <c r="IWK52" i="11"/>
  <c r="IWL52" i="11"/>
  <c r="IWM52" i="11"/>
  <c r="IWN52" i="11"/>
  <c r="IWO52" i="11"/>
  <c r="IWP52" i="11"/>
  <c r="IWQ52" i="11"/>
  <c r="IWR52" i="11"/>
  <c r="IWS52" i="11"/>
  <c r="IWT52" i="11"/>
  <c r="IWU52" i="11"/>
  <c r="IWV52" i="11"/>
  <c r="IWW52" i="11"/>
  <c r="IWX52" i="11"/>
  <c r="IWY52" i="11"/>
  <c r="IWZ52" i="11"/>
  <c r="IXA52" i="11"/>
  <c r="IXB52" i="11"/>
  <c r="IXC52" i="11"/>
  <c r="IXD52" i="11"/>
  <c r="IXE52" i="11"/>
  <c r="IXF52" i="11"/>
  <c r="IXG52" i="11"/>
  <c r="IXH52" i="11"/>
  <c r="IXI52" i="11"/>
  <c r="IXJ52" i="11"/>
  <c r="IXK52" i="11"/>
  <c r="IXL52" i="11"/>
  <c r="IXM52" i="11"/>
  <c r="IXN52" i="11"/>
  <c r="IXO52" i="11"/>
  <c r="IXP52" i="11"/>
  <c r="IXQ52" i="11"/>
  <c r="IXR52" i="11"/>
  <c r="IXS52" i="11"/>
  <c r="IXT52" i="11"/>
  <c r="IXU52" i="11"/>
  <c r="IXV52" i="11"/>
  <c r="IXW52" i="11"/>
  <c r="IXX52" i="11"/>
  <c r="IXY52" i="11"/>
  <c r="IXZ52" i="11"/>
  <c r="IYA52" i="11"/>
  <c r="IYB52" i="11"/>
  <c r="IYC52" i="11"/>
  <c r="IYD52" i="11"/>
  <c r="IYE52" i="11"/>
  <c r="IYF52" i="11"/>
  <c r="IYG52" i="11"/>
  <c r="IYH52" i="11"/>
  <c r="IYI52" i="11"/>
  <c r="IYJ52" i="11"/>
  <c r="IYK52" i="11"/>
  <c r="IYL52" i="11"/>
  <c r="IYM52" i="11"/>
  <c r="IYN52" i="11"/>
  <c r="IYO52" i="11"/>
  <c r="IYP52" i="11"/>
  <c r="IYQ52" i="11"/>
  <c r="IYR52" i="11"/>
  <c r="IYS52" i="11"/>
  <c r="IYT52" i="11"/>
  <c r="IYU52" i="11"/>
  <c r="IYV52" i="11"/>
  <c r="IYW52" i="11"/>
  <c r="IYX52" i="11"/>
  <c r="IYY52" i="11"/>
  <c r="IYZ52" i="11"/>
  <c r="IZA52" i="11"/>
  <c r="IZB52" i="11"/>
  <c r="IZC52" i="11"/>
  <c r="IZD52" i="11"/>
  <c r="IZE52" i="11"/>
  <c r="IZF52" i="11"/>
  <c r="IZG52" i="11"/>
  <c r="IZH52" i="11"/>
  <c r="IZI52" i="11"/>
  <c r="IZJ52" i="11"/>
  <c r="IZK52" i="11"/>
  <c r="IZL52" i="11"/>
  <c r="IZM52" i="11"/>
  <c r="IZN52" i="11"/>
  <c r="IZO52" i="11"/>
  <c r="IZP52" i="11"/>
  <c r="IZQ52" i="11"/>
  <c r="IZR52" i="11"/>
  <c r="IZS52" i="11"/>
  <c r="IZT52" i="11"/>
  <c r="IZU52" i="11"/>
  <c r="IZV52" i="11"/>
  <c r="IZW52" i="11"/>
  <c r="IZX52" i="11"/>
  <c r="IZY52" i="11"/>
  <c r="IZZ52" i="11"/>
  <c r="JAA52" i="11"/>
  <c r="JAB52" i="11"/>
  <c r="JAC52" i="11"/>
  <c r="JAD52" i="11"/>
  <c r="JAE52" i="11"/>
  <c r="JAF52" i="11"/>
  <c r="JAG52" i="11"/>
  <c r="JAH52" i="11"/>
  <c r="JAI52" i="11"/>
  <c r="JAJ52" i="11"/>
  <c r="JAK52" i="11"/>
  <c r="JAL52" i="11"/>
  <c r="JAM52" i="11"/>
  <c r="JAN52" i="11"/>
  <c r="JAO52" i="11"/>
  <c r="JAP52" i="11"/>
  <c r="JAQ52" i="11"/>
  <c r="JAR52" i="11"/>
  <c r="JAS52" i="11"/>
  <c r="JAT52" i="11"/>
  <c r="JAU52" i="11"/>
  <c r="JAV52" i="11"/>
  <c r="JAW52" i="11"/>
  <c r="JAX52" i="11"/>
  <c r="JAY52" i="11"/>
  <c r="JAZ52" i="11"/>
  <c r="JBA52" i="11"/>
  <c r="JBB52" i="11"/>
  <c r="JBC52" i="11"/>
  <c r="JBD52" i="11"/>
  <c r="JBE52" i="11"/>
  <c r="JBF52" i="11"/>
  <c r="JBG52" i="11"/>
  <c r="JBH52" i="11"/>
  <c r="JBI52" i="11"/>
  <c r="JBJ52" i="11"/>
  <c r="JBK52" i="11"/>
  <c r="JBL52" i="11"/>
  <c r="JBM52" i="11"/>
  <c r="JBN52" i="11"/>
  <c r="JBO52" i="11"/>
  <c r="JBP52" i="11"/>
  <c r="JBQ52" i="11"/>
  <c r="JBR52" i="11"/>
  <c r="JBS52" i="11"/>
  <c r="JBT52" i="11"/>
  <c r="JBU52" i="11"/>
  <c r="JBV52" i="11"/>
  <c r="JBW52" i="11"/>
  <c r="JBX52" i="11"/>
  <c r="JBY52" i="11"/>
  <c r="JBZ52" i="11"/>
  <c r="JCA52" i="11"/>
  <c r="JCB52" i="11"/>
  <c r="JCC52" i="11"/>
  <c r="JCD52" i="11"/>
  <c r="JCE52" i="11"/>
  <c r="JCF52" i="11"/>
  <c r="JCG52" i="11"/>
  <c r="JCH52" i="11"/>
  <c r="JCI52" i="11"/>
  <c r="JCJ52" i="11"/>
  <c r="JCK52" i="11"/>
  <c r="JCL52" i="11"/>
  <c r="JCM52" i="11"/>
  <c r="JCN52" i="11"/>
  <c r="JCO52" i="11"/>
  <c r="JCP52" i="11"/>
  <c r="JCQ52" i="11"/>
  <c r="JCR52" i="11"/>
  <c r="JCS52" i="11"/>
  <c r="JCT52" i="11"/>
  <c r="JCU52" i="11"/>
  <c r="JCV52" i="11"/>
  <c r="JCW52" i="11"/>
  <c r="JCX52" i="11"/>
  <c r="JCY52" i="11"/>
  <c r="JCZ52" i="11"/>
  <c r="JDA52" i="11"/>
  <c r="JDB52" i="11"/>
  <c r="JDC52" i="11"/>
  <c r="JDD52" i="11"/>
  <c r="JDE52" i="11"/>
  <c r="JDF52" i="11"/>
  <c r="JDG52" i="11"/>
  <c r="JDH52" i="11"/>
  <c r="JDI52" i="11"/>
  <c r="JDJ52" i="11"/>
  <c r="JDK52" i="11"/>
  <c r="JDL52" i="11"/>
  <c r="JDM52" i="11"/>
  <c r="JDN52" i="11"/>
  <c r="JDO52" i="11"/>
  <c r="JDP52" i="11"/>
  <c r="JDQ52" i="11"/>
  <c r="JDR52" i="11"/>
  <c r="JDS52" i="11"/>
  <c r="JDT52" i="11"/>
  <c r="JDU52" i="11"/>
  <c r="JDV52" i="11"/>
  <c r="JDW52" i="11"/>
  <c r="JDX52" i="11"/>
  <c r="JDY52" i="11"/>
  <c r="JDZ52" i="11"/>
  <c r="JEA52" i="11"/>
  <c r="JEB52" i="11"/>
  <c r="JEC52" i="11"/>
  <c r="JED52" i="11"/>
  <c r="JEE52" i="11"/>
  <c r="JEF52" i="11"/>
  <c r="JEG52" i="11"/>
  <c r="JEH52" i="11"/>
  <c r="JEI52" i="11"/>
  <c r="JEJ52" i="11"/>
  <c r="JEK52" i="11"/>
  <c r="JEL52" i="11"/>
  <c r="JEM52" i="11"/>
  <c r="JEN52" i="11"/>
  <c r="JEO52" i="11"/>
  <c r="JEP52" i="11"/>
  <c r="JEQ52" i="11"/>
  <c r="JER52" i="11"/>
  <c r="JES52" i="11"/>
  <c r="JET52" i="11"/>
  <c r="JEU52" i="11"/>
  <c r="JEV52" i="11"/>
  <c r="JEW52" i="11"/>
  <c r="JEX52" i="11"/>
  <c r="JEY52" i="11"/>
  <c r="JEZ52" i="11"/>
  <c r="JFA52" i="11"/>
  <c r="JFB52" i="11"/>
  <c r="JFC52" i="11"/>
  <c r="JFD52" i="11"/>
  <c r="JFE52" i="11"/>
  <c r="JFF52" i="11"/>
  <c r="JFG52" i="11"/>
  <c r="JFH52" i="11"/>
  <c r="JFI52" i="11"/>
  <c r="JFJ52" i="11"/>
  <c r="JFK52" i="11"/>
  <c r="JFL52" i="11"/>
  <c r="JFM52" i="11"/>
  <c r="JFN52" i="11"/>
  <c r="JFO52" i="11"/>
  <c r="JFP52" i="11"/>
  <c r="JFQ52" i="11"/>
  <c r="JFR52" i="11"/>
  <c r="JFS52" i="11"/>
  <c r="JFT52" i="11"/>
  <c r="JFU52" i="11"/>
  <c r="JFV52" i="11"/>
  <c r="JFW52" i="11"/>
  <c r="JFX52" i="11"/>
  <c r="JFY52" i="11"/>
  <c r="JFZ52" i="11"/>
  <c r="JGA52" i="11"/>
  <c r="JGB52" i="11"/>
  <c r="JGC52" i="11"/>
  <c r="JGD52" i="11"/>
  <c r="JGE52" i="11"/>
  <c r="JGF52" i="11"/>
  <c r="JGG52" i="11"/>
  <c r="JGH52" i="11"/>
  <c r="JGI52" i="11"/>
  <c r="JGJ52" i="11"/>
  <c r="JGK52" i="11"/>
  <c r="JGL52" i="11"/>
  <c r="JGM52" i="11"/>
  <c r="JGN52" i="11"/>
  <c r="JGO52" i="11"/>
  <c r="JGP52" i="11"/>
  <c r="JGQ52" i="11"/>
  <c r="JGR52" i="11"/>
  <c r="JGS52" i="11"/>
  <c r="JGT52" i="11"/>
  <c r="JGU52" i="11"/>
  <c r="JGV52" i="11"/>
  <c r="JGW52" i="11"/>
  <c r="JGX52" i="11"/>
  <c r="JGY52" i="11"/>
  <c r="JGZ52" i="11"/>
  <c r="JHA52" i="11"/>
  <c r="JHB52" i="11"/>
  <c r="JHC52" i="11"/>
  <c r="JHD52" i="11"/>
  <c r="JHE52" i="11"/>
  <c r="JHF52" i="11"/>
  <c r="JHG52" i="11"/>
  <c r="JHH52" i="11"/>
  <c r="JHI52" i="11"/>
  <c r="JHJ52" i="11"/>
  <c r="JHK52" i="11"/>
  <c r="JHL52" i="11"/>
  <c r="JHM52" i="11"/>
  <c r="JHN52" i="11"/>
  <c r="JHO52" i="11"/>
  <c r="JHP52" i="11"/>
  <c r="JHQ52" i="11"/>
  <c r="JHR52" i="11"/>
  <c r="JHS52" i="11"/>
  <c r="JHT52" i="11"/>
  <c r="JHU52" i="11"/>
  <c r="JHV52" i="11"/>
  <c r="JHW52" i="11"/>
  <c r="JHX52" i="11"/>
  <c r="JHY52" i="11"/>
  <c r="JHZ52" i="11"/>
  <c r="JIA52" i="11"/>
  <c r="JIB52" i="11"/>
  <c r="JIC52" i="11"/>
  <c r="JID52" i="11"/>
  <c r="JIE52" i="11"/>
  <c r="JIF52" i="11"/>
  <c r="JIG52" i="11"/>
  <c r="JIH52" i="11"/>
  <c r="JII52" i="11"/>
  <c r="JIJ52" i="11"/>
  <c r="JIK52" i="11"/>
  <c r="JIL52" i="11"/>
  <c r="JIM52" i="11"/>
  <c r="JIN52" i="11"/>
  <c r="JIO52" i="11"/>
  <c r="JIP52" i="11"/>
  <c r="JIQ52" i="11"/>
  <c r="JIR52" i="11"/>
  <c r="JIS52" i="11"/>
  <c r="JIT52" i="11"/>
  <c r="JIU52" i="11"/>
  <c r="JIV52" i="11"/>
  <c r="JIW52" i="11"/>
  <c r="JIX52" i="11"/>
  <c r="JIY52" i="11"/>
  <c r="JIZ52" i="11"/>
  <c r="JJA52" i="11"/>
  <c r="JJB52" i="11"/>
  <c r="JJC52" i="11"/>
  <c r="JJD52" i="11"/>
  <c r="JJE52" i="11"/>
  <c r="JJF52" i="11"/>
  <c r="JJG52" i="11"/>
  <c r="JJH52" i="11"/>
  <c r="JJI52" i="11"/>
  <c r="JJJ52" i="11"/>
  <c r="JJK52" i="11"/>
  <c r="JJL52" i="11"/>
  <c r="JJM52" i="11"/>
  <c r="JJN52" i="11"/>
  <c r="JJO52" i="11"/>
  <c r="JJP52" i="11"/>
  <c r="JJQ52" i="11"/>
  <c r="JJR52" i="11"/>
  <c r="JJS52" i="11"/>
  <c r="JJT52" i="11"/>
  <c r="JJU52" i="11"/>
  <c r="JJV52" i="11"/>
  <c r="JJW52" i="11"/>
  <c r="JJX52" i="11"/>
  <c r="JJY52" i="11"/>
  <c r="JJZ52" i="11"/>
  <c r="JKA52" i="11"/>
  <c r="JKB52" i="11"/>
  <c r="JKC52" i="11"/>
  <c r="JKD52" i="11"/>
  <c r="JKE52" i="11"/>
  <c r="JKF52" i="11"/>
  <c r="JKG52" i="11"/>
  <c r="JKH52" i="11"/>
  <c r="JKI52" i="11"/>
  <c r="JKJ52" i="11"/>
  <c r="JKK52" i="11"/>
  <c r="JKL52" i="11"/>
  <c r="JKM52" i="11"/>
  <c r="JKN52" i="11"/>
  <c r="JKO52" i="11"/>
  <c r="JKP52" i="11"/>
  <c r="JKQ52" i="11"/>
  <c r="JKR52" i="11"/>
  <c r="JKS52" i="11"/>
  <c r="JKT52" i="11"/>
  <c r="JKU52" i="11"/>
  <c r="JKV52" i="11"/>
  <c r="JKW52" i="11"/>
  <c r="JKX52" i="11"/>
  <c r="JKY52" i="11"/>
  <c r="JKZ52" i="11"/>
  <c r="JLA52" i="11"/>
  <c r="JLB52" i="11"/>
  <c r="JLC52" i="11"/>
  <c r="JLD52" i="11"/>
  <c r="JLE52" i="11"/>
  <c r="JLF52" i="11"/>
  <c r="JLG52" i="11"/>
  <c r="JLH52" i="11"/>
  <c r="JLI52" i="11"/>
  <c r="JLJ52" i="11"/>
  <c r="JLK52" i="11"/>
  <c r="JLL52" i="11"/>
  <c r="JLM52" i="11"/>
  <c r="JLN52" i="11"/>
  <c r="JLO52" i="11"/>
  <c r="JLP52" i="11"/>
  <c r="JLQ52" i="11"/>
  <c r="JLR52" i="11"/>
  <c r="JLS52" i="11"/>
  <c r="JLT52" i="11"/>
  <c r="JLU52" i="11"/>
  <c r="JLV52" i="11"/>
  <c r="JLW52" i="11"/>
  <c r="JLX52" i="11"/>
  <c r="JLY52" i="11"/>
  <c r="JLZ52" i="11"/>
  <c r="JMA52" i="11"/>
  <c r="JMB52" i="11"/>
  <c r="JMC52" i="11"/>
  <c r="JMD52" i="11"/>
  <c r="JME52" i="11"/>
  <c r="JMF52" i="11"/>
  <c r="JMG52" i="11"/>
  <c r="JMH52" i="11"/>
  <c r="JMI52" i="11"/>
  <c r="JMJ52" i="11"/>
  <c r="JMK52" i="11"/>
  <c r="JML52" i="11"/>
  <c r="JMM52" i="11"/>
  <c r="JMN52" i="11"/>
  <c r="JMO52" i="11"/>
  <c r="JMP52" i="11"/>
  <c r="JMQ52" i="11"/>
  <c r="JMR52" i="11"/>
  <c r="JMS52" i="11"/>
  <c r="JMT52" i="11"/>
  <c r="JMU52" i="11"/>
  <c r="JMV52" i="11"/>
  <c r="JMW52" i="11"/>
  <c r="JMX52" i="11"/>
  <c r="JMY52" i="11"/>
  <c r="JMZ52" i="11"/>
  <c r="JNA52" i="11"/>
  <c r="JNB52" i="11"/>
  <c r="JNC52" i="11"/>
  <c r="JND52" i="11"/>
  <c r="JNE52" i="11"/>
  <c r="JNF52" i="11"/>
  <c r="JNG52" i="11"/>
  <c r="JNH52" i="11"/>
  <c r="JNI52" i="11"/>
  <c r="JNJ52" i="11"/>
  <c r="JNK52" i="11"/>
  <c r="JNL52" i="11"/>
  <c r="JNM52" i="11"/>
  <c r="JNN52" i="11"/>
  <c r="JNO52" i="11"/>
  <c r="JNP52" i="11"/>
  <c r="JNQ52" i="11"/>
  <c r="JNR52" i="11"/>
  <c r="JNS52" i="11"/>
  <c r="JNT52" i="11"/>
  <c r="JNU52" i="11"/>
  <c r="JNV52" i="11"/>
  <c r="JNW52" i="11"/>
  <c r="JNX52" i="11"/>
  <c r="JNY52" i="11"/>
  <c r="JNZ52" i="11"/>
  <c r="JOA52" i="11"/>
  <c r="JOB52" i="11"/>
  <c r="JOC52" i="11"/>
  <c r="JOD52" i="11"/>
  <c r="JOE52" i="11"/>
  <c r="JOF52" i="11"/>
  <c r="JOG52" i="11"/>
  <c r="JOH52" i="11"/>
  <c r="JOI52" i="11"/>
  <c r="JOJ52" i="11"/>
  <c r="JOK52" i="11"/>
  <c r="JOL52" i="11"/>
  <c r="JOM52" i="11"/>
  <c r="JON52" i="11"/>
  <c r="JOO52" i="11"/>
  <c r="JOP52" i="11"/>
  <c r="JOQ52" i="11"/>
  <c r="JOR52" i="11"/>
  <c r="JOS52" i="11"/>
  <c r="JOT52" i="11"/>
  <c r="JOU52" i="11"/>
  <c r="JOV52" i="11"/>
  <c r="JOW52" i="11"/>
  <c r="JOX52" i="11"/>
  <c r="JOY52" i="11"/>
  <c r="JOZ52" i="11"/>
  <c r="JPA52" i="11"/>
  <c r="JPB52" i="11"/>
  <c r="JPC52" i="11"/>
  <c r="JPD52" i="11"/>
  <c r="JPE52" i="11"/>
  <c r="JPF52" i="11"/>
  <c r="JPG52" i="11"/>
  <c r="JPH52" i="11"/>
  <c r="JPI52" i="11"/>
  <c r="JPJ52" i="11"/>
  <c r="JPK52" i="11"/>
  <c r="JPL52" i="11"/>
  <c r="JPM52" i="11"/>
  <c r="JPN52" i="11"/>
  <c r="JPO52" i="11"/>
  <c r="JPP52" i="11"/>
  <c r="JPQ52" i="11"/>
  <c r="JPR52" i="11"/>
  <c r="JPS52" i="11"/>
  <c r="JPT52" i="11"/>
  <c r="JPU52" i="11"/>
  <c r="JPV52" i="11"/>
  <c r="JPW52" i="11"/>
  <c r="JPX52" i="11"/>
  <c r="JPY52" i="11"/>
  <c r="JPZ52" i="11"/>
  <c r="JQA52" i="11"/>
  <c r="JQB52" i="11"/>
  <c r="JQC52" i="11"/>
  <c r="JQD52" i="11"/>
  <c r="JQE52" i="11"/>
  <c r="JQF52" i="11"/>
  <c r="JQG52" i="11"/>
  <c r="JQH52" i="11"/>
  <c r="JQI52" i="11"/>
  <c r="JQJ52" i="11"/>
  <c r="JQK52" i="11"/>
  <c r="JQL52" i="11"/>
  <c r="JQM52" i="11"/>
  <c r="JQN52" i="11"/>
  <c r="JQO52" i="11"/>
  <c r="JQP52" i="11"/>
  <c r="JQQ52" i="11"/>
  <c r="JQR52" i="11"/>
  <c r="JQS52" i="11"/>
  <c r="JQT52" i="11"/>
  <c r="JQU52" i="11"/>
  <c r="JQV52" i="11"/>
  <c r="JQW52" i="11"/>
  <c r="JQX52" i="11"/>
  <c r="JQY52" i="11"/>
  <c r="JQZ52" i="11"/>
  <c r="JRA52" i="11"/>
  <c r="JRB52" i="11"/>
  <c r="JRC52" i="11"/>
  <c r="JRD52" i="11"/>
  <c r="JRE52" i="11"/>
  <c r="JRF52" i="11"/>
  <c r="JRG52" i="11"/>
  <c r="JRH52" i="11"/>
  <c r="JRI52" i="11"/>
  <c r="JRJ52" i="11"/>
  <c r="JRK52" i="11"/>
  <c r="JRL52" i="11"/>
  <c r="JRM52" i="11"/>
  <c r="JRN52" i="11"/>
  <c r="JRO52" i="11"/>
  <c r="JRP52" i="11"/>
  <c r="JRQ52" i="11"/>
  <c r="JRR52" i="11"/>
  <c r="JRS52" i="11"/>
  <c r="JRT52" i="11"/>
  <c r="JRU52" i="11"/>
  <c r="JRV52" i="11"/>
  <c r="JRW52" i="11"/>
  <c r="JRX52" i="11"/>
  <c r="JRY52" i="11"/>
  <c r="JRZ52" i="11"/>
  <c r="JSA52" i="11"/>
  <c r="JSB52" i="11"/>
  <c r="JSC52" i="11"/>
  <c r="JSD52" i="11"/>
  <c r="JSE52" i="11"/>
  <c r="JSF52" i="11"/>
  <c r="JSG52" i="11"/>
  <c r="JSH52" i="11"/>
  <c r="JSI52" i="11"/>
  <c r="JSJ52" i="11"/>
  <c r="JSK52" i="11"/>
  <c r="JSL52" i="11"/>
  <c r="JSM52" i="11"/>
  <c r="JSN52" i="11"/>
  <c r="JSO52" i="11"/>
  <c r="JSP52" i="11"/>
  <c r="JSQ52" i="11"/>
  <c r="JSR52" i="11"/>
  <c r="JSS52" i="11"/>
  <c r="JST52" i="11"/>
  <c r="JSU52" i="11"/>
  <c r="JSV52" i="11"/>
  <c r="JSW52" i="11"/>
  <c r="JSX52" i="11"/>
  <c r="JSY52" i="11"/>
  <c r="JSZ52" i="11"/>
  <c r="JTA52" i="11"/>
  <c r="JTB52" i="11"/>
  <c r="JTC52" i="11"/>
  <c r="JTD52" i="11"/>
  <c r="JTE52" i="11"/>
  <c r="JTF52" i="11"/>
  <c r="JTG52" i="11"/>
  <c r="JTH52" i="11"/>
  <c r="JTI52" i="11"/>
  <c r="JTJ52" i="11"/>
  <c r="JTK52" i="11"/>
  <c r="JTL52" i="11"/>
  <c r="JTM52" i="11"/>
  <c r="JTN52" i="11"/>
  <c r="JTO52" i="11"/>
  <c r="JTP52" i="11"/>
  <c r="JTQ52" i="11"/>
  <c r="JTR52" i="11"/>
  <c r="JTS52" i="11"/>
  <c r="JTT52" i="11"/>
  <c r="JTU52" i="11"/>
  <c r="JTV52" i="11"/>
  <c r="JTW52" i="11"/>
  <c r="JTX52" i="11"/>
  <c r="JTY52" i="11"/>
  <c r="JTZ52" i="11"/>
  <c r="JUA52" i="11"/>
  <c r="JUB52" i="11"/>
  <c r="JUC52" i="11"/>
  <c r="JUD52" i="11"/>
  <c r="JUE52" i="11"/>
  <c r="JUF52" i="11"/>
  <c r="JUG52" i="11"/>
  <c r="JUH52" i="11"/>
  <c r="JUI52" i="11"/>
  <c r="JUJ52" i="11"/>
  <c r="JUK52" i="11"/>
  <c r="JUL52" i="11"/>
  <c r="JUM52" i="11"/>
  <c r="JUN52" i="11"/>
  <c r="JUO52" i="11"/>
  <c r="JUP52" i="11"/>
  <c r="JUQ52" i="11"/>
  <c r="JUR52" i="11"/>
  <c r="JUS52" i="11"/>
  <c r="JUT52" i="11"/>
  <c r="JUU52" i="11"/>
  <c r="JUV52" i="11"/>
  <c r="JUW52" i="11"/>
  <c r="JUX52" i="11"/>
  <c r="JUY52" i="11"/>
  <c r="JUZ52" i="11"/>
  <c r="JVA52" i="11"/>
  <c r="JVB52" i="11"/>
  <c r="JVC52" i="11"/>
  <c r="JVD52" i="11"/>
  <c r="JVE52" i="11"/>
  <c r="JVF52" i="11"/>
  <c r="JVG52" i="11"/>
  <c r="JVH52" i="11"/>
  <c r="JVI52" i="11"/>
  <c r="JVJ52" i="11"/>
  <c r="JVK52" i="11"/>
  <c r="JVL52" i="11"/>
  <c r="JVM52" i="11"/>
  <c r="JVN52" i="11"/>
  <c r="JVO52" i="11"/>
  <c r="JVP52" i="11"/>
  <c r="JVQ52" i="11"/>
  <c r="JVR52" i="11"/>
  <c r="JVS52" i="11"/>
  <c r="JVT52" i="11"/>
  <c r="JVU52" i="11"/>
  <c r="JVV52" i="11"/>
  <c r="JVW52" i="11"/>
  <c r="JVX52" i="11"/>
  <c r="JVY52" i="11"/>
  <c r="JVZ52" i="11"/>
  <c r="JWA52" i="11"/>
  <c r="JWB52" i="11"/>
  <c r="JWC52" i="11"/>
  <c r="JWD52" i="11"/>
  <c r="JWE52" i="11"/>
  <c r="JWF52" i="11"/>
  <c r="JWG52" i="11"/>
  <c r="JWH52" i="11"/>
  <c r="JWI52" i="11"/>
  <c r="JWJ52" i="11"/>
  <c r="JWK52" i="11"/>
  <c r="JWL52" i="11"/>
  <c r="JWM52" i="11"/>
  <c r="JWN52" i="11"/>
  <c r="JWO52" i="11"/>
  <c r="JWP52" i="11"/>
  <c r="JWQ52" i="11"/>
  <c r="JWR52" i="11"/>
  <c r="JWS52" i="11"/>
  <c r="JWT52" i="11"/>
  <c r="JWU52" i="11"/>
  <c r="JWV52" i="11"/>
  <c r="JWW52" i="11"/>
  <c r="JWX52" i="11"/>
  <c r="JWY52" i="11"/>
  <c r="JWZ52" i="11"/>
  <c r="JXA52" i="11"/>
  <c r="JXB52" i="11"/>
  <c r="JXC52" i="11"/>
  <c r="JXD52" i="11"/>
  <c r="JXE52" i="11"/>
  <c r="JXF52" i="11"/>
  <c r="JXG52" i="11"/>
  <c r="JXH52" i="11"/>
  <c r="JXI52" i="11"/>
  <c r="JXJ52" i="11"/>
  <c r="JXK52" i="11"/>
  <c r="JXL52" i="11"/>
  <c r="JXM52" i="11"/>
  <c r="JXN52" i="11"/>
  <c r="JXO52" i="11"/>
  <c r="JXP52" i="11"/>
  <c r="JXQ52" i="11"/>
  <c r="JXR52" i="11"/>
  <c r="JXS52" i="11"/>
  <c r="JXT52" i="11"/>
  <c r="JXU52" i="11"/>
  <c r="JXV52" i="11"/>
  <c r="JXW52" i="11"/>
  <c r="JXX52" i="11"/>
  <c r="JXY52" i="11"/>
  <c r="JXZ52" i="11"/>
  <c r="JYA52" i="11"/>
  <c r="JYB52" i="11"/>
  <c r="JYC52" i="11"/>
  <c r="JYD52" i="11"/>
  <c r="JYE52" i="11"/>
  <c r="JYF52" i="11"/>
  <c r="JYG52" i="11"/>
  <c r="JYH52" i="11"/>
  <c r="JYI52" i="11"/>
  <c r="JYJ52" i="11"/>
  <c r="JYK52" i="11"/>
  <c r="JYL52" i="11"/>
  <c r="JYM52" i="11"/>
  <c r="JYN52" i="11"/>
  <c r="JYO52" i="11"/>
  <c r="JYP52" i="11"/>
  <c r="JYQ52" i="11"/>
  <c r="JYR52" i="11"/>
  <c r="JYS52" i="11"/>
  <c r="JYT52" i="11"/>
  <c r="JYU52" i="11"/>
  <c r="JYV52" i="11"/>
  <c r="JYW52" i="11"/>
  <c r="JYX52" i="11"/>
  <c r="JYY52" i="11"/>
  <c r="JYZ52" i="11"/>
  <c r="JZA52" i="11"/>
  <c r="JZB52" i="11"/>
  <c r="JZC52" i="11"/>
  <c r="JZD52" i="11"/>
  <c r="JZE52" i="11"/>
  <c r="JZF52" i="11"/>
  <c r="JZG52" i="11"/>
  <c r="JZH52" i="11"/>
  <c r="JZI52" i="11"/>
  <c r="JZJ52" i="11"/>
  <c r="JZK52" i="11"/>
  <c r="JZL52" i="11"/>
  <c r="JZM52" i="11"/>
  <c r="JZN52" i="11"/>
  <c r="JZO52" i="11"/>
  <c r="JZP52" i="11"/>
  <c r="JZQ52" i="11"/>
  <c r="JZR52" i="11"/>
  <c r="JZS52" i="11"/>
  <c r="JZT52" i="11"/>
  <c r="JZU52" i="11"/>
  <c r="JZV52" i="11"/>
  <c r="JZW52" i="11"/>
  <c r="JZX52" i="11"/>
  <c r="JZY52" i="11"/>
  <c r="JZZ52" i="11"/>
  <c r="KAA52" i="11"/>
  <c r="KAB52" i="11"/>
  <c r="KAC52" i="11"/>
  <c r="KAD52" i="11"/>
  <c r="KAE52" i="11"/>
  <c r="KAF52" i="11"/>
  <c r="KAG52" i="11"/>
  <c r="KAH52" i="11"/>
  <c r="KAI52" i="11"/>
  <c r="KAJ52" i="11"/>
  <c r="KAK52" i="11"/>
  <c r="KAL52" i="11"/>
  <c r="KAM52" i="11"/>
  <c r="KAN52" i="11"/>
  <c r="KAO52" i="11"/>
  <c r="KAP52" i="11"/>
  <c r="KAQ52" i="11"/>
  <c r="KAR52" i="11"/>
  <c r="KAS52" i="11"/>
  <c r="KAT52" i="11"/>
  <c r="KAU52" i="11"/>
  <c r="KAV52" i="11"/>
  <c r="KAW52" i="11"/>
  <c r="KAX52" i="11"/>
  <c r="KAY52" i="11"/>
  <c r="KAZ52" i="11"/>
  <c r="KBA52" i="11"/>
  <c r="KBB52" i="11"/>
  <c r="KBC52" i="11"/>
  <c r="KBD52" i="11"/>
  <c r="KBE52" i="11"/>
  <c r="KBF52" i="11"/>
  <c r="KBG52" i="11"/>
  <c r="KBH52" i="11"/>
  <c r="KBI52" i="11"/>
  <c r="KBJ52" i="11"/>
  <c r="KBK52" i="11"/>
  <c r="KBL52" i="11"/>
  <c r="KBM52" i="11"/>
  <c r="KBN52" i="11"/>
  <c r="KBO52" i="11"/>
  <c r="KBP52" i="11"/>
  <c r="KBQ52" i="11"/>
  <c r="KBR52" i="11"/>
  <c r="KBS52" i="11"/>
  <c r="KBT52" i="11"/>
  <c r="KBU52" i="11"/>
  <c r="KBV52" i="11"/>
  <c r="KBW52" i="11"/>
  <c r="KBX52" i="11"/>
  <c r="KBY52" i="11"/>
  <c r="KBZ52" i="11"/>
  <c r="KCA52" i="11"/>
  <c r="KCB52" i="11"/>
  <c r="KCC52" i="11"/>
  <c r="KCD52" i="11"/>
  <c r="KCE52" i="11"/>
  <c r="KCF52" i="11"/>
  <c r="KCG52" i="11"/>
  <c r="KCH52" i="11"/>
  <c r="KCI52" i="11"/>
  <c r="KCJ52" i="11"/>
  <c r="KCK52" i="11"/>
  <c r="KCL52" i="11"/>
  <c r="KCM52" i="11"/>
  <c r="KCN52" i="11"/>
  <c r="KCO52" i="11"/>
  <c r="KCP52" i="11"/>
  <c r="KCQ52" i="11"/>
  <c r="KCR52" i="11"/>
  <c r="KCS52" i="11"/>
  <c r="KCT52" i="11"/>
  <c r="KCU52" i="11"/>
  <c r="KCV52" i="11"/>
  <c r="KCW52" i="11"/>
  <c r="KCX52" i="11"/>
  <c r="KCY52" i="11"/>
  <c r="KCZ52" i="11"/>
  <c r="KDA52" i="11"/>
  <c r="KDB52" i="11"/>
  <c r="KDC52" i="11"/>
  <c r="KDD52" i="11"/>
  <c r="KDE52" i="11"/>
  <c r="KDF52" i="11"/>
  <c r="KDG52" i="11"/>
  <c r="KDH52" i="11"/>
  <c r="KDI52" i="11"/>
  <c r="KDJ52" i="11"/>
  <c r="KDK52" i="11"/>
  <c r="KDL52" i="11"/>
  <c r="KDM52" i="11"/>
  <c r="KDN52" i="11"/>
  <c r="KDO52" i="11"/>
  <c r="KDP52" i="11"/>
  <c r="KDQ52" i="11"/>
  <c r="KDR52" i="11"/>
  <c r="KDS52" i="11"/>
  <c r="KDT52" i="11"/>
  <c r="KDU52" i="11"/>
  <c r="KDV52" i="11"/>
  <c r="KDW52" i="11"/>
  <c r="KDX52" i="11"/>
  <c r="KDY52" i="11"/>
  <c r="KDZ52" i="11"/>
  <c r="KEA52" i="11"/>
  <c r="KEB52" i="11"/>
  <c r="KEC52" i="11"/>
  <c r="KED52" i="11"/>
  <c r="KEE52" i="11"/>
  <c r="KEF52" i="11"/>
  <c r="KEG52" i="11"/>
  <c r="KEH52" i="11"/>
  <c r="KEI52" i="11"/>
  <c r="KEJ52" i="11"/>
  <c r="KEK52" i="11"/>
  <c r="KEL52" i="11"/>
  <c r="KEM52" i="11"/>
  <c r="KEN52" i="11"/>
  <c r="KEO52" i="11"/>
  <c r="KEP52" i="11"/>
  <c r="KEQ52" i="11"/>
  <c r="KER52" i="11"/>
  <c r="KES52" i="11"/>
  <c r="KET52" i="11"/>
  <c r="KEU52" i="11"/>
  <c r="KEV52" i="11"/>
  <c r="KEW52" i="11"/>
  <c r="KEX52" i="11"/>
  <c r="KEY52" i="11"/>
  <c r="KEZ52" i="11"/>
  <c r="KFA52" i="11"/>
  <c r="KFB52" i="11"/>
  <c r="KFC52" i="11"/>
  <c r="KFD52" i="11"/>
  <c r="KFE52" i="11"/>
  <c r="KFF52" i="11"/>
  <c r="KFG52" i="11"/>
  <c r="KFH52" i="11"/>
  <c r="KFI52" i="11"/>
  <c r="KFJ52" i="11"/>
  <c r="KFK52" i="11"/>
  <c r="KFL52" i="11"/>
  <c r="KFM52" i="11"/>
  <c r="KFN52" i="11"/>
  <c r="KFO52" i="11"/>
  <c r="KFP52" i="11"/>
  <c r="KFQ52" i="11"/>
  <c r="KFR52" i="11"/>
  <c r="KFS52" i="11"/>
  <c r="KFT52" i="11"/>
  <c r="KFU52" i="11"/>
  <c r="KFV52" i="11"/>
  <c r="KFW52" i="11"/>
  <c r="KFX52" i="11"/>
  <c r="KFY52" i="11"/>
  <c r="KFZ52" i="11"/>
  <c r="KGA52" i="11"/>
  <c r="KGB52" i="11"/>
  <c r="KGC52" i="11"/>
  <c r="KGD52" i="11"/>
  <c r="KGE52" i="11"/>
  <c r="KGF52" i="11"/>
  <c r="KGG52" i="11"/>
  <c r="KGH52" i="11"/>
  <c r="KGI52" i="11"/>
  <c r="KGJ52" i="11"/>
  <c r="KGK52" i="11"/>
  <c r="KGL52" i="11"/>
  <c r="KGM52" i="11"/>
  <c r="KGN52" i="11"/>
  <c r="KGO52" i="11"/>
  <c r="KGP52" i="11"/>
  <c r="KGQ52" i="11"/>
  <c r="KGR52" i="11"/>
  <c r="KGS52" i="11"/>
  <c r="KGT52" i="11"/>
  <c r="KGU52" i="11"/>
  <c r="KGV52" i="11"/>
  <c r="KGW52" i="11"/>
  <c r="KGX52" i="11"/>
  <c r="KGY52" i="11"/>
  <c r="KGZ52" i="11"/>
  <c r="KHA52" i="11"/>
  <c r="KHB52" i="11"/>
  <c r="KHC52" i="11"/>
  <c r="KHD52" i="11"/>
  <c r="KHE52" i="11"/>
  <c r="KHF52" i="11"/>
  <c r="KHG52" i="11"/>
  <c r="KHH52" i="11"/>
  <c r="KHI52" i="11"/>
  <c r="KHJ52" i="11"/>
  <c r="KHK52" i="11"/>
  <c r="KHL52" i="11"/>
  <c r="KHM52" i="11"/>
  <c r="KHN52" i="11"/>
  <c r="KHO52" i="11"/>
  <c r="KHP52" i="11"/>
  <c r="KHQ52" i="11"/>
  <c r="KHR52" i="11"/>
  <c r="KHS52" i="11"/>
  <c r="KHT52" i="11"/>
  <c r="KHU52" i="11"/>
  <c r="KHV52" i="11"/>
  <c r="KHW52" i="11"/>
  <c r="KHX52" i="11"/>
  <c r="KHY52" i="11"/>
  <c r="KHZ52" i="11"/>
  <c r="KIA52" i="11"/>
  <c r="KIB52" i="11"/>
  <c r="KIC52" i="11"/>
  <c r="KID52" i="11"/>
  <c r="KIE52" i="11"/>
  <c r="KIF52" i="11"/>
  <c r="KIG52" i="11"/>
  <c r="KIH52" i="11"/>
  <c r="KII52" i="11"/>
  <c r="KIJ52" i="11"/>
  <c r="KIK52" i="11"/>
  <c r="KIL52" i="11"/>
  <c r="KIM52" i="11"/>
  <c r="KIN52" i="11"/>
  <c r="KIO52" i="11"/>
  <c r="KIP52" i="11"/>
  <c r="KIQ52" i="11"/>
  <c r="KIR52" i="11"/>
  <c r="KIS52" i="11"/>
  <c r="KIT52" i="11"/>
  <c r="KIU52" i="11"/>
  <c r="KIV52" i="11"/>
  <c r="KIW52" i="11"/>
  <c r="KIX52" i="11"/>
  <c r="KIY52" i="11"/>
  <c r="KIZ52" i="11"/>
  <c r="KJA52" i="11"/>
  <c r="KJB52" i="11"/>
  <c r="KJC52" i="11"/>
  <c r="KJD52" i="11"/>
  <c r="KJE52" i="11"/>
  <c r="KJF52" i="11"/>
  <c r="KJG52" i="11"/>
  <c r="KJH52" i="11"/>
  <c r="KJI52" i="11"/>
  <c r="KJJ52" i="11"/>
  <c r="KJK52" i="11"/>
  <c r="KJL52" i="11"/>
  <c r="KJM52" i="11"/>
  <c r="KJN52" i="11"/>
  <c r="KJO52" i="11"/>
  <c r="KJP52" i="11"/>
  <c r="KJQ52" i="11"/>
  <c r="KJR52" i="11"/>
  <c r="KJS52" i="11"/>
  <c r="KJT52" i="11"/>
  <c r="KJU52" i="11"/>
  <c r="KJV52" i="11"/>
  <c r="KJW52" i="11"/>
  <c r="KJX52" i="11"/>
  <c r="KJY52" i="11"/>
  <c r="KJZ52" i="11"/>
  <c r="KKA52" i="11"/>
  <c r="KKB52" i="11"/>
  <c r="KKC52" i="11"/>
  <c r="KKD52" i="11"/>
  <c r="KKE52" i="11"/>
  <c r="KKF52" i="11"/>
  <c r="KKG52" i="11"/>
  <c r="KKH52" i="11"/>
  <c r="KKI52" i="11"/>
  <c r="KKJ52" i="11"/>
  <c r="KKK52" i="11"/>
  <c r="KKL52" i="11"/>
  <c r="KKM52" i="11"/>
  <c r="KKN52" i="11"/>
  <c r="KKO52" i="11"/>
  <c r="KKP52" i="11"/>
  <c r="KKQ52" i="11"/>
  <c r="KKR52" i="11"/>
  <c r="KKS52" i="11"/>
  <c r="KKT52" i="11"/>
  <c r="KKU52" i="11"/>
  <c r="KKV52" i="11"/>
  <c r="KKW52" i="11"/>
  <c r="KKX52" i="11"/>
  <c r="KKY52" i="11"/>
  <c r="KKZ52" i="11"/>
  <c r="KLA52" i="11"/>
  <c r="KLB52" i="11"/>
  <c r="KLC52" i="11"/>
  <c r="KLD52" i="11"/>
  <c r="KLE52" i="11"/>
  <c r="KLF52" i="11"/>
  <c r="KLG52" i="11"/>
  <c r="KLH52" i="11"/>
  <c r="KLI52" i="11"/>
  <c r="KLJ52" i="11"/>
  <c r="KLK52" i="11"/>
  <c r="KLL52" i="11"/>
  <c r="KLM52" i="11"/>
  <c r="KLN52" i="11"/>
  <c r="KLO52" i="11"/>
  <c r="KLP52" i="11"/>
  <c r="KLQ52" i="11"/>
  <c r="KLR52" i="11"/>
  <c r="KLS52" i="11"/>
  <c r="KLT52" i="11"/>
  <c r="KLU52" i="11"/>
  <c r="KLV52" i="11"/>
  <c r="KLW52" i="11"/>
  <c r="KLX52" i="11"/>
  <c r="KLY52" i="11"/>
  <c r="KLZ52" i="11"/>
  <c r="KMA52" i="11"/>
  <c r="KMB52" i="11"/>
  <c r="KMC52" i="11"/>
  <c r="KMD52" i="11"/>
  <c r="KME52" i="11"/>
  <c r="KMF52" i="11"/>
  <c r="KMG52" i="11"/>
  <c r="KMH52" i="11"/>
  <c r="KMI52" i="11"/>
  <c r="KMJ52" i="11"/>
  <c r="KMK52" i="11"/>
  <c r="KML52" i="11"/>
  <c r="KMM52" i="11"/>
  <c r="KMN52" i="11"/>
  <c r="KMO52" i="11"/>
  <c r="KMP52" i="11"/>
  <c r="KMQ52" i="11"/>
  <c r="KMR52" i="11"/>
  <c r="KMS52" i="11"/>
  <c r="KMT52" i="11"/>
  <c r="KMU52" i="11"/>
  <c r="KMV52" i="11"/>
  <c r="KMW52" i="11"/>
  <c r="KMX52" i="11"/>
  <c r="KMY52" i="11"/>
  <c r="KMZ52" i="11"/>
  <c r="KNA52" i="11"/>
  <c r="KNB52" i="11"/>
  <c r="KNC52" i="11"/>
  <c r="KND52" i="11"/>
  <c r="KNE52" i="11"/>
  <c r="KNF52" i="11"/>
  <c r="KNG52" i="11"/>
  <c r="KNH52" i="11"/>
  <c r="KNI52" i="11"/>
  <c r="KNJ52" i="11"/>
  <c r="KNK52" i="11"/>
  <c r="KNL52" i="11"/>
  <c r="KNM52" i="11"/>
  <c r="KNN52" i="11"/>
  <c r="KNO52" i="11"/>
  <c r="KNP52" i="11"/>
  <c r="KNQ52" i="11"/>
  <c r="KNR52" i="11"/>
  <c r="KNS52" i="11"/>
  <c r="KNT52" i="11"/>
  <c r="KNU52" i="11"/>
  <c r="KNV52" i="11"/>
  <c r="KNW52" i="11"/>
  <c r="KNX52" i="11"/>
  <c r="KNY52" i="11"/>
  <c r="KNZ52" i="11"/>
  <c r="KOA52" i="11"/>
  <c r="KOB52" i="11"/>
  <c r="KOC52" i="11"/>
  <c r="KOD52" i="11"/>
  <c r="KOE52" i="11"/>
  <c r="KOF52" i="11"/>
  <c r="KOG52" i="11"/>
  <c r="KOH52" i="11"/>
  <c r="KOI52" i="11"/>
  <c r="KOJ52" i="11"/>
  <c r="KOK52" i="11"/>
  <c r="KOL52" i="11"/>
  <c r="KOM52" i="11"/>
  <c r="KON52" i="11"/>
  <c r="KOO52" i="11"/>
  <c r="KOP52" i="11"/>
  <c r="KOQ52" i="11"/>
  <c r="KOR52" i="11"/>
  <c r="KOS52" i="11"/>
  <c r="KOT52" i="11"/>
  <c r="KOU52" i="11"/>
  <c r="KOV52" i="11"/>
  <c r="KOW52" i="11"/>
  <c r="KOX52" i="11"/>
  <c r="KOY52" i="11"/>
  <c r="KOZ52" i="11"/>
  <c r="KPA52" i="11"/>
  <c r="KPB52" i="11"/>
  <c r="KPC52" i="11"/>
  <c r="KPD52" i="11"/>
  <c r="KPE52" i="11"/>
  <c r="KPF52" i="11"/>
  <c r="KPG52" i="11"/>
  <c r="KPH52" i="11"/>
  <c r="KPI52" i="11"/>
  <c r="KPJ52" i="11"/>
  <c r="KPK52" i="11"/>
  <c r="KPL52" i="11"/>
  <c r="KPM52" i="11"/>
  <c r="KPN52" i="11"/>
  <c r="KPO52" i="11"/>
  <c r="KPP52" i="11"/>
  <c r="KPQ52" i="11"/>
  <c r="KPR52" i="11"/>
  <c r="KPS52" i="11"/>
  <c r="KPT52" i="11"/>
  <c r="KPU52" i="11"/>
  <c r="KPV52" i="11"/>
  <c r="KPW52" i="11"/>
  <c r="KPX52" i="11"/>
  <c r="KPY52" i="11"/>
  <c r="KPZ52" i="11"/>
  <c r="KQA52" i="11"/>
  <c r="KQB52" i="11"/>
  <c r="KQC52" i="11"/>
  <c r="KQD52" i="11"/>
  <c r="KQE52" i="11"/>
  <c r="KQF52" i="11"/>
  <c r="KQG52" i="11"/>
  <c r="KQH52" i="11"/>
  <c r="KQI52" i="11"/>
  <c r="KQJ52" i="11"/>
  <c r="KQK52" i="11"/>
  <c r="KQL52" i="11"/>
  <c r="KQM52" i="11"/>
  <c r="KQN52" i="11"/>
  <c r="KQO52" i="11"/>
  <c r="KQP52" i="11"/>
  <c r="KQQ52" i="11"/>
  <c r="KQR52" i="11"/>
  <c r="KQS52" i="11"/>
  <c r="KQT52" i="11"/>
  <c r="KQU52" i="11"/>
  <c r="KQV52" i="11"/>
  <c r="KQW52" i="11"/>
  <c r="KQX52" i="11"/>
  <c r="KQY52" i="11"/>
  <c r="KQZ52" i="11"/>
  <c r="KRA52" i="11"/>
  <c r="KRB52" i="11"/>
  <c r="KRC52" i="11"/>
  <c r="KRD52" i="11"/>
  <c r="KRE52" i="11"/>
  <c r="KRF52" i="11"/>
  <c r="KRG52" i="11"/>
  <c r="KRH52" i="11"/>
  <c r="KRI52" i="11"/>
  <c r="KRJ52" i="11"/>
  <c r="KRK52" i="11"/>
  <c r="KRL52" i="11"/>
  <c r="KRM52" i="11"/>
  <c r="KRN52" i="11"/>
  <c r="KRO52" i="11"/>
  <c r="KRP52" i="11"/>
  <c r="KRQ52" i="11"/>
  <c r="KRR52" i="11"/>
  <c r="KRS52" i="11"/>
  <c r="KRT52" i="11"/>
  <c r="KRU52" i="11"/>
  <c r="KRV52" i="11"/>
  <c r="KRW52" i="11"/>
  <c r="KRX52" i="11"/>
  <c r="KRY52" i="11"/>
  <c r="KRZ52" i="11"/>
  <c r="KSA52" i="11"/>
  <c r="KSB52" i="11"/>
  <c r="KSC52" i="11"/>
  <c r="KSD52" i="11"/>
  <c r="KSE52" i="11"/>
  <c r="KSF52" i="11"/>
  <c r="KSG52" i="11"/>
  <c r="KSH52" i="11"/>
  <c r="KSI52" i="11"/>
  <c r="KSJ52" i="11"/>
  <c r="KSK52" i="11"/>
  <c r="KSL52" i="11"/>
  <c r="KSM52" i="11"/>
  <c r="KSN52" i="11"/>
  <c r="KSO52" i="11"/>
  <c r="KSP52" i="11"/>
  <c r="KSQ52" i="11"/>
  <c r="KSR52" i="11"/>
  <c r="KSS52" i="11"/>
  <c r="KST52" i="11"/>
  <c r="KSU52" i="11"/>
  <c r="KSV52" i="11"/>
  <c r="KSW52" i="11"/>
  <c r="KSX52" i="11"/>
  <c r="KSY52" i="11"/>
  <c r="KSZ52" i="11"/>
  <c r="KTA52" i="11"/>
  <c r="KTB52" i="11"/>
  <c r="KTC52" i="11"/>
  <c r="KTD52" i="11"/>
  <c r="KTE52" i="11"/>
  <c r="KTF52" i="11"/>
  <c r="KTG52" i="11"/>
  <c r="KTH52" i="11"/>
  <c r="KTI52" i="11"/>
  <c r="KTJ52" i="11"/>
  <c r="KTK52" i="11"/>
  <c r="KTL52" i="11"/>
  <c r="KTM52" i="11"/>
  <c r="KTN52" i="11"/>
  <c r="KTO52" i="11"/>
  <c r="KTP52" i="11"/>
  <c r="KTQ52" i="11"/>
  <c r="KTR52" i="11"/>
  <c r="KTS52" i="11"/>
  <c r="KTT52" i="11"/>
  <c r="KTU52" i="11"/>
  <c r="KTV52" i="11"/>
  <c r="KTW52" i="11"/>
  <c r="KTX52" i="11"/>
  <c r="KTY52" i="11"/>
  <c r="KTZ52" i="11"/>
  <c r="KUA52" i="11"/>
  <c r="KUB52" i="11"/>
  <c r="KUC52" i="11"/>
  <c r="KUD52" i="11"/>
  <c r="KUE52" i="11"/>
  <c r="KUF52" i="11"/>
  <c r="KUG52" i="11"/>
  <c r="KUH52" i="11"/>
  <c r="KUI52" i="11"/>
  <c r="KUJ52" i="11"/>
  <c r="KUK52" i="11"/>
  <c r="KUL52" i="11"/>
  <c r="KUM52" i="11"/>
  <c r="KUN52" i="11"/>
  <c r="KUO52" i="11"/>
  <c r="KUP52" i="11"/>
  <c r="KUQ52" i="11"/>
  <c r="KUR52" i="11"/>
  <c r="KUS52" i="11"/>
  <c r="KUT52" i="11"/>
  <c r="KUU52" i="11"/>
  <c r="KUV52" i="11"/>
  <c r="KUW52" i="11"/>
  <c r="KUX52" i="11"/>
  <c r="KUY52" i="11"/>
  <c r="KUZ52" i="11"/>
  <c r="KVA52" i="11"/>
  <c r="KVB52" i="11"/>
  <c r="KVC52" i="11"/>
  <c r="KVD52" i="11"/>
  <c r="KVE52" i="11"/>
  <c r="KVF52" i="11"/>
  <c r="KVG52" i="11"/>
  <c r="KVH52" i="11"/>
  <c r="KVI52" i="11"/>
  <c r="KVJ52" i="11"/>
  <c r="KVK52" i="11"/>
  <c r="KVL52" i="11"/>
  <c r="KVM52" i="11"/>
  <c r="KVN52" i="11"/>
  <c r="KVO52" i="11"/>
  <c r="KVP52" i="11"/>
  <c r="KVQ52" i="11"/>
  <c r="KVR52" i="11"/>
  <c r="KVS52" i="11"/>
  <c r="KVT52" i="11"/>
  <c r="KVU52" i="11"/>
  <c r="KVV52" i="11"/>
  <c r="KVW52" i="11"/>
  <c r="KVX52" i="11"/>
  <c r="KVY52" i="11"/>
  <c r="KVZ52" i="11"/>
  <c r="KWA52" i="11"/>
  <c r="KWB52" i="11"/>
  <c r="KWC52" i="11"/>
  <c r="KWD52" i="11"/>
  <c r="KWE52" i="11"/>
  <c r="KWF52" i="11"/>
  <c r="KWG52" i="11"/>
  <c r="KWH52" i="11"/>
  <c r="KWI52" i="11"/>
  <c r="KWJ52" i="11"/>
  <c r="KWK52" i="11"/>
  <c r="KWL52" i="11"/>
  <c r="KWM52" i="11"/>
  <c r="KWN52" i="11"/>
  <c r="KWO52" i="11"/>
  <c r="KWP52" i="11"/>
  <c r="KWQ52" i="11"/>
  <c r="KWR52" i="11"/>
  <c r="KWS52" i="11"/>
  <c r="KWT52" i="11"/>
  <c r="KWU52" i="11"/>
  <c r="KWV52" i="11"/>
  <c r="KWW52" i="11"/>
  <c r="KWX52" i="11"/>
  <c r="KWY52" i="11"/>
  <c r="KWZ52" i="11"/>
  <c r="KXA52" i="11"/>
  <c r="KXB52" i="11"/>
  <c r="KXC52" i="11"/>
  <c r="KXD52" i="11"/>
  <c r="KXE52" i="11"/>
  <c r="KXF52" i="11"/>
  <c r="KXG52" i="11"/>
  <c r="KXH52" i="11"/>
  <c r="KXI52" i="11"/>
  <c r="KXJ52" i="11"/>
  <c r="KXK52" i="11"/>
  <c r="KXL52" i="11"/>
  <c r="KXM52" i="11"/>
  <c r="KXN52" i="11"/>
  <c r="KXO52" i="11"/>
  <c r="KXP52" i="11"/>
  <c r="KXQ52" i="11"/>
  <c r="KXR52" i="11"/>
  <c r="KXS52" i="11"/>
  <c r="KXT52" i="11"/>
  <c r="KXU52" i="11"/>
  <c r="KXV52" i="11"/>
  <c r="KXW52" i="11"/>
  <c r="KXX52" i="11"/>
  <c r="KXY52" i="11"/>
  <c r="KXZ52" i="11"/>
  <c r="KYA52" i="11"/>
  <c r="KYB52" i="11"/>
  <c r="KYC52" i="11"/>
  <c r="KYD52" i="11"/>
  <c r="KYE52" i="11"/>
  <c r="KYF52" i="11"/>
  <c r="KYG52" i="11"/>
  <c r="KYH52" i="11"/>
  <c r="KYI52" i="11"/>
  <c r="KYJ52" i="11"/>
  <c r="KYK52" i="11"/>
  <c r="KYL52" i="11"/>
  <c r="KYM52" i="11"/>
  <c r="KYN52" i="11"/>
  <c r="KYO52" i="11"/>
  <c r="KYP52" i="11"/>
  <c r="KYQ52" i="11"/>
  <c r="KYR52" i="11"/>
  <c r="KYS52" i="11"/>
  <c r="KYT52" i="11"/>
  <c r="KYU52" i="11"/>
  <c r="KYV52" i="11"/>
  <c r="KYW52" i="11"/>
  <c r="KYX52" i="11"/>
  <c r="KYY52" i="11"/>
  <c r="KYZ52" i="11"/>
  <c r="KZA52" i="11"/>
  <c r="KZB52" i="11"/>
  <c r="KZC52" i="11"/>
  <c r="KZD52" i="11"/>
  <c r="KZE52" i="11"/>
  <c r="KZF52" i="11"/>
  <c r="KZG52" i="11"/>
  <c r="KZH52" i="11"/>
  <c r="KZI52" i="11"/>
  <c r="KZJ52" i="11"/>
  <c r="KZK52" i="11"/>
  <c r="KZL52" i="11"/>
  <c r="KZM52" i="11"/>
  <c r="KZN52" i="11"/>
  <c r="KZO52" i="11"/>
  <c r="KZP52" i="11"/>
  <c r="KZQ52" i="11"/>
  <c r="KZR52" i="11"/>
  <c r="KZS52" i="11"/>
  <c r="KZT52" i="11"/>
  <c r="KZU52" i="11"/>
  <c r="KZV52" i="11"/>
  <c r="KZW52" i="11"/>
  <c r="KZX52" i="11"/>
  <c r="KZY52" i="11"/>
  <c r="KZZ52" i="11"/>
  <c r="LAA52" i="11"/>
  <c r="LAB52" i="11"/>
  <c r="LAC52" i="11"/>
  <c r="LAD52" i="11"/>
  <c r="LAE52" i="11"/>
  <c r="LAF52" i="11"/>
  <c r="LAG52" i="11"/>
  <c r="LAH52" i="11"/>
  <c r="LAI52" i="11"/>
  <c r="LAJ52" i="11"/>
  <c r="LAK52" i="11"/>
  <c r="LAL52" i="11"/>
  <c r="LAM52" i="11"/>
  <c r="LAN52" i="11"/>
  <c r="LAO52" i="11"/>
  <c r="LAP52" i="11"/>
  <c r="LAQ52" i="11"/>
  <c r="LAR52" i="11"/>
  <c r="LAS52" i="11"/>
  <c r="LAT52" i="11"/>
  <c r="LAU52" i="11"/>
  <c r="LAV52" i="11"/>
  <c r="LAW52" i="11"/>
  <c r="LAX52" i="11"/>
  <c r="LAY52" i="11"/>
  <c r="LAZ52" i="11"/>
  <c r="LBA52" i="11"/>
  <c r="LBB52" i="11"/>
  <c r="LBC52" i="11"/>
  <c r="LBD52" i="11"/>
  <c r="LBE52" i="11"/>
  <c r="LBF52" i="11"/>
  <c r="LBG52" i="11"/>
  <c r="LBH52" i="11"/>
  <c r="LBI52" i="11"/>
  <c r="LBJ52" i="11"/>
  <c r="LBK52" i="11"/>
  <c r="LBL52" i="11"/>
  <c r="LBM52" i="11"/>
  <c r="LBN52" i="11"/>
  <c r="LBO52" i="11"/>
  <c r="LBP52" i="11"/>
  <c r="LBQ52" i="11"/>
  <c r="LBR52" i="11"/>
  <c r="LBS52" i="11"/>
  <c r="LBT52" i="11"/>
  <c r="LBU52" i="11"/>
  <c r="LBV52" i="11"/>
  <c r="LBW52" i="11"/>
  <c r="LBX52" i="11"/>
  <c r="LBY52" i="11"/>
  <c r="LBZ52" i="11"/>
  <c r="LCA52" i="11"/>
  <c r="LCB52" i="11"/>
  <c r="LCC52" i="11"/>
  <c r="LCD52" i="11"/>
  <c r="LCE52" i="11"/>
  <c r="LCF52" i="11"/>
  <c r="LCG52" i="11"/>
  <c r="LCH52" i="11"/>
  <c r="LCI52" i="11"/>
  <c r="LCJ52" i="11"/>
  <c r="LCK52" i="11"/>
  <c r="LCL52" i="11"/>
  <c r="LCM52" i="11"/>
  <c r="LCN52" i="11"/>
  <c r="LCO52" i="11"/>
  <c r="LCP52" i="11"/>
  <c r="LCQ52" i="11"/>
  <c r="LCR52" i="11"/>
  <c r="LCS52" i="11"/>
  <c r="LCT52" i="11"/>
  <c r="LCU52" i="11"/>
  <c r="LCV52" i="11"/>
  <c r="LCW52" i="11"/>
  <c r="LCX52" i="11"/>
  <c r="LCY52" i="11"/>
  <c r="LCZ52" i="11"/>
  <c r="LDA52" i="11"/>
  <c r="LDB52" i="11"/>
  <c r="LDC52" i="11"/>
  <c r="LDD52" i="11"/>
  <c r="LDE52" i="11"/>
  <c r="LDF52" i="11"/>
  <c r="LDG52" i="11"/>
  <c r="LDH52" i="11"/>
  <c r="LDI52" i="11"/>
  <c r="LDJ52" i="11"/>
  <c r="LDK52" i="11"/>
  <c r="LDL52" i="11"/>
  <c r="LDM52" i="11"/>
  <c r="LDN52" i="11"/>
  <c r="LDO52" i="11"/>
  <c r="LDP52" i="11"/>
  <c r="LDQ52" i="11"/>
  <c r="LDR52" i="11"/>
  <c r="LDS52" i="11"/>
  <c r="LDT52" i="11"/>
  <c r="LDU52" i="11"/>
  <c r="LDV52" i="11"/>
  <c r="LDW52" i="11"/>
  <c r="LDX52" i="11"/>
  <c r="LDY52" i="11"/>
  <c r="LDZ52" i="11"/>
  <c r="LEA52" i="11"/>
  <c r="LEB52" i="11"/>
  <c r="LEC52" i="11"/>
  <c r="LED52" i="11"/>
  <c r="LEE52" i="11"/>
  <c r="LEF52" i="11"/>
  <c r="LEG52" i="11"/>
  <c r="LEH52" i="11"/>
  <c r="LEI52" i="11"/>
  <c r="LEJ52" i="11"/>
  <c r="LEK52" i="11"/>
  <c r="LEL52" i="11"/>
  <c r="LEM52" i="11"/>
  <c r="LEN52" i="11"/>
  <c r="LEO52" i="11"/>
  <c r="LEP52" i="11"/>
  <c r="LEQ52" i="11"/>
  <c r="LER52" i="11"/>
  <c r="LES52" i="11"/>
  <c r="LET52" i="11"/>
  <c r="LEU52" i="11"/>
  <c r="LEV52" i="11"/>
  <c r="LEW52" i="11"/>
  <c r="LEX52" i="11"/>
  <c r="LEY52" i="11"/>
  <c r="LEZ52" i="11"/>
  <c r="LFA52" i="11"/>
  <c r="LFB52" i="11"/>
  <c r="LFC52" i="11"/>
  <c r="LFD52" i="11"/>
  <c r="LFE52" i="11"/>
  <c r="LFF52" i="11"/>
  <c r="LFG52" i="11"/>
  <c r="LFH52" i="11"/>
  <c r="LFI52" i="11"/>
  <c r="LFJ52" i="11"/>
  <c r="LFK52" i="11"/>
  <c r="LFL52" i="11"/>
  <c r="LFM52" i="11"/>
  <c r="LFN52" i="11"/>
  <c r="LFO52" i="11"/>
  <c r="LFP52" i="11"/>
  <c r="LFQ52" i="11"/>
  <c r="LFR52" i="11"/>
  <c r="LFS52" i="11"/>
  <c r="LFT52" i="11"/>
  <c r="LFU52" i="11"/>
  <c r="LFV52" i="11"/>
  <c r="LFW52" i="11"/>
  <c r="LFX52" i="11"/>
  <c r="LFY52" i="11"/>
  <c r="LFZ52" i="11"/>
  <c r="LGA52" i="11"/>
  <c r="LGB52" i="11"/>
  <c r="LGC52" i="11"/>
  <c r="LGD52" i="11"/>
  <c r="LGE52" i="11"/>
  <c r="LGF52" i="11"/>
  <c r="LGG52" i="11"/>
  <c r="LGH52" i="11"/>
  <c r="LGI52" i="11"/>
  <c r="LGJ52" i="11"/>
  <c r="LGK52" i="11"/>
  <c r="LGL52" i="11"/>
  <c r="LGM52" i="11"/>
  <c r="LGN52" i="11"/>
  <c r="LGO52" i="11"/>
  <c r="LGP52" i="11"/>
  <c r="LGQ52" i="11"/>
  <c r="LGR52" i="11"/>
  <c r="LGS52" i="11"/>
  <c r="LGT52" i="11"/>
  <c r="LGU52" i="11"/>
  <c r="LGV52" i="11"/>
  <c r="LGW52" i="11"/>
  <c r="LGX52" i="11"/>
  <c r="LGY52" i="11"/>
  <c r="LGZ52" i="11"/>
  <c r="LHA52" i="11"/>
  <c r="LHB52" i="11"/>
  <c r="LHC52" i="11"/>
  <c r="LHD52" i="11"/>
  <c r="LHE52" i="11"/>
  <c r="LHF52" i="11"/>
  <c r="LHG52" i="11"/>
  <c r="LHH52" i="11"/>
  <c r="LHI52" i="11"/>
  <c r="LHJ52" i="11"/>
  <c r="LHK52" i="11"/>
  <c r="LHL52" i="11"/>
  <c r="LHM52" i="11"/>
  <c r="LHN52" i="11"/>
  <c r="LHO52" i="11"/>
  <c r="LHP52" i="11"/>
  <c r="LHQ52" i="11"/>
  <c r="LHR52" i="11"/>
  <c r="LHS52" i="11"/>
  <c r="LHT52" i="11"/>
  <c r="LHU52" i="11"/>
  <c r="LHV52" i="11"/>
  <c r="LHW52" i="11"/>
  <c r="LHX52" i="11"/>
  <c r="LHY52" i="11"/>
  <c r="LHZ52" i="11"/>
  <c r="LIA52" i="11"/>
  <c r="LIB52" i="11"/>
  <c r="LIC52" i="11"/>
  <c r="LID52" i="11"/>
  <c r="LIE52" i="11"/>
  <c r="LIF52" i="11"/>
  <c r="LIG52" i="11"/>
  <c r="LIH52" i="11"/>
  <c r="LII52" i="11"/>
  <c r="LIJ52" i="11"/>
  <c r="LIK52" i="11"/>
  <c r="LIL52" i="11"/>
  <c r="LIM52" i="11"/>
  <c r="LIN52" i="11"/>
  <c r="LIO52" i="11"/>
  <c r="LIP52" i="11"/>
  <c r="LIQ52" i="11"/>
  <c r="LIR52" i="11"/>
  <c r="LIS52" i="11"/>
  <c r="LIT52" i="11"/>
  <c r="LIU52" i="11"/>
  <c r="LIV52" i="11"/>
  <c r="LIW52" i="11"/>
  <c r="LIX52" i="11"/>
  <c r="LIY52" i="11"/>
  <c r="LIZ52" i="11"/>
  <c r="LJA52" i="11"/>
  <c r="LJB52" i="11"/>
  <c r="LJC52" i="11"/>
  <c r="LJD52" i="11"/>
  <c r="LJE52" i="11"/>
  <c r="LJF52" i="11"/>
  <c r="LJG52" i="11"/>
  <c r="LJH52" i="11"/>
  <c r="LJI52" i="11"/>
  <c r="LJJ52" i="11"/>
  <c r="LJK52" i="11"/>
  <c r="LJL52" i="11"/>
  <c r="LJM52" i="11"/>
  <c r="LJN52" i="11"/>
  <c r="LJO52" i="11"/>
  <c r="LJP52" i="11"/>
  <c r="LJQ52" i="11"/>
  <c r="LJR52" i="11"/>
  <c r="LJS52" i="11"/>
  <c r="LJT52" i="11"/>
  <c r="LJU52" i="11"/>
  <c r="LJV52" i="11"/>
  <c r="LJW52" i="11"/>
  <c r="LJX52" i="11"/>
  <c r="LJY52" i="11"/>
  <c r="LJZ52" i="11"/>
  <c r="LKA52" i="11"/>
  <c r="LKB52" i="11"/>
  <c r="LKC52" i="11"/>
  <c r="LKD52" i="11"/>
  <c r="LKE52" i="11"/>
  <c r="LKF52" i="11"/>
  <c r="LKG52" i="11"/>
  <c r="LKH52" i="11"/>
  <c r="LKI52" i="11"/>
  <c r="LKJ52" i="11"/>
  <c r="LKK52" i="11"/>
  <c r="LKL52" i="11"/>
  <c r="LKM52" i="11"/>
  <c r="LKN52" i="11"/>
  <c r="LKO52" i="11"/>
  <c r="LKP52" i="11"/>
  <c r="LKQ52" i="11"/>
  <c r="LKR52" i="11"/>
  <c r="LKS52" i="11"/>
  <c r="LKT52" i="11"/>
  <c r="LKU52" i="11"/>
  <c r="LKV52" i="11"/>
  <c r="LKW52" i="11"/>
  <c r="LKX52" i="11"/>
  <c r="LKY52" i="11"/>
  <c r="LKZ52" i="11"/>
  <c r="LLA52" i="11"/>
  <c r="LLB52" i="11"/>
  <c r="LLC52" i="11"/>
  <c r="LLD52" i="11"/>
  <c r="LLE52" i="11"/>
  <c r="LLF52" i="11"/>
  <c r="LLG52" i="11"/>
  <c r="LLH52" i="11"/>
  <c r="LLI52" i="11"/>
  <c r="LLJ52" i="11"/>
  <c r="LLK52" i="11"/>
  <c r="LLL52" i="11"/>
  <c r="LLM52" i="11"/>
  <c r="LLN52" i="11"/>
  <c r="LLO52" i="11"/>
  <c r="LLP52" i="11"/>
  <c r="LLQ52" i="11"/>
  <c r="LLR52" i="11"/>
  <c r="LLS52" i="11"/>
  <c r="LLT52" i="11"/>
  <c r="LLU52" i="11"/>
  <c r="LLV52" i="11"/>
  <c r="LLW52" i="11"/>
  <c r="LLX52" i="11"/>
  <c r="LLY52" i="11"/>
  <c r="LLZ52" i="11"/>
  <c r="LMA52" i="11"/>
  <c r="LMB52" i="11"/>
  <c r="LMC52" i="11"/>
  <c r="LMD52" i="11"/>
  <c r="LME52" i="11"/>
  <c r="LMF52" i="11"/>
  <c r="LMG52" i="11"/>
  <c r="LMH52" i="11"/>
  <c r="LMI52" i="11"/>
  <c r="LMJ52" i="11"/>
  <c r="LMK52" i="11"/>
  <c r="LML52" i="11"/>
  <c r="LMM52" i="11"/>
  <c r="LMN52" i="11"/>
  <c r="LMO52" i="11"/>
  <c r="LMP52" i="11"/>
  <c r="LMQ52" i="11"/>
  <c r="LMR52" i="11"/>
  <c r="LMS52" i="11"/>
  <c r="LMT52" i="11"/>
  <c r="LMU52" i="11"/>
  <c r="LMV52" i="11"/>
  <c r="LMW52" i="11"/>
  <c r="LMX52" i="11"/>
  <c r="LMY52" i="11"/>
  <c r="LMZ52" i="11"/>
  <c r="LNA52" i="11"/>
  <c r="LNB52" i="11"/>
  <c r="LNC52" i="11"/>
  <c r="LND52" i="11"/>
  <c r="LNE52" i="11"/>
  <c r="LNF52" i="11"/>
  <c r="LNG52" i="11"/>
  <c r="LNH52" i="11"/>
  <c r="LNI52" i="11"/>
  <c r="LNJ52" i="11"/>
  <c r="LNK52" i="11"/>
  <c r="LNL52" i="11"/>
  <c r="LNM52" i="11"/>
  <c r="LNN52" i="11"/>
  <c r="LNO52" i="11"/>
  <c r="LNP52" i="11"/>
  <c r="LNQ52" i="11"/>
  <c r="LNR52" i="11"/>
  <c r="LNS52" i="11"/>
  <c r="LNT52" i="11"/>
  <c r="LNU52" i="11"/>
  <c r="LNV52" i="11"/>
  <c r="LNW52" i="11"/>
  <c r="LNX52" i="11"/>
  <c r="LNY52" i="11"/>
  <c r="LNZ52" i="11"/>
  <c r="LOA52" i="11"/>
  <c r="LOB52" i="11"/>
  <c r="LOC52" i="11"/>
  <c r="LOD52" i="11"/>
  <c r="LOE52" i="11"/>
  <c r="LOF52" i="11"/>
  <c r="LOG52" i="11"/>
  <c r="LOH52" i="11"/>
  <c r="LOI52" i="11"/>
  <c r="LOJ52" i="11"/>
  <c r="LOK52" i="11"/>
  <c r="LOL52" i="11"/>
  <c r="LOM52" i="11"/>
  <c r="LON52" i="11"/>
  <c r="LOO52" i="11"/>
  <c r="LOP52" i="11"/>
  <c r="LOQ52" i="11"/>
  <c r="LOR52" i="11"/>
  <c r="LOS52" i="11"/>
  <c r="LOT52" i="11"/>
  <c r="LOU52" i="11"/>
  <c r="LOV52" i="11"/>
  <c r="LOW52" i="11"/>
  <c r="LOX52" i="11"/>
  <c r="LOY52" i="11"/>
  <c r="LOZ52" i="11"/>
  <c r="LPA52" i="11"/>
  <c r="LPB52" i="11"/>
  <c r="LPC52" i="11"/>
  <c r="LPD52" i="11"/>
  <c r="LPE52" i="11"/>
  <c r="LPF52" i="11"/>
  <c r="LPG52" i="11"/>
  <c r="LPH52" i="11"/>
  <c r="LPI52" i="11"/>
  <c r="LPJ52" i="11"/>
  <c r="LPK52" i="11"/>
  <c r="LPL52" i="11"/>
  <c r="LPM52" i="11"/>
  <c r="LPN52" i="11"/>
  <c r="LPO52" i="11"/>
  <c r="LPP52" i="11"/>
  <c r="LPQ52" i="11"/>
  <c r="LPR52" i="11"/>
  <c r="LPS52" i="11"/>
  <c r="LPT52" i="11"/>
  <c r="LPU52" i="11"/>
  <c r="LPV52" i="11"/>
  <c r="LPW52" i="11"/>
  <c r="LPX52" i="11"/>
  <c r="LPY52" i="11"/>
  <c r="LPZ52" i="11"/>
  <c r="LQA52" i="11"/>
  <c r="LQB52" i="11"/>
  <c r="LQC52" i="11"/>
  <c r="LQD52" i="11"/>
  <c r="LQE52" i="11"/>
  <c r="LQF52" i="11"/>
  <c r="LQG52" i="11"/>
  <c r="LQH52" i="11"/>
  <c r="LQI52" i="11"/>
  <c r="LQJ52" i="11"/>
  <c r="LQK52" i="11"/>
  <c r="LQL52" i="11"/>
  <c r="LQM52" i="11"/>
  <c r="LQN52" i="11"/>
  <c r="LQO52" i="11"/>
  <c r="LQP52" i="11"/>
  <c r="LQQ52" i="11"/>
  <c r="LQR52" i="11"/>
  <c r="LQS52" i="11"/>
  <c r="LQT52" i="11"/>
  <c r="LQU52" i="11"/>
  <c r="LQV52" i="11"/>
  <c r="LQW52" i="11"/>
  <c r="LQX52" i="11"/>
  <c r="LQY52" i="11"/>
  <c r="LQZ52" i="11"/>
  <c r="LRA52" i="11"/>
  <c r="LRB52" i="11"/>
  <c r="LRC52" i="11"/>
  <c r="LRD52" i="11"/>
  <c r="LRE52" i="11"/>
  <c r="LRF52" i="11"/>
  <c r="LRG52" i="11"/>
  <c r="LRH52" i="11"/>
  <c r="LRI52" i="11"/>
  <c r="LRJ52" i="11"/>
  <c r="LRK52" i="11"/>
  <c r="LRL52" i="11"/>
  <c r="LRM52" i="11"/>
  <c r="LRN52" i="11"/>
  <c r="LRO52" i="11"/>
  <c r="LRP52" i="11"/>
  <c r="LRQ52" i="11"/>
  <c r="LRR52" i="11"/>
  <c r="LRS52" i="11"/>
  <c r="LRT52" i="11"/>
  <c r="LRU52" i="11"/>
  <c r="LRV52" i="11"/>
  <c r="LRW52" i="11"/>
  <c r="LRX52" i="11"/>
  <c r="LRY52" i="11"/>
  <c r="LRZ52" i="11"/>
  <c r="LSA52" i="11"/>
  <c r="LSB52" i="11"/>
  <c r="LSC52" i="11"/>
  <c r="LSD52" i="11"/>
  <c r="LSE52" i="11"/>
  <c r="LSF52" i="11"/>
  <c r="LSG52" i="11"/>
  <c r="LSH52" i="11"/>
  <c r="LSI52" i="11"/>
  <c r="LSJ52" i="11"/>
  <c r="LSK52" i="11"/>
  <c r="LSL52" i="11"/>
  <c r="LSM52" i="11"/>
  <c r="LSN52" i="11"/>
  <c r="LSO52" i="11"/>
  <c r="LSP52" i="11"/>
  <c r="LSQ52" i="11"/>
  <c r="LSR52" i="11"/>
  <c r="LSS52" i="11"/>
  <c r="LST52" i="11"/>
  <c r="LSU52" i="11"/>
  <c r="LSV52" i="11"/>
  <c r="LSW52" i="11"/>
  <c r="LSX52" i="11"/>
  <c r="LSY52" i="11"/>
  <c r="LSZ52" i="11"/>
  <c r="LTA52" i="11"/>
  <c r="LTB52" i="11"/>
  <c r="LTC52" i="11"/>
  <c r="LTD52" i="11"/>
  <c r="LTE52" i="11"/>
  <c r="LTF52" i="11"/>
  <c r="LTG52" i="11"/>
  <c r="LTH52" i="11"/>
  <c r="LTI52" i="11"/>
  <c r="LTJ52" i="11"/>
  <c r="LTK52" i="11"/>
  <c r="LTL52" i="11"/>
  <c r="LTM52" i="11"/>
  <c r="LTN52" i="11"/>
  <c r="LTO52" i="11"/>
  <c r="LTP52" i="11"/>
  <c r="LTQ52" i="11"/>
  <c r="LTR52" i="11"/>
  <c r="LTS52" i="11"/>
  <c r="LTT52" i="11"/>
  <c r="LTU52" i="11"/>
  <c r="LTV52" i="11"/>
  <c r="LTW52" i="11"/>
  <c r="LTX52" i="11"/>
  <c r="LTY52" i="11"/>
  <c r="LTZ52" i="11"/>
  <c r="LUA52" i="11"/>
  <c r="LUB52" i="11"/>
  <c r="LUC52" i="11"/>
  <c r="LUD52" i="11"/>
  <c r="LUE52" i="11"/>
  <c r="LUF52" i="11"/>
  <c r="LUG52" i="11"/>
  <c r="LUH52" i="11"/>
  <c r="LUI52" i="11"/>
  <c r="LUJ52" i="11"/>
  <c r="LUK52" i="11"/>
  <c r="LUL52" i="11"/>
  <c r="LUM52" i="11"/>
  <c r="LUN52" i="11"/>
  <c r="LUO52" i="11"/>
  <c r="LUP52" i="11"/>
  <c r="LUQ52" i="11"/>
  <c r="LUR52" i="11"/>
  <c r="LUS52" i="11"/>
  <c r="LUT52" i="11"/>
  <c r="LUU52" i="11"/>
  <c r="LUV52" i="11"/>
  <c r="LUW52" i="11"/>
  <c r="LUX52" i="11"/>
  <c r="LUY52" i="11"/>
  <c r="LUZ52" i="11"/>
  <c r="LVA52" i="11"/>
  <c r="LVB52" i="11"/>
  <c r="LVC52" i="11"/>
  <c r="LVD52" i="11"/>
  <c r="LVE52" i="11"/>
  <c r="LVF52" i="11"/>
  <c r="LVG52" i="11"/>
  <c r="LVH52" i="11"/>
  <c r="LVI52" i="11"/>
  <c r="LVJ52" i="11"/>
  <c r="LVK52" i="11"/>
  <c r="LVL52" i="11"/>
  <c r="LVM52" i="11"/>
  <c r="LVN52" i="11"/>
  <c r="LVO52" i="11"/>
  <c r="LVP52" i="11"/>
  <c r="LVQ52" i="11"/>
  <c r="LVR52" i="11"/>
  <c r="LVS52" i="11"/>
  <c r="LVT52" i="11"/>
  <c r="LVU52" i="11"/>
  <c r="LVV52" i="11"/>
  <c r="LVW52" i="11"/>
  <c r="LVX52" i="11"/>
  <c r="LVY52" i="11"/>
  <c r="LVZ52" i="11"/>
  <c r="LWA52" i="11"/>
  <c r="LWB52" i="11"/>
  <c r="LWC52" i="11"/>
  <c r="LWD52" i="11"/>
  <c r="LWE52" i="11"/>
  <c r="LWF52" i="11"/>
  <c r="LWG52" i="11"/>
  <c r="LWH52" i="11"/>
  <c r="LWI52" i="11"/>
  <c r="LWJ52" i="11"/>
  <c r="LWK52" i="11"/>
  <c r="LWL52" i="11"/>
  <c r="LWM52" i="11"/>
  <c r="LWN52" i="11"/>
  <c r="LWO52" i="11"/>
  <c r="LWP52" i="11"/>
  <c r="LWQ52" i="11"/>
  <c r="LWR52" i="11"/>
  <c r="LWS52" i="11"/>
  <c r="LWT52" i="11"/>
  <c r="LWU52" i="11"/>
  <c r="LWV52" i="11"/>
  <c r="LWW52" i="11"/>
  <c r="LWX52" i="11"/>
  <c r="LWY52" i="11"/>
  <c r="LWZ52" i="11"/>
  <c r="LXA52" i="11"/>
  <c r="LXB52" i="11"/>
  <c r="LXC52" i="11"/>
  <c r="LXD52" i="11"/>
  <c r="LXE52" i="11"/>
  <c r="LXF52" i="11"/>
  <c r="LXG52" i="11"/>
  <c r="LXH52" i="11"/>
  <c r="LXI52" i="11"/>
  <c r="LXJ52" i="11"/>
  <c r="LXK52" i="11"/>
  <c r="LXL52" i="11"/>
  <c r="LXM52" i="11"/>
  <c r="LXN52" i="11"/>
  <c r="LXO52" i="11"/>
  <c r="LXP52" i="11"/>
  <c r="LXQ52" i="11"/>
  <c r="LXR52" i="11"/>
  <c r="LXS52" i="11"/>
  <c r="LXT52" i="11"/>
  <c r="LXU52" i="11"/>
  <c r="LXV52" i="11"/>
  <c r="LXW52" i="11"/>
  <c r="LXX52" i="11"/>
  <c r="LXY52" i="11"/>
  <c r="LXZ52" i="11"/>
  <c r="LYA52" i="11"/>
  <c r="LYB52" i="11"/>
  <c r="LYC52" i="11"/>
  <c r="LYD52" i="11"/>
  <c r="LYE52" i="11"/>
  <c r="LYF52" i="11"/>
  <c r="LYG52" i="11"/>
  <c r="LYH52" i="11"/>
  <c r="LYI52" i="11"/>
  <c r="LYJ52" i="11"/>
  <c r="LYK52" i="11"/>
  <c r="LYL52" i="11"/>
  <c r="LYM52" i="11"/>
  <c r="LYN52" i="11"/>
  <c r="LYO52" i="11"/>
  <c r="LYP52" i="11"/>
  <c r="LYQ52" i="11"/>
  <c r="LYR52" i="11"/>
  <c r="LYS52" i="11"/>
  <c r="LYT52" i="11"/>
  <c r="LYU52" i="11"/>
  <c r="LYV52" i="11"/>
  <c r="LYW52" i="11"/>
  <c r="LYX52" i="11"/>
  <c r="LYY52" i="11"/>
  <c r="LYZ52" i="11"/>
  <c r="LZA52" i="11"/>
  <c r="LZB52" i="11"/>
  <c r="LZC52" i="11"/>
  <c r="LZD52" i="11"/>
  <c r="LZE52" i="11"/>
  <c r="LZF52" i="11"/>
  <c r="LZG52" i="11"/>
  <c r="LZH52" i="11"/>
  <c r="LZI52" i="11"/>
  <c r="LZJ52" i="11"/>
  <c r="LZK52" i="11"/>
  <c r="LZL52" i="11"/>
  <c r="LZM52" i="11"/>
  <c r="LZN52" i="11"/>
  <c r="LZO52" i="11"/>
  <c r="LZP52" i="11"/>
  <c r="LZQ52" i="11"/>
  <c r="LZR52" i="11"/>
  <c r="LZS52" i="11"/>
  <c r="LZT52" i="11"/>
  <c r="LZU52" i="11"/>
  <c r="LZV52" i="11"/>
  <c r="LZW52" i="11"/>
  <c r="LZX52" i="11"/>
  <c r="LZY52" i="11"/>
  <c r="LZZ52" i="11"/>
  <c r="MAA52" i="11"/>
  <c r="MAB52" i="11"/>
  <c r="MAC52" i="11"/>
  <c r="MAD52" i="11"/>
  <c r="MAE52" i="11"/>
  <c r="MAF52" i="11"/>
  <c r="MAG52" i="11"/>
  <c r="MAH52" i="11"/>
  <c r="MAI52" i="11"/>
  <c r="MAJ52" i="11"/>
  <c r="MAK52" i="11"/>
  <c r="MAL52" i="11"/>
  <c r="MAM52" i="11"/>
  <c r="MAN52" i="11"/>
  <c r="MAO52" i="11"/>
  <c r="MAP52" i="11"/>
  <c r="MAQ52" i="11"/>
  <c r="MAR52" i="11"/>
  <c r="MAS52" i="11"/>
  <c r="MAT52" i="11"/>
  <c r="MAU52" i="11"/>
  <c r="MAV52" i="11"/>
  <c r="MAW52" i="11"/>
  <c r="MAX52" i="11"/>
  <c r="MAY52" i="11"/>
  <c r="MAZ52" i="11"/>
  <c r="MBA52" i="11"/>
  <c r="MBB52" i="11"/>
  <c r="MBC52" i="11"/>
  <c r="MBD52" i="11"/>
  <c r="MBE52" i="11"/>
  <c r="MBF52" i="11"/>
  <c r="MBG52" i="11"/>
  <c r="MBH52" i="11"/>
  <c r="MBI52" i="11"/>
  <c r="MBJ52" i="11"/>
  <c r="MBK52" i="11"/>
  <c r="MBL52" i="11"/>
  <c r="MBM52" i="11"/>
  <c r="MBN52" i="11"/>
  <c r="MBO52" i="11"/>
  <c r="MBP52" i="11"/>
  <c r="MBQ52" i="11"/>
  <c r="MBR52" i="11"/>
  <c r="MBS52" i="11"/>
  <c r="MBT52" i="11"/>
  <c r="MBU52" i="11"/>
  <c r="MBV52" i="11"/>
  <c r="MBW52" i="11"/>
  <c r="MBX52" i="11"/>
  <c r="MBY52" i="11"/>
  <c r="MBZ52" i="11"/>
  <c r="MCA52" i="11"/>
  <c r="MCB52" i="11"/>
  <c r="MCC52" i="11"/>
  <c r="MCD52" i="11"/>
  <c r="MCE52" i="11"/>
  <c r="MCF52" i="11"/>
  <c r="MCG52" i="11"/>
  <c r="MCH52" i="11"/>
  <c r="MCI52" i="11"/>
  <c r="MCJ52" i="11"/>
  <c r="MCK52" i="11"/>
  <c r="MCL52" i="11"/>
  <c r="MCM52" i="11"/>
  <c r="MCN52" i="11"/>
  <c r="MCO52" i="11"/>
  <c r="MCP52" i="11"/>
  <c r="MCQ52" i="11"/>
  <c r="MCR52" i="11"/>
  <c r="MCS52" i="11"/>
  <c r="MCT52" i="11"/>
  <c r="MCU52" i="11"/>
  <c r="MCV52" i="11"/>
  <c r="MCW52" i="11"/>
  <c r="MCX52" i="11"/>
  <c r="MCY52" i="11"/>
  <c r="MCZ52" i="11"/>
  <c r="MDA52" i="11"/>
  <c r="MDB52" i="11"/>
  <c r="MDC52" i="11"/>
  <c r="MDD52" i="11"/>
  <c r="MDE52" i="11"/>
  <c r="MDF52" i="11"/>
  <c r="MDG52" i="11"/>
  <c r="MDH52" i="11"/>
  <c r="MDI52" i="11"/>
  <c r="MDJ52" i="11"/>
  <c r="MDK52" i="11"/>
  <c r="MDL52" i="11"/>
  <c r="MDM52" i="11"/>
  <c r="MDN52" i="11"/>
  <c r="MDO52" i="11"/>
  <c r="MDP52" i="11"/>
  <c r="MDQ52" i="11"/>
  <c r="MDR52" i="11"/>
  <c r="MDS52" i="11"/>
  <c r="MDT52" i="11"/>
  <c r="MDU52" i="11"/>
  <c r="MDV52" i="11"/>
  <c r="MDW52" i="11"/>
  <c r="MDX52" i="11"/>
  <c r="MDY52" i="11"/>
  <c r="MDZ52" i="11"/>
  <c r="MEA52" i="11"/>
  <c r="MEB52" i="11"/>
  <c r="MEC52" i="11"/>
  <c r="MED52" i="11"/>
  <c r="MEE52" i="11"/>
  <c r="MEF52" i="11"/>
  <c r="MEG52" i="11"/>
  <c r="MEH52" i="11"/>
  <c r="MEI52" i="11"/>
  <c r="MEJ52" i="11"/>
  <c r="MEK52" i="11"/>
  <c r="MEL52" i="11"/>
  <c r="MEM52" i="11"/>
  <c r="MEN52" i="11"/>
  <c r="MEO52" i="11"/>
  <c r="MEP52" i="11"/>
  <c r="MEQ52" i="11"/>
  <c r="MER52" i="11"/>
  <c r="MES52" i="11"/>
  <c r="MET52" i="11"/>
  <c r="MEU52" i="11"/>
  <c r="MEV52" i="11"/>
  <c r="MEW52" i="11"/>
  <c r="MEX52" i="11"/>
  <c r="MEY52" i="11"/>
  <c r="MEZ52" i="11"/>
  <c r="MFA52" i="11"/>
  <c r="MFB52" i="11"/>
  <c r="MFC52" i="11"/>
  <c r="MFD52" i="11"/>
  <c r="MFE52" i="11"/>
  <c r="MFF52" i="11"/>
  <c r="MFG52" i="11"/>
  <c r="MFH52" i="11"/>
  <c r="MFI52" i="11"/>
  <c r="MFJ52" i="11"/>
  <c r="MFK52" i="11"/>
  <c r="MFL52" i="11"/>
  <c r="MFM52" i="11"/>
  <c r="MFN52" i="11"/>
  <c r="MFO52" i="11"/>
  <c r="MFP52" i="11"/>
  <c r="MFQ52" i="11"/>
  <c r="MFR52" i="11"/>
  <c r="MFS52" i="11"/>
  <c r="MFT52" i="11"/>
  <c r="MFU52" i="11"/>
  <c r="MFV52" i="11"/>
  <c r="MFW52" i="11"/>
  <c r="MFX52" i="11"/>
  <c r="MFY52" i="11"/>
  <c r="MFZ52" i="11"/>
  <c r="MGA52" i="11"/>
  <c r="MGB52" i="11"/>
  <c r="MGC52" i="11"/>
  <c r="MGD52" i="11"/>
  <c r="MGE52" i="11"/>
  <c r="MGF52" i="11"/>
  <c r="MGG52" i="11"/>
  <c r="MGH52" i="11"/>
  <c r="MGI52" i="11"/>
  <c r="MGJ52" i="11"/>
  <c r="MGK52" i="11"/>
  <c r="MGL52" i="11"/>
  <c r="MGM52" i="11"/>
  <c r="MGN52" i="11"/>
  <c r="MGO52" i="11"/>
  <c r="MGP52" i="11"/>
  <c r="MGQ52" i="11"/>
  <c r="MGR52" i="11"/>
  <c r="MGS52" i="11"/>
  <c r="MGT52" i="11"/>
  <c r="MGU52" i="11"/>
  <c r="MGV52" i="11"/>
  <c r="MGW52" i="11"/>
  <c r="MGX52" i="11"/>
  <c r="MGY52" i="11"/>
  <c r="MGZ52" i="11"/>
  <c r="MHA52" i="11"/>
  <c r="MHB52" i="11"/>
  <c r="MHC52" i="11"/>
  <c r="MHD52" i="11"/>
  <c r="MHE52" i="11"/>
  <c r="MHF52" i="11"/>
  <c r="MHG52" i="11"/>
  <c r="MHH52" i="11"/>
  <c r="MHI52" i="11"/>
  <c r="MHJ52" i="11"/>
  <c r="MHK52" i="11"/>
  <c r="MHL52" i="11"/>
  <c r="MHM52" i="11"/>
  <c r="MHN52" i="11"/>
  <c r="MHO52" i="11"/>
  <c r="MHP52" i="11"/>
  <c r="MHQ52" i="11"/>
  <c r="MHR52" i="11"/>
  <c r="MHS52" i="11"/>
  <c r="MHT52" i="11"/>
  <c r="MHU52" i="11"/>
  <c r="MHV52" i="11"/>
  <c r="MHW52" i="11"/>
  <c r="MHX52" i="11"/>
  <c r="MHY52" i="11"/>
  <c r="MHZ52" i="11"/>
  <c r="MIA52" i="11"/>
  <c r="MIB52" i="11"/>
  <c r="MIC52" i="11"/>
  <c r="MID52" i="11"/>
  <c r="MIE52" i="11"/>
  <c r="MIF52" i="11"/>
  <c r="MIG52" i="11"/>
  <c r="MIH52" i="11"/>
  <c r="MII52" i="11"/>
  <c r="MIJ52" i="11"/>
  <c r="MIK52" i="11"/>
  <c r="MIL52" i="11"/>
  <c r="MIM52" i="11"/>
  <c r="MIN52" i="11"/>
  <c r="MIO52" i="11"/>
  <c r="MIP52" i="11"/>
  <c r="MIQ52" i="11"/>
  <c r="MIR52" i="11"/>
  <c r="MIS52" i="11"/>
  <c r="MIT52" i="11"/>
  <c r="MIU52" i="11"/>
  <c r="MIV52" i="11"/>
  <c r="MIW52" i="11"/>
  <c r="MIX52" i="11"/>
  <c r="MIY52" i="11"/>
  <c r="MIZ52" i="11"/>
  <c r="MJA52" i="11"/>
  <c r="MJB52" i="11"/>
  <c r="MJC52" i="11"/>
  <c r="MJD52" i="11"/>
  <c r="MJE52" i="11"/>
  <c r="MJF52" i="11"/>
  <c r="MJG52" i="11"/>
  <c r="MJH52" i="11"/>
  <c r="MJI52" i="11"/>
  <c r="MJJ52" i="11"/>
  <c r="MJK52" i="11"/>
  <c r="MJL52" i="11"/>
  <c r="MJM52" i="11"/>
  <c r="MJN52" i="11"/>
  <c r="MJO52" i="11"/>
  <c r="MJP52" i="11"/>
  <c r="MJQ52" i="11"/>
  <c r="MJR52" i="11"/>
  <c r="MJS52" i="11"/>
  <c r="MJT52" i="11"/>
  <c r="MJU52" i="11"/>
  <c r="MJV52" i="11"/>
  <c r="MJW52" i="11"/>
  <c r="MJX52" i="11"/>
  <c r="MJY52" i="11"/>
  <c r="MJZ52" i="11"/>
  <c r="MKA52" i="11"/>
  <c r="MKB52" i="11"/>
  <c r="MKC52" i="11"/>
  <c r="MKD52" i="11"/>
  <c r="MKE52" i="11"/>
  <c r="MKF52" i="11"/>
  <c r="MKG52" i="11"/>
  <c r="MKH52" i="11"/>
  <c r="MKI52" i="11"/>
  <c r="MKJ52" i="11"/>
  <c r="MKK52" i="11"/>
  <c r="MKL52" i="11"/>
  <c r="MKM52" i="11"/>
  <c r="MKN52" i="11"/>
  <c r="MKO52" i="11"/>
  <c r="MKP52" i="11"/>
  <c r="MKQ52" i="11"/>
  <c r="MKR52" i="11"/>
  <c r="MKS52" i="11"/>
  <c r="MKT52" i="11"/>
  <c r="MKU52" i="11"/>
  <c r="MKV52" i="11"/>
  <c r="MKW52" i="11"/>
  <c r="MKX52" i="11"/>
  <c r="MKY52" i="11"/>
  <c r="MKZ52" i="11"/>
  <c r="MLA52" i="11"/>
  <c r="MLB52" i="11"/>
  <c r="MLC52" i="11"/>
  <c r="MLD52" i="11"/>
  <c r="MLE52" i="11"/>
  <c r="MLF52" i="11"/>
  <c r="MLG52" i="11"/>
  <c r="MLH52" i="11"/>
  <c r="MLI52" i="11"/>
  <c r="MLJ52" i="11"/>
  <c r="MLK52" i="11"/>
  <c r="MLL52" i="11"/>
  <c r="MLM52" i="11"/>
  <c r="MLN52" i="11"/>
  <c r="MLO52" i="11"/>
  <c r="MLP52" i="11"/>
  <c r="MLQ52" i="11"/>
  <c r="MLR52" i="11"/>
  <c r="MLS52" i="11"/>
  <c r="MLT52" i="11"/>
  <c r="MLU52" i="11"/>
  <c r="MLV52" i="11"/>
  <c r="MLW52" i="11"/>
  <c r="MLX52" i="11"/>
  <c r="MLY52" i="11"/>
  <c r="MLZ52" i="11"/>
  <c r="MMA52" i="11"/>
  <c r="MMB52" i="11"/>
  <c r="MMC52" i="11"/>
  <c r="MMD52" i="11"/>
  <c r="MME52" i="11"/>
  <c r="MMF52" i="11"/>
  <c r="MMG52" i="11"/>
  <c r="MMH52" i="11"/>
  <c r="MMI52" i="11"/>
  <c r="MMJ52" i="11"/>
  <c r="MMK52" i="11"/>
  <c r="MML52" i="11"/>
  <c r="MMM52" i="11"/>
  <c r="MMN52" i="11"/>
  <c r="MMO52" i="11"/>
  <c r="MMP52" i="11"/>
  <c r="MMQ52" i="11"/>
  <c r="MMR52" i="11"/>
  <c r="MMS52" i="11"/>
  <c r="MMT52" i="11"/>
  <c r="MMU52" i="11"/>
  <c r="MMV52" i="11"/>
  <c r="MMW52" i="11"/>
  <c r="MMX52" i="11"/>
  <c r="MMY52" i="11"/>
  <c r="MMZ52" i="11"/>
  <c r="MNA52" i="11"/>
  <c r="MNB52" i="11"/>
  <c r="MNC52" i="11"/>
  <c r="MND52" i="11"/>
  <c r="MNE52" i="11"/>
  <c r="MNF52" i="11"/>
  <c r="MNG52" i="11"/>
  <c r="MNH52" i="11"/>
  <c r="MNI52" i="11"/>
  <c r="MNJ52" i="11"/>
  <c r="MNK52" i="11"/>
  <c r="MNL52" i="11"/>
  <c r="MNM52" i="11"/>
  <c r="MNN52" i="11"/>
  <c r="MNO52" i="11"/>
  <c r="MNP52" i="11"/>
  <c r="MNQ52" i="11"/>
  <c r="MNR52" i="11"/>
  <c r="MNS52" i="11"/>
  <c r="MNT52" i="11"/>
  <c r="MNU52" i="11"/>
  <c r="MNV52" i="11"/>
  <c r="MNW52" i="11"/>
  <c r="MNX52" i="11"/>
  <c r="MNY52" i="11"/>
  <c r="MNZ52" i="11"/>
  <c r="MOA52" i="11"/>
  <c r="MOB52" i="11"/>
  <c r="MOC52" i="11"/>
  <c r="MOD52" i="11"/>
  <c r="MOE52" i="11"/>
  <c r="MOF52" i="11"/>
  <c r="MOG52" i="11"/>
  <c r="MOH52" i="11"/>
  <c r="MOI52" i="11"/>
  <c r="MOJ52" i="11"/>
  <c r="MOK52" i="11"/>
  <c r="MOL52" i="11"/>
  <c r="MOM52" i="11"/>
  <c r="MON52" i="11"/>
  <c r="MOO52" i="11"/>
  <c r="MOP52" i="11"/>
  <c r="MOQ52" i="11"/>
  <c r="MOR52" i="11"/>
  <c r="MOS52" i="11"/>
  <c r="MOT52" i="11"/>
  <c r="MOU52" i="11"/>
  <c r="MOV52" i="11"/>
  <c r="MOW52" i="11"/>
  <c r="MOX52" i="11"/>
  <c r="MOY52" i="11"/>
  <c r="MOZ52" i="11"/>
  <c r="MPA52" i="11"/>
  <c r="MPB52" i="11"/>
  <c r="MPC52" i="11"/>
  <c r="MPD52" i="11"/>
  <c r="MPE52" i="11"/>
  <c r="MPF52" i="11"/>
  <c r="MPG52" i="11"/>
  <c r="MPH52" i="11"/>
  <c r="MPI52" i="11"/>
  <c r="MPJ52" i="11"/>
  <c r="MPK52" i="11"/>
  <c r="MPL52" i="11"/>
  <c r="MPM52" i="11"/>
  <c r="MPN52" i="11"/>
  <c r="MPO52" i="11"/>
  <c r="MPP52" i="11"/>
  <c r="MPQ52" i="11"/>
  <c r="MPR52" i="11"/>
  <c r="MPS52" i="11"/>
  <c r="MPT52" i="11"/>
  <c r="MPU52" i="11"/>
  <c r="MPV52" i="11"/>
  <c r="MPW52" i="11"/>
  <c r="MPX52" i="11"/>
  <c r="MPY52" i="11"/>
  <c r="MPZ52" i="11"/>
  <c r="MQA52" i="11"/>
  <c r="MQB52" i="11"/>
  <c r="MQC52" i="11"/>
  <c r="MQD52" i="11"/>
  <c r="MQE52" i="11"/>
  <c r="MQF52" i="11"/>
  <c r="MQG52" i="11"/>
  <c r="MQH52" i="11"/>
  <c r="MQI52" i="11"/>
  <c r="MQJ52" i="11"/>
  <c r="MQK52" i="11"/>
  <c r="MQL52" i="11"/>
  <c r="MQM52" i="11"/>
  <c r="MQN52" i="11"/>
  <c r="MQO52" i="11"/>
  <c r="MQP52" i="11"/>
  <c r="MQQ52" i="11"/>
  <c r="MQR52" i="11"/>
  <c r="MQS52" i="11"/>
  <c r="MQT52" i="11"/>
  <c r="MQU52" i="11"/>
  <c r="MQV52" i="11"/>
  <c r="MQW52" i="11"/>
  <c r="MQX52" i="11"/>
  <c r="MQY52" i="11"/>
  <c r="MQZ52" i="11"/>
  <c r="MRA52" i="11"/>
  <c r="MRB52" i="11"/>
  <c r="MRC52" i="11"/>
  <c r="MRD52" i="11"/>
  <c r="MRE52" i="11"/>
  <c r="MRF52" i="11"/>
  <c r="MRG52" i="11"/>
  <c r="MRH52" i="11"/>
  <c r="MRI52" i="11"/>
  <c r="MRJ52" i="11"/>
  <c r="MRK52" i="11"/>
  <c r="MRL52" i="11"/>
  <c r="MRM52" i="11"/>
  <c r="MRN52" i="11"/>
  <c r="MRO52" i="11"/>
  <c r="MRP52" i="11"/>
  <c r="MRQ52" i="11"/>
  <c r="MRR52" i="11"/>
  <c r="MRS52" i="11"/>
  <c r="MRT52" i="11"/>
  <c r="MRU52" i="11"/>
  <c r="MRV52" i="11"/>
  <c r="MRW52" i="11"/>
  <c r="MRX52" i="11"/>
  <c r="MRY52" i="11"/>
  <c r="MRZ52" i="11"/>
  <c r="MSA52" i="11"/>
  <c r="MSB52" i="11"/>
  <c r="MSC52" i="11"/>
  <c r="MSD52" i="11"/>
  <c r="MSE52" i="11"/>
  <c r="MSF52" i="11"/>
  <c r="MSG52" i="11"/>
  <c r="MSH52" i="11"/>
  <c r="MSI52" i="11"/>
  <c r="MSJ52" i="11"/>
  <c r="MSK52" i="11"/>
  <c r="MSL52" i="11"/>
  <c r="MSM52" i="11"/>
  <c r="MSN52" i="11"/>
  <c r="MSO52" i="11"/>
  <c r="MSP52" i="11"/>
  <c r="MSQ52" i="11"/>
  <c r="MSR52" i="11"/>
  <c r="MSS52" i="11"/>
  <c r="MST52" i="11"/>
  <c r="MSU52" i="11"/>
  <c r="MSV52" i="11"/>
  <c r="MSW52" i="11"/>
  <c r="MSX52" i="11"/>
  <c r="MSY52" i="11"/>
  <c r="MSZ52" i="11"/>
  <c r="MTA52" i="11"/>
  <c r="MTB52" i="11"/>
  <c r="MTC52" i="11"/>
  <c r="MTD52" i="11"/>
  <c r="MTE52" i="11"/>
  <c r="MTF52" i="11"/>
  <c r="MTG52" i="11"/>
  <c r="MTH52" i="11"/>
  <c r="MTI52" i="11"/>
  <c r="MTJ52" i="11"/>
  <c r="MTK52" i="11"/>
  <c r="MTL52" i="11"/>
  <c r="MTM52" i="11"/>
  <c r="MTN52" i="11"/>
  <c r="MTO52" i="11"/>
  <c r="MTP52" i="11"/>
  <c r="MTQ52" i="11"/>
  <c r="MTR52" i="11"/>
  <c r="MTS52" i="11"/>
  <c r="MTT52" i="11"/>
  <c r="MTU52" i="11"/>
  <c r="MTV52" i="11"/>
  <c r="MTW52" i="11"/>
  <c r="MTX52" i="11"/>
  <c r="MTY52" i="11"/>
  <c r="MTZ52" i="11"/>
  <c r="MUA52" i="11"/>
  <c r="MUB52" i="11"/>
  <c r="MUC52" i="11"/>
  <c r="MUD52" i="11"/>
  <c r="MUE52" i="11"/>
  <c r="MUF52" i="11"/>
  <c r="MUG52" i="11"/>
  <c r="MUH52" i="11"/>
  <c r="MUI52" i="11"/>
  <c r="MUJ52" i="11"/>
  <c r="MUK52" i="11"/>
  <c r="MUL52" i="11"/>
  <c r="MUM52" i="11"/>
  <c r="MUN52" i="11"/>
  <c r="MUO52" i="11"/>
  <c r="MUP52" i="11"/>
  <c r="MUQ52" i="11"/>
  <c r="MUR52" i="11"/>
  <c r="MUS52" i="11"/>
  <c r="MUT52" i="11"/>
  <c r="MUU52" i="11"/>
  <c r="MUV52" i="11"/>
  <c r="MUW52" i="11"/>
  <c r="MUX52" i="11"/>
  <c r="MUY52" i="11"/>
  <c r="MUZ52" i="11"/>
  <c r="MVA52" i="11"/>
  <c r="MVB52" i="11"/>
  <c r="MVC52" i="11"/>
  <c r="MVD52" i="11"/>
  <c r="MVE52" i="11"/>
  <c r="MVF52" i="11"/>
  <c r="MVG52" i="11"/>
  <c r="MVH52" i="11"/>
  <c r="MVI52" i="11"/>
  <c r="MVJ52" i="11"/>
  <c r="MVK52" i="11"/>
  <c r="MVL52" i="11"/>
  <c r="MVM52" i="11"/>
  <c r="MVN52" i="11"/>
  <c r="MVO52" i="11"/>
  <c r="MVP52" i="11"/>
  <c r="MVQ52" i="11"/>
  <c r="MVR52" i="11"/>
  <c r="MVS52" i="11"/>
  <c r="MVT52" i="11"/>
  <c r="MVU52" i="11"/>
  <c r="MVV52" i="11"/>
  <c r="MVW52" i="11"/>
  <c r="MVX52" i="11"/>
  <c r="MVY52" i="11"/>
  <c r="MVZ52" i="11"/>
  <c r="MWA52" i="11"/>
  <c r="MWB52" i="11"/>
  <c r="MWC52" i="11"/>
  <c r="MWD52" i="11"/>
  <c r="MWE52" i="11"/>
  <c r="MWF52" i="11"/>
  <c r="MWG52" i="11"/>
  <c r="MWH52" i="11"/>
  <c r="MWI52" i="11"/>
  <c r="MWJ52" i="11"/>
  <c r="MWK52" i="11"/>
  <c r="MWL52" i="11"/>
  <c r="MWM52" i="11"/>
  <c r="MWN52" i="11"/>
  <c r="MWO52" i="11"/>
  <c r="MWP52" i="11"/>
  <c r="MWQ52" i="11"/>
  <c r="MWR52" i="11"/>
  <c r="MWS52" i="11"/>
  <c r="MWT52" i="11"/>
  <c r="MWU52" i="11"/>
  <c r="MWV52" i="11"/>
  <c r="MWW52" i="11"/>
  <c r="MWX52" i="11"/>
  <c r="MWY52" i="11"/>
  <c r="MWZ52" i="11"/>
  <c r="MXA52" i="11"/>
  <c r="MXB52" i="11"/>
  <c r="MXC52" i="11"/>
  <c r="MXD52" i="11"/>
  <c r="MXE52" i="11"/>
  <c r="MXF52" i="11"/>
  <c r="MXG52" i="11"/>
  <c r="MXH52" i="11"/>
  <c r="MXI52" i="11"/>
  <c r="MXJ52" i="11"/>
  <c r="MXK52" i="11"/>
  <c r="MXL52" i="11"/>
  <c r="MXM52" i="11"/>
  <c r="MXN52" i="11"/>
  <c r="MXO52" i="11"/>
  <c r="MXP52" i="11"/>
  <c r="MXQ52" i="11"/>
  <c r="MXR52" i="11"/>
  <c r="MXS52" i="11"/>
  <c r="MXT52" i="11"/>
  <c r="MXU52" i="11"/>
  <c r="MXV52" i="11"/>
  <c r="MXW52" i="11"/>
  <c r="MXX52" i="11"/>
  <c r="MXY52" i="11"/>
  <c r="MXZ52" i="11"/>
  <c r="MYA52" i="11"/>
  <c r="MYB52" i="11"/>
  <c r="MYC52" i="11"/>
  <c r="MYD52" i="11"/>
  <c r="MYE52" i="11"/>
  <c r="MYF52" i="11"/>
  <c r="MYG52" i="11"/>
  <c r="MYH52" i="11"/>
  <c r="MYI52" i="11"/>
  <c r="MYJ52" i="11"/>
  <c r="MYK52" i="11"/>
  <c r="MYL52" i="11"/>
  <c r="MYM52" i="11"/>
  <c r="MYN52" i="11"/>
  <c r="MYO52" i="11"/>
  <c r="MYP52" i="11"/>
  <c r="MYQ52" i="11"/>
  <c r="MYR52" i="11"/>
  <c r="MYS52" i="11"/>
  <c r="MYT52" i="11"/>
  <c r="MYU52" i="11"/>
  <c r="MYV52" i="11"/>
  <c r="MYW52" i="11"/>
  <c r="MYX52" i="11"/>
  <c r="MYY52" i="11"/>
  <c r="MYZ52" i="11"/>
  <c r="MZA52" i="11"/>
  <c r="MZB52" i="11"/>
  <c r="MZC52" i="11"/>
  <c r="MZD52" i="11"/>
  <c r="MZE52" i="11"/>
  <c r="MZF52" i="11"/>
  <c r="MZG52" i="11"/>
  <c r="MZH52" i="11"/>
  <c r="MZI52" i="11"/>
  <c r="MZJ52" i="11"/>
  <c r="MZK52" i="11"/>
  <c r="MZL52" i="11"/>
  <c r="MZM52" i="11"/>
  <c r="MZN52" i="11"/>
  <c r="MZO52" i="11"/>
  <c r="MZP52" i="11"/>
  <c r="MZQ52" i="11"/>
  <c r="MZR52" i="11"/>
  <c r="MZS52" i="11"/>
  <c r="MZT52" i="11"/>
  <c r="MZU52" i="11"/>
  <c r="MZV52" i="11"/>
  <c r="MZW52" i="11"/>
  <c r="MZX52" i="11"/>
  <c r="MZY52" i="11"/>
  <c r="MZZ52" i="11"/>
  <c r="NAA52" i="11"/>
  <c r="NAB52" i="11"/>
  <c r="NAC52" i="11"/>
  <c r="NAD52" i="11"/>
  <c r="NAE52" i="11"/>
  <c r="NAF52" i="11"/>
  <c r="NAG52" i="11"/>
  <c r="NAH52" i="11"/>
  <c r="NAI52" i="11"/>
  <c r="NAJ52" i="11"/>
  <c r="NAK52" i="11"/>
  <c r="NAL52" i="11"/>
  <c r="NAM52" i="11"/>
  <c r="NAN52" i="11"/>
  <c r="NAO52" i="11"/>
  <c r="NAP52" i="11"/>
  <c r="NAQ52" i="11"/>
  <c r="NAR52" i="11"/>
  <c r="NAS52" i="11"/>
  <c r="NAT52" i="11"/>
  <c r="NAU52" i="11"/>
  <c r="NAV52" i="11"/>
  <c r="NAW52" i="11"/>
  <c r="NAX52" i="11"/>
  <c r="NAY52" i="11"/>
  <c r="NAZ52" i="11"/>
  <c r="NBA52" i="11"/>
  <c r="NBB52" i="11"/>
  <c r="NBC52" i="11"/>
  <c r="NBD52" i="11"/>
  <c r="NBE52" i="11"/>
  <c r="NBF52" i="11"/>
  <c r="NBG52" i="11"/>
  <c r="NBH52" i="11"/>
  <c r="NBI52" i="11"/>
  <c r="NBJ52" i="11"/>
  <c r="NBK52" i="11"/>
  <c r="NBL52" i="11"/>
  <c r="NBM52" i="11"/>
  <c r="NBN52" i="11"/>
  <c r="NBO52" i="11"/>
  <c r="NBP52" i="11"/>
  <c r="NBQ52" i="11"/>
  <c r="NBR52" i="11"/>
  <c r="NBS52" i="11"/>
  <c r="NBT52" i="11"/>
  <c r="NBU52" i="11"/>
  <c r="NBV52" i="11"/>
  <c r="NBW52" i="11"/>
  <c r="NBX52" i="11"/>
  <c r="NBY52" i="11"/>
  <c r="NBZ52" i="11"/>
  <c r="NCA52" i="11"/>
  <c r="NCB52" i="11"/>
  <c r="NCC52" i="11"/>
  <c r="NCD52" i="11"/>
  <c r="NCE52" i="11"/>
  <c r="NCF52" i="11"/>
  <c r="NCG52" i="11"/>
  <c r="NCH52" i="11"/>
  <c r="NCI52" i="11"/>
  <c r="NCJ52" i="11"/>
  <c r="NCK52" i="11"/>
  <c r="NCL52" i="11"/>
  <c r="NCM52" i="11"/>
  <c r="NCN52" i="11"/>
  <c r="NCO52" i="11"/>
  <c r="NCP52" i="11"/>
  <c r="NCQ52" i="11"/>
  <c r="NCR52" i="11"/>
  <c r="NCS52" i="11"/>
  <c r="NCT52" i="11"/>
  <c r="NCU52" i="11"/>
  <c r="NCV52" i="11"/>
  <c r="NCW52" i="11"/>
  <c r="NCX52" i="11"/>
  <c r="NCY52" i="11"/>
  <c r="NCZ52" i="11"/>
  <c r="NDA52" i="11"/>
  <c r="NDB52" i="11"/>
  <c r="NDC52" i="11"/>
  <c r="NDD52" i="11"/>
  <c r="NDE52" i="11"/>
  <c r="NDF52" i="11"/>
  <c r="NDG52" i="11"/>
  <c r="NDH52" i="11"/>
  <c r="NDI52" i="11"/>
  <c r="NDJ52" i="11"/>
  <c r="NDK52" i="11"/>
  <c r="NDL52" i="11"/>
  <c r="NDM52" i="11"/>
  <c r="NDN52" i="11"/>
  <c r="NDO52" i="11"/>
  <c r="NDP52" i="11"/>
  <c r="NDQ52" i="11"/>
  <c r="NDR52" i="11"/>
  <c r="NDS52" i="11"/>
  <c r="NDT52" i="11"/>
  <c r="NDU52" i="11"/>
  <c r="NDV52" i="11"/>
  <c r="NDW52" i="11"/>
  <c r="NDX52" i="11"/>
  <c r="NDY52" i="11"/>
  <c r="NDZ52" i="11"/>
  <c r="NEA52" i="11"/>
  <c r="NEB52" i="11"/>
  <c r="NEC52" i="11"/>
  <c r="NED52" i="11"/>
  <c r="NEE52" i="11"/>
  <c r="NEF52" i="11"/>
  <c r="NEG52" i="11"/>
  <c r="NEH52" i="11"/>
  <c r="NEI52" i="11"/>
  <c r="NEJ52" i="11"/>
  <c r="NEK52" i="11"/>
  <c r="NEL52" i="11"/>
  <c r="NEM52" i="11"/>
  <c r="NEN52" i="11"/>
  <c r="NEO52" i="11"/>
  <c r="NEP52" i="11"/>
  <c r="NEQ52" i="11"/>
  <c r="NER52" i="11"/>
  <c r="NES52" i="11"/>
  <c r="NET52" i="11"/>
  <c r="NEU52" i="11"/>
  <c r="NEV52" i="11"/>
  <c r="NEW52" i="11"/>
  <c r="NEX52" i="11"/>
  <c r="NEY52" i="11"/>
  <c r="NEZ52" i="11"/>
  <c r="NFA52" i="11"/>
  <c r="NFB52" i="11"/>
  <c r="NFC52" i="11"/>
  <c r="NFD52" i="11"/>
  <c r="NFE52" i="11"/>
  <c r="NFF52" i="11"/>
  <c r="NFG52" i="11"/>
  <c r="NFH52" i="11"/>
  <c r="NFI52" i="11"/>
  <c r="NFJ52" i="11"/>
  <c r="NFK52" i="11"/>
  <c r="NFL52" i="11"/>
  <c r="NFM52" i="11"/>
  <c r="NFN52" i="11"/>
  <c r="NFO52" i="11"/>
  <c r="NFP52" i="11"/>
  <c r="NFQ52" i="11"/>
  <c r="NFR52" i="11"/>
  <c r="NFS52" i="11"/>
  <c r="NFT52" i="11"/>
  <c r="NFU52" i="11"/>
  <c r="NFV52" i="11"/>
  <c r="NFW52" i="11"/>
  <c r="NFX52" i="11"/>
  <c r="NFY52" i="11"/>
  <c r="NFZ52" i="11"/>
  <c r="NGA52" i="11"/>
  <c r="NGB52" i="11"/>
  <c r="NGC52" i="11"/>
  <c r="NGD52" i="11"/>
  <c r="NGE52" i="11"/>
  <c r="NGF52" i="11"/>
  <c r="NGG52" i="11"/>
  <c r="NGH52" i="11"/>
  <c r="NGI52" i="11"/>
  <c r="NGJ52" i="11"/>
  <c r="NGK52" i="11"/>
  <c r="NGL52" i="11"/>
  <c r="NGM52" i="11"/>
  <c r="NGN52" i="11"/>
  <c r="NGO52" i="11"/>
  <c r="NGP52" i="11"/>
  <c r="NGQ52" i="11"/>
  <c r="NGR52" i="11"/>
  <c r="NGS52" i="11"/>
  <c r="NGT52" i="11"/>
  <c r="NGU52" i="11"/>
  <c r="NGV52" i="11"/>
  <c r="NGW52" i="11"/>
  <c r="NGX52" i="11"/>
  <c r="NGY52" i="11"/>
  <c r="NGZ52" i="11"/>
  <c r="NHA52" i="11"/>
  <c r="NHB52" i="11"/>
  <c r="NHC52" i="11"/>
  <c r="NHD52" i="11"/>
  <c r="NHE52" i="11"/>
  <c r="NHF52" i="11"/>
  <c r="NHG52" i="11"/>
  <c r="NHH52" i="11"/>
  <c r="NHI52" i="11"/>
  <c r="NHJ52" i="11"/>
  <c r="NHK52" i="11"/>
  <c r="NHL52" i="11"/>
  <c r="NHM52" i="11"/>
  <c r="NHN52" i="11"/>
  <c r="NHO52" i="11"/>
  <c r="NHP52" i="11"/>
  <c r="NHQ52" i="11"/>
  <c r="NHR52" i="11"/>
  <c r="NHS52" i="11"/>
  <c r="NHT52" i="11"/>
  <c r="NHU52" i="11"/>
  <c r="NHV52" i="11"/>
  <c r="NHW52" i="11"/>
  <c r="NHX52" i="11"/>
  <c r="NHY52" i="11"/>
  <c r="NHZ52" i="11"/>
  <c r="NIA52" i="11"/>
  <c r="NIB52" i="11"/>
  <c r="NIC52" i="11"/>
  <c r="NID52" i="11"/>
  <c r="NIE52" i="11"/>
  <c r="NIF52" i="11"/>
  <c r="NIG52" i="11"/>
  <c r="NIH52" i="11"/>
  <c r="NII52" i="11"/>
  <c r="NIJ52" i="11"/>
  <c r="NIK52" i="11"/>
  <c r="NIL52" i="11"/>
  <c r="NIM52" i="11"/>
  <c r="NIN52" i="11"/>
  <c r="NIO52" i="11"/>
  <c r="NIP52" i="11"/>
  <c r="NIQ52" i="11"/>
  <c r="NIR52" i="11"/>
  <c r="NIS52" i="11"/>
  <c r="NIT52" i="11"/>
  <c r="NIU52" i="11"/>
  <c r="NIV52" i="11"/>
  <c r="NIW52" i="11"/>
  <c r="NIX52" i="11"/>
  <c r="NIY52" i="11"/>
  <c r="NIZ52" i="11"/>
  <c r="NJA52" i="11"/>
  <c r="NJB52" i="11"/>
  <c r="NJC52" i="11"/>
  <c r="NJD52" i="11"/>
  <c r="NJE52" i="11"/>
  <c r="NJF52" i="11"/>
  <c r="NJG52" i="11"/>
  <c r="NJH52" i="11"/>
  <c r="NJI52" i="11"/>
  <c r="NJJ52" i="11"/>
  <c r="NJK52" i="11"/>
  <c r="NJL52" i="11"/>
  <c r="NJM52" i="11"/>
  <c r="NJN52" i="11"/>
  <c r="NJO52" i="11"/>
  <c r="NJP52" i="11"/>
  <c r="NJQ52" i="11"/>
  <c r="NJR52" i="11"/>
  <c r="NJS52" i="11"/>
  <c r="NJT52" i="11"/>
  <c r="NJU52" i="11"/>
  <c r="NJV52" i="11"/>
  <c r="NJW52" i="11"/>
  <c r="NJX52" i="11"/>
  <c r="NJY52" i="11"/>
  <c r="NJZ52" i="11"/>
  <c r="NKA52" i="11"/>
  <c r="NKB52" i="11"/>
  <c r="NKC52" i="11"/>
  <c r="NKD52" i="11"/>
  <c r="NKE52" i="11"/>
  <c r="NKF52" i="11"/>
  <c r="NKG52" i="11"/>
  <c r="NKH52" i="11"/>
  <c r="NKI52" i="11"/>
  <c r="NKJ52" i="11"/>
  <c r="NKK52" i="11"/>
  <c r="NKL52" i="11"/>
  <c r="NKM52" i="11"/>
  <c r="NKN52" i="11"/>
  <c r="NKO52" i="11"/>
  <c r="NKP52" i="11"/>
  <c r="NKQ52" i="11"/>
  <c r="NKR52" i="11"/>
  <c r="NKS52" i="11"/>
  <c r="NKT52" i="11"/>
  <c r="NKU52" i="11"/>
  <c r="NKV52" i="11"/>
  <c r="NKW52" i="11"/>
  <c r="NKX52" i="11"/>
  <c r="NKY52" i="11"/>
  <c r="NKZ52" i="11"/>
  <c r="NLA52" i="11"/>
  <c r="NLB52" i="11"/>
  <c r="NLC52" i="11"/>
  <c r="NLD52" i="11"/>
  <c r="NLE52" i="11"/>
  <c r="NLF52" i="11"/>
  <c r="NLG52" i="11"/>
  <c r="NLH52" i="11"/>
  <c r="NLI52" i="11"/>
  <c r="NLJ52" i="11"/>
  <c r="NLK52" i="11"/>
  <c r="NLL52" i="11"/>
  <c r="NLM52" i="11"/>
  <c r="NLN52" i="11"/>
  <c r="NLO52" i="11"/>
  <c r="NLP52" i="11"/>
  <c r="NLQ52" i="11"/>
  <c r="NLR52" i="11"/>
  <c r="NLS52" i="11"/>
  <c r="NLT52" i="11"/>
  <c r="NLU52" i="11"/>
  <c r="NLV52" i="11"/>
  <c r="NLW52" i="11"/>
  <c r="NLX52" i="11"/>
  <c r="NLY52" i="11"/>
  <c r="NLZ52" i="11"/>
  <c r="NMA52" i="11"/>
  <c r="NMB52" i="11"/>
  <c r="NMC52" i="11"/>
  <c r="NMD52" i="11"/>
  <c r="NME52" i="11"/>
  <c r="NMF52" i="11"/>
  <c r="NMG52" i="11"/>
  <c r="NMH52" i="11"/>
  <c r="NMI52" i="11"/>
  <c r="NMJ52" i="11"/>
  <c r="NMK52" i="11"/>
  <c r="NML52" i="11"/>
  <c r="NMM52" i="11"/>
  <c r="NMN52" i="11"/>
  <c r="NMO52" i="11"/>
  <c r="NMP52" i="11"/>
  <c r="NMQ52" i="11"/>
  <c r="NMR52" i="11"/>
  <c r="NMS52" i="11"/>
  <c r="NMT52" i="11"/>
  <c r="NMU52" i="11"/>
  <c r="NMV52" i="11"/>
  <c r="NMW52" i="11"/>
  <c r="NMX52" i="11"/>
  <c r="NMY52" i="11"/>
  <c r="NMZ52" i="11"/>
  <c r="NNA52" i="11"/>
  <c r="NNB52" i="11"/>
  <c r="NNC52" i="11"/>
  <c r="NND52" i="11"/>
  <c r="NNE52" i="11"/>
  <c r="NNF52" i="11"/>
  <c r="NNG52" i="11"/>
  <c r="NNH52" i="11"/>
  <c r="NNI52" i="11"/>
  <c r="NNJ52" i="11"/>
  <c r="NNK52" i="11"/>
  <c r="NNL52" i="11"/>
  <c r="NNM52" i="11"/>
  <c r="NNN52" i="11"/>
  <c r="NNO52" i="11"/>
  <c r="NNP52" i="11"/>
  <c r="NNQ52" i="11"/>
  <c r="NNR52" i="11"/>
  <c r="NNS52" i="11"/>
  <c r="NNT52" i="11"/>
  <c r="NNU52" i="11"/>
  <c r="NNV52" i="11"/>
  <c r="NNW52" i="11"/>
  <c r="NNX52" i="11"/>
  <c r="NNY52" i="11"/>
  <c r="NNZ52" i="11"/>
  <c r="NOA52" i="11"/>
  <c r="NOB52" i="11"/>
  <c r="NOC52" i="11"/>
  <c r="NOD52" i="11"/>
  <c r="NOE52" i="11"/>
  <c r="NOF52" i="11"/>
  <c r="NOG52" i="11"/>
  <c r="NOH52" i="11"/>
  <c r="NOI52" i="11"/>
  <c r="NOJ52" i="11"/>
  <c r="NOK52" i="11"/>
  <c r="NOL52" i="11"/>
  <c r="NOM52" i="11"/>
  <c r="NON52" i="11"/>
  <c r="NOO52" i="11"/>
  <c r="NOP52" i="11"/>
  <c r="NOQ52" i="11"/>
  <c r="NOR52" i="11"/>
  <c r="NOS52" i="11"/>
  <c r="NOT52" i="11"/>
  <c r="NOU52" i="11"/>
  <c r="NOV52" i="11"/>
  <c r="NOW52" i="11"/>
  <c r="NOX52" i="11"/>
  <c r="NOY52" i="11"/>
  <c r="NOZ52" i="11"/>
  <c r="NPA52" i="11"/>
  <c r="NPB52" i="11"/>
  <c r="NPC52" i="11"/>
  <c r="NPD52" i="11"/>
  <c r="NPE52" i="11"/>
  <c r="NPF52" i="11"/>
  <c r="NPG52" i="11"/>
  <c r="NPH52" i="11"/>
  <c r="NPI52" i="11"/>
  <c r="NPJ52" i="11"/>
  <c r="NPK52" i="11"/>
  <c r="NPL52" i="11"/>
  <c r="NPM52" i="11"/>
  <c r="NPN52" i="11"/>
  <c r="NPO52" i="11"/>
  <c r="NPP52" i="11"/>
  <c r="NPQ52" i="11"/>
  <c r="NPR52" i="11"/>
  <c r="NPS52" i="11"/>
  <c r="NPT52" i="11"/>
  <c r="NPU52" i="11"/>
  <c r="NPV52" i="11"/>
  <c r="NPW52" i="11"/>
  <c r="NPX52" i="11"/>
  <c r="NPY52" i="11"/>
  <c r="NPZ52" i="11"/>
  <c r="NQA52" i="11"/>
  <c r="NQB52" i="11"/>
  <c r="NQC52" i="11"/>
  <c r="NQD52" i="11"/>
  <c r="NQE52" i="11"/>
  <c r="NQF52" i="11"/>
  <c r="NQG52" i="11"/>
  <c r="NQH52" i="11"/>
  <c r="NQI52" i="11"/>
  <c r="NQJ52" i="11"/>
  <c r="NQK52" i="11"/>
  <c r="NQL52" i="11"/>
  <c r="NQM52" i="11"/>
  <c r="NQN52" i="11"/>
  <c r="NQO52" i="11"/>
  <c r="NQP52" i="11"/>
  <c r="NQQ52" i="11"/>
  <c r="NQR52" i="11"/>
  <c r="NQS52" i="11"/>
  <c r="NQT52" i="11"/>
  <c r="NQU52" i="11"/>
  <c r="NQV52" i="11"/>
  <c r="NQW52" i="11"/>
  <c r="NQX52" i="11"/>
  <c r="NQY52" i="11"/>
  <c r="NQZ52" i="11"/>
  <c r="NRA52" i="11"/>
  <c r="NRB52" i="11"/>
  <c r="NRC52" i="11"/>
  <c r="NRD52" i="11"/>
  <c r="NRE52" i="11"/>
  <c r="NRF52" i="11"/>
  <c r="NRG52" i="11"/>
  <c r="NRH52" i="11"/>
  <c r="NRI52" i="11"/>
  <c r="NRJ52" i="11"/>
  <c r="NRK52" i="11"/>
  <c r="NRL52" i="11"/>
  <c r="NRM52" i="11"/>
  <c r="NRN52" i="11"/>
  <c r="NRO52" i="11"/>
  <c r="NRP52" i="11"/>
  <c r="NRQ52" i="11"/>
  <c r="NRR52" i="11"/>
  <c r="NRS52" i="11"/>
  <c r="NRT52" i="11"/>
  <c r="NRU52" i="11"/>
  <c r="NRV52" i="11"/>
  <c r="NRW52" i="11"/>
  <c r="NRX52" i="11"/>
  <c r="NRY52" i="11"/>
  <c r="NRZ52" i="11"/>
  <c r="NSA52" i="11"/>
  <c r="NSB52" i="11"/>
  <c r="NSC52" i="11"/>
  <c r="NSD52" i="11"/>
  <c r="NSE52" i="11"/>
  <c r="NSF52" i="11"/>
  <c r="NSG52" i="11"/>
  <c r="NSH52" i="11"/>
  <c r="NSI52" i="11"/>
  <c r="NSJ52" i="11"/>
  <c r="NSK52" i="11"/>
  <c r="NSL52" i="11"/>
  <c r="NSM52" i="11"/>
  <c r="NSN52" i="11"/>
  <c r="NSO52" i="11"/>
  <c r="NSP52" i="11"/>
  <c r="NSQ52" i="11"/>
  <c r="NSR52" i="11"/>
  <c r="NSS52" i="11"/>
  <c r="NST52" i="11"/>
  <c r="NSU52" i="11"/>
  <c r="NSV52" i="11"/>
  <c r="NSW52" i="11"/>
  <c r="NSX52" i="11"/>
  <c r="NSY52" i="11"/>
  <c r="NSZ52" i="11"/>
  <c r="NTA52" i="11"/>
  <c r="NTB52" i="11"/>
  <c r="NTC52" i="11"/>
  <c r="NTD52" i="11"/>
  <c r="NTE52" i="11"/>
  <c r="NTF52" i="11"/>
  <c r="NTG52" i="11"/>
  <c r="NTH52" i="11"/>
  <c r="NTI52" i="11"/>
  <c r="NTJ52" i="11"/>
  <c r="NTK52" i="11"/>
  <c r="NTL52" i="11"/>
  <c r="NTM52" i="11"/>
  <c r="NTN52" i="11"/>
  <c r="NTO52" i="11"/>
  <c r="NTP52" i="11"/>
  <c r="NTQ52" i="11"/>
  <c r="NTR52" i="11"/>
  <c r="NTS52" i="11"/>
  <c r="NTT52" i="11"/>
  <c r="NTU52" i="11"/>
  <c r="NTV52" i="11"/>
  <c r="NTW52" i="11"/>
  <c r="NTX52" i="11"/>
  <c r="NTY52" i="11"/>
  <c r="NTZ52" i="11"/>
  <c r="NUA52" i="11"/>
  <c r="NUB52" i="11"/>
  <c r="NUC52" i="11"/>
  <c r="NUD52" i="11"/>
  <c r="NUE52" i="11"/>
  <c r="NUF52" i="11"/>
  <c r="NUG52" i="11"/>
  <c r="NUH52" i="11"/>
  <c r="NUI52" i="11"/>
  <c r="NUJ52" i="11"/>
  <c r="NUK52" i="11"/>
  <c r="NUL52" i="11"/>
  <c r="NUM52" i="11"/>
  <c r="NUN52" i="11"/>
  <c r="NUO52" i="11"/>
  <c r="NUP52" i="11"/>
  <c r="NUQ52" i="11"/>
  <c r="NUR52" i="11"/>
  <c r="NUS52" i="11"/>
  <c r="NUT52" i="11"/>
  <c r="NUU52" i="11"/>
  <c r="NUV52" i="11"/>
  <c r="NUW52" i="11"/>
  <c r="NUX52" i="11"/>
  <c r="NUY52" i="11"/>
  <c r="NUZ52" i="11"/>
  <c r="NVA52" i="11"/>
  <c r="NVB52" i="11"/>
  <c r="NVC52" i="11"/>
  <c r="NVD52" i="11"/>
  <c r="NVE52" i="11"/>
  <c r="NVF52" i="11"/>
  <c r="NVG52" i="11"/>
  <c r="NVH52" i="11"/>
  <c r="NVI52" i="11"/>
  <c r="NVJ52" i="11"/>
  <c r="NVK52" i="11"/>
  <c r="NVL52" i="11"/>
  <c r="NVM52" i="11"/>
  <c r="NVN52" i="11"/>
  <c r="NVO52" i="11"/>
  <c r="NVP52" i="11"/>
  <c r="NVQ52" i="11"/>
  <c r="NVR52" i="11"/>
  <c r="NVS52" i="11"/>
  <c r="NVT52" i="11"/>
  <c r="NVU52" i="11"/>
  <c r="NVV52" i="11"/>
  <c r="NVW52" i="11"/>
  <c r="NVX52" i="11"/>
  <c r="NVY52" i="11"/>
  <c r="NVZ52" i="11"/>
  <c r="NWA52" i="11"/>
  <c r="NWB52" i="11"/>
  <c r="NWC52" i="11"/>
  <c r="NWD52" i="11"/>
  <c r="NWE52" i="11"/>
  <c r="NWF52" i="11"/>
  <c r="NWG52" i="11"/>
  <c r="NWH52" i="11"/>
  <c r="NWI52" i="11"/>
  <c r="NWJ52" i="11"/>
  <c r="NWK52" i="11"/>
  <c r="NWL52" i="11"/>
  <c r="NWM52" i="11"/>
  <c r="NWN52" i="11"/>
  <c r="NWO52" i="11"/>
  <c r="NWP52" i="11"/>
  <c r="NWQ52" i="11"/>
  <c r="NWR52" i="11"/>
  <c r="NWS52" i="11"/>
  <c r="NWT52" i="11"/>
  <c r="NWU52" i="11"/>
  <c r="NWV52" i="11"/>
  <c r="NWW52" i="11"/>
  <c r="NWX52" i="11"/>
  <c r="NWY52" i="11"/>
  <c r="NWZ52" i="11"/>
  <c r="NXA52" i="11"/>
  <c r="NXB52" i="11"/>
  <c r="NXC52" i="11"/>
  <c r="NXD52" i="11"/>
  <c r="NXE52" i="11"/>
  <c r="NXF52" i="11"/>
  <c r="NXG52" i="11"/>
  <c r="NXH52" i="11"/>
  <c r="NXI52" i="11"/>
  <c r="NXJ52" i="11"/>
  <c r="NXK52" i="11"/>
  <c r="NXL52" i="11"/>
  <c r="NXM52" i="11"/>
  <c r="NXN52" i="11"/>
  <c r="NXO52" i="11"/>
  <c r="NXP52" i="11"/>
  <c r="NXQ52" i="11"/>
  <c r="NXR52" i="11"/>
  <c r="NXS52" i="11"/>
  <c r="NXT52" i="11"/>
  <c r="NXU52" i="11"/>
  <c r="NXV52" i="11"/>
  <c r="NXW52" i="11"/>
  <c r="NXX52" i="11"/>
  <c r="NXY52" i="11"/>
  <c r="NXZ52" i="11"/>
  <c r="NYA52" i="11"/>
  <c r="NYB52" i="11"/>
  <c r="NYC52" i="11"/>
  <c r="NYD52" i="11"/>
  <c r="NYE52" i="11"/>
  <c r="NYF52" i="11"/>
  <c r="NYG52" i="11"/>
  <c r="NYH52" i="11"/>
  <c r="NYI52" i="11"/>
  <c r="NYJ52" i="11"/>
  <c r="NYK52" i="11"/>
  <c r="NYL52" i="11"/>
  <c r="NYM52" i="11"/>
  <c r="NYN52" i="11"/>
  <c r="NYO52" i="11"/>
  <c r="NYP52" i="11"/>
  <c r="NYQ52" i="11"/>
  <c r="NYR52" i="11"/>
  <c r="NYS52" i="11"/>
  <c r="NYT52" i="11"/>
  <c r="NYU52" i="11"/>
  <c r="NYV52" i="11"/>
  <c r="NYW52" i="11"/>
  <c r="NYX52" i="11"/>
  <c r="NYY52" i="11"/>
  <c r="NYZ52" i="11"/>
  <c r="NZA52" i="11"/>
  <c r="NZB52" i="11"/>
  <c r="NZC52" i="11"/>
  <c r="NZD52" i="11"/>
  <c r="NZE52" i="11"/>
  <c r="NZF52" i="11"/>
  <c r="NZG52" i="11"/>
  <c r="NZH52" i="11"/>
  <c r="NZI52" i="11"/>
  <c r="NZJ52" i="11"/>
  <c r="NZK52" i="11"/>
  <c r="NZL52" i="11"/>
  <c r="NZM52" i="11"/>
  <c r="NZN52" i="11"/>
  <c r="NZO52" i="11"/>
  <c r="NZP52" i="11"/>
  <c r="NZQ52" i="11"/>
  <c r="NZR52" i="11"/>
  <c r="NZS52" i="11"/>
  <c r="NZT52" i="11"/>
  <c r="NZU52" i="11"/>
  <c r="NZV52" i="11"/>
  <c r="NZW52" i="11"/>
  <c r="NZX52" i="11"/>
  <c r="NZY52" i="11"/>
  <c r="NZZ52" i="11"/>
  <c r="OAA52" i="11"/>
  <c r="OAB52" i="11"/>
  <c r="OAC52" i="11"/>
  <c r="OAD52" i="11"/>
  <c r="OAE52" i="11"/>
  <c r="OAF52" i="11"/>
  <c r="OAG52" i="11"/>
  <c r="OAH52" i="11"/>
  <c r="OAI52" i="11"/>
  <c r="OAJ52" i="11"/>
  <c r="OAK52" i="11"/>
  <c r="OAL52" i="11"/>
  <c r="OAM52" i="11"/>
  <c r="OAN52" i="11"/>
  <c r="OAO52" i="11"/>
  <c r="OAP52" i="11"/>
  <c r="OAQ52" i="11"/>
  <c r="OAR52" i="11"/>
  <c r="OAS52" i="11"/>
  <c r="OAT52" i="11"/>
  <c r="OAU52" i="11"/>
  <c r="OAV52" i="11"/>
  <c r="OAW52" i="11"/>
  <c r="OAX52" i="11"/>
  <c r="OAY52" i="11"/>
  <c r="OAZ52" i="11"/>
  <c r="OBA52" i="11"/>
  <c r="OBB52" i="11"/>
  <c r="OBC52" i="11"/>
  <c r="OBD52" i="11"/>
  <c r="OBE52" i="11"/>
  <c r="OBF52" i="11"/>
  <c r="OBG52" i="11"/>
  <c r="OBH52" i="11"/>
  <c r="OBI52" i="11"/>
  <c r="OBJ52" i="11"/>
  <c r="OBK52" i="11"/>
  <c r="OBL52" i="11"/>
  <c r="OBM52" i="11"/>
  <c r="OBN52" i="11"/>
  <c r="OBO52" i="11"/>
  <c r="OBP52" i="11"/>
  <c r="OBQ52" i="11"/>
  <c r="OBR52" i="11"/>
  <c r="OBS52" i="11"/>
  <c r="OBT52" i="11"/>
  <c r="OBU52" i="11"/>
  <c r="OBV52" i="11"/>
  <c r="OBW52" i="11"/>
  <c r="OBX52" i="11"/>
  <c r="OBY52" i="11"/>
  <c r="OBZ52" i="11"/>
  <c r="OCA52" i="11"/>
  <c r="OCB52" i="11"/>
  <c r="OCC52" i="11"/>
  <c r="OCD52" i="11"/>
  <c r="OCE52" i="11"/>
  <c r="OCF52" i="11"/>
  <c r="OCG52" i="11"/>
  <c r="OCH52" i="11"/>
  <c r="OCI52" i="11"/>
  <c r="OCJ52" i="11"/>
  <c r="OCK52" i="11"/>
  <c r="OCL52" i="11"/>
  <c r="OCM52" i="11"/>
  <c r="OCN52" i="11"/>
  <c r="OCO52" i="11"/>
  <c r="OCP52" i="11"/>
  <c r="OCQ52" i="11"/>
  <c r="OCR52" i="11"/>
  <c r="OCS52" i="11"/>
  <c r="OCT52" i="11"/>
  <c r="OCU52" i="11"/>
  <c r="OCV52" i="11"/>
  <c r="OCW52" i="11"/>
  <c r="OCX52" i="11"/>
  <c r="OCY52" i="11"/>
  <c r="OCZ52" i="11"/>
  <c r="ODA52" i="11"/>
  <c r="ODB52" i="11"/>
  <c r="ODC52" i="11"/>
  <c r="ODD52" i="11"/>
  <c r="ODE52" i="11"/>
  <c r="ODF52" i="11"/>
  <c r="ODG52" i="11"/>
  <c r="ODH52" i="11"/>
  <c r="ODI52" i="11"/>
  <c r="ODJ52" i="11"/>
  <c r="ODK52" i="11"/>
  <c r="ODL52" i="11"/>
  <c r="ODM52" i="11"/>
  <c r="ODN52" i="11"/>
  <c r="ODO52" i="11"/>
  <c r="ODP52" i="11"/>
  <c r="ODQ52" i="11"/>
  <c r="ODR52" i="11"/>
  <c r="ODS52" i="11"/>
  <c r="ODT52" i="11"/>
  <c r="ODU52" i="11"/>
  <c r="ODV52" i="11"/>
  <c r="ODW52" i="11"/>
  <c r="ODX52" i="11"/>
  <c r="ODY52" i="11"/>
  <c r="ODZ52" i="11"/>
  <c r="OEA52" i="11"/>
  <c r="OEB52" i="11"/>
  <c r="OEC52" i="11"/>
  <c r="OED52" i="11"/>
  <c r="OEE52" i="11"/>
  <c r="OEF52" i="11"/>
  <c r="OEG52" i="11"/>
  <c r="OEH52" i="11"/>
  <c r="OEI52" i="11"/>
  <c r="OEJ52" i="11"/>
  <c r="OEK52" i="11"/>
  <c r="OEL52" i="11"/>
  <c r="OEM52" i="11"/>
  <c r="OEN52" i="11"/>
  <c r="OEO52" i="11"/>
  <c r="OEP52" i="11"/>
  <c r="OEQ52" i="11"/>
  <c r="OER52" i="11"/>
  <c r="OES52" i="11"/>
  <c r="OET52" i="11"/>
  <c r="OEU52" i="11"/>
  <c r="OEV52" i="11"/>
  <c r="OEW52" i="11"/>
  <c r="OEX52" i="11"/>
  <c r="OEY52" i="11"/>
  <c r="OEZ52" i="11"/>
  <c r="OFA52" i="11"/>
  <c r="OFB52" i="11"/>
  <c r="OFC52" i="11"/>
  <c r="OFD52" i="11"/>
  <c r="OFE52" i="11"/>
  <c r="OFF52" i="11"/>
  <c r="OFG52" i="11"/>
  <c r="OFH52" i="11"/>
  <c r="OFI52" i="11"/>
  <c r="OFJ52" i="11"/>
  <c r="OFK52" i="11"/>
  <c r="OFL52" i="11"/>
  <c r="OFM52" i="11"/>
  <c r="OFN52" i="11"/>
  <c r="OFO52" i="11"/>
  <c r="OFP52" i="11"/>
  <c r="OFQ52" i="11"/>
  <c r="OFR52" i="11"/>
  <c r="OFS52" i="11"/>
  <c r="OFT52" i="11"/>
  <c r="OFU52" i="11"/>
  <c r="OFV52" i="11"/>
  <c r="OFW52" i="11"/>
  <c r="OFX52" i="11"/>
  <c r="OFY52" i="11"/>
  <c r="OFZ52" i="11"/>
  <c r="OGA52" i="11"/>
  <c r="OGB52" i="11"/>
  <c r="OGC52" i="11"/>
  <c r="OGD52" i="11"/>
  <c r="OGE52" i="11"/>
  <c r="OGF52" i="11"/>
  <c r="OGG52" i="11"/>
  <c r="OGH52" i="11"/>
  <c r="OGI52" i="11"/>
  <c r="OGJ52" i="11"/>
  <c r="OGK52" i="11"/>
  <c r="OGL52" i="11"/>
  <c r="OGM52" i="11"/>
  <c r="OGN52" i="11"/>
  <c r="OGO52" i="11"/>
  <c r="OGP52" i="11"/>
  <c r="OGQ52" i="11"/>
  <c r="OGR52" i="11"/>
  <c r="OGS52" i="11"/>
  <c r="OGT52" i="11"/>
  <c r="OGU52" i="11"/>
  <c r="OGV52" i="11"/>
  <c r="OGW52" i="11"/>
  <c r="OGX52" i="11"/>
  <c r="OGY52" i="11"/>
  <c r="OGZ52" i="11"/>
  <c r="OHA52" i="11"/>
  <c r="OHB52" i="11"/>
  <c r="OHC52" i="11"/>
  <c r="OHD52" i="11"/>
  <c r="OHE52" i="11"/>
  <c r="OHF52" i="11"/>
  <c r="OHG52" i="11"/>
  <c r="OHH52" i="11"/>
  <c r="OHI52" i="11"/>
  <c r="OHJ52" i="11"/>
  <c r="OHK52" i="11"/>
  <c r="OHL52" i="11"/>
  <c r="OHM52" i="11"/>
  <c r="OHN52" i="11"/>
  <c r="OHO52" i="11"/>
  <c r="OHP52" i="11"/>
  <c r="OHQ52" i="11"/>
  <c r="OHR52" i="11"/>
  <c r="OHS52" i="11"/>
  <c r="OHT52" i="11"/>
  <c r="OHU52" i="11"/>
  <c r="OHV52" i="11"/>
  <c r="OHW52" i="11"/>
  <c r="OHX52" i="11"/>
  <c r="OHY52" i="11"/>
  <c r="OHZ52" i="11"/>
  <c r="OIA52" i="11"/>
  <c r="OIB52" i="11"/>
  <c r="OIC52" i="11"/>
  <c r="OID52" i="11"/>
  <c r="OIE52" i="11"/>
  <c r="OIF52" i="11"/>
  <c r="OIG52" i="11"/>
  <c r="OIH52" i="11"/>
  <c r="OII52" i="11"/>
  <c r="OIJ52" i="11"/>
  <c r="OIK52" i="11"/>
  <c r="OIL52" i="11"/>
  <c r="OIM52" i="11"/>
  <c r="OIN52" i="11"/>
  <c r="OIO52" i="11"/>
  <c r="OIP52" i="11"/>
  <c r="OIQ52" i="11"/>
  <c r="OIR52" i="11"/>
  <c r="OIS52" i="11"/>
  <c r="OIT52" i="11"/>
  <c r="OIU52" i="11"/>
  <c r="OIV52" i="11"/>
  <c r="OIW52" i="11"/>
  <c r="OIX52" i="11"/>
  <c r="OIY52" i="11"/>
  <c r="OIZ52" i="11"/>
  <c r="OJA52" i="11"/>
  <c r="OJB52" i="11"/>
  <c r="OJC52" i="11"/>
  <c r="OJD52" i="11"/>
  <c r="OJE52" i="11"/>
  <c r="OJF52" i="11"/>
  <c r="OJG52" i="11"/>
  <c r="OJH52" i="11"/>
  <c r="OJI52" i="11"/>
  <c r="OJJ52" i="11"/>
  <c r="OJK52" i="11"/>
  <c r="OJL52" i="11"/>
  <c r="OJM52" i="11"/>
  <c r="OJN52" i="11"/>
  <c r="OJO52" i="11"/>
  <c r="OJP52" i="11"/>
  <c r="OJQ52" i="11"/>
  <c r="OJR52" i="11"/>
  <c r="OJS52" i="11"/>
  <c r="OJT52" i="11"/>
  <c r="OJU52" i="11"/>
  <c r="OJV52" i="11"/>
  <c r="OJW52" i="11"/>
  <c r="OJX52" i="11"/>
  <c r="OJY52" i="11"/>
  <c r="OJZ52" i="11"/>
  <c r="OKA52" i="11"/>
  <c r="OKB52" i="11"/>
  <c r="OKC52" i="11"/>
  <c r="OKD52" i="11"/>
  <c r="OKE52" i="11"/>
  <c r="OKF52" i="11"/>
  <c r="OKG52" i="11"/>
  <c r="OKH52" i="11"/>
  <c r="OKI52" i="11"/>
  <c r="OKJ52" i="11"/>
  <c r="OKK52" i="11"/>
  <c r="OKL52" i="11"/>
  <c r="OKM52" i="11"/>
  <c r="OKN52" i="11"/>
  <c r="OKO52" i="11"/>
  <c r="OKP52" i="11"/>
  <c r="OKQ52" i="11"/>
  <c r="OKR52" i="11"/>
  <c r="OKS52" i="11"/>
  <c r="OKT52" i="11"/>
  <c r="OKU52" i="11"/>
  <c r="OKV52" i="11"/>
  <c r="OKW52" i="11"/>
  <c r="OKX52" i="11"/>
  <c r="OKY52" i="11"/>
  <c r="OKZ52" i="11"/>
  <c r="OLA52" i="11"/>
  <c r="OLB52" i="11"/>
  <c r="OLC52" i="11"/>
  <c r="OLD52" i="11"/>
  <c r="OLE52" i="11"/>
  <c r="OLF52" i="11"/>
  <c r="OLG52" i="11"/>
  <c r="OLH52" i="11"/>
  <c r="OLI52" i="11"/>
  <c r="OLJ52" i="11"/>
  <c r="OLK52" i="11"/>
  <c r="OLL52" i="11"/>
  <c r="OLM52" i="11"/>
  <c r="OLN52" i="11"/>
  <c r="OLO52" i="11"/>
  <c r="OLP52" i="11"/>
  <c r="OLQ52" i="11"/>
  <c r="OLR52" i="11"/>
  <c r="OLS52" i="11"/>
  <c r="OLT52" i="11"/>
  <c r="OLU52" i="11"/>
  <c r="OLV52" i="11"/>
  <c r="OLW52" i="11"/>
  <c r="OLX52" i="11"/>
  <c r="OLY52" i="11"/>
  <c r="OLZ52" i="11"/>
  <c r="OMA52" i="11"/>
  <c r="OMB52" i="11"/>
  <c r="OMC52" i="11"/>
  <c r="OMD52" i="11"/>
  <c r="OME52" i="11"/>
  <c r="OMF52" i="11"/>
  <c r="OMG52" i="11"/>
  <c r="OMH52" i="11"/>
  <c r="OMI52" i="11"/>
  <c r="OMJ52" i="11"/>
  <c r="OMK52" i="11"/>
  <c r="OML52" i="11"/>
  <c r="OMM52" i="11"/>
  <c r="OMN52" i="11"/>
  <c r="OMO52" i="11"/>
  <c r="OMP52" i="11"/>
  <c r="OMQ52" i="11"/>
  <c r="OMR52" i="11"/>
  <c r="OMS52" i="11"/>
  <c r="OMT52" i="11"/>
  <c r="OMU52" i="11"/>
  <c r="OMV52" i="11"/>
  <c r="OMW52" i="11"/>
  <c r="OMX52" i="11"/>
  <c r="OMY52" i="11"/>
  <c r="OMZ52" i="11"/>
  <c r="ONA52" i="11"/>
  <c r="ONB52" i="11"/>
  <c r="ONC52" i="11"/>
  <c r="OND52" i="11"/>
  <c r="ONE52" i="11"/>
  <c r="ONF52" i="11"/>
  <c r="ONG52" i="11"/>
  <c r="ONH52" i="11"/>
  <c r="ONI52" i="11"/>
  <c r="ONJ52" i="11"/>
  <c r="ONK52" i="11"/>
  <c r="ONL52" i="11"/>
  <c r="ONM52" i="11"/>
  <c r="ONN52" i="11"/>
  <c r="ONO52" i="11"/>
  <c r="ONP52" i="11"/>
  <c r="ONQ52" i="11"/>
  <c r="ONR52" i="11"/>
  <c r="ONS52" i="11"/>
  <c r="ONT52" i="11"/>
  <c r="ONU52" i="11"/>
  <c r="ONV52" i="11"/>
  <c r="ONW52" i="11"/>
  <c r="ONX52" i="11"/>
  <c r="ONY52" i="11"/>
  <c r="ONZ52" i="11"/>
  <c r="OOA52" i="11"/>
  <c r="OOB52" i="11"/>
  <c r="OOC52" i="11"/>
  <c r="OOD52" i="11"/>
  <c r="OOE52" i="11"/>
  <c r="OOF52" i="11"/>
  <c r="OOG52" i="11"/>
  <c r="OOH52" i="11"/>
  <c r="OOI52" i="11"/>
  <c r="OOJ52" i="11"/>
  <c r="OOK52" i="11"/>
  <c r="OOL52" i="11"/>
  <c r="OOM52" i="11"/>
  <c r="OON52" i="11"/>
  <c r="OOO52" i="11"/>
  <c r="OOP52" i="11"/>
  <c r="OOQ52" i="11"/>
  <c r="OOR52" i="11"/>
  <c r="OOS52" i="11"/>
  <c r="OOT52" i="11"/>
  <c r="OOU52" i="11"/>
  <c r="OOV52" i="11"/>
  <c r="OOW52" i="11"/>
  <c r="OOX52" i="11"/>
  <c r="OOY52" i="11"/>
  <c r="OOZ52" i="11"/>
  <c r="OPA52" i="11"/>
  <c r="OPB52" i="11"/>
  <c r="OPC52" i="11"/>
  <c r="OPD52" i="11"/>
  <c r="OPE52" i="11"/>
  <c r="OPF52" i="11"/>
  <c r="OPG52" i="11"/>
  <c r="OPH52" i="11"/>
  <c r="OPI52" i="11"/>
  <c r="OPJ52" i="11"/>
  <c r="OPK52" i="11"/>
  <c r="OPL52" i="11"/>
  <c r="OPM52" i="11"/>
  <c r="OPN52" i="11"/>
  <c r="OPO52" i="11"/>
  <c r="OPP52" i="11"/>
  <c r="OPQ52" i="11"/>
  <c r="OPR52" i="11"/>
  <c r="OPS52" i="11"/>
  <c r="OPT52" i="11"/>
  <c r="OPU52" i="11"/>
  <c r="OPV52" i="11"/>
  <c r="OPW52" i="11"/>
  <c r="OPX52" i="11"/>
  <c r="OPY52" i="11"/>
  <c r="OPZ52" i="11"/>
  <c r="OQA52" i="11"/>
  <c r="OQB52" i="11"/>
  <c r="OQC52" i="11"/>
  <c r="OQD52" i="11"/>
  <c r="OQE52" i="11"/>
  <c r="OQF52" i="11"/>
  <c r="OQG52" i="11"/>
  <c r="OQH52" i="11"/>
  <c r="OQI52" i="11"/>
  <c r="OQJ52" i="11"/>
  <c r="OQK52" i="11"/>
  <c r="OQL52" i="11"/>
  <c r="OQM52" i="11"/>
  <c r="OQN52" i="11"/>
  <c r="OQO52" i="11"/>
  <c r="OQP52" i="11"/>
  <c r="OQQ52" i="11"/>
  <c r="OQR52" i="11"/>
  <c r="OQS52" i="11"/>
  <c r="OQT52" i="11"/>
  <c r="OQU52" i="11"/>
  <c r="OQV52" i="11"/>
  <c r="OQW52" i="11"/>
  <c r="OQX52" i="11"/>
  <c r="OQY52" i="11"/>
  <c r="OQZ52" i="11"/>
  <c r="ORA52" i="11"/>
  <c r="ORB52" i="11"/>
  <c r="ORC52" i="11"/>
  <c r="ORD52" i="11"/>
  <c r="ORE52" i="11"/>
  <c r="ORF52" i="11"/>
  <c r="ORG52" i="11"/>
  <c r="ORH52" i="11"/>
  <c r="ORI52" i="11"/>
  <c r="ORJ52" i="11"/>
  <c r="ORK52" i="11"/>
  <c r="ORL52" i="11"/>
  <c r="ORM52" i="11"/>
  <c r="ORN52" i="11"/>
  <c r="ORO52" i="11"/>
  <c r="ORP52" i="11"/>
  <c r="ORQ52" i="11"/>
  <c r="ORR52" i="11"/>
  <c r="ORS52" i="11"/>
  <c r="ORT52" i="11"/>
  <c r="ORU52" i="11"/>
  <c r="ORV52" i="11"/>
  <c r="ORW52" i="11"/>
  <c r="ORX52" i="11"/>
  <c r="ORY52" i="11"/>
  <c r="ORZ52" i="11"/>
  <c r="OSA52" i="11"/>
  <c r="OSB52" i="11"/>
  <c r="OSC52" i="11"/>
  <c r="OSD52" i="11"/>
  <c r="OSE52" i="11"/>
  <c r="OSF52" i="11"/>
  <c r="OSG52" i="11"/>
  <c r="OSH52" i="11"/>
  <c r="OSI52" i="11"/>
  <c r="OSJ52" i="11"/>
  <c r="OSK52" i="11"/>
  <c r="OSL52" i="11"/>
  <c r="OSM52" i="11"/>
  <c r="OSN52" i="11"/>
  <c r="OSO52" i="11"/>
  <c r="OSP52" i="11"/>
  <c r="OSQ52" i="11"/>
  <c r="OSR52" i="11"/>
  <c r="OSS52" i="11"/>
  <c r="OST52" i="11"/>
  <c r="OSU52" i="11"/>
  <c r="OSV52" i="11"/>
  <c r="OSW52" i="11"/>
  <c r="OSX52" i="11"/>
  <c r="OSY52" i="11"/>
  <c r="OSZ52" i="11"/>
  <c r="OTA52" i="11"/>
  <c r="OTB52" i="11"/>
  <c r="OTC52" i="11"/>
  <c r="OTD52" i="11"/>
  <c r="OTE52" i="11"/>
  <c r="OTF52" i="11"/>
  <c r="OTG52" i="11"/>
  <c r="OTH52" i="11"/>
  <c r="OTI52" i="11"/>
  <c r="OTJ52" i="11"/>
  <c r="OTK52" i="11"/>
  <c r="OTL52" i="11"/>
  <c r="OTM52" i="11"/>
  <c r="OTN52" i="11"/>
  <c r="OTO52" i="11"/>
  <c r="OTP52" i="11"/>
  <c r="OTQ52" i="11"/>
  <c r="OTR52" i="11"/>
  <c r="OTS52" i="11"/>
  <c r="OTT52" i="11"/>
  <c r="OTU52" i="11"/>
  <c r="OTV52" i="11"/>
  <c r="OTW52" i="11"/>
  <c r="OTX52" i="11"/>
  <c r="OTY52" i="11"/>
  <c r="OTZ52" i="11"/>
  <c r="OUA52" i="11"/>
  <c r="OUB52" i="11"/>
  <c r="OUC52" i="11"/>
  <c r="OUD52" i="11"/>
  <c r="OUE52" i="11"/>
  <c r="OUF52" i="11"/>
  <c r="OUG52" i="11"/>
  <c r="OUH52" i="11"/>
  <c r="OUI52" i="11"/>
  <c r="OUJ52" i="11"/>
  <c r="OUK52" i="11"/>
  <c r="OUL52" i="11"/>
  <c r="OUM52" i="11"/>
  <c r="OUN52" i="11"/>
  <c r="OUO52" i="11"/>
  <c r="OUP52" i="11"/>
  <c r="OUQ52" i="11"/>
  <c r="OUR52" i="11"/>
  <c r="OUS52" i="11"/>
  <c r="OUT52" i="11"/>
  <c r="OUU52" i="11"/>
  <c r="OUV52" i="11"/>
  <c r="OUW52" i="11"/>
  <c r="OUX52" i="11"/>
  <c r="OUY52" i="11"/>
  <c r="OUZ52" i="11"/>
  <c r="OVA52" i="11"/>
  <c r="OVB52" i="11"/>
  <c r="OVC52" i="11"/>
  <c r="OVD52" i="11"/>
  <c r="OVE52" i="11"/>
  <c r="OVF52" i="11"/>
  <c r="OVG52" i="11"/>
  <c r="OVH52" i="11"/>
  <c r="OVI52" i="11"/>
  <c r="OVJ52" i="11"/>
  <c r="OVK52" i="11"/>
  <c r="OVL52" i="11"/>
  <c r="OVM52" i="11"/>
  <c r="OVN52" i="11"/>
  <c r="OVO52" i="11"/>
  <c r="OVP52" i="11"/>
  <c r="OVQ52" i="11"/>
  <c r="OVR52" i="11"/>
  <c r="OVS52" i="11"/>
  <c r="OVT52" i="11"/>
  <c r="OVU52" i="11"/>
  <c r="OVV52" i="11"/>
  <c r="OVW52" i="11"/>
  <c r="OVX52" i="11"/>
  <c r="OVY52" i="11"/>
  <c r="OVZ52" i="11"/>
  <c r="OWA52" i="11"/>
  <c r="OWB52" i="11"/>
  <c r="OWC52" i="11"/>
  <c r="OWD52" i="11"/>
  <c r="OWE52" i="11"/>
  <c r="OWF52" i="11"/>
  <c r="OWG52" i="11"/>
  <c r="OWH52" i="11"/>
  <c r="OWI52" i="11"/>
  <c r="OWJ52" i="11"/>
  <c r="OWK52" i="11"/>
  <c r="OWL52" i="11"/>
  <c r="OWM52" i="11"/>
  <c r="OWN52" i="11"/>
  <c r="OWO52" i="11"/>
  <c r="OWP52" i="11"/>
  <c r="OWQ52" i="11"/>
  <c r="OWR52" i="11"/>
  <c r="OWS52" i="11"/>
  <c r="OWT52" i="11"/>
  <c r="OWU52" i="11"/>
  <c r="OWV52" i="11"/>
  <c r="OWW52" i="11"/>
  <c r="OWX52" i="11"/>
  <c r="OWY52" i="11"/>
  <c r="OWZ52" i="11"/>
  <c r="OXA52" i="11"/>
  <c r="OXB52" i="11"/>
  <c r="OXC52" i="11"/>
  <c r="OXD52" i="11"/>
  <c r="OXE52" i="11"/>
  <c r="OXF52" i="11"/>
  <c r="OXG52" i="11"/>
  <c r="OXH52" i="11"/>
  <c r="OXI52" i="11"/>
  <c r="OXJ52" i="11"/>
  <c r="OXK52" i="11"/>
  <c r="OXL52" i="11"/>
  <c r="OXM52" i="11"/>
  <c r="OXN52" i="11"/>
  <c r="OXO52" i="11"/>
  <c r="OXP52" i="11"/>
  <c r="OXQ52" i="11"/>
  <c r="OXR52" i="11"/>
  <c r="OXS52" i="11"/>
  <c r="OXT52" i="11"/>
  <c r="OXU52" i="11"/>
  <c r="OXV52" i="11"/>
  <c r="OXW52" i="11"/>
  <c r="OXX52" i="11"/>
  <c r="OXY52" i="11"/>
  <c r="OXZ52" i="11"/>
  <c r="OYA52" i="11"/>
  <c r="OYB52" i="11"/>
  <c r="OYC52" i="11"/>
  <c r="OYD52" i="11"/>
  <c r="OYE52" i="11"/>
  <c r="OYF52" i="11"/>
  <c r="OYG52" i="11"/>
  <c r="OYH52" i="11"/>
  <c r="OYI52" i="11"/>
  <c r="OYJ52" i="11"/>
  <c r="OYK52" i="11"/>
  <c r="OYL52" i="11"/>
  <c r="OYM52" i="11"/>
  <c r="OYN52" i="11"/>
  <c r="OYO52" i="11"/>
  <c r="OYP52" i="11"/>
  <c r="OYQ52" i="11"/>
  <c r="OYR52" i="11"/>
  <c r="OYS52" i="11"/>
  <c r="OYT52" i="11"/>
  <c r="OYU52" i="11"/>
  <c r="OYV52" i="11"/>
  <c r="OYW52" i="11"/>
  <c r="OYX52" i="11"/>
  <c r="OYY52" i="11"/>
  <c r="OYZ52" i="11"/>
  <c r="OZA52" i="11"/>
  <c r="OZB52" i="11"/>
  <c r="OZC52" i="11"/>
  <c r="OZD52" i="11"/>
  <c r="OZE52" i="11"/>
  <c r="OZF52" i="11"/>
  <c r="OZG52" i="11"/>
  <c r="OZH52" i="11"/>
  <c r="OZI52" i="11"/>
  <c r="OZJ52" i="11"/>
  <c r="OZK52" i="11"/>
  <c r="OZL52" i="11"/>
  <c r="OZM52" i="11"/>
  <c r="OZN52" i="11"/>
  <c r="OZO52" i="11"/>
  <c r="OZP52" i="11"/>
  <c r="OZQ52" i="11"/>
  <c r="OZR52" i="11"/>
  <c r="OZS52" i="11"/>
  <c r="OZT52" i="11"/>
  <c r="OZU52" i="11"/>
  <c r="OZV52" i="11"/>
  <c r="OZW52" i="11"/>
  <c r="OZX52" i="11"/>
  <c r="OZY52" i="11"/>
  <c r="OZZ52" i="11"/>
  <c r="PAA52" i="11"/>
  <c r="PAB52" i="11"/>
  <c r="PAC52" i="11"/>
  <c r="PAD52" i="11"/>
  <c r="PAE52" i="11"/>
  <c r="PAF52" i="11"/>
  <c r="PAG52" i="11"/>
  <c r="PAH52" i="11"/>
  <c r="PAI52" i="11"/>
  <c r="PAJ52" i="11"/>
  <c r="PAK52" i="11"/>
  <c r="PAL52" i="11"/>
  <c r="PAM52" i="11"/>
  <c r="PAN52" i="11"/>
  <c r="PAO52" i="11"/>
  <c r="PAP52" i="11"/>
  <c r="PAQ52" i="11"/>
  <c r="PAR52" i="11"/>
  <c r="PAS52" i="11"/>
  <c r="PAT52" i="11"/>
  <c r="PAU52" i="11"/>
  <c r="PAV52" i="11"/>
  <c r="PAW52" i="11"/>
  <c r="PAX52" i="11"/>
  <c r="PAY52" i="11"/>
  <c r="PAZ52" i="11"/>
  <c r="PBA52" i="11"/>
  <c r="PBB52" i="11"/>
  <c r="PBC52" i="11"/>
  <c r="PBD52" i="11"/>
  <c r="PBE52" i="11"/>
  <c r="PBF52" i="11"/>
  <c r="PBG52" i="11"/>
  <c r="PBH52" i="11"/>
  <c r="PBI52" i="11"/>
  <c r="PBJ52" i="11"/>
  <c r="PBK52" i="11"/>
  <c r="PBL52" i="11"/>
  <c r="PBM52" i="11"/>
  <c r="PBN52" i="11"/>
  <c r="PBO52" i="11"/>
  <c r="PBP52" i="11"/>
  <c r="PBQ52" i="11"/>
  <c r="PBR52" i="11"/>
  <c r="PBS52" i="11"/>
  <c r="PBT52" i="11"/>
  <c r="PBU52" i="11"/>
  <c r="PBV52" i="11"/>
  <c r="PBW52" i="11"/>
  <c r="PBX52" i="11"/>
  <c r="PBY52" i="11"/>
  <c r="PBZ52" i="11"/>
  <c r="PCA52" i="11"/>
  <c r="PCB52" i="11"/>
  <c r="PCC52" i="11"/>
  <c r="PCD52" i="11"/>
  <c r="PCE52" i="11"/>
  <c r="PCF52" i="11"/>
  <c r="PCG52" i="11"/>
  <c r="PCH52" i="11"/>
  <c r="PCI52" i="11"/>
  <c r="PCJ52" i="11"/>
  <c r="PCK52" i="11"/>
  <c r="PCL52" i="11"/>
  <c r="PCM52" i="11"/>
  <c r="PCN52" i="11"/>
  <c r="PCO52" i="11"/>
  <c r="PCP52" i="11"/>
  <c r="PCQ52" i="11"/>
  <c r="PCR52" i="11"/>
  <c r="PCS52" i="11"/>
  <c r="PCT52" i="11"/>
  <c r="PCU52" i="11"/>
  <c r="PCV52" i="11"/>
  <c r="PCW52" i="11"/>
  <c r="PCX52" i="11"/>
  <c r="PCY52" i="11"/>
  <c r="PCZ52" i="11"/>
  <c r="PDA52" i="11"/>
  <c r="PDB52" i="11"/>
  <c r="PDC52" i="11"/>
  <c r="PDD52" i="11"/>
  <c r="PDE52" i="11"/>
  <c r="PDF52" i="11"/>
  <c r="PDG52" i="11"/>
  <c r="PDH52" i="11"/>
  <c r="PDI52" i="11"/>
  <c r="PDJ52" i="11"/>
  <c r="PDK52" i="11"/>
  <c r="PDL52" i="11"/>
  <c r="PDM52" i="11"/>
  <c r="PDN52" i="11"/>
  <c r="PDO52" i="11"/>
  <c r="PDP52" i="11"/>
  <c r="PDQ52" i="11"/>
  <c r="PDR52" i="11"/>
  <c r="PDS52" i="11"/>
  <c r="PDT52" i="11"/>
  <c r="PDU52" i="11"/>
  <c r="PDV52" i="11"/>
  <c r="PDW52" i="11"/>
  <c r="PDX52" i="11"/>
  <c r="PDY52" i="11"/>
  <c r="PDZ52" i="11"/>
  <c r="PEA52" i="11"/>
  <c r="PEB52" i="11"/>
  <c r="PEC52" i="11"/>
  <c r="PED52" i="11"/>
  <c r="PEE52" i="11"/>
  <c r="PEF52" i="11"/>
  <c r="PEG52" i="11"/>
  <c r="PEH52" i="11"/>
  <c r="PEI52" i="11"/>
  <c r="PEJ52" i="11"/>
  <c r="PEK52" i="11"/>
  <c r="PEL52" i="11"/>
  <c r="PEM52" i="11"/>
  <c r="PEN52" i="11"/>
  <c r="PEO52" i="11"/>
  <c r="PEP52" i="11"/>
  <c r="PEQ52" i="11"/>
  <c r="PER52" i="11"/>
  <c r="PES52" i="11"/>
  <c r="PET52" i="11"/>
  <c r="PEU52" i="11"/>
  <c r="PEV52" i="11"/>
  <c r="PEW52" i="11"/>
  <c r="PEX52" i="11"/>
  <c r="PEY52" i="11"/>
  <c r="PEZ52" i="11"/>
  <c r="PFA52" i="11"/>
  <c r="PFB52" i="11"/>
  <c r="PFC52" i="11"/>
  <c r="PFD52" i="11"/>
  <c r="PFE52" i="11"/>
  <c r="PFF52" i="11"/>
  <c r="PFG52" i="11"/>
  <c r="PFH52" i="11"/>
  <c r="PFI52" i="11"/>
  <c r="PFJ52" i="11"/>
  <c r="PFK52" i="11"/>
  <c r="PFL52" i="11"/>
  <c r="PFM52" i="11"/>
  <c r="PFN52" i="11"/>
  <c r="PFO52" i="11"/>
  <c r="PFP52" i="11"/>
  <c r="PFQ52" i="11"/>
  <c r="PFR52" i="11"/>
  <c r="PFS52" i="11"/>
  <c r="PFT52" i="11"/>
  <c r="PFU52" i="11"/>
  <c r="PFV52" i="11"/>
  <c r="PFW52" i="11"/>
  <c r="PFX52" i="11"/>
  <c r="PFY52" i="11"/>
  <c r="PFZ52" i="11"/>
  <c r="PGA52" i="11"/>
  <c r="PGB52" i="11"/>
  <c r="PGC52" i="11"/>
  <c r="PGD52" i="11"/>
  <c r="PGE52" i="11"/>
  <c r="PGF52" i="11"/>
  <c r="PGG52" i="11"/>
  <c r="PGH52" i="11"/>
  <c r="PGI52" i="11"/>
  <c r="PGJ52" i="11"/>
  <c r="PGK52" i="11"/>
  <c r="PGL52" i="11"/>
  <c r="PGM52" i="11"/>
  <c r="PGN52" i="11"/>
  <c r="PGO52" i="11"/>
  <c r="PGP52" i="11"/>
  <c r="PGQ52" i="11"/>
  <c r="PGR52" i="11"/>
  <c r="PGS52" i="11"/>
  <c r="PGT52" i="11"/>
  <c r="PGU52" i="11"/>
  <c r="PGV52" i="11"/>
  <c r="PGW52" i="11"/>
  <c r="PGX52" i="11"/>
  <c r="PGY52" i="11"/>
  <c r="PGZ52" i="11"/>
  <c r="PHA52" i="11"/>
  <c r="PHB52" i="11"/>
  <c r="PHC52" i="11"/>
  <c r="PHD52" i="11"/>
  <c r="PHE52" i="11"/>
  <c r="PHF52" i="11"/>
  <c r="PHG52" i="11"/>
  <c r="PHH52" i="11"/>
  <c r="PHI52" i="11"/>
  <c r="PHJ52" i="11"/>
  <c r="PHK52" i="11"/>
  <c r="PHL52" i="11"/>
  <c r="PHM52" i="11"/>
  <c r="PHN52" i="11"/>
  <c r="PHO52" i="11"/>
  <c r="PHP52" i="11"/>
  <c r="PHQ52" i="11"/>
  <c r="PHR52" i="11"/>
  <c r="PHS52" i="11"/>
  <c r="PHT52" i="11"/>
  <c r="PHU52" i="11"/>
  <c r="PHV52" i="11"/>
  <c r="PHW52" i="11"/>
  <c r="PHX52" i="11"/>
  <c r="PHY52" i="11"/>
  <c r="PHZ52" i="11"/>
  <c r="PIA52" i="11"/>
  <c r="PIB52" i="11"/>
  <c r="PIC52" i="11"/>
  <c r="PID52" i="11"/>
  <c r="PIE52" i="11"/>
  <c r="PIF52" i="11"/>
  <c r="PIG52" i="11"/>
  <c r="PIH52" i="11"/>
  <c r="PII52" i="11"/>
  <c r="PIJ52" i="11"/>
  <c r="PIK52" i="11"/>
  <c r="PIL52" i="11"/>
  <c r="PIM52" i="11"/>
  <c r="PIN52" i="11"/>
  <c r="PIO52" i="11"/>
  <c r="PIP52" i="11"/>
  <c r="PIQ52" i="11"/>
  <c r="PIR52" i="11"/>
  <c r="PIS52" i="11"/>
  <c r="PIT52" i="11"/>
  <c r="PIU52" i="11"/>
  <c r="PIV52" i="11"/>
  <c r="PIW52" i="11"/>
  <c r="PIX52" i="11"/>
  <c r="PIY52" i="11"/>
  <c r="PIZ52" i="11"/>
  <c r="PJA52" i="11"/>
  <c r="PJB52" i="11"/>
  <c r="PJC52" i="11"/>
  <c r="PJD52" i="11"/>
  <c r="PJE52" i="11"/>
  <c r="PJF52" i="11"/>
  <c r="PJG52" i="11"/>
  <c r="PJH52" i="11"/>
  <c r="PJI52" i="11"/>
  <c r="PJJ52" i="11"/>
  <c r="PJK52" i="11"/>
  <c r="PJL52" i="11"/>
  <c r="PJM52" i="11"/>
  <c r="PJN52" i="11"/>
  <c r="PJO52" i="11"/>
  <c r="PJP52" i="11"/>
  <c r="PJQ52" i="11"/>
  <c r="PJR52" i="11"/>
  <c r="PJS52" i="11"/>
  <c r="PJT52" i="11"/>
  <c r="PJU52" i="11"/>
  <c r="PJV52" i="11"/>
  <c r="PJW52" i="11"/>
  <c r="PJX52" i="11"/>
  <c r="PJY52" i="11"/>
  <c r="PJZ52" i="11"/>
  <c r="PKA52" i="11"/>
  <c r="PKB52" i="11"/>
  <c r="PKC52" i="11"/>
  <c r="PKD52" i="11"/>
  <c r="PKE52" i="11"/>
  <c r="PKF52" i="11"/>
  <c r="PKG52" i="11"/>
  <c r="PKH52" i="11"/>
  <c r="PKI52" i="11"/>
  <c r="PKJ52" i="11"/>
  <c r="PKK52" i="11"/>
  <c r="PKL52" i="11"/>
  <c r="PKM52" i="11"/>
  <c r="PKN52" i="11"/>
  <c r="PKO52" i="11"/>
  <c r="PKP52" i="11"/>
  <c r="PKQ52" i="11"/>
  <c r="PKR52" i="11"/>
  <c r="PKS52" i="11"/>
  <c r="PKT52" i="11"/>
  <c r="PKU52" i="11"/>
  <c r="PKV52" i="11"/>
  <c r="PKW52" i="11"/>
  <c r="PKX52" i="11"/>
  <c r="PKY52" i="11"/>
  <c r="PKZ52" i="11"/>
  <c r="PLA52" i="11"/>
  <c r="PLB52" i="11"/>
  <c r="PLC52" i="11"/>
  <c r="PLD52" i="11"/>
  <c r="PLE52" i="11"/>
  <c r="PLF52" i="11"/>
  <c r="PLG52" i="11"/>
  <c r="PLH52" i="11"/>
  <c r="PLI52" i="11"/>
  <c r="PLJ52" i="11"/>
  <c r="PLK52" i="11"/>
  <c r="PLL52" i="11"/>
  <c r="PLM52" i="11"/>
  <c r="PLN52" i="11"/>
  <c r="PLO52" i="11"/>
  <c r="PLP52" i="11"/>
  <c r="PLQ52" i="11"/>
  <c r="PLR52" i="11"/>
  <c r="PLS52" i="11"/>
  <c r="PLT52" i="11"/>
  <c r="PLU52" i="11"/>
  <c r="PLV52" i="11"/>
  <c r="PLW52" i="11"/>
  <c r="PLX52" i="11"/>
  <c r="PLY52" i="11"/>
  <c r="PLZ52" i="11"/>
  <c r="PMA52" i="11"/>
  <c r="PMB52" i="11"/>
  <c r="PMC52" i="11"/>
  <c r="PMD52" i="11"/>
  <c r="PME52" i="11"/>
  <c r="PMF52" i="11"/>
  <c r="PMG52" i="11"/>
  <c r="PMH52" i="11"/>
  <c r="PMI52" i="11"/>
  <c r="PMJ52" i="11"/>
  <c r="PMK52" i="11"/>
  <c r="PML52" i="11"/>
  <c r="PMM52" i="11"/>
  <c r="PMN52" i="11"/>
  <c r="PMO52" i="11"/>
  <c r="PMP52" i="11"/>
  <c r="PMQ52" i="11"/>
  <c r="PMR52" i="11"/>
  <c r="PMS52" i="11"/>
  <c r="PMT52" i="11"/>
  <c r="PMU52" i="11"/>
  <c r="PMV52" i="11"/>
  <c r="PMW52" i="11"/>
  <c r="PMX52" i="11"/>
  <c r="PMY52" i="11"/>
  <c r="PMZ52" i="11"/>
  <c r="PNA52" i="11"/>
  <c r="PNB52" i="11"/>
  <c r="PNC52" i="11"/>
  <c r="PND52" i="11"/>
  <c r="PNE52" i="11"/>
  <c r="PNF52" i="11"/>
  <c r="PNG52" i="11"/>
  <c r="PNH52" i="11"/>
  <c r="PNI52" i="11"/>
  <c r="PNJ52" i="11"/>
  <c r="PNK52" i="11"/>
  <c r="PNL52" i="11"/>
  <c r="PNM52" i="11"/>
  <c r="PNN52" i="11"/>
  <c r="PNO52" i="11"/>
  <c r="PNP52" i="11"/>
  <c r="PNQ52" i="11"/>
  <c r="PNR52" i="11"/>
  <c r="PNS52" i="11"/>
  <c r="PNT52" i="11"/>
  <c r="PNU52" i="11"/>
  <c r="PNV52" i="11"/>
  <c r="PNW52" i="11"/>
  <c r="PNX52" i="11"/>
  <c r="PNY52" i="11"/>
  <c r="PNZ52" i="11"/>
  <c r="POA52" i="11"/>
  <c r="POB52" i="11"/>
  <c r="POC52" i="11"/>
  <c r="POD52" i="11"/>
  <c r="POE52" i="11"/>
  <c r="POF52" i="11"/>
  <c r="POG52" i="11"/>
  <c r="POH52" i="11"/>
  <c r="POI52" i="11"/>
  <c r="POJ52" i="11"/>
  <c r="POK52" i="11"/>
  <c r="POL52" i="11"/>
  <c r="POM52" i="11"/>
  <c r="PON52" i="11"/>
  <c r="POO52" i="11"/>
  <c r="POP52" i="11"/>
  <c r="POQ52" i="11"/>
  <c r="POR52" i="11"/>
  <c r="POS52" i="11"/>
  <c r="POT52" i="11"/>
  <c r="POU52" i="11"/>
  <c r="POV52" i="11"/>
  <c r="POW52" i="11"/>
  <c r="POX52" i="11"/>
  <c r="POY52" i="11"/>
  <c r="POZ52" i="11"/>
  <c r="PPA52" i="11"/>
  <c r="PPB52" i="11"/>
  <c r="PPC52" i="11"/>
  <c r="PPD52" i="11"/>
  <c r="PPE52" i="11"/>
  <c r="PPF52" i="11"/>
  <c r="PPG52" i="11"/>
  <c r="PPH52" i="11"/>
  <c r="PPI52" i="11"/>
  <c r="PPJ52" i="11"/>
  <c r="PPK52" i="11"/>
  <c r="PPL52" i="11"/>
  <c r="PPM52" i="11"/>
  <c r="PPN52" i="11"/>
  <c r="PPO52" i="11"/>
  <c r="PPP52" i="11"/>
  <c r="PPQ52" i="11"/>
  <c r="PPR52" i="11"/>
  <c r="PPS52" i="11"/>
  <c r="PPT52" i="11"/>
  <c r="PPU52" i="11"/>
  <c r="PPV52" i="11"/>
  <c r="PPW52" i="11"/>
  <c r="PPX52" i="11"/>
  <c r="PPY52" i="11"/>
  <c r="PPZ52" i="11"/>
  <c r="PQA52" i="11"/>
  <c r="PQB52" i="11"/>
  <c r="PQC52" i="11"/>
  <c r="PQD52" i="11"/>
  <c r="PQE52" i="11"/>
  <c r="PQF52" i="11"/>
  <c r="PQG52" i="11"/>
  <c r="PQH52" i="11"/>
  <c r="PQI52" i="11"/>
  <c r="PQJ52" i="11"/>
  <c r="PQK52" i="11"/>
  <c r="PQL52" i="11"/>
  <c r="PQM52" i="11"/>
  <c r="PQN52" i="11"/>
  <c r="PQO52" i="11"/>
  <c r="PQP52" i="11"/>
  <c r="PQQ52" i="11"/>
  <c r="PQR52" i="11"/>
  <c r="PQS52" i="11"/>
  <c r="PQT52" i="11"/>
  <c r="PQU52" i="11"/>
  <c r="PQV52" i="11"/>
  <c r="PQW52" i="11"/>
  <c r="PQX52" i="11"/>
  <c r="PQY52" i="11"/>
  <c r="PQZ52" i="11"/>
  <c r="PRA52" i="11"/>
  <c r="PRB52" i="11"/>
  <c r="PRC52" i="11"/>
  <c r="PRD52" i="11"/>
  <c r="PRE52" i="11"/>
  <c r="PRF52" i="11"/>
  <c r="PRG52" i="11"/>
  <c r="PRH52" i="11"/>
  <c r="PRI52" i="11"/>
  <c r="PRJ52" i="11"/>
  <c r="PRK52" i="11"/>
  <c r="PRL52" i="11"/>
  <c r="PRM52" i="11"/>
  <c r="PRN52" i="11"/>
  <c r="PRO52" i="11"/>
  <c r="PRP52" i="11"/>
  <c r="PRQ52" i="11"/>
  <c r="PRR52" i="11"/>
  <c r="PRS52" i="11"/>
  <c r="PRT52" i="11"/>
  <c r="PRU52" i="11"/>
  <c r="PRV52" i="11"/>
  <c r="PRW52" i="11"/>
  <c r="PRX52" i="11"/>
  <c r="PRY52" i="11"/>
  <c r="PRZ52" i="11"/>
  <c r="PSA52" i="11"/>
  <c r="PSB52" i="11"/>
  <c r="PSC52" i="11"/>
  <c r="PSD52" i="11"/>
  <c r="PSE52" i="11"/>
  <c r="PSF52" i="11"/>
  <c r="PSG52" i="11"/>
  <c r="PSH52" i="11"/>
  <c r="PSI52" i="11"/>
  <c r="PSJ52" i="11"/>
  <c r="PSK52" i="11"/>
  <c r="PSL52" i="11"/>
  <c r="PSM52" i="11"/>
  <c r="PSN52" i="11"/>
  <c r="PSO52" i="11"/>
  <c r="PSP52" i="11"/>
  <c r="PSQ52" i="11"/>
  <c r="PSR52" i="11"/>
  <c r="PSS52" i="11"/>
  <c r="PST52" i="11"/>
  <c r="PSU52" i="11"/>
  <c r="PSV52" i="11"/>
  <c r="PSW52" i="11"/>
  <c r="PSX52" i="11"/>
  <c r="PSY52" i="11"/>
  <c r="PSZ52" i="11"/>
  <c r="PTA52" i="11"/>
  <c r="PTB52" i="11"/>
  <c r="PTC52" i="11"/>
  <c r="PTD52" i="11"/>
  <c r="PTE52" i="11"/>
  <c r="PTF52" i="11"/>
  <c r="PTG52" i="11"/>
  <c r="PTH52" i="11"/>
  <c r="PTI52" i="11"/>
  <c r="PTJ52" i="11"/>
  <c r="PTK52" i="11"/>
  <c r="PTL52" i="11"/>
  <c r="PTM52" i="11"/>
  <c r="PTN52" i="11"/>
  <c r="PTO52" i="11"/>
  <c r="PTP52" i="11"/>
  <c r="PTQ52" i="11"/>
  <c r="PTR52" i="11"/>
  <c r="PTS52" i="11"/>
  <c r="PTT52" i="11"/>
  <c r="PTU52" i="11"/>
  <c r="PTV52" i="11"/>
  <c r="PTW52" i="11"/>
  <c r="PTX52" i="11"/>
  <c r="PTY52" i="11"/>
  <c r="PTZ52" i="11"/>
  <c r="PUA52" i="11"/>
  <c r="PUB52" i="11"/>
  <c r="PUC52" i="11"/>
  <c r="PUD52" i="11"/>
  <c r="PUE52" i="11"/>
  <c r="PUF52" i="11"/>
  <c r="PUG52" i="11"/>
  <c r="PUH52" i="11"/>
  <c r="PUI52" i="11"/>
  <c r="PUJ52" i="11"/>
  <c r="PUK52" i="11"/>
  <c r="PUL52" i="11"/>
  <c r="PUM52" i="11"/>
  <c r="PUN52" i="11"/>
  <c r="PUO52" i="11"/>
  <c r="PUP52" i="11"/>
  <c r="PUQ52" i="11"/>
  <c r="PUR52" i="11"/>
  <c r="PUS52" i="11"/>
  <c r="PUT52" i="11"/>
  <c r="PUU52" i="11"/>
  <c r="PUV52" i="11"/>
  <c r="PUW52" i="11"/>
  <c r="PUX52" i="11"/>
  <c r="PUY52" i="11"/>
  <c r="PUZ52" i="11"/>
  <c r="PVA52" i="11"/>
  <c r="PVB52" i="11"/>
  <c r="PVC52" i="11"/>
  <c r="PVD52" i="11"/>
  <c r="PVE52" i="11"/>
  <c r="PVF52" i="11"/>
  <c r="PVG52" i="11"/>
  <c r="PVH52" i="11"/>
  <c r="PVI52" i="11"/>
  <c r="PVJ52" i="11"/>
  <c r="PVK52" i="11"/>
  <c r="PVL52" i="11"/>
  <c r="PVM52" i="11"/>
  <c r="PVN52" i="11"/>
  <c r="PVO52" i="11"/>
  <c r="PVP52" i="11"/>
  <c r="PVQ52" i="11"/>
  <c r="PVR52" i="11"/>
  <c r="PVS52" i="11"/>
  <c r="PVT52" i="11"/>
  <c r="PVU52" i="11"/>
  <c r="PVV52" i="11"/>
  <c r="PVW52" i="11"/>
  <c r="PVX52" i="11"/>
  <c r="PVY52" i="11"/>
  <c r="PVZ52" i="11"/>
  <c r="PWA52" i="11"/>
  <c r="PWB52" i="11"/>
  <c r="PWC52" i="11"/>
  <c r="PWD52" i="11"/>
  <c r="PWE52" i="11"/>
  <c r="PWF52" i="11"/>
  <c r="PWG52" i="11"/>
  <c r="PWH52" i="11"/>
  <c r="PWI52" i="11"/>
  <c r="PWJ52" i="11"/>
  <c r="PWK52" i="11"/>
  <c r="PWL52" i="11"/>
  <c r="PWM52" i="11"/>
  <c r="PWN52" i="11"/>
  <c r="PWO52" i="11"/>
  <c r="PWP52" i="11"/>
  <c r="PWQ52" i="11"/>
  <c r="PWR52" i="11"/>
  <c r="PWS52" i="11"/>
  <c r="PWT52" i="11"/>
  <c r="PWU52" i="11"/>
  <c r="PWV52" i="11"/>
  <c r="PWW52" i="11"/>
  <c r="PWX52" i="11"/>
  <c r="PWY52" i="11"/>
  <c r="PWZ52" i="11"/>
  <c r="PXA52" i="11"/>
  <c r="PXB52" i="11"/>
  <c r="PXC52" i="11"/>
  <c r="PXD52" i="11"/>
  <c r="PXE52" i="11"/>
  <c r="PXF52" i="11"/>
  <c r="PXG52" i="11"/>
  <c r="PXH52" i="11"/>
  <c r="PXI52" i="11"/>
  <c r="PXJ52" i="11"/>
  <c r="PXK52" i="11"/>
  <c r="PXL52" i="11"/>
  <c r="PXM52" i="11"/>
  <c r="PXN52" i="11"/>
  <c r="PXO52" i="11"/>
  <c r="PXP52" i="11"/>
  <c r="PXQ52" i="11"/>
  <c r="PXR52" i="11"/>
  <c r="PXS52" i="11"/>
  <c r="PXT52" i="11"/>
  <c r="PXU52" i="11"/>
  <c r="PXV52" i="11"/>
  <c r="PXW52" i="11"/>
  <c r="PXX52" i="11"/>
  <c r="PXY52" i="11"/>
  <c r="PXZ52" i="11"/>
  <c r="PYA52" i="11"/>
  <c r="PYB52" i="11"/>
  <c r="PYC52" i="11"/>
  <c r="PYD52" i="11"/>
  <c r="PYE52" i="11"/>
  <c r="PYF52" i="11"/>
  <c r="PYG52" i="11"/>
  <c r="PYH52" i="11"/>
  <c r="PYI52" i="11"/>
  <c r="PYJ52" i="11"/>
  <c r="PYK52" i="11"/>
  <c r="PYL52" i="11"/>
  <c r="PYM52" i="11"/>
  <c r="PYN52" i="11"/>
  <c r="PYO52" i="11"/>
  <c r="PYP52" i="11"/>
  <c r="PYQ52" i="11"/>
  <c r="PYR52" i="11"/>
  <c r="PYS52" i="11"/>
  <c r="PYT52" i="11"/>
  <c r="PYU52" i="11"/>
  <c r="PYV52" i="11"/>
  <c r="PYW52" i="11"/>
  <c r="PYX52" i="11"/>
  <c r="PYY52" i="11"/>
  <c r="PYZ52" i="11"/>
  <c r="PZA52" i="11"/>
  <c r="PZB52" i="11"/>
  <c r="PZC52" i="11"/>
  <c r="PZD52" i="11"/>
  <c r="PZE52" i="11"/>
  <c r="PZF52" i="11"/>
  <c r="PZG52" i="11"/>
  <c r="PZH52" i="11"/>
  <c r="PZI52" i="11"/>
  <c r="PZJ52" i="11"/>
  <c r="PZK52" i="11"/>
  <c r="PZL52" i="11"/>
  <c r="PZM52" i="11"/>
  <c r="PZN52" i="11"/>
  <c r="PZO52" i="11"/>
  <c r="PZP52" i="11"/>
  <c r="PZQ52" i="11"/>
  <c r="PZR52" i="11"/>
  <c r="PZS52" i="11"/>
  <c r="PZT52" i="11"/>
  <c r="PZU52" i="11"/>
  <c r="PZV52" i="11"/>
  <c r="PZW52" i="11"/>
  <c r="PZX52" i="11"/>
  <c r="PZY52" i="11"/>
  <c r="PZZ52" i="11"/>
  <c r="QAA52" i="11"/>
  <c r="QAB52" i="11"/>
  <c r="QAC52" i="11"/>
  <c r="QAD52" i="11"/>
  <c r="QAE52" i="11"/>
  <c r="QAF52" i="11"/>
  <c r="QAG52" i="11"/>
  <c r="QAH52" i="11"/>
  <c r="QAI52" i="11"/>
  <c r="QAJ52" i="11"/>
  <c r="QAK52" i="11"/>
  <c r="QAL52" i="11"/>
  <c r="QAM52" i="11"/>
  <c r="QAN52" i="11"/>
  <c r="QAO52" i="11"/>
  <c r="QAP52" i="11"/>
  <c r="QAQ52" i="11"/>
  <c r="QAR52" i="11"/>
  <c r="QAS52" i="11"/>
  <c r="QAT52" i="11"/>
  <c r="QAU52" i="11"/>
  <c r="QAV52" i="11"/>
  <c r="QAW52" i="11"/>
  <c r="QAX52" i="11"/>
  <c r="QAY52" i="11"/>
  <c r="QAZ52" i="11"/>
  <c r="QBA52" i="11"/>
  <c r="QBB52" i="11"/>
  <c r="QBC52" i="11"/>
  <c r="QBD52" i="11"/>
  <c r="QBE52" i="11"/>
  <c r="QBF52" i="11"/>
  <c r="QBG52" i="11"/>
  <c r="QBH52" i="11"/>
  <c r="QBI52" i="11"/>
  <c r="QBJ52" i="11"/>
  <c r="QBK52" i="11"/>
  <c r="QBL52" i="11"/>
  <c r="QBM52" i="11"/>
  <c r="QBN52" i="11"/>
  <c r="QBO52" i="11"/>
  <c r="QBP52" i="11"/>
  <c r="QBQ52" i="11"/>
  <c r="QBR52" i="11"/>
  <c r="QBS52" i="11"/>
  <c r="QBT52" i="11"/>
  <c r="QBU52" i="11"/>
  <c r="QBV52" i="11"/>
  <c r="QBW52" i="11"/>
  <c r="QBX52" i="11"/>
  <c r="QBY52" i="11"/>
  <c r="QBZ52" i="11"/>
  <c r="QCA52" i="11"/>
  <c r="QCB52" i="11"/>
  <c r="QCC52" i="11"/>
  <c r="QCD52" i="11"/>
  <c r="QCE52" i="11"/>
  <c r="QCF52" i="11"/>
  <c r="QCG52" i="11"/>
  <c r="QCH52" i="11"/>
  <c r="QCI52" i="11"/>
  <c r="QCJ52" i="11"/>
  <c r="QCK52" i="11"/>
  <c r="QCL52" i="11"/>
  <c r="QCM52" i="11"/>
  <c r="QCN52" i="11"/>
  <c r="QCO52" i="11"/>
  <c r="QCP52" i="11"/>
  <c r="QCQ52" i="11"/>
  <c r="QCR52" i="11"/>
  <c r="QCS52" i="11"/>
  <c r="QCT52" i="11"/>
  <c r="QCU52" i="11"/>
  <c r="QCV52" i="11"/>
  <c r="QCW52" i="11"/>
  <c r="QCX52" i="11"/>
  <c r="QCY52" i="11"/>
  <c r="QCZ52" i="11"/>
  <c r="QDA52" i="11"/>
  <c r="QDB52" i="11"/>
  <c r="QDC52" i="11"/>
  <c r="QDD52" i="11"/>
  <c r="QDE52" i="11"/>
  <c r="QDF52" i="11"/>
  <c r="QDG52" i="11"/>
  <c r="QDH52" i="11"/>
  <c r="QDI52" i="11"/>
  <c r="QDJ52" i="11"/>
  <c r="QDK52" i="11"/>
  <c r="QDL52" i="11"/>
  <c r="QDM52" i="11"/>
  <c r="QDN52" i="11"/>
  <c r="QDO52" i="11"/>
  <c r="QDP52" i="11"/>
  <c r="QDQ52" i="11"/>
  <c r="QDR52" i="11"/>
  <c r="QDS52" i="11"/>
  <c r="QDT52" i="11"/>
  <c r="QDU52" i="11"/>
  <c r="QDV52" i="11"/>
  <c r="QDW52" i="11"/>
  <c r="QDX52" i="11"/>
  <c r="QDY52" i="11"/>
  <c r="QDZ52" i="11"/>
  <c r="QEA52" i="11"/>
  <c r="QEB52" i="11"/>
  <c r="QEC52" i="11"/>
  <c r="QED52" i="11"/>
  <c r="QEE52" i="11"/>
  <c r="QEF52" i="11"/>
  <c r="QEG52" i="11"/>
  <c r="QEH52" i="11"/>
  <c r="QEI52" i="11"/>
  <c r="QEJ52" i="11"/>
  <c r="QEK52" i="11"/>
  <c r="QEL52" i="11"/>
  <c r="QEM52" i="11"/>
  <c r="QEN52" i="11"/>
  <c r="QEO52" i="11"/>
  <c r="QEP52" i="11"/>
  <c r="QEQ52" i="11"/>
  <c r="QER52" i="11"/>
  <c r="QES52" i="11"/>
  <c r="QET52" i="11"/>
  <c r="QEU52" i="11"/>
  <c r="QEV52" i="11"/>
  <c r="QEW52" i="11"/>
  <c r="QEX52" i="11"/>
  <c r="QEY52" i="11"/>
  <c r="QEZ52" i="11"/>
  <c r="QFA52" i="11"/>
  <c r="QFB52" i="11"/>
  <c r="QFC52" i="11"/>
  <c r="QFD52" i="11"/>
  <c r="QFE52" i="11"/>
  <c r="QFF52" i="11"/>
  <c r="QFG52" i="11"/>
  <c r="QFH52" i="11"/>
  <c r="QFI52" i="11"/>
  <c r="QFJ52" i="11"/>
  <c r="QFK52" i="11"/>
  <c r="QFL52" i="11"/>
  <c r="QFM52" i="11"/>
  <c r="QFN52" i="11"/>
  <c r="QFO52" i="11"/>
  <c r="QFP52" i="11"/>
  <c r="QFQ52" i="11"/>
  <c r="QFR52" i="11"/>
  <c r="QFS52" i="11"/>
  <c r="QFT52" i="11"/>
  <c r="QFU52" i="11"/>
  <c r="QFV52" i="11"/>
  <c r="QFW52" i="11"/>
  <c r="QFX52" i="11"/>
  <c r="QFY52" i="11"/>
  <c r="QFZ52" i="11"/>
  <c r="QGA52" i="11"/>
  <c r="QGB52" i="11"/>
  <c r="QGC52" i="11"/>
  <c r="QGD52" i="11"/>
  <c r="QGE52" i="11"/>
  <c r="QGF52" i="11"/>
  <c r="QGG52" i="11"/>
  <c r="QGH52" i="11"/>
  <c r="QGI52" i="11"/>
  <c r="QGJ52" i="11"/>
  <c r="QGK52" i="11"/>
  <c r="QGL52" i="11"/>
  <c r="QGM52" i="11"/>
  <c r="QGN52" i="11"/>
  <c r="QGO52" i="11"/>
  <c r="QGP52" i="11"/>
  <c r="QGQ52" i="11"/>
  <c r="QGR52" i="11"/>
  <c r="QGS52" i="11"/>
  <c r="QGT52" i="11"/>
  <c r="QGU52" i="11"/>
  <c r="QGV52" i="11"/>
  <c r="QGW52" i="11"/>
  <c r="QGX52" i="11"/>
  <c r="QGY52" i="11"/>
  <c r="QGZ52" i="11"/>
  <c r="QHA52" i="11"/>
  <c r="QHB52" i="11"/>
  <c r="QHC52" i="11"/>
  <c r="QHD52" i="11"/>
  <c r="QHE52" i="11"/>
  <c r="QHF52" i="11"/>
  <c r="QHG52" i="11"/>
  <c r="QHH52" i="11"/>
  <c r="QHI52" i="11"/>
  <c r="QHJ52" i="11"/>
  <c r="QHK52" i="11"/>
  <c r="QHL52" i="11"/>
  <c r="QHM52" i="11"/>
  <c r="QHN52" i="11"/>
  <c r="QHO52" i="11"/>
  <c r="QHP52" i="11"/>
  <c r="QHQ52" i="11"/>
  <c r="QHR52" i="11"/>
  <c r="QHS52" i="11"/>
  <c r="QHT52" i="11"/>
  <c r="QHU52" i="11"/>
  <c r="QHV52" i="11"/>
  <c r="QHW52" i="11"/>
  <c r="QHX52" i="11"/>
  <c r="QHY52" i="11"/>
  <c r="QHZ52" i="11"/>
  <c r="QIA52" i="11"/>
  <c r="QIB52" i="11"/>
  <c r="QIC52" i="11"/>
  <c r="QID52" i="11"/>
  <c r="QIE52" i="11"/>
  <c r="QIF52" i="11"/>
  <c r="QIG52" i="11"/>
  <c r="QIH52" i="11"/>
  <c r="QII52" i="11"/>
  <c r="QIJ52" i="11"/>
  <c r="QIK52" i="11"/>
  <c r="QIL52" i="11"/>
  <c r="QIM52" i="11"/>
  <c r="QIN52" i="11"/>
  <c r="QIO52" i="11"/>
  <c r="QIP52" i="11"/>
  <c r="QIQ52" i="11"/>
  <c r="QIR52" i="11"/>
  <c r="QIS52" i="11"/>
  <c r="QIT52" i="11"/>
  <c r="QIU52" i="11"/>
  <c r="QIV52" i="11"/>
  <c r="QIW52" i="11"/>
  <c r="QIX52" i="11"/>
  <c r="QIY52" i="11"/>
  <c r="QIZ52" i="11"/>
  <c r="QJA52" i="11"/>
  <c r="QJB52" i="11"/>
  <c r="QJC52" i="11"/>
  <c r="QJD52" i="11"/>
  <c r="QJE52" i="11"/>
  <c r="QJF52" i="11"/>
  <c r="QJG52" i="11"/>
  <c r="QJH52" i="11"/>
  <c r="QJI52" i="11"/>
  <c r="QJJ52" i="11"/>
  <c r="QJK52" i="11"/>
  <c r="QJL52" i="11"/>
  <c r="QJM52" i="11"/>
  <c r="QJN52" i="11"/>
  <c r="QJO52" i="11"/>
  <c r="QJP52" i="11"/>
  <c r="QJQ52" i="11"/>
  <c r="QJR52" i="11"/>
  <c r="QJS52" i="11"/>
  <c r="QJT52" i="11"/>
  <c r="QJU52" i="11"/>
  <c r="QJV52" i="11"/>
  <c r="QJW52" i="11"/>
  <c r="QJX52" i="11"/>
  <c r="QJY52" i="11"/>
  <c r="QJZ52" i="11"/>
  <c r="QKA52" i="11"/>
  <c r="QKB52" i="11"/>
  <c r="QKC52" i="11"/>
  <c r="QKD52" i="11"/>
  <c r="QKE52" i="11"/>
  <c r="QKF52" i="11"/>
  <c r="QKG52" i="11"/>
  <c r="QKH52" i="11"/>
  <c r="QKI52" i="11"/>
  <c r="QKJ52" i="11"/>
  <c r="QKK52" i="11"/>
  <c r="QKL52" i="11"/>
  <c r="QKM52" i="11"/>
  <c r="QKN52" i="11"/>
  <c r="QKO52" i="11"/>
  <c r="QKP52" i="11"/>
  <c r="QKQ52" i="11"/>
  <c r="QKR52" i="11"/>
  <c r="QKS52" i="11"/>
  <c r="QKT52" i="11"/>
  <c r="QKU52" i="11"/>
  <c r="QKV52" i="11"/>
  <c r="QKW52" i="11"/>
  <c r="QKX52" i="11"/>
  <c r="QKY52" i="11"/>
  <c r="QKZ52" i="11"/>
  <c r="QLA52" i="11"/>
  <c r="QLB52" i="11"/>
  <c r="QLC52" i="11"/>
  <c r="QLD52" i="11"/>
  <c r="QLE52" i="11"/>
  <c r="QLF52" i="11"/>
  <c r="QLG52" i="11"/>
  <c r="QLH52" i="11"/>
  <c r="QLI52" i="11"/>
  <c r="QLJ52" i="11"/>
  <c r="QLK52" i="11"/>
  <c r="QLL52" i="11"/>
  <c r="QLM52" i="11"/>
  <c r="QLN52" i="11"/>
  <c r="QLO52" i="11"/>
  <c r="QLP52" i="11"/>
  <c r="QLQ52" i="11"/>
  <c r="QLR52" i="11"/>
  <c r="QLS52" i="11"/>
  <c r="QLT52" i="11"/>
  <c r="QLU52" i="11"/>
  <c r="QLV52" i="11"/>
  <c r="QLW52" i="11"/>
  <c r="QLX52" i="11"/>
  <c r="QLY52" i="11"/>
  <c r="QLZ52" i="11"/>
  <c r="QMA52" i="11"/>
  <c r="QMB52" i="11"/>
  <c r="QMC52" i="11"/>
  <c r="QMD52" i="11"/>
  <c r="QME52" i="11"/>
  <c r="QMF52" i="11"/>
  <c r="QMG52" i="11"/>
  <c r="QMH52" i="11"/>
  <c r="QMI52" i="11"/>
  <c r="QMJ52" i="11"/>
  <c r="QMK52" i="11"/>
  <c r="QML52" i="11"/>
  <c r="QMM52" i="11"/>
  <c r="QMN52" i="11"/>
  <c r="QMO52" i="11"/>
  <c r="QMP52" i="11"/>
  <c r="QMQ52" i="11"/>
  <c r="QMR52" i="11"/>
  <c r="QMS52" i="11"/>
  <c r="QMT52" i="11"/>
  <c r="QMU52" i="11"/>
  <c r="QMV52" i="11"/>
  <c r="QMW52" i="11"/>
  <c r="QMX52" i="11"/>
  <c r="QMY52" i="11"/>
  <c r="QMZ52" i="11"/>
  <c r="QNA52" i="11"/>
  <c r="QNB52" i="11"/>
  <c r="QNC52" i="11"/>
  <c r="QND52" i="11"/>
  <c r="QNE52" i="11"/>
  <c r="QNF52" i="11"/>
  <c r="QNG52" i="11"/>
  <c r="QNH52" i="11"/>
  <c r="QNI52" i="11"/>
  <c r="QNJ52" i="11"/>
  <c r="QNK52" i="11"/>
  <c r="QNL52" i="11"/>
  <c r="QNM52" i="11"/>
  <c r="QNN52" i="11"/>
  <c r="QNO52" i="11"/>
  <c r="QNP52" i="11"/>
  <c r="QNQ52" i="11"/>
  <c r="QNR52" i="11"/>
  <c r="QNS52" i="11"/>
  <c r="QNT52" i="11"/>
  <c r="QNU52" i="11"/>
  <c r="QNV52" i="11"/>
  <c r="QNW52" i="11"/>
  <c r="QNX52" i="11"/>
  <c r="QNY52" i="11"/>
  <c r="QNZ52" i="11"/>
  <c r="QOA52" i="11"/>
  <c r="QOB52" i="11"/>
  <c r="QOC52" i="11"/>
  <c r="QOD52" i="11"/>
  <c r="QOE52" i="11"/>
  <c r="QOF52" i="11"/>
  <c r="QOG52" i="11"/>
  <c r="QOH52" i="11"/>
  <c r="QOI52" i="11"/>
  <c r="QOJ52" i="11"/>
  <c r="QOK52" i="11"/>
  <c r="QOL52" i="11"/>
  <c r="QOM52" i="11"/>
  <c r="QON52" i="11"/>
  <c r="QOO52" i="11"/>
  <c r="QOP52" i="11"/>
  <c r="QOQ52" i="11"/>
  <c r="QOR52" i="11"/>
  <c r="QOS52" i="11"/>
  <c r="QOT52" i="11"/>
  <c r="QOU52" i="11"/>
  <c r="QOV52" i="11"/>
  <c r="QOW52" i="11"/>
  <c r="QOX52" i="11"/>
  <c r="QOY52" i="11"/>
  <c r="QOZ52" i="11"/>
  <c r="QPA52" i="11"/>
  <c r="QPB52" i="11"/>
  <c r="QPC52" i="11"/>
  <c r="QPD52" i="11"/>
  <c r="QPE52" i="11"/>
  <c r="QPF52" i="11"/>
  <c r="QPG52" i="11"/>
  <c r="QPH52" i="11"/>
  <c r="QPI52" i="11"/>
  <c r="QPJ52" i="11"/>
  <c r="QPK52" i="11"/>
  <c r="QPL52" i="11"/>
  <c r="QPM52" i="11"/>
  <c r="QPN52" i="11"/>
  <c r="QPO52" i="11"/>
  <c r="QPP52" i="11"/>
  <c r="QPQ52" i="11"/>
  <c r="QPR52" i="11"/>
  <c r="QPS52" i="11"/>
  <c r="QPT52" i="11"/>
  <c r="QPU52" i="11"/>
  <c r="QPV52" i="11"/>
  <c r="QPW52" i="11"/>
  <c r="QPX52" i="11"/>
  <c r="QPY52" i="11"/>
  <c r="QPZ52" i="11"/>
  <c r="QQA52" i="11"/>
  <c r="QQB52" i="11"/>
  <c r="QQC52" i="11"/>
  <c r="QQD52" i="11"/>
  <c r="QQE52" i="11"/>
  <c r="QQF52" i="11"/>
  <c r="QQG52" i="11"/>
  <c r="QQH52" i="11"/>
  <c r="QQI52" i="11"/>
  <c r="QQJ52" i="11"/>
  <c r="QQK52" i="11"/>
  <c r="QQL52" i="11"/>
  <c r="QQM52" i="11"/>
  <c r="QQN52" i="11"/>
  <c r="QQO52" i="11"/>
  <c r="QQP52" i="11"/>
  <c r="QQQ52" i="11"/>
  <c r="QQR52" i="11"/>
  <c r="QQS52" i="11"/>
  <c r="QQT52" i="11"/>
  <c r="QQU52" i="11"/>
  <c r="QQV52" i="11"/>
  <c r="QQW52" i="11"/>
  <c r="QQX52" i="11"/>
  <c r="QQY52" i="11"/>
  <c r="QQZ52" i="11"/>
  <c r="QRA52" i="11"/>
  <c r="QRB52" i="11"/>
  <c r="QRC52" i="11"/>
  <c r="QRD52" i="11"/>
  <c r="QRE52" i="11"/>
  <c r="QRF52" i="11"/>
  <c r="QRG52" i="11"/>
  <c r="QRH52" i="11"/>
  <c r="QRI52" i="11"/>
  <c r="QRJ52" i="11"/>
  <c r="QRK52" i="11"/>
  <c r="QRL52" i="11"/>
  <c r="QRM52" i="11"/>
  <c r="QRN52" i="11"/>
  <c r="QRO52" i="11"/>
  <c r="QRP52" i="11"/>
  <c r="QRQ52" i="11"/>
  <c r="QRR52" i="11"/>
  <c r="QRS52" i="11"/>
  <c r="QRT52" i="11"/>
  <c r="QRU52" i="11"/>
  <c r="QRV52" i="11"/>
  <c r="QRW52" i="11"/>
  <c r="QRX52" i="11"/>
  <c r="QRY52" i="11"/>
  <c r="QRZ52" i="11"/>
  <c r="QSA52" i="11"/>
  <c r="QSB52" i="11"/>
  <c r="QSC52" i="11"/>
  <c r="QSD52" i="11"/>
  <c r="QSE52" i="11"/>
  <c r="QSF52" i="11"/>
  <c r="QSG52" i="11"/>
  <c r="QSH52" i="11"/>
  <c r="QSI52" i="11"/>
  <c r="QSJ52" i="11"/>
  <c r="QSK52" i="11"/>
  <c r="QSL52" i="11"/>
  <c r="QSM52" i="11"/>
  <c r="QSN52" i="11"/>
  <c r="QSO52" i="11"/>
  <c r="QSP52" i="11"/>
  <c r="QSQ52" i="11"/>
  <c r="QSR52" i="11"/>
  <c r="QSS52" i="11"/>
  <c r="QST52" i="11"/>
  <c r="QSU52" i="11"/>
  <c r="QSV52" i="11"/>
  <c r="QSW52" i="11"/>
  <c r="QSX52" i="11"/>
  <c r="QSY52" i="11"/>
  <c r="QSZ52" i="11"/>
  <c r="QTA52" i="11"/>
  <c r="QTB52" i="11"/>
  <c r="QTC52" i="11"/>
  <c r="QTD52" i="11"/>
  <c r="QTE52" i="11"/>
  <c r="QTF52" i="11"/>
  <c r="QTG52" i="11"/>
  <c r="QTH52" i="11"/>
  <c r="QTI52" i="11"/>
  <c r="QTJ52" i="11"/>
  <c r="QTK52" i="11"/>
  <c r="QTL52" i="11"/>
  <c r="QTM52" i="11"/>
  <c r="QTN52" i="11"/>
  <c r="QTO52" i="11"/>
  <c r="QTP52" i="11"/>
  <c r="QTQ52" i="11"/>
  <c r="QTR52" i="11"/>
  <c r="QTS52" i="11"/>
  <c r="QTT52" i="11"/>
  <c r="QTU52" i="11"/>
  <c r="QTV52" i="11"/>
  <c r="QTW52" i="11"/>
  <c r="QTX52" i="11"/>
  <c r="QTY52" i="11"/>
  <c r="QTZ52" i="11"/>
  <c r="QUA52" i="11"/>
  <c r="QUB52" i="11"/>
  <c r="QUC52" i="11"/>
  <c r="QUD52" i="11"/>
  <c r="QUE52" i="11"/>
  <c r="QUF52" i="11"/>
  <c r="QUG52" i="11"/>
  <c r="QUH52" i="11"/>
  <c r="QUI52" i="11"/>
  <c r="QUJ52" i="11"/>
  <c r="QUK52" i="11"/>
  <c r="QUL52" i="11"/>
  <c r="QUM52" i="11"/>
  <c r="QUN52" i="11"/>
  <c r="QUO52" i="11"/>
  <c r="QUP52" i="11"/>
  <c r="QUQ52" i="11"/>
  <c r="QUR52" i="11"/>
  <c r="QUS52" i="11"/>
  <c r="QUT52" i="11"/>
  <c r="QUU52" i="11"/>
  <c r="QUV52" i="11"/>
  <c r="QUW52" i="11"/>
  <c r="QUX52" i="11"/>
  <c r="QUY52" i="11"/>
  <c r="QUZ52" i="11"/>
  <c r="QVA52" i="11"/>
  <c r="QVB52" i="11"/>
  <c r="QVC52" i="11"/>
  <c r="QVD52" i="11"/>
  <c r="QVE52" i="11"/>
  <c r="QVF52" i="11"/>
  <c r="QVG52" i="11"/>
  <c r="QVH52" i="11"/>
  <c r="QVI52" i="11"/>
  <c r="QVJ52" i="11"/>
  <c r="QVK52" i="11"/>
  <c r="QVL52" i="11"/>
  <c r="QVM52" i="11"/>
  <c r="QVN52" i="11"/>
  <c r="QVO52" i="11"/>
  <c r="QVP52" i="11"/>
  <c r="QVQ52" i="11"/>
  <c r="QVR52" i="11"/>
  <c r="QVS52" i="11"/>
  <c r="QVT52" i="11"/>
  <c r="QVU52" i="11"/>
  <c r="QVV52" i="11"/>
  <c r="QVW52" i="11"/>
  <c r="QVX52" i="11"/>
  <c r="QVY52" i="11"/>
  <c r="QVZ52" i="11"/>
  <c r="QWA52" i="11"/>
  <c r="QWB52" i="11"/>
  <c r="QWC52" i="11"/>
  <c r="QWD52" i="11"/>
  <c r="QWE52" i="11"/>
  <c r="QWF52" i="11"/>
  <c r="QWG52" i="11"/>
  <c r="QWH52" i="11"/>
  <c r="QWI52" i="11"/>
  <c r="QWJ52" i="11"/>
  <c r="QWK52" i="11"/>
  <c r="QWL52" i="11"/>
  <c r="QWM52" i="11"/>
  <c r="QWN52" i="11"/>
  <c r="QWO52" i="11"/>
  <c r="QWP52" i="11"/>
  <c r="QWQ52" i="11"/>
  <c r="QWR52" i="11"/>
  <c r="QWS52" i="11"/>
  <c r="QWT52" i="11"/>
  <c r="QWU52" i="11"/>
  <c r="QWV52" i="11"/>
  <c r="QWW52" i="11"/>
  <c r="QWX52" i="11"/>
  <c r="QWY52" i="11"/>
  <c r="QWZ52" i="11"/>
  <c r="QXA52" i="11"/>
  <c r="QXB52" i="11"/>
  <c r="QXC52" i="11"/>
  <c r="QXD52" i="11"/>
  <c r="QXE52" i="11"/>
  <c r="QXF52" i="11"/>
  <c r="QXG52" i="11"/>
  <c r="QXH52" i="11"/>
  <c r="QXI52" i="11"/>
  <c r="QXJ52" i="11"/>
  <c r="QXK52" i="11"/>
  <c r="QXL52" i="11"/>
  <c r="QXM52" i="11"/>
  <c r="QXN52" i="11"/>
  <c r="QXO52" i="11"/>
  <c r="QXP52" i="11"/>
  <c r="QXQ52" i="11"/>
  <c r="QXR52" i="11"/>
  <c r="QXS52" i="11"/>
  <c r="QXT52" i="11"/>
  <c r="QXU52" i="11"/>
  <c r="QXV52" i="11"/>
  <c r="QXW52" i="11"/>
  <c r="QXX52" i="11"/>
  <c r="QXY52" i="11"/>
  <c r="QXZ52" i="11"/>
  <c r="QYA52" i="11"/>
  <c r="QYB52" i="11"/>
  <c r="QYC52" i="11"/>
  <c r="QYD52" i="11"/>
  <c r="QYE52" i="11"/>
  <c r="QYF52" i="11"/>
  <c r="QYG52" i="11"/>
  <c r="QYH52" i="11"/>
  <c r="QYI52" i="11"/>
  <c r="QYJ52" i="11"/>
  <c r="QYK52" i="11"/>
  <c r="QYL52" i="11"/>
  <c r="QYM52" i="11"/>
  <c r="QYN52" i="11"/>
  <c r="QYO52" i="11"/>
  <c r="QYP52" i="11"/>
  <c r="QYQ52" i="11"/>
  <c r="QYR52" i="11"/>
  <c r="QYS52" i="11"/>
  <c r="QYT52" i="11"/>
  <c r="QYU52" i="11"/>
  <c r="QYV52" i="11"/>
  <c r="QYW52" i="11"/>
  <c r="QYX52" i="11"/>
  <c r="QYY52" i="11"/>
  <c r="QYZ52" i="11"/>
  <c r="QZA52" i="11"/>
  <c r="QZB52" i="11"/>
  <c r="QZC52" i="11"/>
  <c r="QZD52" i="11"/>
  <c r="QZE52" i="11"/>
  <c r="QZF52" i="11"/>
  <c r="QZG52" i="11"/>
  <c r="QZH52" i="11"/>
  <c r="QZI52" i="11"/>
  <c r="QZJ52" i="11"/>
  <c r="QZK52" i="11"/>
  <c r="QZL52" i="11"/>
  <c r="QZM52" i="11"/>
  <c r="QZN52" i="11"/>
  <c r="QZO52" i="11"/>
  <c r="QZP52" i="11"/>
  <c r="QZQ52" i="11"/>
  <c r="QZR52" i="11"/>
  <c r="QZS52" i="11"/>
  <c r="QZT52" i="11"/>
  <c r="QZU52" i="11"/>
  <c r="QZV52" i="11"/>
  <c r="QZW52" i="11"/>
  <c r="QZX52" i="11"/>
  <c r="QZY52" i="11"/>
  <c r="QZZ52" i="11"/>
  <c r="RAA52" i="11"/>
  <c r="RAB52" i="11"/>
  <c r="RAC52" i="11"/>
  <c r="RAD52" i="11"/>
  <c r="RAE52" i="11"/>
  <c r="RAF52" i="11"/>
  <c r="RAG52" i="11"/>
  <c r="RAH52" i="11"/>
  <c r="RAI52" i="11"/>
  <c r="RAJ52" i="11"/>
  <c r="RAK52" i="11"/>
  <c r="RAL52" i="11"/>
  <c r="RAM52" i="11"/>
  <c r="RAN52" i="11"/>
  <c r="RAO52" i="11"/>
  <c r="RAP52" i="11"/>
  <c r="RAQ52" i="11"/>
  <c r="RAR52" i="11"/>
  <c r="RAS52" i="11"/>
  <c r="RAT52" i="11"/>
  <c r="RAU52" i="11"/>
  <c r="RAV52" i="11"/>
  <c r="RAW52" i="11"/>
  <c r="RAX52" i="11"/>
  <c r="RAY52" i="11"/>
  <c r="RAZ52" i="11"/>
  <c r="RBA52" i="11"/>
  <c r="RBB52" i="11"/>
  <c r="RBC52" i="11"/>
  <c r="RBD52" i="11"/>
  <c r="RBE52" i="11"/>
  <c r="RBF52" i="11"/>
  <c r="RBG52" i="11"/>
  <c r="RBH52" i="11"/>
  <c r="RBI52" i="11"/>
  <c r="RBJ52" i="11"/>
  <c r="RBK52" i="11"/>
  <c r="RBL52" i="11"/>
  <c r="RBM52" i="11"/>
  <c r="RBN52" i="11"/>
  <c r="RBO52" i="11"/>
  <c r="RBP52" i="11"/>
  <c r="RBQ52" i="11"/>
  <c r="RBR52" i="11"/>
  <c r="RBS52" i="11"/>
  <c r="RBT52" i="11"/>
  <c r="RBU52" i="11"/>
  <c r="RBV52" i="11"/>
  <c r="RBW52" i="11"/>
  <c r="RBX52" i="11"/>
  <c r="RBY52" i="11"/>
  <c r="RBZ52" i="11"/>
  <c r="RCA52" i="11"/>
  <c r="RCB52" i="11"/>
  <c r="RCC52" i="11"/>
  <c r="RCD52" i="11"/>
  <c r="RCE52" i="11"/>
  <c r="RCF52" i="11"/>
  <c r="RCG52" i="11"/>
  <c r="RCH52" i="11"/>
  <c r="RCI52" i="11"/>
  <c r="RCJ52" i="11"/>
  <c r="RCK52" i="11"/>
  <c r="RCL52" i="11"/>
  <c r="RCM52" i="11"/>
  <c r="RCN52" i="11"/>
  <c r="RCO52" i="11"/>
  <c r="RCP52" i="11"/>
  <c r="RCQ52" i="11"/>
  <c r="RCR52" i="11"/>
  <c r="RCS52" i="11"/>
  <c r="RCT52" i="11"/>
  <c r="RCU52" i="11"/>
  <c r="RCV52" i="11"/>
  <c r="RCW52" i="11"/>
  <c r="RCX52" i="11"/>
  <c r="RCY52" i="11"/>
  <c r="RCZ52" i="11"/>
  <c r="RDA52" i="11"/>
  <c r="RDB52" i="11"/>
  <c r="RDC52" i="11"/>
  <c r="RDD52" i="11"/>
  <c r="RDE52" i="11"/>
  <c r="RDF52" i="11"/>
  <c r="RDG52" i="11"/>
  <c r="RDH52" i="11"/>
  <c r="RDI52" i="11"/>
  <c r="RDJ52" i="11"/>
  <c r="RDK52" i="11"/>
  <c r="RDL52" i="11"/>
  <c r="RDM52" i="11"/>
  <c r="RDN52" i="11"/>
  <c r="RDO52" i="11"/>
  <c r="RDP52" i="11"/>
  <c r="RDQ52" i="11"/>
  <c r="RDR52" i="11"/>
  <c r="RDS52" i="11"/>
  <c r="RDT52" i="11"/>
  <c r="RDU52" i="11"/>
  <c r="RDV52" i="11"/>
  <c r="RDW52" i="11"/>
  <c r="RDX52" i="11"/>
  <c r="RDY52" i="11"/>
  <c r="RDZ52" i="11"/>
  <c r="REA52" i="11"/>
  <c r="REB52" i="11"/>
  <c r="REC52" i="11"/>
  <c r="RED52" i="11"/>
  <c r="REE52" i="11"/>
  <c r="REF52" i="11"/>
  <c r="REG52" i="11"/>
  <c r="REH52" i="11"/>
  <c r="REI52" i="11"/>
  <c r="REJ52" i="11"/>
  <c r="REK52" i="11"/>
  <c r="REL52" i="11"/>
  <c r="REM52" i="11"/>
  <c r="REN52" i="11"/>
  <c r="REO52" i="11"/>
  <c r="REP52" i="11"/>
  <c r="REQ52" i="11"/>
  <c r="RER52" i="11"/>
  <c r="RES52" i="11"/>
  <c r="RET52" i="11"/>
  <c r="REU52" i="11"/>
  <c r="REV52" i="11"/>
  <c r="REW52" i="11"/>
  <c r="REX52" i="11"/>
  <c r="REY52" i="11"/>
  <c r="REZ52" i="11"/>
  <c r="RFA52" i="11"/>
  <c r="RFB52" i="11"/>
  <c r="RFC52" i="11"/>
  <c r="RFD52" i="11"/>
  <c r="RFE52" i="11"/>
  <c r="RFF52" i="11"/>
  <c r="RFG52" i="11"/>
  <c r="RFH52" i="11"/>
  <c r="RFI52" i="11"/>
  <c r="RFJ52" i="11"/>
  <c r="RFK52" i="11"/>
  <c r="RFL52" i="11"/>
  <c r="RFM52" i="11"/>
  <c r="RFN52" i="11"/>
  <c r="RFO52" i="11"/>
  <c r="RFP52" i="11"/>
  <c r="RFQ52" i="11"/>
  <c r="RFR52" i="11"/>
  <c r="RFS52" i="11"/>
  <c r="RFT52" i="11"/>
  <c r="RFU52" i="11"/>
  <c r="RFV52" i="11"/>
  <c r="RFW52" i="11"/>
  <c r="RFX52" i="11"/>
  <c r="RFY52" i="11"/>
  <c r="RFZ52" i="11"/>
  <c r="RGA52" i="11"/>
  <c r="RGB52" i="11"/>
  <c r="RGC52" i="11"/>
  <c r="RGD52" i="11"/>
  <c r="RGE52" i="11"/>
  <c r="RGF52" i="11"/>
  <c r="RGG52" i="11"/>
  <c r="RGH52" i="11"/>
  <c r="RGI52" i="11"/>
  <c r="RGJ52" i="11"/>
  <c r="RGK52" i="11"/>
  <c r="RGL52" i="11"/>
  <c r="RGM52" i="11"/>
  <c r="RGN52" i="11"/>
  <c r="RGO52" i="11"/>
  <c r="RGP52" i="11"/>
  <c r="RGQ52" i="11"/>
  <c r="RGR52" i="11"/>
  <c r="RGS52" i="11"/>
  <c r="RGT52" i="11"/>
  <c r="RGU52" i="11"/>
  <c r="RGV52" i="11"/>
  <c r="RGW52" i="11"/>
  <c r="RGX52" i="11"/>
  <c r="RGY52" i="11"/>
  <c r="RGZ52" i="11"/>
  <c r="RHA52" i="11"/>
  <c r="RHB52" i="11"/>
  <c r="RHC52" i="11"/>
  <c r="RHD52" i="11"/>
  <c r="RHE52" i="11"/>
  <c r="RHF52" i="11"/>
  <c r="RHG52" i="11"/>
  <c r="RHH52" i="11"/>
  <c r="RHI52" i="11"/>
  <c r="RHJ52" i="11"/>
  <c r="RHK52" i="11"/>
  <c r="RHL52" i="11"/>
  <c r="RHM52" i="11"/>
  <c r="RHN52" i="11"/>
  <c r="RHO52" i="11"/>
  <c r="RHP52" i="11"/>
  <c r="RHQ52" i="11"/>
  <c r="RHR52" i="11"/>
  <c r="RHS52" i="11"/>
  <c r="RHT52" i="11"/>
  <c r="RHU52" i="11"/>
  <c r="RHV52" i="11"/>
  <c r="RHW52" i="11"/>
  <c r="RHX52" i="11"/>
  <c r="RHY52" i="11"/>
  <c r="RHZ52" i="11"/>
  <c r="RIA52" i="11"/>
  <c r="RIB52" i="11"/>
  <c r="RIC52" i="11"/>
  <c r="RID52" i="11"/>
  <c r="RIE52" i="11"/>
  <c r="RIF52" i="11"/>
  <c r="RIG52" i="11"/>
  <c r="RIH52" i="11"/>
  <c r="RII52" i="11"/>
  <c r="RIJ52" i="11"/>
  <c r="RIK52" i="11"/>
  <c r="RIL52" i="11"/>
  <c r="RIM52" i="11"/>
  <c r="RIN52" i="11"/>
  <c r="RIO52" i="11"/>
  <c r="RIP52" i="11"/>
  <c r="RIQ52" i="11"/>
  <c r="RIR52" i="11"/>
  <c r="RIS52" i="11"/>
  <c r="RIT52" i="11"/>
  <c r="RIU52" i="11"/>
  <c r="RIV52" i="11"/>
  <c r="RIW52" i="11"/>
  <c r="RIX52" i="11"/>
  <c r="RIY52" i="11"/>
  <c r="RIZ52" i="11"/>
  <c r="RJA52" i="11"/>
  <c r="RJB52" i="11"/>
  <c r="RJC52" i="11"/>
  <c r="RJD52" i="11"/>
  <c r="RJE52" i="11"/>
  <c r="RJF52" i="11"/>
  <c r="RJG52" i="11"/>
  <c r="RJH52" i="11"/>
  <c r="RJI52" i="11"/>
  <c r="RJJ52" i="11"/>
  <c r="RJK52" i="11"/>
  <c r="RJL52" i="11"/>
  <c r="RJM52" i="11"/>
  <c r="RJN52" i="11"/>
  <c r="RJO52" i="11"/>
  <c r="RJP52" i="11"/>
  <c r="RJQ52" i="11"/>
  <c r="RJR52" i="11"/>
  <c r="RJS52" i="11"/>
  <c r="RJT52" i="11"/>
  <c r="RJU52" i="11"/>
  <c r="RJV52" i="11"/>
  <c r="RJW52" i="11"/>
  <c r="RJX52" i="11"/>
  <c r="RJY52" i="11"/>
  <c r="RJZ52" i="11"/>
  <c r="RKA52" i="11"/>
  <c r="RKB52" i="11"/>
  <c r="RKC52" i="11"/>
  <c r="RKD52" i="11"/>
  <c r="RKE52" i="11"/>
  <c r="RKF52" i="11"/>
  <c r="RKG52" i="11"/>
  <c r="RKH52" i="11"/>
  <c r="RKI52" i="11"/>
  <c r="RKJ52" i="11"/>
  <c r="RKK52" i="11"/>
  <c r="RKL52" i="11"/>
  <c r="RKM52" i="11"/>
  <c r="RKN52" i="11"/>
  <c r="RKO52" i="11"/>
  <c r="RKP52" i="11"/>
  <c r="RKQ52" i="11"/>
  <c r="RKR52" i="11"/>
  <c r="RKS52" i="11"/>
  <c r="RKT52" i="11"/>
  <c r="RKU52" i="11"/>
  <c r="RKV52" i="11"/>
  <c r="RKW52" i="11"/>
  <c r="RKX52" i="11"/>
  <c r="RKY52" i="11"/>
  <c r="RKZ52" i="11"/>
  <c r="RLA52" i="11"/>
  <c r="RLB52" i="11"/>
  <c r="RLC52" i="11"/>
  <c r="RLD52" i="11"/>
  <c r="RLE52" i="11"/>
  <c r="RLF52" i="11"/>
  <c r="RLG52" i="11"/>
  <c r="RLH52" i="11"/>
  <c r="RLI52" i="11"/>
  <c r="RLJ52" i="11"/>
  <c r="RLK52" i="11"/>
  <c r="RLL52" i="11"/>
  <c r="RLM52" i="11"/>
  <c r="RLN52" i="11"/>
  <c r="RLO52" i="11"/>
  <c r="RLP52" i="11"/>
  <c r="RLQ52" i="11"/>
  <c r="RLR52" i="11"/>
  <c r="RLS52" i="11"/>
  <c r="RLT52" i="11"/>
  <c r="RLU52" i="11"/>
  <c r="RLV52" i="11"/>
  <c r="RLW52" i="11"/>
  <c r="RLX52" i="11"/>
  <c r="RLY52" i="11"/>
  <c r="RLZ52" i="11"/>
  <c r="RMA52" i="11"/>
  <c r="RMB52" i="11"/>
  <c r="RMC52" i="11"/>
  <c r="RMD52" i="11"/>
  <c r="RME52" i="11"/>
  <c r="RMF52" i="11"/>
  <c r="RMG52" i="11"/>
  <c r="RMH52" i="11"/>
  <c r="RMI52" i="11"/>
  <c r="RMJ52" i="11"/>
  <c r="RMK52" i="11"/>
  <c r="RML52" i="11"/>
  <c r="RMM52" i="11"/>
  <c r="RMN52" i="11"/>
  <c r="RMO52" i="11"/>
  <c r="RMP52" i="11"/>
  <c r="RMQ52" i="11"/>
  <c r="RMR52" i="11"/>
  <c r="RMS52" i="11"/>
  <c r="RMT52" i="11"/>
  <c r="RMU52" i="11"/>
  <c r="RMV52" i="11"/>
  <c r="RMW52" i="11"/>
  <c r="RMX52" i="11"/>
  <c r="RMY52" i="11"/>
  <c r="RMZ52" i="11"/>
  <c r="RNA52" i="11"/>
  <c r="RNB52" i="11"/>
  <c r="RNC52" i="11"/>
  <c r="RND52" i="11"/>
  <c r="RNE52" i="11"/>
  <c r="RNF52" i="11"/>
  <c r="RNG52" i="11"/>
  <c r="RNH52" i="11"/>
  <c r="RNI52" i="11"/>
  <c r="RNJ52" i="11"/>
  <c r="RNK52" i="11"/>
  <c r="RNL52" i="11"/>
  <c r="RNM52" i="11"/>
  <c r="RNN52" i="11"/>
  <c r="RNO52" i="11"/>
  <c r="RNP52" i="11"/>
  <c r="RNQ52" i="11"/>
  <c r="RNR52" i="11"/>
  <c r="RNS52" i="11"/>
  <c r="RNT52" i="11"/>
  <c r="RNU52" i="11"/>
  <c r="RNV52" i="11"/>
  <c r="RNW52" i="11"/>
  <c r="RNX52" i="11"/>
  <c r="RNY52" i="11"/>
  <c r="RNZ52" i="11"/>
  <c r="ROA52" i="11"/>
  <c r="ROB52" i="11"/>
  <c r="ROC52" i="11"/>
  <c r="ROD52" i="11"/>
  <c r="ROE52" i="11"/>
  <c r="ROF52" i="11"/>
  <c r="ROG52" i="11"/>
  <c r="ROH52" i="11"/>
  <c r="ROI52" i="11"/>
  <c r="ROJ52" i="11"/>
  <c r="ROK52" i="11"/>
  <c r="ROL52" i="11"/>
  <c r="ROM52" i="11"/>
  <c r="RON52" i="11"/>
  <c r="ROO52" i="11"/>
  <c r="ROP52" i="11"/>
  <c r="ROQ52" i="11"/>
  <c r="ROR52" i="11"/>
  <c r="ROS52" i="11"/>
  <c r="ROT52" i="11"/>
  <c r="ROU52" i="11"/>
  <c r="ROV52" i="11"/>
  <c r="ROW52" i="11"/>
  <c r="ROX52" i="11"/>
  <c r="ROY52" i="11"/>
  <c r="ROZ52" i="11"/>
  <c r="RPA52" i="11"/>
  <c r="RPB52" i="11"/>
  <c r="RPC52" i="11"/>
  <c r="RPD52" i="11"/>
  <c r="RPE52" i="11"/>
  <c r="RPF52" i="11"/>
  <c r="RPG52" i="11"/>
  <c r="RPH52" i="11"/>
  <c r="RPI52" i="11"/>
  <c r="RPJ52" i="11"/>
  <c r="RPK52" i="11"/>
  <c r="RPL52" i="11"/>
  <c r="RPM52" i="11"/>
  <c r="RPN52" i="11"/>
  <c r="RPO52" i="11"/>
  <c r="RPP52" i="11"/>
  <c r="RPQ52" i="11"/>
  <c r="RPR52" i="11"/>
  <c r="RPS52" i="11"/>
  <c r="RPT52" i="11"/>
  <c r="RPU52" i="11"/>
  <c r="RPV52" i="11"/>
  <c r="RPW52" i="11"/>
  <c r="RPX52" i="11"/>
  <c r="RPY52" i="11"/>
  <c r="RPZ52" i="11"/>
  <c r="RQA52" i="11"/>
  <c r="RQB52" i="11"/>
  <c r="RQC52" i="11"/>
  <c r="RQD52" i="11"/>
  <c r="RQE52" i="11"/>
  <c r="RQF52" i="11"/>
  <c r="RQG52" i="11"/>
  <c r="RQH52" i="11"/>
  <c r="RQI52" i="11"/>
  <c r="RQJ52" i="11"/>
  <c r="RQK52" i="11"/>
  <c r="RQL52" i="11"/>
  <c r="RQM52" i="11"/>
  <c r="RQN52" i="11"/>
  <c r="RQO52" i="11"/>
  <c r="RQP52" i="11"/>
  <c r="RQQ52" i="11"/>
  <c r="RQR52" i="11"/>
  <c r="RQS52" i="11"/>
  <c r="RQT52" i="11"/>
  <c r="RQU52" i="11"/>
  <c r="RQV52" i="11"/>
  <c r="RQW52" i="11"/>
  <c r="RQX52" i="11"/>
  <c r="RQY52" i="11"/>
  <c r="RQZ52" i="11"/>
  <c r="RRA52" i="11"/>
  <c r="RRB52" i="11"/>
  <c r="RRC52" i="11"/>
  <c r="RRD52" i="11"/>
  <c r="RRE52" i="11"/>
  <c r="RRF52" i="11"/>
  <c r="RRG52" i="11"/>
  <c r="RRH52" i="11"/>
  <c r="RRI52" i="11"/>
  <c r="RRJ52" i="11"/>
  <c r="RRK52" i="11"/>
  <c r="RRL52" i="11"/>
  <c r="RRM52" i="11"/>
  <c r="RRN52" i="11"/>
  <c r="RRO52" i="11"/>
  <c r="RRP52" i="11"/>
  <c r="RRQ52" i="11"/>
  <c r="RRR52" i="11"/>
  <c r="RRS52" i="11"/>
  <c r="RRT52" i="11"/>
  <c r="RRU52" i="11"/>
  <c r="RRV52" i="11"/>
  <c r="RRW52" i="11"/>
  <c r="RRX52" i="11"/>
  <c r="RRY52" i="11"/>
  <c r="RRZ52" i="11"/>
  <c r="RSA52" i="11"/>
  <c r="RSB52" i="11"/>
  <c r="RSC52" i="11"/>
  <c r="RSD52" i="11"/>
  <c r="RSE52" i="11"/>
  <c r="RSF52" i="11"/>
  <c r="RSG52" i="11"/>
  <c r="RSH52" i="11"/>
  <c r="RSI52" i="11"/>
  <c r="RSJ52" i="11"/>
  <c r="RSK52" i="11"/>
  <c r="RSL52" i="11"/>
  <c r="RSM52" i="11"/>
  <c r="RSN52" i="11"/>
  <c r="RSO52" i="11"/>
  <c r="RSP52" i="11"/>
  <c r="RSQ52" i="11"/>
  <c r="RSR52" i="11"/>
  <c r="RSS52" i="11"/>
  <c r="RST52" i="11"/>
  <c r="RSU52" i="11"/>
  <c r="RSV52" i="11"/>
  <c r="RSW52" i="11"/>
  <c r="RSX52" i="11"/>
  <c r="RSY52" i="11"/>
  <c r="RSZ52" i="11"/>
  <c r="RTA52" i="11"/>
  <c r="RTB52" i="11"/>
  <c r="RTC52" i="11"/>
  <c r="RTD52" i="11"/>
  <c r="RTE52" i="11"/>
  <c r="RTF52" i="11"/>
  <c r="RTG52" i="11"/>
  <c r="RTH52" i="11"/>
  <c r="RTI52" i="11"/>
  <c r="RTJ52" i="11"/>
  <c r="RTK52" i="11"/>
  <c r="RTL52" i="11"/>
  <c r="RTM52" i="11"/>
  <c r="RTN52" i="11"/>
  <c r="RTO52" i="11"/>
  <c r="RTP52" i="11"/>
  <c r="RTQ52" i="11"/>
  <c r="RTR52" i="11"/>
  <c r="RTS52" i="11"/>
  <c r="RTT52" i="11"/>
  <c r="RTU52" i="11"/>
  <c r="RTV52" i="11"/>
  <c r="RTW52" i="11"/>
  <c r="RTX52" i="11"/>
  <c r="RTY52" i="11"/>
  <c r="RTZ52" i="11"/>
  <c r="RUA52" i="11"/>
  <c r="RUB52" i="11"/>
  <c r="RUC52" i="11"/>
  <c r="RUD52" i="11"/>
  <c r="RUE52" i="11"/>
  <c r="RUF52" i="11"/>
  <c r="RUG52" i="11"/>
  <c r="RUH52" i="11"/>
  <c r="RUI52" i="11"/>
  <c r="RUJ52" i="11"/>
  <c r="RUK52" i="11"/>
  <c r="RUL52" i="11"/>
  <c r="RUM52" i="11"/>
  <c r="RUN52" i="11"/>
  <c r="RUO52" i="11"/>
  <c r="RUP52" i="11"/>
  <c r="RUQ52" i="11"/>
  <c r="RUR52" i="11"/>
  <c r="RUS52" i="11"/>
  <c r="RUT52" i="11"/>
  <c r="RUU52" i="11"/>
  <c r="RUV52" i="11"/>
  <c r="RUW52" i="11"/>
  <c r="RUX52" i="11"/>
  <c r="RUY52" i="11"/>
  <c r="RUZ52" i="11"/>
  <c r="RVA52" i="11"/>
  <c r="RVB52" i="11"/>
  <c r="RVC52" i="11"/>
  <c r="RVD52" i="11"/>
  <c r="RVE52" i="11"/>
  <c r="RVF52" i="11"/>
  <c r="RVG52" i="11"/>
  <c r="RVH52" i="11"/>
  <c r="RVI52" i="11"/>
  <c r="RVJ52" i="11"/>
  <c r="RVK52" i="11"/>
  <c r="RVL52" i="11"/>
  <c r="RVM52" i="11"/>
  <c r="RVN52" i="11"/>
  <c r="RVO52" i="11"/>
  <c r="RVP52" i="11"/>
  <c r="RVQ52" i="11"/>
  <c r="RVR52" i="11"/>
  <c r="RVS52" i="11"/>
  <c r="RVT52" i="11"/>
  <c r="RVU52" i="11"/>
  <c r="RVV52" i="11"/>
  <c r="RVW52" i="11"/>
  <c r="RVX52" i="11"/>
  <c r="RVY52" i="11"/>
  <c r="RVZ52" i="11"/>
  <c r="RWA52" i="11"/>
  <c r="RWB52" i="11"/>
  <c r="RWC52" i="11"/>
  <c r="RWD52" i="11"/>
  <c r="RWE52" i="11"/>
  <c r="RWF52" i="11"/>
  <c r="RWG52" i="11"/>
  <c r="RWH52" i="11"/>
  <c r="RWI52" i="11"/>
  <c r="RWJ52" i="11"/>
  <c r="RWK52" i="11"/>
  <c r="RWL52" i="11"/>
  <c r="RWM52" i="11"/>
  <c r="RWN52" i="11"/>
  <c r="RWO52" i="11"/>
  <c r="RWP52" i="11"/>
  <c r="RWQ52" i="11"/>
  <c r="RWR52" i="11"/>
  <c r="RWS52" i="11"/>
  <c r="RWT52" i="11"/>
  <c r="RWU52" i="11"/>
  <c r="RWV52" i="11"/>
  <c r="RWW52" i="11"/>
  <c r="RWX52" i="11"/>
  <c r="RWY52" i="11"/>
  <c r="RWZ52" i="11"/>
  <c r="RXA52" i="11"/>
  <c r="RXB52" i="11"/>
  <c r="RXC52" i="11"/>
  <c r="RXD52" i="11"/>
  <c r="RXE52" i="11"/>
  <c r="RXF52" i="11"/>
  <c r="RXG52" i="11"/>
  <c r="RXH52" i="11"/>
  <c r="RXI52" i="11"/>
  <c r="RXJ52" i="11"/>
  <c r="RXK52" i="11"/>
  <c r="RXL52" i="11"/>
  <c r="RXM52" i="11"/>
  <c r="RXN52" i="11"/>
  <c r="RXO52" i="11"/>
  <c r="RXP52" i="11"/>
  <c r="RXQ52" i="11"/>
  <c r="RXR52" i="11"/>
  <c r="RXS52" i="11"/>
  <c r="RXT52" i="11"/>
  <c r="RXU52" i="11"/>
  <c r="RXV52" i="11"/>
  <c r="RXW52" i="11"/>
  <c r="RXX52" i="11"/>
  <c r="RXY52" i="11"/>
  <c r="RXZ52" i="11"/>
  <c r="RYA52" i="11"/>
  <c r="RYB52" i="11"/>
  <c r="RYC52" i="11"/>
  <c r="RYD52" i="11"/>
  <c r="RYE52" i="11"/>
  <c r="RYF52" i="11"/>
  <c r="RYG52" i="11"/>
  <c r="RYH52" i="11"/>
  <c r="RYI52" i="11"/>
  <c r="RYJ52" i="11"/>
  <c r="RYK52" i="11"/>
  <c r="RYL52" i="11"/>
  <c r="RYM52" i="11"/>
  <c r="RYN52" i="11"/>
  <c r="RYO52" i="11"/>
  <c r="RYP52" i="11"/>
  <c r="RYQ52" i="11"/>
  <c r="RYR52" i="11"/>
  <c r="RYS52" i="11"/>
  <c r="RYT52" i="11"/>
  <c r="RYU52" i="11"/>
  <c r="RYV52" i="11"/>
  <c r="RYW52" i="11"/>
  <c r="RYX52" i="11"/>
  <c r="RYY52" i="11"/>
  <c r="RYZ52" i="11"/>
  <c r="RZA52" i="11"/>
  <c r="RZB52" i="11"/>
  <c r="RZC52" i="11"/>
  <c r="RZD52" i="11"/>
  <c r="RZE52" i="11"/>
  <c r="RZF52" i="11"/>
  <c r="RZG52" i="11"/>
  <c r="RZH52" i="11"/>
  <c r="RZI52" i="11"/>
  <c r="RZJ52" i="11"/>
  <c r="RZK52" i="11"/>
  <c r="RZL52" i="11"/>
  <c r="RZM52" i="11"/>
  <c r="RZN52" i="11"/>
  <c r="RZO52" i="11"/>
  <c r="RZP52" i="11"/>
  <c r="RZQ52" i="11"/>
  <c r="RZR52" i="11"/>
  <c r="RZS52" i="11"/>
  <c r="RZT52" i="11"/>
  <c r="RZU52" i="11"/>
  <c r="RZV52" i="11"/>
  <c r="RZW52" i="11"/>
  <c r="RZX52" i="11"/>
  <c r="RZY52" i="11"/>
  <c r="RZZ52" i="11"/>
  <c r="SAA52" i="11"/>
  <c r="SAB52" i="11"/>
  <c r="SAC52" i="11"/>
  <c r="SAD52" i="11"/>
  <c r="SAE52" i="11"/>
  <c r="SAF52" i="11"/>
  <c r="SAG52" i="11"/>
  <c r="SAH52" i="11"/>
  <c r="SAI52" i="11"/>
  <c r="SAJ52" i="11"/>
  <c r="SAK52" i="11"/>
  <c r="SAL52" i="11"/>
  <c r="SAM52" i="11"/>
  <c r="SAN52" i="11"/>
  <c r="SAO52" i="11"/>
  <c r="SAP52" i="11"/>
  <c r="SAQ52" i="11"/>
  <c r="SAR52" i="11"/>
  <c r="SAS52" i="11"/>
  <c r="SAT52" i="11"/>
  <c r="SAU52" i="11"/>
  <c r="SAV52" i="11"/>
  <c r="SAW52" i="11"/>
  <c r="SAX52" i="11"/>
  <c r="SAY52" i="11"/>
  <c r="SAZ52" i="11"/>
  <c r="SBA52" i="11"/>
  <c r="SBB52" i="11"/>
  <c r="SBC52" i="11"/>
  <c r="SBD52" i="11"/>
  <c r="SBE52" i="11"/>
  <c r="SBF52" i="11"/>
  <c r="SBG52" i="11"/>
  <c r="SBH52" i="11"/>
  <c r="SBI52" i="11"/>
  <c r="SBJ52" i="11"/>
  <c r="SBK52" i="11"/>
  <c r="SBL52" i="11"/>
  <c r="SBM52" i="11"/>
  <c r="SBN52" i="11"/>
  <c r="SBO52" i="11"/>
  <c r="SBP52" i="11"/>
  <c r="SBQ52" i="11"/>
  <c r="SBR52" i="11"/>
  <c r="SBS52" i="11"/>
  <c r="SBT52" i="11"/>
  <c r="SBU52" i="11"/>
  <c r="SBV52" i="11"/>
  <c r="SBW52" i="11"/>
  <c r="SBX52" i="11"/>
  <c r="SBY52" i="11"/>
  <c r="SBZ52" i="11"/>
  <c r="SCA52" i="11"/>
  <c r="SCB52" i="11"/>
  <c r="SCC52" i="11"/>
  <c r="SCD52" i="11"/>
  <c r="SCE52" i="11"/>
  <c r="SCF52" i="11"/>
  <c r="SCG52" i="11"/>
  <c r="SCH52" i="11"/>
  <c r="SCI52" i="11"/>
  <c r="SCJ52" i="11"/>
  <c r="SCK52" i="11"/>
  <c r="SCL52" i="11"/>
  <c r="SCM52" i="11"/>
  <c r="SCN52" i="11"/>
  <c r="SCO52" i="11"/>
  <c r="SCP52" i="11"/>
  <c r="SCQ52" i="11"/>
  <c r="SCR52" i="11"/>
  <c r="SCS52" i="11"/>
  <c r="SCT52" i="11"/>
  <c r="SCU52" i="11"/>
  <c r="SCV52" i="11"/>
  <c r="SCW52" i="11"/>
  <c r="SCX52" i="11"/>
  <c r="SCY52" i="11"/>
  <c r="SCZ52" i="11"/>
  <c r="SDA52" i="11"/>
  <c r="SDB52" i="11"/>
  <c r="SDC52" i="11"/>
  <c r="SDD52" i="11"/>
  <c r="SDE52" i="11"/>
  <c r="SDF52" i="11"/>
  <c r="SDG52" i="11"/>
  <c r="SDH52" i="11"/>
  <c r="SDI52" i="11"/>
  <c r="SDJ52" i="11"/>
  <c r="SDK52" i="11"/>
  <c r="SDL52" i="11"/>
  <c r="SDM52" i="11"/>
  <c r="SDN52" i="11"/>
  <c r="SDO52" i="11"/>
  <c r="SDP52" i="11"/>
  <c r="SDQ52" i="11"/>
  <c r="SDR52" i="11"/>
  <c r="SDS52" i="11"/>
  <c r="SDT52" i="11"/>
  <c r="SDU52" i="11"/>
  <c r="SDV52" i="11"/>
  <c r="SDW52" i="11"/>
  <c r="SDX52" i="11"/>
  <c r="SDY52" i="11"/>
  <c r="SDZ52" i="11"/>
  <c r="SEA52" i="11"/>
  <c r="SEB52" i="11"/>
  <c r="SEC52" i="11"/>
  <c r="SED52" i="11"/>
  <c r="SEE52" i="11"/>
  <c r="SEF52" i="11"/>
  <c r="SEG52" i="11"/>
  <c r="SEH52" i="11"/>
  <c r="SEI52" i="11"/>
  <c r="SEJ52" i="11"/>
  <c r="SEK52" i="11"/>
  <c r="SEL52" i="11"/>
  <c r="SEM52" i="11"/>
  <c r="SEN52" i="11"/>
  <c r="SEO52" i="11"/>
  <c r="SEP52" i="11"/>
  <c r="SEQ52" i="11"/>
  <c r="SER52" i="11"/>
  <c r="SES52" i="11"/>
  <c r="SET52" i="11"/>
  <c r="SEU52" i="11"/>
  <c r="SEV52" i="11"/>
  <c r="SEW52" i="11"/>
  <c r="SEX52" i="11"/>
  <c r="SEY52" i="11"/>
  <c r="SEZ52" i="11"/>
  <c r="SFA52" i="11"/>
  <c r="SFB52" i="11"/>
  <c r="SFC52" i="11"/>
  <c r="SFD52" i="11"/>
  <c r="SFE52" i="11"/>
  <c r="SFF52" i="11"/>
  <c r="SFG52" i="11"/>
  <c r="SFH52" i="11"/>
  <c r="SFI52" i="11"/>
  <c r="SFJ52" i="11"/>
  <c r="SFK52" i="11"/>
  <c r="SFL52" i="11"/>
  <c r="SFM52" i="11"/>
  <c r="SFN52" i="11"/>
  <c r="SFO52" i="11"/>
  <c r="SFP52" i="11"/>
  <c r="SFQ52" i="11"/>
  <c r="SFR52" i="11"/>
  <c r="SFS52" i="11"/>
  <c r="SFT52" i="11"/>
  <c r="SFU52" i="11"/>
  <c r="SFV52" i="11"/>
  <c r="SFW52" i="11"/>
  <c r="SFX52" i="11"/>
  <c r="SFY52" i="11"/>
  <c r="SFZ52" i="11"/>
  <c r="SGA52" i="11"/>
  <c r="SGB52" i="11"/>
  <c r="SGC52" i="11"/>
  <c r="SGD52" i="11"/>
  <c r="SGE52" i="11"/>
  <c r="SGF52" i="11"/>
  <c r="SGG52" i="11"/>
  <c r="SGH52" i="11"/>
  <c r="SGI52" i="11"/>
  <c r="SGJ52" i="11"/>
  <c r="SGK52" i="11"/>
  <c r="SGL52" i="11"/>
  <c r="SGM52" i="11"/>
  <c r="SGN52" i="11"/>
  <c r="SGO52" i="11"/>
  <c r="SGP52" i="11"/>
  <c r="SGQ52" i="11"/>
  <c r="SGR52" i="11"/>
  <c r="SGS52" i="11"/>
  <c r="SGT52" i="11"/>
  <c r="SGU52" i="11"/>
  <c r="SGV52" i="11"/>
  <c r="SGW52" i="11"/>
  <c r="SGX52" i="11"/>
  <c r="SGY52" i="11"/>
  <c r="SGZ52" i="11"/>
  <c r="SHA52" i="11"/>
  <c r="SHB52" i="11"/>
  <c r="SHC52" i="11"/>
  <c r="SHD52" i="11"/>
  <c r="SHE52" i="11"/>
  <c r="SHF52" i="11"/>
  <c r="SHG52" i="11"/>
  <c r="SHH52" i="11"/>
  <c r="SHI52" i="11"/>
  <c r="SHJ52" i="11"/>
  <c r="SHK52" i="11"/>
  <c r="SHL52" i="11"/>
  <c r="SHM52" i="11"/>
  <c r="SHN52" i="11"/>
  <c r="SHO52" i="11"/>
  <c r="SHP52" i="11"/>
  <c r="SHQ52" i="11"/>
  <c r="SHR52" i="11"/>
  <c r="SHS52" i="11"/>
  <c r="SHT52" i="11"/>
  <c r="SHU52" i="11"/>
  <c r="SHV52" i="11"/>
  <c r="SHW52" i="11"/>
  <c r="SHX52" i="11"/>
  <c r="SHY52" i="11"/>
  <c r="SHZ52" i="11"/>
  <c r="SIA52" i="11"/>
  <c r="SIB52" i="11"/>
  <c r="SIC52" i="11"/>
  <c r="SID52" i="11"/>
  <c r="SIE52" i="11"/>
  <c r="SIF52" i="11"/>
  <c r="SIG52" i="11"/>
  <c r="SIH52" i="11"/>
  <c r="SII52" i="11"/>
  <c r="SIJ52" i="11"/>
  <c r="SIK52" i="11"/>
  <c r="SIL52" i="11"/>
  <c r="SIM52" i="11"/>
  <c r="SIN52" i="11"/>
  <c r="SIO52" i="11"/>
  <c r="SIP52" i="11"/>
  <c r="SIQ52" i="11"/>
  <c r="SIR52" i="11"/>
  <c r="SIS52" i="11"/>
  <c r="SIT52" i="11"/>
  <c r="SIU52" i="11"/>
  <c r="SIV52" i="11"/>
  <c r="SIW52" i="11"/>
  <c r="SIX52" i="11"/>
  <c r="SIY52" i="11"/>
  <c r="SIZ52" i="11"/>
  <c r="SJA52" i="11"/>
  <c r="SJB52" i="11"/>
  <c r="SJC52" i="11"/>
  <c r="SJD52" i="11"/>
  <c r="SJE52" i="11"/>
  <c r="SJF52" i="11"/>
  <c r="SJG52" i="11"/>
  <c r="SJH52" i="11"/>
  <c r="SJI52" i="11"/>
  <c r="SJJ52" i="11"/>
  <c r="SJK52" i="11"/>
  <c r="SJL52" i="11"/>
  <c r="SJM52" i="11"/>
  <c r="SJN52" i="11"/>
  <c r="SJO52" i="11"/>
  <c r="SJP52" i="11"/>
  <c r="SJQ52" i="11"/>
  <c r="SJR52" i="11"/>
  <c r="SJS52" i="11"/>
  <c r="SJT52" i="11"/>
  <c r="SJU52" i="11"/>
  <c r="SJV52" i="11"/>
  <c r="SJW52" i="11"/>
  <c r="SJX52" i="11"/>
  <c r="SJY52" i="11"/>
  <c r="SJZ52" i="11"/>
  <c r="SKA52" i="11"/>
  <c r="SKB52" i="11"/>
  <c r="SKC52" i="11"/>
  <c r="SKD52" i="11"/>
  <c r="SKE52" i="11"/>
  <c r="SKF52" i="11"/>
  <c r="SKG52" i="11"/>
  <c r="SKH52" i="11"/>
  <c r="SKI52" i="11"/>
  <c r="SKJ52" i="11"/>
  <c r="SKK52" i="11"/>
  <c r="SKL52" i="11"/>
  <c r="SKM52" i="11"/>
  <c r="SKN52" i="11"/>
  <c r="SKO52" i="11"/>
  <c r="SKP52" i="11"/>
  <c r="SKQ52" i="11"/>
  <c r="SKR52" i="11"/>
  <c r="SKS52" i="11"/>
  <c r="SKT52" i="11"/>
  <c r="SKU52" i="11"/>
  <c r="SKV52" i="11"/>
  <c r="SKW52" i="11"/>
  <c r="SKX52" i="11"/>
  <c r="SKY52" i="11"/>
  <c r="SKZ52" i="11"/>
  <c r="SLA52" i="11"/>
  <c r="SLB52" i="11"/>
  <c r="SLC52" i="11"/>
  <c r="SLD52" i="11"/>
  <c r="SLE52" i="11"/>
  <c r="SLF52" i="11"/>
  <c r="SLG52" i="11"/>
  <c r="SLH52" i="11"/>
  <c r="SLI52" i="11"/>
  <c r="SLJ52" i="11"/>
  <c r="SLK52" i="11"/>
  <c r="SLL52" i="11"/>
  <c r="SLM52" i="11"/>
  <c r="SLN52" i="11"/>
  <c r="SLO52" i="11"/>
  <c r="SLP52" i="11"/>
  <c r="SLQ52" i="11"/>
  <c r="SLR52" i="11"/>
  <c r="SLS52" i="11"/>
  <c r="SLT52" i="11"/>
  <c r="SLU52" i="11"/>
  <c r="SLV52" i="11"/>
  <c r="SLW52" i="11"/>
  <c r="SLX52" i="11"/>
  <c r="SLY52" i="11"/>
  <c r="SLZ52" i="11"/>
  <c r="SMA52" i="11"/>
  <c r="SMB52" i="11"/>
  <c r="SMC52" i="11"/>
  <c r="SMD52" i="11"/>
  <c r="SME52" i="11"/>
  <c r="SMF52" i="11"/>
  <c r="SMG52" i="11"/>
  <c r="SMH52" i="11"/>
  <c r="SMI52" i="11"/>
  <c r="SMJ52" i="11"/>
  <c r="SMK52" i="11"/>
  <c r="SML52" i="11"/>
  <c r="SMM52" i="11"/>
  <c r="SMN52" i="11"/>
  <c r="SMO52" i="11"/>
  <c r="SMP52" i="11"/>
  <c r="SMQ52" i="11"/>
  <c r="SMR52" i="11"/>
  <c r="SMS52" i="11"/>
  <c r="SMT52" i="11"/>
  <c r="SMU52" i="11"/>
  <c r="SMV52" i="11"/>
  <c r="SMW52" i="11"/>
  <c r="SMX52" i="11"/>
  <c r="SMY52" i="11"/>
  <c r="SMZ52" i="11"/>
  <c r="SNA52" i="11"/>
  <c r="SNB52" i="11"/>
  <c r="SNC52" i="11"/>
  <c r="SND52" i="11"/>
  <c r="SNE52" i="11"/>
  <c r="SNF52" i="11"/>
  <c r="SNG52" i="11"/>
  <c r="SNH52" i="11"/>
  <c r="SNI52" i="11"/>
  <c r="SNJ52" i="11"/>
  <c r="SNK52" i="11"/>
  <c r="SNL52" i="11"/>
  <c r="SNM52" i="11"/>
  <c r="SNN52" i="11"/>
  <c r="SNO52" i="11"/>
  <c r="SNP52" i="11"/>
  <c r="SNQ52" i="11"/>
  <c r="SNR52" i="11"/>
  <c r="SNS52" i="11"/>
  <c r="SNT52" i="11"/>
  <c r="SNU52" i="11"/>
  <c r="SNV52" i="11"/>
  <c r="SNW52" i="11"/>
  <c r="SNX52" i="11"/>
  <c r="SNY52" i="11"/>
  <c r="SNZ52" i="11"/>
  <c r="SOA52" i="11"/>
  <c r="SOB52" i="11"/>
  <c r="SOC52" i="11"/>
  <c r="SOD52" i="11"/>
  <c r="SOE52" i="11"/>
  <c r="SOF52" i="11"/>
  <c r="SOG52" i="11"/>
  <c r="SOH52" i="11"/>
  <c r="SOI52" i="11"/>
  <c r="SOJ52" i="11"/>
  <c r="SOK52" i="11"/>
  <c r="SOL52" i="11"/>
  <c r="SOM52" i="11"/>
  <c r="SON52" i="11"/>
  <c r="SOO52" i="11"/>
  <c r="SOP52" i="11"/>
  <c r="SOQ52" i="11"/>
  <c r="SOR52" i="11"/>
  <c r="SOS52" i="11"/>
  <c r="SOT52" i="11"/>
  <c r="SOU52" i="11"/>
  <c r="SOV52" i="11"/>
  <c r="SOW52" i="11"/>
  <c r="SOX52" i="11"/>
  <c r="SOY52" i="11"/>
  <c r="SOZ52" i="11"/>
  <c r="SPA52" i="11"/>
  <c r="SPB52" i="11"/>
  <c r="SPC52" i="11"/>
  <c r="SPD52" i="11"/>
  <c r="SPE52" i="11"/>
  <c r="SPF52" i="11"/>
  <c r="SPG52" i="11"/>
  <c r="SPH52" i="11"/>
  <c r="SPI52" i="11"/>
  <c r="SPJ52" i="11"/>
  <c r="SPK52" i="11"/>
  <c r="SPL52" i="11"/>
  <c r="SPM52" i="11"/>
  <c r="SPN52" i="11"/>
  <c r="SPO52" i="11"/>
  <c r="SPP52" i="11"/>
  <c r="SPQ52" i="11"/>
  <c r="SPR52" i="11"/>
  <c r="SPS52" i="11"/>
  <c r="SPT52" i="11"/>
  <c r="SPU52" i="11"/>
  <c r="SPV52" i="11"/>
  <c r="SPW52" i="11"/>
  <c r="SPX52" i="11"/>
  <c r="SPY52" i="11"/>
  <c r="SPZ52" i="11"/>
  <c r="SQA52" i="11"/>
  <c r="SQB52" i="11"/>
  <c r="SQC52" i="11"/>
  <c r="SQD52" i="11"/>
  <c r="SQE52" i="11"/>
  <c r="SQF52" i="11"/>
  <c r="SQG52" i="11"/>
  <c r="SQH52" i="11"/>
  <c r="SQI52" i="11"/>
  <c r="SQJ52" i="11"/>
  <c r="SQK52" i="11"/>
  <c r="SQL52" i="11"/>
  <c r="SQM52" i="11"/>
  <c r="SQN52" i="11"/>
  <c r="SQO52" i="11"/>
  <c r="SQP52" i="11"/>
  <c r="SQQ52" i="11"/>
  <c r="SQR52" i="11"/>
  <c r="SQS52" i="11"/>
  <c r="SQT52" i="11"/>
  <c r="SQU52" i="11"/>
  <c r="SQV52" i="11"/>
  <c r="SQW52" i="11"/>
  <c r="SQX52" i="11"/>
  <c r="SQY52" i="11"/>
  <c r="SQZ52" i="11"/>
  <c r="SRA52" i="11"/>
  <c r="SRB52" i="11"/>
  <c r="SRC52" i="11"/>
  <c r="SRD52" i="11"/>
  <c r="SRE52" i="11"/>
  <c r="SRF52" i="11"/>
  <c r="SRG52" i="11"/>
  <c r="SRH52" i="11"/>
  <c r="SRI52" i="11"/>
  <c r="SRJ52" i="11"/>
  <c r="SRK52" i="11"/>
  <c r="SRL52" i="11"/>
  <c r="SRM52" i="11"/>
  <c r="SRN52" i="11"/>
  <c r="SRO52" i="11"/>
  <c r="SRP52" i="11"/>
  <c r="SRQ52" i="11"/>
  <c r="SRR52" i="11"/>
  <c r="SRS52" i="11"/>
  <c r="SRT52" i="11"/>
  <c r="SRU52" i="11"/>
  <c r="SRV52" i="11"/>
  <c r="SRW52" i="11"/>
  <c r="SRX52" i="11"/>
  <c r="SRY52" i="11"/>
  <c r="SRZ52" i="11"/>
  <c r="SSA52" i="11"/>
  <c r="SSB52" i="11"/>
  <c r="SSC52" i="11"/>
  <c r="SSD52" i="11"/>
  <c r="SSE52" i="11"/>
  <c r="SSF52" i="11"/>
  <c r="SSG52" i="11"/>
  <c r="SSH52" i="11"/>
  <c r="SSI52" i="11"/>
  <c r="SSJ52" i="11"/>
  <c r="SSK52" i="11"/>
  <c r="SSL52" i="11"/>
  <c r="SSM52" i="11"/>
  <c r="SSN52" i="11"/>
  <c r="SSO52" i="11"/>
  <c r="SSP52" i="11"/>
  <c r="SSQ52" i="11"/>
  <c r="SSR52" i="11"/>
  <c r="SSS52" i="11"/>
  <c r="SST52" i="11"/>
  <c r="SSU52" i="11"/>
  <c r="SSV52" i="11"/>
  <c r="SSW52" i="11"/>
  <c r="SSX52" i="11"/>
  <c r="SSY52" i="11"/>
  <c r="SSZ52" i="11"/>
  <c r="STA52" i="11"/>
  <c r="STB52" i="11"/>
  <c r="STC52" i="11"/>
  <c r="STD52" i="11"/>
  <c r="STE52" i="11"/>
  <c r="STF52" i="11"/>
  <c r="STG52" i="11"/>
  <c r="STH52" i="11"/>
  <c r="STI52" i="11"/>
  <c r="STJ52" i="11"/>
  <c r="STK52" i="11"/>
  <c r="STL52" i="11"/>
  <c r="STM52" i="11"/>
  <c r="STN52" i="11"/>
  <c r="STO52" i="11"/>
  <c r="STP52" i="11"/>
  <c r="STQ52" i="11"/>
  <c r="STR52" i="11"/>
  <c r="STS52" i="11"/>
  <c r="STT52" i="11"/>
  <c r="STU52" i="11"/>
  <c r="STV52" i="11"/>
  <c r="STW52" i="11"/>
  <c r="STX52" i="11"/>
  <c r="STY52" i="11"/>
  <c r="STZ52" i="11"/>
  <c r="SUA52" i="11"/>
  <c r="SUB52" i="11"/>
  <c r="SUC52" i="11"/>
  <c r="SUD52" i="11"/>
  <c r="SUE52" i="11"/>
  <c r="SUF52" i="11"/>
  <c r="SUG52" i="11"/>
  <c r="SUH52" i="11"/>
  <c r="SUI52" i="11"/>
  <c r="SUJ52" i="11"/>
  <c r="SUK52" i="11"/>
  <c r="SUL52" i="11"/>
  <c r="SUM52" i="11"/>
  <c r="SUN52" i="11"/>
  <c r="SUO52" i="11"/>
  <c r="SUP52" i="11"/>
  <c r="SUQ52" i="11"/>
  <c r="SUR52" i="11"/>
  <c r="SUS52" i="11"/>
  <c r="SUT52" i="11"/>
  <c r="SUU52" i="11"/>
  <c r="SUV52" i="11"/>
  <c r="SUW52" i="11"/>
  <c r="SUX52" i="11"/>
  <c r="SUY52" i="11"/>
  <c r="SUZ52" i="11"/>
  <c r="SVA52" i="11"/>
  <c r="SVB52" i="11"/>
  <c r="SVC52" i="11"/>
  <c r="SVD52" i="11"/>
  <c r="SVE52" i="11"/>
  <c r="SVF52" i="11"/>
  <c r="SVG52" i="11"/>
  <c r="SVH52" i="11"/>
  <c r="SVI52" i="11"/>
  <c r="SVJ52" i="11"/>
  <c r="SVK52" i="11"/>
  <c r="SVL52" i="11"/>
  <c r="SVM52" i="11"/>
  <c r="SVN52" i="11"/>
  <c r="SVO52" i="11"/>
  <c r="SVP52" i="11"/>
  <c r="SVQ52" i="11"/>
  <c r="SVR52" i="11"/>
  <c r="SVS52" i="11"/>
  <c r="SVT52" i="11"/>
  <c r="SVU52" i="11"/>
  <c r="SVV52" i="11"/>
  <c r="SVW52" i="11"/>
  <c r="SVX52" i="11"/>
  <c r="SVY52" i="11"/>
  <c r="SVZ52" i="11"/>
  <c r="SWA52" i="11"/>
  <c r="SWB52" i="11"/>
  <c r="SWC52" i="11"/>
  <c r="SWD52" i="11"/>
  <c r="SWE52" i="11"/>
  <c r="SWF52" i="11"/>
  <c r="SWG52" i="11"/>
  <c r="SWH52" i="11"/>
  <c r="SWI52" i="11"/>
  <c r="SWJ52" i="11"/>
  <c r="SWK52" i="11"/>
  <c r="SWL52" i="11"/>
  <c r="SWM52" i="11"/>
  <c r="SWN52" i="11"/>
  <c r="SWO52" i="11"/>
  <c r="SWP52" i="11"/>
  <c r="SWQ52" i="11"/>
  <c r="SWR52" i="11"/>
  <c r="SWS52" i="11"/>
  <c r="SWT52" i="11"/>
  <c r="SWU52" i="11"/>
  <c r="SWV52" i="11"/>
  <c r="SWW52" i="11"/>
  <c r="SWX52" i="11"/>
  <c r="SWY52" i="11"/>
  <c r="SWZ52" i="11"/>
  <c r="SXA52" i="11"/>
  <c r="SXB52" i="11"/>
  <c r="SXC52" i="11"/>
  <c r="SXD52" i="11"/>
  <c r="SXE52" i="11"/>
  <c r="SXF52" i="11"/>
  <c r="SXG52" i="11"/>
  <c r="SXH52" i="11"/>
  <c r="SXI52" i="11"/>
  <c r="SXJ52" i="11"/>
  <c r="SXK52" i="11"/>
  <c r="SXL52" i="11"/>
  <c r="SXM52" i="11"/>
  <c r="SXN52" i="11"/>
  <c r="SXO52" i="11"/>
  <c r="SXP52" i="11"/>
  <c r="SXQ52" i="11"/>
  <c r="SXR52" i="11"/>
  <c r="SXS52" i="11"/>
  <c r="SXT52" i="11"/>
  <c r="SXU52" i="11"/>
  <c r="SXV52" i="11"/>
  <c r="SXW52" i="11"/>
  <c r="SXX52" i="11"/>
  <c r="SXY52" i="11"/>
  <c r="SXZ52" i="11"/>
  <c r="SYA52" i="11"/>
  <c r="SYB52" i="11"/>
  <c r="SYC52" i="11"/>
  <c r="SYD52" i="11"/>
  <c r="SYE52" i="11"/>
  <c r="SYF52" i="11"/>
  <c r="SYG52" i="11"/>
  <c r="SYH52" i="11"/>
  <c r="SYI52" i="11"/>
  <c r="SYJ52" i="11"/>
  <c r="SYK52" i="11"/>
  <c r="SYL52" i="11"/>
  <c r="SYM52" i="11"/>
  <c r="SYN52" i="11"/>
  <c r="SYO52" i="11"/>
  <c r="SYP52" i="11"/>
  <c r="SYQ52" i="11"/>
  <c r="SYR52" i="11"/>
  <c r="SYS52" i="11"/>
  <c r="SYT52" i="11"/>
  <c r="SYU52" i="11"/>
  <c r="SYV52" i="11"/>
  <c r="SYW52" i="11"/>
  <c r="SYX52" i="11"/>
  <c r="SYY52" i="11"/>
  <c r="SYZ52" i="11"/>
  <c r="SZA52" i="11"/>
  <c r="SZB52" i="11"/>
  <c r="SZC52" i="11"/>
  <c r="SZD52" i="11"/>
  <c r="SZE52" i="11"/>
  <c r="SZF52" i="11"/>
  <c r="SZG52" i="11"/>
  <c r="SZH52" i="11"/>
  <c r="SZI52" i="11"/>
  <c r="SZJ52" i="11"/>
  <c r="SZK52" i="11"/>
  <c r="SZL52" i="11"/>
  <c r="SZM52" i="11"/>
  <c r="SZN52" i="11"/>
  <c r="SZO52" i="11"/>
  <c r="SZP52" i="11"/>
  <c r="SZQ52" i="11"/>
  <c r="SZR52" i="11"/>
  <c r="SZS52" i="11"/>
  <c r="SZT52" i="11"/>
  <c r="SZU52" i="11"/>
  <c r="SZV52" i="11"/>
  <c r="SZW52" i="11"/>
  <c r="SZX52" i="11"/>
  <c r="SZY52" i="11"/>
  <c r="SZZ52" i="11"/>
  <c r="TAA52" i="11"/>
  <c r="TAB52" i="11"/>
  <c r="TAC52" i="11"/>
  <c r="TAD52" i="11"/>
  <c r="TAE52" i="11"/>
  <c r="TAF52" i="11"/>
  <c r="TAG52" i="11"/>
  <c r="TAH52" i="11"/>
  <c r="TAI52" i="11"/>
  <c r="TAJ52" i="11"/>
  <c r="TAK52" i="11"/>
  <c r="TAL52" i="11"/>
  <c r="TAM52" i="11"/>
  <c r="TAN52" i="11"/>
  <c r="TAO52" i="11"/>
  <c r="TAP52" i="11"/>
  <c r="TAQ52" i="11"/>
  <c r="TAR52" i="11"/>
  <c r="TAS52" i="11"/>
  <c r="TAT52" i="11"/>
  <c r="TAU52" i="11"/>
  <c r="TAV52" i="11"/>
  <c r="TAW52" i="11"/>
  <c r="TAX52" i="11"/>
  <c r="TAY52" i="11"/>
  <c r="TAZ52" i="11"/>
  <c r="TBA52" i="11"/>
  <c r="TBB52" i="11"/>
  <c r="TBC52" i="11"/>
  <c r="TBD52" i="11"/>
  <c r="TBE52" i="11"/>
  <c r="TBF52" i="11"/>
  <c r="TBG52" i="11"/>
  <c r="TBH52" i="11"/>
  <c r="TBI52" i="11"/>
  <c r="TBJ52" i="11"/>
  <c r="TBK52" i="11"/>
  <c r="TBL52" i="11"/>
  <c r="TBM52" i="11"/>
  <c r="TBN52" i="11"/>
  <c r="TBO52" i="11"/>
  <c r="TBP52" i="11"/>
  <c r="TBQ52" i="11"/>
  <c r="TBR52" i="11"/>
  <c r="TBS52" i="11"/>
  <c r="TBT52" i="11"/>
  <c r="TBU52" i="11"/>
  <c r="TBV52" i="11"/>
  <c r="TBW52" i="11"/>
  <c r="TBX52" i="11"/>
  <c r="TBY52" i="11"/>
  <c r="TBZ52" i="11"/>
  <c r="TCA52" i="11"/>
  <c r="TCB52" i="11"/>
  <c r="TCC52" i="11"/>
  <c r="TCD52" i="11"/>
  <c r="TCE52" i="11"/>
  <c r="TCF52" i="11"/>
  <c r="TCG52" i="11"/>
  <c r="TCH52" i="11"/>
  <c r="TCI52" i="11"/>
  <c r="TCJ52" i="11"/>
  <c r="TCK52" i="11"/>
  <c r="TCL52" i="11"/>
  <c r="TCM52" i="11"/>
  <c r="TCN52" i="11"/>
  <c r="TCO52" i="11"/>
  <c r="TCP52" i="11"/>
  <c r="TCQ52" i="11"/>
  <c r="TCR52" i="11"/>
  <c r="TCS52" i="11"/>
  <c r="TCT52" i="11"/>
  <c r="TCU52" i="11"/>
  <c r="TCV52" i="11"/>
  <c r="TCW52" i="11"/>
  <c r="TCX52" i="11"/>
  <c r="TCY52" i="11"/>
  <c r="TCZ52" i="11"/>
  <c r="TDA52" i="11"/>
  <c r="TDB52" i="11"/>
  <c r="TDC52" i="11"/>
  <c r="TDD52" i="11"/>
  <c r="TDE52" i="11"/>
  <c r="TDF52" i="11"/>
  <c r="TDG52" i="11"/>
  <c r="TDH52" i="11"/>
  <c r="TDI52" i="11"/>
  <c r="TDJ52" i="11"/>
  <c r="TDK52" i="11"/>
  <c r="TDL52" i="11"/>
  <c r="TDM52" i="11"/>
  <c r="TDN52" i="11"/>
  <c r="TDO52" i="11"/>
  <c r="TDP52" i="11"/>
  <c r="TDQ52" i="11"/>
  <c r="TDR52" i="11"/>
  <c r="TDS52" i="11"/>
  <c r="TDT52" i="11"/>
  <c r="TDU52" i="11"/>
  <c r="TDV52" i="11"/>
  <c r="TDW52" i="11"/>
  <c r="TDX52" i="11"/>
  <c r="TDY52" i="11"/>
  <c r="TDZ52" i="11"/>
  <c r="TEA52" i="11"/>
  <c r="TEB52" i="11"/>
  <c r="TEC52" i="11"/>
  <c r="TED52" i="11"/>
  <c r="TEE52" i="11"/>
  <c r="TEF52" i="11"/>
  <c r="TEG52" i="11"/>
  <c r="TEH52" i="11"/>
  <c r="TEI52" i="11"/>
  <c r="TEJ52" i="11"/>
  <c r="TEK52" i="11"/>
  <c r="TEL52" i="11"/>
  <c r="TEM52" i="11"/>
  <c r="TEN52" i="11"/>
  <c r="TEO52" i="11"/>
  <c r="TEP52" i="11"/>
  <c r="TEQ52" i="11"/>
  <c r="TER52" i="11"/>
  <c r="TES52" i="11"/>
  <c r="TET52" i="11"/>
  <c r="TEU52" i="11"/>
  <c r="TEV52" i="11"/>
  <c r="TEW52" i="11"/>
  <c r="TEX52" i="11"/>
  <c r="TEY52" i="11"/>
  <c r="TEZ52" i="11"/>
  <c r="TFA52" i="11"/>
  <c r="TFB52" i="11"/>
  <c r="TFC52" i="11"/>
  <c r="TFD52" i="11"/>
  <c r="TFE52" i="11"/>
  <c r="TFF52" i="11"/>
  <c r="TFG52" i="11"/>
  <c r="TFH52" i="11"/>
  <c r="TFI52" i="11"/>
  <c r="TFJ52" i="11"/>
  <c r="TFK52" i="11"/>
  <c r="TFL52" i="11"/>
  <c r="TFM52" i="11"/>
  <c r="TFN52" i="11"/>
  <c r="TFO52" i="11"/>
  <c r="TFP52" i="11"/>
  <c r="TFQ52" i="11"/>
  <c r="TFR52" i="11"/>
  <c r="TFS52" i="11"/>
  <c r="TFT52" i="11"/>
  <c r="TFU52" i="11"/>
  <c r="TFV52" i="11"/>
  <c r="TFW52" i="11"/>
  <c r="TFX52" i="11"/>
  <c r="TFY52" i="11"/>
  <c r="TFZ52" i="11"/>
  <c r="TGA52" i="11"/>
  <c r="TGB52" i="11"/>
  <c r="TGC52" i="11"/>
  <c r="TGD52" i="11"/>
  <c r="TGE52" i="11"/>
  <c r="TGF52" i="11"/>
  <c r="TGG52" i="11"/>
  <c r="TGH52" i="11"/>
  <c r="TGI52" i="11"/>
  <c r="TGJ52" i="11"/>
  <c r="TGK52" i="11"/>
  <c r="TGL52" i="11"/>
  <c r="TGM52" i="11"/>
  <c r="TGN52" i="11"/>
  <c r="TGO52" i="11"/>
  <c r="TGP52" i="11"/>
  <c r="TGQ52" i="11"/>
  <c r="TGR52" i="11"/>
  <c r="TGS52" i="11"/>
  <c r="TGT52" i="11"/>
  <c r="TGU52" i="11"/>
  <c r="TGV52" i="11"/>
  <c r="TGW52" i="11"/>
  <c r="TGX52" i="11"/>
  <c r="TGY52" i="11"/>
  <c r="TGZ52" i="11"/>
  <c r="THA52" i="11"/>
  <c r="THB52" i="11"/>
  <c r="THC52" i="11"/>
  <c r="THD52" i="11"/>
  <c r="THE52" i="11"/>
  <c r="THF52" i="11"/>
  <c r="THG52" i="11"/>
  <c r="THH52" i="11"/>
  <c r="THI52" i="11"/>
  <c r="THJ52" i="11"/>
  <c r="THK52" i="11"/>
  <c r="THL52" i="11"/>
  <c r="THM52" i="11"/>
  <c r="THN52" i="11"/>
  <c r="THO52" i="11"/>
  <c r="THP52" i="11"/>
  <c r="THQ52" i="11"/>
  <c r="THR52" i="11"/>
  <c r="THS52" i="11"/>
  <c r="THT52" i="11"/>
  <c r="THU52" i="11"/>
  <c r="THV52" i="11"/>
  <c r="THW52" i="11"/>
  <c r="THX52" i="11"/>
  <c r="THY52" i="11"/>
  <c r="THZ52" i="11"/>
  <c r="TIA52" i="11"/>
  <c r="TIB52" i="11"/>
  <c r="TIC52" i="11"/>
  <c r="TID52" i="11"/>
  <c r="TIE52" i="11"/>
  <c r="TIF52" i="11"/>
  <c r="TIG52" i="11"/>
  <c r="TIH52" i="11"/>
  <c r="TII52" i="11"/>
  <c r="TIJ52" i="11"/>
  <c r="TIK52" i="11"/>
  <c r="TIL52" i="11"/>
  <c r="TIM52" i="11"/>
  <c r="TIN52" i="11"/>
  <c r="TIO52" i="11"/>
  <c r="TIP52" i="11"/>
  <c r="TIQ52" i="11"/>
  <c r="TIR52" i="11"/>
  <c r="TIS52" i="11"/>
  <c r="TIT52" i="11"/>
  <c r="TIU52" i="11"/>
  <c r="TIV52" i="11"/>
  <c r="TIW52" i="11"/>
  <c r="TIX52" i="11"/>
  <c r="TIY52" i="11"/>
  <c r="TIZ52" i="11"/>
  <c r="TJA52" i="11"/>
  <c r="TJB52" i="11"/>
  <c r="TJC52" i="11"/>
  <c r="TJD52" i="11"/>
  <c r="TJE52" i="11"/>
  <c r="TJF52" i="11"/>
  <c r="TJG52" i="11"/>
  <c r="TJH52" i="11"/>
  <c r="TJI52" i="11"/>
  <c r="TJJ52" i="11"/>
  <c r="TJK52" i="11"/>
  <c r="TJL52" i="11"/>
  <c r="TJM52" i="11"/>
  <c r="TJN52" i="11"/>
  <c r="TJO52" i="11"/>
  <c r="TJP52" i="11"/>
  <c r="TJQ52" i="11"/>
  <c r="TJR52" i="11"/>
  <c r="TJS52" i="11"/>
  <c r="TJT52" i="11"/>
  <c r="TJU52" i="11"/>
  <c r="TJV52" i="11"/>
  <c r="TJW52" i="11"/>
  <c r="TJX52" i="11"/>
  <c r="TJY52" i="11"/>
  <c r="TJZ52" i="11"/>
  <c r="TKA52" i="11"/>
  <c r="TKB52" i="11"/>
  <c r="TKC52" i="11"/>
  <c r="TKD52" i="11"/>
  <c r="TKE52" i="11"/>
  <c r="TKF52" i="11"/>
  <c r="TKG52" i="11"/>
  <c r="TKH52" i="11"/>
  <c r="TKI52" i="11"/>
  <c r="TKJ52" i="11"/>
  <c r="TKK52" i="11"/>
  <c r="TKL52" i="11"/>
  <c r="TKM52" i="11"/>
  <c r="TKN52" i="11"/>
  <c r="TKO52" i="11"/>
  <c r="TKP52" i="11"/>
  <c r="TKQ52" i="11"/>
  <c r="TKR52" i="11"/>
  <c r="TKS52" i="11"/>
  <c r="TKT52" i="11"/>
  <c r="TKU52" i="11"/>
  <c r="TKV52" i="11"/>
  <c r="TKW52" i="11"/>
  <c r="TKX52" i="11"/>
  <c r="TKY52" i="11"/>
  <c r="TKZ52" i="11"/>
  <c r="TLA52" i="11"/>
  <c r="TLB52" i="11"/>
  <c r="TLC52" i="11"/>
  <c r="TLD52" i="11"/>
  <c r="TLE52" i="11"/>
  <c r="TLF52" i="11"/>
  <c r="TLG52" i="11"/>
  <c r="TLH52" i="11"/>
  <c r="TLI52" i="11"/>
  <c r="TLJ52" i="11"/>
  <c r="TLK52" i="11"/>
  <c r="TLL52" i="11"/>
  <c r="TLM52" i="11"/>
  <c r="TLN52" i="11"/>
  <c r="TLO52" i="11"/>
  <c r="TLP52" i="11"/>
  <c r="TLQ52" i="11"/>
  <c r="TLR52" i="11"/>
  <c r="TLS52" i="11"/>
  <c r="TLT52" i="11"/>
  <c r="TLU52" i="11"/>
  <c r="TLV52" i="11"/>
  <c r="TLW52" i="11"/>
  <c r="TLX52" i="11"/>
  <c r="TLY52" i="11"/>
  <c r="TLZ52" i="11"/>
  <c r="TMA52" i="11"/>
  <c r="TMB52" i="11"/>
  <c r="TMC52" i="11"/>
  <c r="TMD52" i="11"/>
  <c r="TME52" i="11"/>
  <c r="TMF52" i="11"/>
  <c r="TMG52" i="11"/>
  <c r="TMH52" i="11"/>
  <c r="TMI52" i="11"/>
  <c r="TMJ52" i="11"/>
  <c r="TMK52" i="11"/>
  <c r="TML52" i="11"/>
  <c r="TMM52" i="11"/>
  <c r="TMN52" i="11"/>
  <c r="TMO52" i="11"/>
  <c r="TMP52" i="11"/>
  <c r="TMQ52" i="11"/>
  <c r="TMR52" i="11"/>
  <c r="TMS52" i="11"/>
  <c r="TMT52" i="11"/>
  <c r="TMU52" i="11"/>
  <c r="TMV52" i="11"/>
  <c r="TMW52" i="11"/>
  <c r="TMX52" i="11"/>
  <c r="TMY52" i="11"/>
  <c r="TMZ52" i="11"/>
  <c r="TNA52" i="11"/>
  <c r="TNB52" i="11"/>
  <c r="TNC52" i="11"/>
  <c r="TND52" i="11"/>
  <c r="TNE52" i="11"/>
  <c r="TNF52" i="11"/>
  <c r="TNG52" i="11"/>
  <c r="TNH52" i="11"/>
  <c r="TNI52" i="11"/>
  <c r="TNJ52" i="11"/>
  <c r="TNK52" i="11"/>
  <c r="TNL52" i="11"/>
  <c r="TNM52" i="11"/>
  <c r="TNN52" i="11"/>
  <c r="TNO52" i="11"/>
  <c r="TNP52" i="11"/>
  <c r="TNQ52" i="11"/>
  <c r="TNR52" i="11"/>
  <c r="TNS52" i="11"/>
  <c r="TNT52" i="11"/>
  <c r="TNU52" i="11"/>
  <c r="TNV52" i="11"/>
  <c r="TNW52" i="11"/>
  <c r="TNX52" i="11"/>
  <c r="TNY52" i="11"/>
  <c r="TNZ52" i="11"/>
  <c r="TOA52" i="11"/>
  <c r="TOB52" i="11"/>
  <c r="TOC52" i="11"/>
  <c r="TOD52" i="11"/>
  <c r="TOE52" i="11"/>
  <c r="TOF52" i="11"/>
  <c r="TOG52" i="11"/>
  <c r="TOH52" i="11"/>
  <c r="TOI52" i="11"/>
  <c r="TOJ52" i="11"/>
  <c r="TOK52" i="11"/>
  <c r="TOL52" i="11"/>
  <c r="TOM52" i="11"/>
  <c r="TON52" i="11"/>
  <c r="TOO52" i="11"/>
  <c r="TOP52" i="11"/>
  <c r="TOQ52" i="11"/>
  <c r="TOR52" i="11"/>
  <c r="TOS52" i="11"/>
  <c r="TOT52" i="11"/>
  <c r="TOU52" i="11"/>
  <c r="TOV52" i="11"/>
  <c r="TOW52" i="11"/>
  <c r="TOX52" i="11"/>
  <c r="TOY52" i="11"/>
  <c r="TOZ52" i="11"/>
  <c r="TPA52" i="11"/>
  <c r="TPB52" i="11"/>
  <c r="TPC52" i="11"/>
  <c r="TPD52" i="11"/>
  <c r="TPE52" i="11"/>
  <c r="TPF52" i="11"/>
  <c r="TPG52" i="11"/>
  <c r="TPH52" i="11"/>
  <c r="TPI52" i="11"/>
  <c r="TPJ52" i="11"/>
  <c r="TPK52" i="11"/>
  <c r="TPL52" i="11"/>
  <c r="TPM52" i="11"/>
  <c r="TPN52" i="11"/>
  <c r="TPO52" i="11"/>
  <c r="TPP52" i="11"/>
  <c r="TPQ52" i="11"/>
  <c r="TPR52" i="11"/>
  <c r="TPS52" i="11"/>
  <c r="TPT52" i="11"/>
  <c r="TPU52" i="11"/>
  <c r="TPV52" i="11"/>
  <c r="TPW52" i="11"/>
  <c r="TPX52" i="11"/>
  <c r="TPY52" i="11"/>
  <c r="TPZ52" i="11"/>
  <c r="TQA52" i="11"/>
  <c r="TQB52" i="11"/>
  <c r="TQC52" i="11"/>
  <c r="TQD52" i="11"/>
  <c r="TQE52" i="11"/>
  <c r="TQF52" i="11"/>
  <c r="TQG52" i="11"/>
  <c r="TQH52" i="11"/>
  <c r="TQI52" i="11"/>
  <c r="TQJ52" i="11"/>
  <c r="TQK52" i="11"/>
  <c r="TQL52" i="11"/>
  <c r="TQM52" i="11"/>
  <c r="TQN52" i="11"/>
  <c r="TQO52" i="11"/>
  <c r="TQP52" i="11"/>
  <c r="TQQ52" i="11"/>
  <c r="TQR52" i="11"/>
  <c r="TQS52" i="11"/>
  <c r="TQT52" i="11"/>
  <c r="TQU52" i="11"/>
  <c r="TQV52" i="11"/>
  <c r="TQW52" i="11"/>
  <c r="TQX52" i="11"/>
  <c r="TQY52" i="11"/>
  <c r="TQZ52" i="11"/>
  <c r="TRA52" i="11"/>
  <c r="TRB52" i="11"/>
  <c r="TRC52" i="11"/>
  <c r="TRD52" i="11"/>
  <c r="TRE52" i="11"/>
  <c r="TRF52" i="11"/>
  <c r="TRG52" i="11"/>
  <c r="TRH52" i="11"/>
  <c r="TRI52" i="11"/>
  <c r="TRJ52" i="11"/>
  <c r="TRK52" i="11"/>
  <c r="TRL52" i="11"/>
  <c r="TRM52" i="11"/>
  <c r="TRN52" i="11"/>
  <c r="TRO52" i="11"/>
  <c r="TRP52" i="11"/>
  <c r="TRQ52" i="11"/>
  <c r="TRR52" i="11"/>
  <c r="TRS52" i="11"/>
  <c r="TRT52" i="11"/>
  <c r="TRU52" i="11"/>
  <c r="TRV52" i="11"/>
  <c r="TRW52" i="11"/>
  <c r="TRX52" i="11"/>
  <c r="TRY52" i="11"/>
  <c r="TRZ52" i="11"/>
  <c r="TSA52" i="11"/>
  <c r="TSB52" i="11"/>
  <c r="TSC52" i="11"/>
  <c r="TSD52" i="11"/>
  <c r="TSE52" i="11"/>
  <c r="TSF52" i="11"/>
  <c r="TSG52" i="11"/>
  <c r="TSH52" i="11"/>
  <c r="TSI52" i="11"/>
  <c r="TSJ52" i="11"/>
  <c r="TSK52" i="11"/>
  <c r="TSL52" i="11"/>
  <c r="TSM52" i="11"/>
  <c r="TSN52" i="11"/>
  <c r="TSO52" i="11"/>
  <c r="TSP52" i="11"/>
  <c r="TSQ52" i="11"/>
  <c r="TSR52" i="11"/>
  <c r="TSS52" i="11"/>
  <c r="TST52" i="11"/>
  <c r="TSU52" i="11"/>
  <c r="TSV52" i="11"/>
  <c r="TSW52" i="11"/>
  <c r="TSX52" i="11"/>
  <c r="TSY52" i="11"/>
  <c r="TSZ52" i="11"/>
  <c r="TTA52" i="11"/>
  <c r="TTB52" i="11"/>
  <c r="TTC52" i="11"/>
  <c r="TTD52" i="11"/>
  <c r="TTE52" i="11"/>
  <c r="TTF52" i="11"/>
  <c r="TTG52" i="11"/>
  <c r="TTH52" i="11"/>
  <c r="TTI52" i="11"/>
  <c r="TTJ52" i="11"/>
  <c r="TTK52" i="11"/>
  <c r="TTL52" i="11"/>
  <c r="TTM52" i="11"/>
  <c r="TTN52" i="11"/>
  <c r="TTO52" i="11"/>
  <c r="TTP52" i="11"/>
  <c r="TTQ52" i="11"/>
  <c r="TTR52" i="11"/>
  <c r="TTS52" i="11"/>
  <c r="TTT52" i="11"/>
  <c r="TTU52" i="11"/>
  <c r="TTV52" i="11"/>
  <c r="TTW52" i="11"/>
  <c r="TTX52" i="11"/>
  <c r="TTY52" i="11"/>
  <c r="TTZ52" i="11"/>
  <c r="TUA52" i="11"/>
  <c r="TUB52" i="11"/>
  <c r="TUC52" i="11"/>
  <c r="TUD52" i="11"/>
  <c r="TUE52" i="11"/>
  <c r="TUF52" i="11"/>
  <c r="TUG52" i="11"/>
  <c r="TUH52" i="11"/>
  <c r="TUI52" i="11"/>
  <c r="TUJ52" i="11"/>
  <c r="TUK52" i="11"/>
  <c r="TUL52" i="11"/>
  <c r="TUM52" i="11"/>
  <c r="TUN52" i="11"/>
  <c r="TUO52" i="11"/>
  <c r="TUP52" i="11"/>
  <c r="TUQ52" i="11"/>
  <c r="TUR52" i="11"/>
  <c r="TUS52" i="11"/>
  <c r="TUT52" i="11"/>
  <c r="TUU52" i="11"/>
  <c r="TUV52" i="11"/>
  <c r="TUW52" i="11"/>
  <c r="TUX52" i="11"/>
  <c r="TUY52" i="11"/>
  <c r="TUZ52" i="11"/>
  <c r="TVA52" i="11"/>
  <c r="TVB52" i="11"/>
  <c r="TVC52" i="11"/>
  <c r="TVD52" i="11"/>
  <c r="TVE52" i="11"/>
  <c r="TVF52" i="11"/>
  <c r="TVG52" i="11"/>
  <c r="TVH52" i="11"/>
  <c r="TVI52" i="11"/>
  <c r="TVJ52" i="11"/>
  <c r="TVK52" i="11"/>
  <c r="TVL52" i="11"/>
  <c r="TVM52" i="11"/>
  <c r="TVN52" i="11"/>
  <c r="TVO52" i="11"/>
  <c r="TVP52" i="11"/>
  <c r="TVQ52" i="11"/>
  <c r="TVR52" i="11"/>
  <c r="TVS52" i="11"/>
  <c r="TVT52" i="11"/>
  <c r="TVU52" i="11"/>
  <c r="TVV52" i="11"/>
  <c r="TVW52" i="11"/>
  <c r="TVX52" i="11"/>
  <c r="TVY52" i="11"/>
  <c r="TVZ52" i="11"/>
  <c r="TWA52" i="11"/>
  <c r="TWB52" i="11"/>
  <c r="TWC52" i="11"/>
  <c r="TWD52" i="11"/>
  <c r="TWE52" i="11"/>
  <c r="TWF52" i="11"/>
  <c r="TWG52" i="11"/>
  <c r="TWH52" i="11"/>
  <c r="TWI52" i="11"/>
  <c r="TWJ52" i="11"/>
  <c r="TWK52" i="11"/>
  <c r="TWL52" i="11"/>
  <c r="TWM52" i="11"/>
  <c r="TWN52" i="11"/>
  <c r="TWO52" i="11"/>
  <c r="TWP52" i="11"/>
  <c r="TWQ52" i="11"/>
  <c r="TWR52" i="11"/>
  <c r="TWS52" i="11"/>
  <c r="TWT52" i="11"/>
  <c r="TWU52" i="11"/>
  <c r="TWV52" i="11"/>
  <c r="TWW52" i="11"/>
  <c r="TWX52" i="11"/>
  <c r="TWY52" i="11"/>
  <c r="TWZ52" i="11"/>
  <c r="TXA52" i="11"/>
  <c r="TXB52" i="11"/>
  <c r="TXC52" i="11"/>
  <c r="TXD52" i="11"/>
  <c r="TXE52" i="11"/>
  <c r="TXF52" i="11"/>
  <c r="TXG52" i="11"/>
  <c r="TXH52" i="11"/>
  <c r="TXI52" i="11"/>
  <c r="TXJ52" i="11"/>
  <c r="TXK52" i="11"/>
  <c r="TXL52" i="11"/>
  <c r="TXM52" i="11"/>
  <c r="TXN52" i="11"/>
  <c r="TXO52" i="11"/>
  <c r="TXP52" i="11"/>
  <c r="TXQ52" i="11"/>
  <c r="TXR52" i="11"/>
  <c r="TXS52" i="11"/>
  <c r="TXT52" i="11"/>
  <c r="TXU52" i="11"/>
  <c r="TXV52" i="11"/>
  <c r="TXW52" i="11"/>
  <c r="TXX52" i="11"/>
  <c r="TXY52" i="11"/>
  <c r="TXZ52" i="11"/>
  <c r="TYA52" i="11"/>
  <c r="TYB52" i="11"/>
  <c r="TYC52" i="11"/>
  <c r="TYD52" i="11"/>
  <c r="TYE52" i="11"/>
  <c r="TYF52" i="11"/>
  <c r="TYG52" i="11"/>
  <c r="TYH52" i="11"/>
  <c r="TYI52" i="11"/>
  <c r="TYJ52" i="11"/>
  <c r="TYK52" i="11"/>
  <c r="TYL52" i="11"/>
  <c r="TYM52" i="11"/>
  <c r="TYN52" i="11"/>
  <c r="TYO52" i="11"/>
  <c r="TYP52" i="11"/>
  <c r="TYQ52" i="11"/>
  <c r="TYR52" i="11"/>
  <c r="TYS52" i="11"/>
  <c r="TYT52" i="11"/>
  <c r="TYU52" i="11"/>
  <c r="TYV52" i="11"/>
  <c r="TYW52" i="11"/>
  <c r="TYX52" i="11"/>
  <c r="TYY52" i="11"/>
  <c r="TYZ52" i="11"/>
  <c r="TZA52" i="11"/>
  <c r="TZB52" i="11"/>
  <c r="TZC52" i="11"/>
  <c r="TZD52" i="11"/>
  <c r="TZE52" i="11"/>
  <c r="TZF52" i="11"/>
  <c r="TZG52" i="11"/>
  <c r="TZH52" i="11"/>
  <c r="TZI52" i="11"/>
  <c r="TZJ52" i="11"/>
  <c r="TZK52" i="11"/>
  <c r="TZL52" i="11"/>
  <c r="TZM52" i="11"/>
  <c r="TZN52" i="11"/>
  <c r="TZO52" i="11"/>
  <c r="TZP52" i="11"/>
  <c r="TZQ52" i="11"/>
  <c r="TZR52" i="11"/>
  <c r="TZS52" i="11"/>
  <c r="TZT52" i="11"/>
  <c r="TZU52" i="11"/>
  <c r="TZV52" i="11"/>
  <c r="TZW52" i="11"/>
  <c r="TZX52" i="11"/>
  <c r="TZY52" i="11"/>
  <c r="TZZ52" i="11"/>
  <c r="UAA52" i="11"/>
  <c r="UAB52" i="11"/>
  <c r="UAC52" i="11"/>
  <c r="UAD52" i="11"/>
  <c r="UAE52" i="11"/>
  <c r="UAF52" i="11"/>
  <c r="UAG52" i="11"/>
  <c r="UAH52" i="11"/>
  <c r="UAI52" i="11"/>
  <c r="UAJ52" i="11"/>
  <c r="UAK52" i="11"/>
  <c r="UAL52" i="11"/>
  <c r="UAM52" i="11"/>
  <c r="UAN52" i="11"/>
  <c r="UAO52" i="11"/>
  <c r="UAP52" i="11"/>
  <c r="UAQ52" i="11"/>
  <c r="UAR52" i="11"/>
  <c r="UAS52" i="11"/>
  <c r="UAT52" i="11"/>
  <c r="UAU52" i="11"/>
  <c r="UAV52" i="11"/>
  <c r="UAW52" i="11"/>
  <c r="UAX52" i="11"/>
  <c r="UAY52" i="11"/>
  <c r="UAZ52" i="11"/>
  <c r="UBA52" i="11"/>
  <c r="UBB52" i="11"/>
  <c r="UBC52" i="11"/>
  <c r="UBD52" i="11"/>
  <c r="UBE52" i="11"/>
  <c r="UBF52" i="11"/>
  <c r="UBG52" i="11"/>
  <c r="UBH52" i="11"/>
  <c r="UBI52" i="11"/>
  <c r="UBJ52" i="11"/>
  <c r="UBK52" i="11"/>
  <c r="UBL52" i="11"/>
  <c r="UBM52" i="11"/>
  <c r="UBN52" i="11"/>
  <c r="UBO52" i="11"/>
  <c r="UBP52" i="11"/>
  <c r="UBQ52" i="11"/>
  <c r="UBR52" i="11"/>
  <c r="UBS52" i="11"/>
  <c r="UBT52" i="11"/>
  <c r="UBU52" i="11"/>
  <c r="UBV52" i="11"/>
  <c r="UBW52" i="11"/>
  <c r="UBX52" i="11"/>
  <c r="UBY52" i="11"/>
  <c r="UBZ52" i="11"/>
  <c r="UCA52" i="11"/>
  <c r="UCB52" i="11"/>
  <c r="UCC52" i="11"/>
  <c r="UCD52" i="11"/>
  <c r="UCE52" i="11"/>
  <c r="UCF52" i="11"/>
  <c r="UCG52" i="11"/>
  <c r="UCH52" i="11"/>
  <c r="UCI52" i="11"/>
  <c r="UCJ52" i="11"/>
  <c r="UCK52" i="11"/>
  <c r="UCL52" i="11"/>
  <c r="UCM52" i="11"/>
  <c r="UCN52" i="11"/>
  <c r="UCO52" i="11"/>
  <c r="UCP52" i="11"/>
  <c r="UCQ52" i="11"/>
  <c r="UCR52" i="11"/>
  <c r="UCS52" i="11"/>
  <c r="UCT52" i="11"/>
  <c r="UCU52" i="11"/>
  <c r="UCV52" i="11"/>
  <c r="UCW52" i="11"/>
  <c r="UCX52" i="11"/>
  <c r="UCY52" i="11"/>
  <c r="UCZ52" i="11"/>
  <c r="UDA52" i="11"/>
  <c r="UDB52" i="11"/>
  <c r="UDC52" i="11"/>
  <c r="UDD52" i="11"/>
  <c r="UDE52" i="11"/>
  <c r="UDF52" i="11"/>
  <c r="UDG52" i="11"/>
  <c r="UDH52" i="11"/>
  <c r="UDI52" i="11"/>
  <c r="UDJ52" i="11"/>
  <c r="UDK52" i="11"/>
  <c r="UDL52" i="11"/>
  <c r="UDM52" i="11"/>
  <c r="UDN52" i="11"/>
  <c r="UDO52" i="11"/>
  <c r="UDP52" i="11"/>
  <c r="UDQ52" i="11"/>
  <c r="UDR52" i="11"/>
  <c r="UDS52" i="11"/>
  <c r="UDT52" i="11"/>
  <c r="UDU52" i="11"/>
  <c r="UDV52" i="11"/>
  <c r="UDW52" i="11"/>
  <c r="UDX52" i="11"/>
  <c r="UDY52" i="11"/>
  <c r="UDZ52" i="11"/>
  <c r="UEA52" i="11"/>
  <c r="UEB52" i="11"/>
  <c r="UEC52" i="11"/>
  <c r="UED52" i="11"/>
  <c r="UEE52" i="11"/>
  <c r="UEF52" i="11"/>
  <c r="UEG52" i="11"/>
  <c r="UEH52" i="11"/>
  <c r="UEI52" i="11"/>
  <c r="UEJ52" i="11"/>
  <c r="UEK52" i="11"/>
  <c r="UEL52" i="11"/>
  <c r="UEM52" i="11"/>
  <c r="UEN52" i="11"/>
  <c r="UEO52" i="11"/>
  <c r="UEP52" i="11"/>
  <c r="UEQ52" i="11"/>
  <c r="UER52" i="11"/>
  <c r="UES52" i="11"/>
  <c r="UET52" i="11"/>
  <c r="UEU52" i="11"/>
  <c r="UEV52" i="11"/>
  <c r="UEW52" i="11"/>
  <c r="UEX52" i="11"/>
  <c r="UEY52" i="11"/>
  <c r="UEZ52" i="11"/>
  <c r="UFA52" i="11"/>
  <c r="UFB52" i="11"/>
  <c r="UFC52" i="11"/>
  <c r="UFD52" i="11"/>
  <c r="UFE52" i="11"/>
  <c r="UFF52" i="11"/>
  <c r="UFG52" i="11"/>
  <c r="UFH52" i="11"/>
  <c r="UFI52" i="11"/>
  <c r="UFJ52" i="11"/>
  <c r="UFK52" i="11"/>
  <c r="UFL52" i="11"/>
  <c r="UFM52" i="11"/>
  <c r="UFN52" i="11"/>
  <c r="UFO52" i="11"/>
  <c r="UFP52" i="11"/>
  <c r="UFQ52" i="11"/>
  <c r="UFR52" i="11"/>
  <c r="UFS52" i="11"/>
  <c r="UFT52" i="11"/>
  <c r="UFU52" i="11"/>
  <c r="UFV52" i="11"/>
  <c r="UFW52" i="11"/>
  <c r="UFX52" i="11"/>
  <c r="UFY52" i="11"/>
  <c r="UFZ52" i="11"/>
  <c r="UGA52" i="11"/>
  <c r="UGB52" i="11"/>
  <c r="UGC52" i="11"/>
  <c r="UGD52" i="11"/>
  <c r="UGE52" i="11"/>
  <c r="UGF52" i="11"/>
  <c r="UGG52" i="11"/>
  <c r="UGH52" i="11"/>
  <c r="UGI52" i="11"/>
  <c r="UGJ52" i="11"/>
  <c r="UGK52" i="11"/>
  <c r="UGL52" i="11"/>
  <c r="UGM52" i="11"/>
  <c r="UGN52" i="11"/>
  <c r="UGO52" i="11"/>
  <c r="UGP52" i="11"/>
  <c r="UGQ52" i="11"/>
  <c r="UGR52" i="11"/>
  <c r="UGS52" i="11"/>
  <c r="UGT52" i="11"/>
  <c r="UGU52" i="11"/>
  <c r="UGV52" i="11"/>
  <c r="UGW52" i="11"/>
  <c r="UGX52" i="11"/>
  <c r="UGY52" i="11"/>
  <c r="UGZ52" i="11"/>
  <c r="UHA52" i="11"/>
  <c r="UHB52" i="11"/>
  <c r="UHC52" i="11"/>
  <c r="UHD52" i="11"/>
  <c r="UHE52" i="11"/>
  <c r="UHF52" i="11"/>
  <c r="UHG52" i="11"/>
  <c r="UHH52" i="11"/>
  <c r="UHI52" i="11"/>
  <c r="UHJ52" i="11"/>
  <c r="UHK52" i="11"/>
  <c r="UHL52" i="11"/>
  <c r="UHM52" i="11"/>
  <c r="UHN52" i="11"/>
  <c r="UHO52" i="11"/>
  <c r="UHP52" i="11"/>
  <c r="UHQ52" i="11"/>
  <c r="UHR52" i="11"/>
  <c r="UHS52" i="11"/>
  <c r="UHT52" i="11"/>
  <c r="UHU52" i="11"/>
  <c r="UHV52" i="11"/>
  <c r="UHW52" i="11"/>
  <c r="UHX52" i="11"/>
  <c r="UHY52" i="11"/>
  <c r="UHZ52" i="11"/>
  <c r="UIA52" i="11"/>
  <c r="UIB52" i="11"/>
  <c r="UIC52" i="11"/>
  <c r="UID52" i="11"/>
  <c r="UIE52" i="11"/>
  <c r="UIF52" i="11"/>
  <c r="UIG52" i="11"/>
  <c r="UIH52" i="11"/>
  <c r="UII52" i="11"/>
  <c r="UIJ52" i="11"/>
  <c r="UIK52" i="11"/>
  <c r="UIL52" i="11"/>
  <c r="UIM52" i="11"/>
  <c r="UIN52" i="11"/>
  <c r="UIO52" i="11"/>
  <c r="UIP52" i="11"/>
  <c r="UIQ52" i="11"/>
  <c r="UIR52" i="11"/>
  <c r="UIS52" i="11"/>
  <c r="UIT52" i="11"/>
  <c r="UIU52" i="11"/>
  <c r="UIV52" i="11"/>
  <c r="UIW52" i="11"/>
  <c r="UIX52" i="11"/>
  <c r="UIY52" i="11"/>
  <c r="UIZ52" i="11"/>
  <c r="UJA52" i="11"/>
  <c r="UJB52" i="11"/>
  <c r="UJC52" i="11"/>
  <c r="UJD52" i="11"/>
  <c r="UJE52" i="11"/>
  <c r="UJF52" i="11"/>
  <c r="UJG52" i="11"/>
  <c r="UJH52" i="11"/>
  <c r="UJI52" i="11"/>
  <c r="UJJ52" i="11"/>
  <c r="UJK52" i="11"/>
  <c r="UJL52" i="11"/>
  <c r="UJM52" i="11"/>
  <c r="UJN52" i="11"/>
  <c r="UJO52" i="11"/>
  <c r="UJP52" i="11"/>
  <c r="UJQ52" i="11"/>
  <c r="UJR52" i="11"/>
  <c r="UJS52" i="11"/>
  <c r="UJT52" i="11"/>
  <c r="UJU52" i="11"/>
  <c r="UJV52" i="11"/>
  <c r="UJW52" i="11"/>
  <c r="UJX52" i="11"/>
  <c r="UJY52" i="11"/>
  <c r="UJZ52" i="11"/>
  <c r="UKA52" i="11"/>
  <c r="UKB52" i="11"/>
  <c r="UKC52" i="11"/>
  <c r="UKD52" i="11"/>
  <c r="UKE52" i="11"/>
  <c r="UKF52" i="11"/>
  <c r="UKG52" i="11"/>
  <c r="UKH52" i="11"/>
  <c r="UKI52" i="11"/>
  <c r="UKJ52" i="11"/>
  <c r="UKK52" i="11"/>
  <c r="UKL52" i="11"/>
  <c r="UKM52" i="11"/>
  <c r="UKN52" i="11"/>
  <c r="UKO52" i="11"/>
  <c r="UKP52" i="11"/>
  <c r="UKQ52" i="11"/>
  <c r="UKR52" i="11"/>
  <c r="UKS52" i="11"/>
  <c r="UKT52" i="11"/>
  <c r="UKU52" i="11"/>
  <c r="UKV52" i="11"/>
  <c r="UKW52" i="11"/>
  <c r="UKX52" i="11"/>
  <c r="UKY52" i="11"/>
  <c r="UKZ52" i="11"/>
  <c r="ULA52" i="11"/>
  <c r="ULB52" i="11"/>
  <c r="ULC52" i="11"/>
  <c r="ULD52" i="11"/>
  <c r="ULE52" i="11"/>
  <c r="ULF52" i="11"/>
  <c r="ULG52" i="11"/>
  <c r="ULH52" i="11"/>
  <c r="ULI52" i="11"/>
  <c r="ULJ52" i="11"/>
  <c r="ULK52" i="11"/>
  <c r="ULL52" i="11"/>
  <c r="ULM52" i="11"/>
  <c r="ULN52" i="11"/>
  <c r="ULO52" i="11"/>
  <c r="ULP52" i="11"/>
  <c r="ULQ52" i="11"/>
  <c r="ULR52" i="11"/>
  <c r="ULS52" i="11"/>
  <c r="ULT52" i="11"/>
  <c r="ULU52" i="11"/>
  <c r="ULV52" i="11"/>
  <c r="ULW52" i="11"/>
  <c r="ULX52" i="11"/>
  <c r="ULY52" i="11"/>
  <c r="ULZ52" i="11"/>
  <c r="UMA52" i="11"/>
  <c r="UMB52" i="11"/>
  <c r="UMC52" i="11"/>
  <c r="UMD52" i="11"/>
  <c r="UME52" i="11"/>
  <c r="UMF52" i="11"/>
  <c r="UMG52" i="11"/>
  <c r="UMH52" i="11"/>
  <c r="UMI52" i="11"/>
  <c r="UMJ52" i="11"/>
  <c r="UMK52" i="11"/>
  <c r="UML52" i="11"/>
  <c r="UMM52" i="11"/>
  <c r="UMN52" i="11"/>
  <c r="UMO52" i="11"/>
  <c r="UMP52" i="11"/>
  <c r="UMQ52" i="11"/>
  <c r="UMR52" i="11"/>
  <c r="UMS52" i="11"/>
  <c r="UMT52" i="11"/>
  <c r="UMU52" i="11"/>
  <c r="UMV52" i="11"/>
  <c r="UMW52" i="11"/>
  <c r="UMX52" i="11"/>
  <c r="UMY52" i="11"/>
  <c r="UMZ52" i="11"/>
  <c r="UNA52" i="11"/>
  <c r="UNB52" i="11"/>
  <c r="UNC52" i="11"/>
  <c r="UND52" i="11"/>
  <c r="UNE52" i="11"/>
  <c r="UNF52" i="11"/>
  <c r="UNG52" i="11"/>
  <c r="UNH52" i="11"/>
  <c r="UNI52" i="11"/>
  <c r="UNJ52" i="11"/>
  <c r="UNK52" i="11"/>
  <c r="UNL52" i="11"/>
  <c r="UNM52" i="11"/>
  <c r="UNN52" i="11"/>
  <c r="UNO52" i="11"/>
  <c r="UNP52" i="11"/>
  <c r="UNQ52" i="11"/>
  <c r="UNR52" i="11"/>
  <c r="UNS52" i="11"/>
  <c r="UNT52" i="11"/>
  <c r="UNU52" i="11"/>
  <c r="UNV52" i="11"/>
  <c r="UNW52" i="11"/>
  <c r="UNX52" i="11"/>
  <c r="UNY52" i="11"/>
  <c r="UNZ52" i="11"/>
  <c r="UOA52" i="11"/>
  <c r="UOB52" i="11"/>
  <c r="UOC52" i="11"/>
  <c r="UOD52" i="11"/>
  <c r="UOE52" i="11"/>
  <c r="UOF52" i="11"/>
  <c r="UOG52" i="11"/>
  <c r="UOH52" i="11"/>
  <c r="UOI52" i="11"/>
  <c r="UOJ52" i="11"/>
  <c r="UOK52" i="11"/>
  <c r="UOL52" i="11"/>
  <c r="UOM52" i="11"/>
  <c r="UON52" i="11"/>
  <c r="UOO52" i="11"/>
  <c r="UOP52" i="11"/>
  <c r="UOQ52" i="11"/>
  <c r="UOR52" i="11"/>
  <c r="UOS52" i="11"/>
  <c r="UOT52" i="11"/>
  <c r="UOU52" i="11"/>
  <c r="UOV52" i="11"/>
  <c r="UOW52" i="11"/>
  <c r="UOX52" i="11"/>
  <c r="UOY52" i="11"/>
  <c r="UOZ52" i="11"/>
  <c r="UPA52" i="11"/>
  <c r="UPB52" i="11"/>
  <c r="UPC52" i="11"/>
  <c r="UPD52" i="11"/>
  <c r="UPE52" i="11"/>
  <c r="UPF52" i="11"/>
  <c r="UPG52" i="11"/>
  <c r="UPH52" i="11"/>
  <c r="UPI52" i="11"/>
  <c r="UPJ52" i="11"/>
  <c r="UPK52" i="11"/>
  <c r="UPL52" i="11"/>
  <c r="UPM52" i="11"/>
  <c r="UPN52" i="11"/>
  <c r="UPO52" i="11"/>
  <c r="UPP52" i="11"/>
  <c r="UPQ52" i="11"/>
  <c r="UPR52" i="11"/>
  <c r="UPS52" i="11"/>
  <c r="UPT52" i="11"/>
  <c r="UPU52" i="11"/>
  <c r="UPV52" i="11"/>
  <c r="UPW52" i="11"/>
  <c r="UPX52" i="11"/>
  <c r="UPY52" i="11"/>
  <c r="UPZ52" i="11"/>
  <c r="UQA52" i="11"/>
  <c r="UQB52" i="11"/>
  <c r="UQC52" i="11"/>
  <c r="UQD52" i="11"/>
  <c r="UQE52" i="11"/>
  <c r="UQF52" i="11"/>
  <c r="UQG52" i="11"/>
  <c r="UQH52" i="11"/>
  <c r="UQI52" i="11"/>
  <c r="UQJ52" i="11"/>
  <c r="UQK52" i="11"/>
  <c r="UQL52" i="11"/>
  <c r="UQM52" i="11"/>
  <c r="UQN52" i="11"/>
  <c r="UQO52" i="11"/>
  <c r="UQP52" i="11"/>
  <c r="UQQ52" i="11"/>
  <c r="UQR52" i="11"/>
  <c r="UQS52" i="11"/>
  <c r="UQT52" i="11"/>
  <c r="UQU52" i="11"/>
  <c r="UQV52" i="11"/>
  <c r="UQW52" i="11"/>
  <c r="UQX52" i="11"/>
  <c r="UQY52" i="11"/>
  <c r="UQZ52" i="11"/>
  <c r="URA52" i="11"/>
  <c r="URB52" i="11"/>
  <c r="URC52" i="11"/>
  <c r="URD52" i="11"/>
  <c r="URE52" i="11"/>
  <c r="URF52" i="11"/>
  <c r="URG52" i="11"/>
  <c r="URH52" i="11"/>
  <c r="URI52" i="11"/>
  <c r="URJ52" i="11"/>
  <c r="URK52" i="11"/>
  <c r="URL52" i="11"/>
  <c r="URM52" i="11"/>
  <c r="URN52" i="11"/>
  <c r="URO52" i="11"/>
  <c r="URP52" i="11"/>
  <c r="URQ52" i="11"/>
  <c r="URR52" i="11"/>
  <c r="URS52" i="11"/>
  <c r="URT52" i="11"/>
  <c r="URU52" i="11"/>
  <c r="URV52" i="11"/>
  <c r="URW52" i="11"/>
  <c r="URX52" i="11"/>
  <c r="URY52" i="11"/>
  <c r="URZ52" i="11"/>
  <c r="USA52" i="11"/>
  <c r="USB52" i="11"/>
  <c r="USC52" i="11"/>
  <c r="USD52" i="11"/>
  <c r="USE52" i="11"/>
  <c r="USF52" i="11"/>
  <c r="USG52" i="11"/>
  <c r="USH52" i="11"/>
  <c r="USI52" i="11"/>
  <c r="USJ52" i="11"/>
  <c r="USK52" i="11"/>
  <c r="USL52" i="11"/>
  <c r="USM52" i="11"/>
  <c r="USN52" i="11"/>
  <c r="USO52" i="11"/>
  <c r="USP52" i="11"/>
  <c r="USQ52" i="11"/>
  <c r="USR52" i="11"/>
  <c r="USS52" i="11"/>
  <c r="UST52" i="11"/>
  <c r="USU52" i="11"/>
  <c r="USV52" i="11"/>
  <c r="USW52" i="11"/>
  <c r="USX52" i="11"/>
  <c r="USY52" i="11"/>
  <c r="USZ52" i="11"/>
  <c r="UTA52" i="11"/>
  <c r="UTB52" i="11"/>
  <c r="UTC52" i="11"/>
  <c r="UTD52" i="11"/>
  <c r="UTE52" i="11"/>
  <c r="UTF52" i="11"/>
  <c r="UTG52" i="11"/>
  <c r="UTH52" i="11"/>
  <c r="UTI52" i="11"/>
  <c r="UTJ52" i="11"/>
  <c r="UTK52" i="11"/>
  <c r="UTL52" i="11"/>
  <c r="UTM52" i="11"/>
  <c r="UTN52" i="11"/>
  <c r="UTO52" i="11"/>
  <c r="UTP52" i="11"/>
  <c r="UTQ52" i="11"/>
  <c r="UTR52" i="11"/>
  <c r="UTS52" i="11"/>
  <c r="UTT52" i="11"/>
  <c r="UTU52" i="11"/>
  <c r="UTV52" i="11"/>
  <c r="UTW52" i="11"/>
  <c r="UTX52" i="11"/>
  <c r="UTY52" i="11"/>
  <c r="UTZ52" i="11"/>
  <c r="UUA52" i="11"/>
  <c r="UUB52" i="11"/>
  <c r="UUC52" i="11"/>
  <c r="UUD52" i="11"/>
  <c r="UUE52" i="11"/>
  <c r="UUF52" i="11"/>
  <c r="UUG52" i="11"/>
  <c r="UUH52" i="11"/>
  <c r="UUI52" i="11"/>
  <c r="UUJ52" i="11"/>
  <c r="UUK52" i="11"/>
  <c r="UUL52" i="11"/>
  <c r="UUM52" i="11"/>
  <c r="UUN52" i="11"/>
  <c r="UUO52" i="11"/>
  <c r="UUP52" i="11"/>
  <c r="UUQ52" i="11"/>
  <c r="UUR52" i="11"/>
  <c r="UUS52" i="11"/>
  <c r="UUT52" i="11"/>
  <c r="UUU52" i="11"/>
  <c r="UUV52" i="11"/>
  <c r="UUW52" i="11"/>
  <c r="UUX52" i="11"/>
  <c r="UUY52" i="11"/>
  <c r="UUZ52" i="11"/>
  <c r="UVA52" i="11"/>
  <c r="UVB52" i="11"/>
  <c r="UVC52" i="11"/>
  <c r="UVD52" i="11"/>
  <c r="UVE52" i="11"/>
  <c r="UVF52" i="11"/>
  <c r="UVG52" i="11"/>
  <c r="UVH52" i="11"/>
  <c r="UVI52" i="11"/>
  <c r="UVJ52" i="11"/>
  <c r="UVK52" i="11"/>
  <c r="UVL52" i="11"/>
  <c r="UVM52" i="11"/>
  <c r="UVN52" i="11"/>
  <c r="UVO52" i="11"/>
  <c r="UVP52" i="11"/>
  <c r="UVQ52" i="11"/>
  <c r="UVR52" i="11"/>
  <c r="UVS52" i="11"/>
  <c r="UVT52" i="11"/>
  <c r="UVU52" i="11"/>
  <c r="UVV52" i="11"/>
  <c r="UVW52" i="11"/>
  <c r="UVX52" i="11"/>
  <c r="UVY52" i="11"/>
  <c r="UVZ52" i="11"/>
  <c r="UWA52" i="11"/>
  <c r="UWB52" i="11"/>
  <c r="UWC52" i="11"/>
  <c r="UWD52" i="11"/>
  <c r="UWE52" i="11"/>
  <c r="UWF52" i="11"/>
  <c r="UWG52" i="11"/>
  <c r="UWH52" i="11"/>
  <c r="UWI52" i="11"/>
  <c r="UWJ52" i="11"/>
  <c r="UWK52" i="11"/>
  <c r="UWL52" i="11"/>
  <c r="UWM52" i="11"/>
  <c r="UWN52" i="11"/>
  <c r="UWO52" i="11"/>
  <c r="UWP52" i="11"/>
  <c r="UWQ52" i="11"/>
  <c r="UWR52" i="11"/>
  <c r="UWS52" i="11"/>
  <c r="UWT52" i="11"/>
  <c r="UWU52" i="11"/>
  <c r="UWV52" i="11"/>
  <c r="UWW52" i="11"/>
  <c r="UWX52" i="11"/>
  <c r="UWY52" i="11"/>
  <c r="UWZ52" i="11"/>
  <c r="UXA52" i="11"/>
  <c r="UXB52" i="11"/>
  <c r="UXC52" i="11"/>
  <c r="UXD52" i="11"/>
  <c r="UXE52" i="11"/>
  <c r="UXF52" i="11"/>
  <c r="UXG52" i="11"/>
  <c r="UXH52" i="11"/>
  <c r="UXI52" i="11"/>
  <c r="UXJ52" i="11"/>
  <c r="UXK52" i="11"/>
  <c r="UXL52" i="11"/>
  <c r="UXM52" i="11"/>
  <c r="UXN52" i="11"/>
  <c r="UXO52" i="11"/>
  <c r="UXP52" i="11"/>
  <c r="UXQ52" i="11"/>
  <c r="UXR52" i="11"/>
  <c r="UXS52" i="11"/>
  <c r="UXT52" i="11"/>
  <c r="UXU52" i="11"/>
  <c r="UXV52" i="11"/>
  <c r="UXW52" i="11"/>
  <c r="UXX52" i="11"/>
  <c r="UXY52" i="11"/>
  <c r="UXZ52" i="11"/>
  <c r="UYA52" i="11"/>
  <c r="UYB52" i="11"/>
  <c r="UYC52" i="11"/>
  <c r="UYD52" i="11"/>
  <c r="UYE52" i="11"/>
  <c r="UYF52" i="11"/>
  <c r="UYG52" i="11"/>
  <c r="UYH52" i="11"/>
  <c r="UYI52" i="11"/>
  <c r="UYJ52" i="11"/>
  <c r="UYK52" i="11"/>
  <c r="UYL52" i="11"/>
  <c r="UYM52" i="11"/>
  <c r="UYN52" i="11"/>
  <c r="UYO52" i="11"/>
  <c r="UYP52" i="11"/>
  <c r="UYQ52" i="11"/>
  <c r="UYR52" i="11"/>
  <c r="UYS52" i="11"/>
  <c r="UYT52" i="11"/>
  <c r="UYU52" i="11"/>
  <c r="UYV52" i="11"/>
  <c r="UYW52" i="11"/>
  <c r="UYX52" i="11"/>
  <c r="UYY52" i="11"/>
  <c r="UYZ52" i="11"/>
  <c r="UZA52" i="11"/>
  <c r="UZB52" i="11"/>
  <c r="UZC52" i="11"/>
  <c r="UZD52" i="11"/>
  <c r="UZE52" i="11"/>
  <c r="UZF52" i="11"/>
  <c r="UZG52" i="11"/>
  <c r="UZH52" i="11"/>
  <c r="UZI52" i="11"/>
  <c r="UZJ52" i="11"/>
  <c r="UZK52" i="11"/>
  <c r="UZL52" i="11"/>
  <c r="UZM52" i="11"/>
  <c r="UZN52" i="11"/>
  <c r="UZO52" i="11"/>
  <c r="UZP52" i="11"/>
  <c r="UZQ52" i="11"/>
  <c r="UZR52" i="11"/>
  <c r="UZS52" i="11"/>
  <c r="UZT52" i="11"/>
  <c r="UZU52" i="11"/>
  <c r="UZV52" i="11"/>
  <c r="UZW52" i="11"/>
  <c r="UZX52" i="11"/>
  <c r="UZY52" i="11"/>
  <c r="UZZ52" i="11"/>
  <c r="VAA52" i="11"/>
  <c r="VAB52" i="11"/>
  <c r="VAC52" i="11"/>
  <c r="VAD52" i="11"/>
  <c r="VAE52" i="11"/>
  <c r="VAF52" i="11"/>
  <c r="VAG52" i="11"/>
  <c r="VAH52" i="11"/>
  <c r="VAI52" i="11"/>
  <c r="VAJ52" i="11"/>
  <c r="VAK52" i="11"/>
  <c r="VAL52" i="11"/>
  <c r="VAM52" i="11"/>
  <c r="VAN52" i="11"/>
  <c r="VAO52" i="11"/>
  <c r="VAP52" i="11"/>
  <c r="VAQ52" i="11"/>
  <c r="VAR52" i="11"/>
  <c r="VAS52" i="11"/>
  <c r="VAT52" i="11"/>
  <c r="VAU52" i="11"/>
  <c r="VAV52" i="11"/>
  <c r="VAW52" i="11"/>
  <c r="VAX52" i="11"/>
  <c r="VAY52" i="11"/>
  <c r="VAZ52" i="11"/>
  <c r="VBA52" i="11"/>
  <c r="VBB52" i="11"/>
  <c r="VBC52" i="11"/>
  <c r="VBD52" i="11"/>
  <c r="VBE52" i="11"/>
  <c r="VBF52" i="11"/>
  <c r="VBG52" i="11"/>
  <c r="VBH52" i="11"/>
  <c r="VBI52" i="11"/>
  <c r="VBJ52" i="11"/>
  <c r="VBK52" i="11"/>
  <c r="VBL52" i="11"/>
  <c r="VBM52" i="11"/>
  <c r="VBN52" i="11"/>
  <c r="VBO52" i="11"/>
  <c r="VBP52" i="11"/>
  <c r="VBQ52" i="11"/>
  <c r="VBR52" i="11"/>
  <c r="VBS52" i="11"/>
  <c r="VBT52" i="11"/>
  <c r="VBU52" i="11"/>
  <c r="VBV52" i="11"/>
  <c r="VBW52" i="11"/>
  <c r="VBX52" i="11"/>
  <c r="VBY52" i="11"/>
  <c r="VBZ52" i="11"/>
  <c r="VCA52" i="11"/>
  <c r="VCB52" i="11"/>
  <c r="VCC52" i="11"/>
  <c r="VCD52" i="11"/>
  <c r="VCE52" i="11"/>
  <c r="VCF52" i="11"/>
  <c r="VCG52" i="11"/>
  <c r="VCH52" i="11"/>
  <c r="VCI52" i="11"/>
  <c r="VCJ52" i="11"/>
  <c r="VCK52" i="11"/>
  <c r="VCL52" i="11"/>
  <c r="VCM52" i="11"/>
  <c r="VCN52" i="11"/>
  <c r="VCO52" i="11"/>
  <c r="VCP52" i="11"/>
  <c r="VCQ52" i="11"/>
  <c r="VCR52" i="11"/>
  <c r="VCS52" i="11"/>
  <c r="VCT52" i="11"/>
  <c r="VCU52" i="11"/>
  <c r="VCV52" i="11"/>
  <c r="VCW52" i="11"/>
  <c r="VCX52" i="11"/>
  <c r="VCY52" i="11"/>
  <c r="VCZ52" i="11"/>
  <c r="VDA52" i="11"/>
  <c r="VDB52" i="11"/>
  <c r="VDC52" i="11"/>
  <c r="VDD52" i="11"/>
  <c r="VDE52" i="11"/>
  <c r="VDF52" i="11"/>
  <c r="VDG52" i="11"/>
  <c r="VDH52" i="11"/>
  <c r="VDI52" i="11"/>
  <c r="VDJ52" i="11"/>
  <c r="VDK52" i="11"/>
  <c r="VDL52" i="11"/>
  <c r="VDM52" i="11"/>
  <c r="VDN52" i="11"/>
  <c r="VDO52" i="11"/>
  <c r="VDP52" i="11"/>
  <c r="VDQ52" i="11"/>
  <c r="VDR52" i="11"/>
  <c r="VDS52" i="11"/>
  <c r="VDT52" i="11"/>
  <c r="VDU52" i="11"/>
  <c r="VDV52" i="11"/>
  <c r="VDW52" i="11"/>
  <c r="VDX52" i="11"/>
  <c r="VDY52" i="11"/>
  <c r="VDZ52" i="11"/>
  <c r="VEA52" i="11"/>
  <c r="VEB52" i="11"/>
  <c r="VEC52" i="11"/>
  <c r="VED52" i="11"/>
  <c r="VEE52" i="11"/>
  <c r="VEF52" i="11"/>
  <c r="VEG52" i="11"/>
  <c r="VEH52" i="11"/>
  <c r="VEI52" i="11"/>
  <c r="VEJ52" i="11"/>
  <c r="VEK52" i="11"/>
  <c r="VEL52" i="11"/>
  <c r="VEM52" i="11"/>
  <c r="VEN52" i="11"/>
  <c r="VEO52" i="11"/>
  <c r="VEP52" i="11"/>
  <c r="VEQ52" i="11"/>
  <c r="VER52" i="11"/>
  <c r="VES52" i="11"/>
  <c r="VET52" i="11"/>
  <c r="VEU52" i="11"/>
  <c r="VEV52" i="11"/>
  <c r="VEW52" i="11"/>
  <c r="VEX52" i="11"/>
  <c r="VEY52" i="11"/>
  <c r="VEZ52" i="11"/>
  <c r="VFA52" i="11"/>
  <c r="VFB52" i="11"/>
  <c r="VFC52" i="11"/>
  <c r="VFD52" i="11"/>
  <c r="VFE52" i="11"/>
  <c r="VFF52" i="11"/>
  <c r="VFG52" i="11"/>
  <c r="VFH52" i="11"/>
  <c r="VFI52" i="11"/>
  <c r="VFJ52" i="11"/>
  <c r="VFK52" i="11"/>
  <c r="VFL52" i="11"/>
  <c r="VFM52" i="11"/>
  <c r="VFN52" i="11"/>
  <c r="VFO52" i="11"/>
  <c r="VFP52" i="11"/>
  <c r="VFQ52" i="11"/>
  <c r="VFR52" i="11"/>
  <c r="VFS52" i="11"/>
  <c r="VFT52" i="11"/>
  <c r="VFU52" i="11"/>
  <c r="VFV52" i="11"/>
  <c r="VFW52" i="11"/>
  <c r="VFX52" i="11"/>
  <c r="VFY52" i="11"/>
  <c r="VFZ52" i="11"/>
  <c r="VGA52" i="11"/>
  <c r="VGB52" i="11"/>
  <c r="VGC52" i="11"/>
  <c r="VGD52" i="11"/>
  <c r="VGE52" i="11"/>
  <c r="VGF52" i="11"/>
  <c r="VGG52" i="11"/>
  <c r="VGH52" i="11"/>
  <c r="VGI52" i="11"/>
  <c r="VGJ52" i="11"/>
  <c r="VGK52" i="11"/>
  <c r="VGL52" i="11"/>
  <c r="VGM52" i="11"/>
  <c r="VGN52" i="11"/>
  <c r="VGO52" i="11"/>
  <c r="VGP52" i="11"/>
  <c r="VGQ52" i="11"/>
  <c r="VGR52" i="11"/>
  <c r="VGS52" i="11"/>
  <c r="VGT52" i="11"/>
  <c r="VGU52" i="11"/>
  <c r="VGV52" i="11"/>
  <c r="VGW52" i="11"/>
  <c r="VGX52" i="11"/>
  <c r="VGY52" i="11"/>
  <c r="VGZ52" i="11"/>
  <c r="VHA52" i="11"/>
  <c r="VHB52" i="11"/>
  <c r="VHC52" i="11"/>
  <c r="VHD52" i="11"/>
  <c r="VHE52" i="11"/>
  <c r="VHF52" i="11"/>
  <c r="VHG52" i="11"/>
  <c r="VHH52" i="11"/>
  <c r="VHI52" i="11"/>
  <c r="VHJ52" i="11"/>
  <c r="VHK52" i="11"/>
  <c r="VHL52" i="11"/>
  <c r="VHM52" i="11"/>
  <c r="VHN52" i="11"/>
  <c r="VHO52" i="11"/>
  <c r="VHP52" i="11"/>
  <c r="VHQ52" i="11"/>
  <c r="VHR52" i="11"/>
  <c r="VHS52" i="11"/>
  <c r="VHT52" i="11"/>
  <c r="VHU52" i="11"/>
  <c r="VHV52" i="11"/>
  <c r="VHW52" i="11"/>
  <c r="VHX52" i="11"/>
  <c r="VHY52" i="11"/>
  <c r="VHZ52" i="11"/>
  <c r="VIA52" i="11"/>
  <c r="VIB52" i="11"/>
  <c r="VIC52" i="11"/>
  <c r="VID52" i="11"/>
  <c r="VIE52" i="11"/>
  <c r="VIF52" i="11"/>
  <c r="VIG52" i="11"/>
  <c r="VIH52" i="11"/>
  <c r="VII52" i="11"/>
  <c r="VIJ52" i="11"/>
  <c r="VIK52" i="11"/>
  <c r="VIL52" i="11"/>
  <c r="VIM52" i="11"/>
  <c r="VIN52" i="11"/>
  <c r="VIO52" i="11"/>
  <c r="VIP52" i="11"/>
  <c r="VIQ52" i="11"/>
  <c r="VIR52" i="11"/>
  <c r="VIS52" i="11"/>
  <c r="VIT52" i="11"/>
  <c r="VIU52" i="11"/>
  <c r="VIV52" i="11"/>
  <c r="VIW52" i="11"/>
  <c r="VIX52" i="11"/>
  <c r="VIY52" i="11"/>
  <c r="VIZ52" i="11"/>
  <c r="VJA52" i="11"/>
  <c r="VJB52" i="11"/>
  <c r="VJC52" i="11"/>
  <c r="VJD52" i="11"/>
  <c r="VJE52" i="11"/>
  <c r="VJF52" i="11"/>
  <c r="VJG52" i="11"/>
  <c r="VJH52" i="11"/>
  <c r="VJI52" i="11"/>
  <c r="VJJ52" i="11"/>
  <c r="VJK52" i="11"/>
  <c r="VJL52" i="11"/>
  <c r="VJM52" i="11"/>
  <c r="VJN52" i="11"/>
  <c r="VJO52" i="11"/>
  <c r="VJP52" i="11"/>
  <c r="VJQ52" i="11"/>
  <c r="VJR52" i="11"/>
  <c r="VJS52" i="11"/>
  <c r="VJT52" i="11"/>
  <c r="VJU52" i="11"/>
  <c r="VJV52" i="11"/>
  <c r="VJW52" i="11"/>
  <c r="VJX52" i="11"/>
  <c r="VJY52" i="11"/>
  <c r="VJZ52" i="11"/>
  <c r="VKA52" i="11"/>
  <c r="VKB52" i="11"/>
  <c r="VKC52" i="11"/>
  <c r="VKD52" i="11"/>
  <c r="VKE52" i="11"/>
  <c r="VKF52" i="11"/>
  <c r="VKG52" i="11"/>
  <c r="VKH52" i="11"/>
  <c r="VKI52" i="11"/>
  <c r="VKJ52" i="11"/>
  <c r="VKK52" i="11"/>
  <c r="VKL52" i="11"/>
  <c r="VKM52" i="11"/>
  <c r="VKN52" i="11"/>
  <c r="VKO52" i="11"/>
  <c r="VKP52" i="11"/>
  <c r="VKQ52" i="11"/>
  <c r="VKR52" i="11"/>
  <c r="VKS52" i="11"/>
  <c r="VKT52" i="11"/>
  <c r="VKU52" i="11"/>
  <c r="VKV52" i="11"/>
  <c r="VKW52" i="11"/>
  <c r="VKX52" i="11"/>
  <c r="VKY52" i="11"/>
  <c r="VKZ52" i="11"/>
  <c r="VLA52" i="11"/>
  <c r="VLB52" i="11"/>
  <c r="VLC52" i="11"/>
  <c r="VLD52" i="11"/>
  <c r="VLE52" i="11"/>
  <c r="VLF52" i="11"/>
  <c r="VLG52" i="11"/>
  <c r="VLH52" i="11"/>
  <c r="VLI52" i="11"/>
  <c r="VLJ52" i="11"/>
  <c r="VLK52" i="11"/>
  <c r="VLL52" i="11"/>
  <c r="VLM52" i="11"/>
  <c r="VLN52" i="11"/>
  <c r="VLO52" i="11"/>
  <c r="VLP52" i="11"/>
  <c r="VLQ52" i="11"/>
  <c r="VLR52" i="11"/>
  <c r="VLS52" i="11"/>
  <c r="VLT52" i="11"/>
  <c r="VLU52" i="11"/>
  <c r="VLV52" i="11"/>
  <c r="VLW52" i="11"/>
  <c r="VLX52" i="11"/>
  <c r="VLY52" i="11"/>
  <c r="VLZ52" i="11"/>
  <c r="VMA52" i="11"/>
  <c r="VMB52" i="11"/>
  <c r="VMC52" i="11"/>
  <c r="VMD52" i="11"/>
  <c r="VME52" i="11"/>
  <c r="VMF52" i="11"/>
  <c r="VMG52" i="11"/>
  <c r="VMH52" i="11"/>
  <c r="VMI52" i="11"/>
  <c r="VMJ52" i="11"/>
  <c r="VMK52" i="11"/>
  <c r="VML52" i="11"/>
  <c r="VMM52" i="11"/>
  <c r="VMN52" i="11"/>
  <c r="VMO52" i="11"/>
  <c r="VMP52" i="11"/>
  <c r="VMQ52" i="11"/>
  <c r="VMR52" i="11"/>
  <c r="VMS52" i="11"/>
  <c r="VMT52" i="11"/>
  <c r="VMU52" i="11"/>
  <c r="VMV52" i="11"/>
  <c r="VMW52" i="11"/>
  <c r="VMX52" i="11"/>
  <c r="VMY52" i="11"/>
  <c r="VMZ52" i="11"/>
  <c r="VNA52" i="11"/>
  <c r="VNB52" i="11"/>
  <c r="VNC52" i="11"/>
  <c r="VND52" i="11"/>
  <c r="VNE52" i="11"/>
  <c r="VNF52" i="11"/>
  <c r="VNG52" i="11"/>
  <c r="VNH52" i="11"/>
  <c r="VNI52" i="11"/>
  <c r="VNJ52" i="11"/>
  <c r="VNK52" i="11"/>
  <c r="VNL52" i="11"/>
  <c r="VNM52" i="11"/>
  <c r="VNN52" i="11"/>
  <c r="VNO52" i="11"/>
  <c r="VNP52" i="11"/>
  <c r="VNQ52" i="11"/>
  <c r="VNR52" i="11"/>
  <c r="VNS52" i="11"/>
  <c r="VNT52" i="11"/>
  <c r="VNU52" i="11"/>
  <c r="VNV52" i="11"/>
  <c r="VNW52" i="11"/>
  <c r="VNX52" i="11"/>
  <c r="VNY52" i="11"/>
  <c r="VNZ52" i="11"/>
  <c r="VOA52" i="11"/>
  <c r="VOB52" i="11"/>
  <c r="VOC52" i="11"/>
  <c r="VOD52" i="11"/>
  <c r="VOE52" i="11"/>
  <c r="VOF52" i="11"/>
  <c r="VOG52" i="11"/>
  <c r="VOH52" i="11"/>
  <c r="VOI52" i="11"/>
  <c r="VOJ52" i="11"/>
  <c r="VOK52" i="11"/>
  <c r="VOL52" i="11"/>
  <c r="VOM52" i="11"/>
  <c r="VON52" i="11"/>
  <c r="VOO52" i="11"/>
  <c r="VOP52" i="11"/>
  <c r="VOQ52" i="11"/>
  <c r="VOR52" i="11"/>
  <c r="VOS52" i="11"/>
  <c r="VOT52" i="11"/>
  <c r="VOU52" i="11"/>
  <c r="VOV52" i="11"/>
  <c r="VOW52" i="11"/>
  <c r="VOX52" i="11"/>
  <c r="VOY52" i="11"/>
  <c r="VOZ52" i="11"/>
  <c r="VPA52" i="11"/>
  <c r="VPB52" i="11"/>
  <c r="VPC52" i="11"/>
  <c r="VPD52" i="11"/>
  <c r="VPE52" i="11"/>
  <c r="VPF52" i="11"/>
  <c r="VPG52" i="11"/>
  <c r="VPH52" i="11"/>
  <c r="VPI52" i="11"/>
  <c r="VPJ52" i="11"/>
  <c r="VPK52" i="11"/>
  <c r="VPL52" i="11"/>
  <c r="VPM52" i="11"/>
  <c r="VPN52" i="11"/>
  <c r="VPO52" i="11"/>
  <c r="VPP52" i="11"/>
  <c r="VPQ52" i="11"/>
  <c r="VPR52" i="11"/>
  <c r="VPS52" i="11"/>
  <c r="VPT52" i="11"/>
  <c r="VPU52" i="11"/>
  <c r="VPV52" i="11"/>
  <c r="VPW52" i="11"/>
  <c r="VPX52" i="11"/>
  <c r="VPY52" i="11"/>
  <c r="VPZ52" i="11"/>
  <c r="VQA52" i="11"/>
  <c r="VQB52" i="11"/>
  <c r="VQC52" i="11"/>
  <c r="VQD52" i="11"/>
  <c r="VQE52" i="11"/>
  <c r="VQF52" i="11"/>
  <c r="VQG52" i="11"/>
  <c r="VQH52" i="11"/>
  <c r="VQI52" i="11"/>
  <c r="VQJ52" i="11"/>
  <c r="VQK52" i="11"/>
  <c r="VQL52" i="11"/>
  <c r="VQM52" i="11"/>
  <c r="VQN52" i="11"/>
  <c r="VQO52" i="11"/>
  <c r="VQP52" i="11"/>
  <c r="VQQ52" i="11"/>
  <c r="VQR52" i="11"/>
  <c r="VQS52" i="11"/>
  <c r="VQT52" i="11"/>
  <c r="VQU52" i="11"/>
  <c r="VQV52" i="11"/>
  <c r="VQW52" i="11"/>
  <c r="VQX52" i="11"/>
  <c r="VQY52" i="11"/>
  <c r="VQZ52" i="11"/>
  <c r="VRA52" i="11"/>
  <c r="VRB52" i="11"/>
  <c r="VRC52" i="11"/>
  <c r="VRD52" i="11"/>
  <c r="VRE52" i="11"/>
  <c r="VRF52" i="11"/>
  <c r="VRG52" i="11"/>
  <c r="VRH52" i="11"/>
  <c r="VRI52" i="11"/>
  <c r="VRJ52" i="11"/>
  <c r="VRK52" i="11"/>
  <c r="VRL52" i="11"/>
  <c r="VRM52" i="11"/>
  <c r="VRN52" i="11"/>
  <c r="VRO52" i="11"/>
  <c r="VRP52" i="11"/>
  <c r="VRQ52" i="11"/>
  <c r="VRR52" i="11"/>
  <c r="VRS52" i="11"/>
  <c r="VRT52" i="11"/>
  <c r="VRU52" i="11"/>
  <c r="VRV52" i="11"/>
  <c r="VRW52" i="11"/>
  <c r="VRX52" i="11"/>
  <c r="VRY52" i="11"/>
  <c r="VRZ52" i="11"/>
  <c r="VSA52" i="11"/>
  <c r="VSB52" i="11"/>
  <c r="VSC52" i="11"/>
  <c r="VSD52" i="11"/>
  <c r="VSE52" i="11"/>
  <c r="VSF52" i="11"/>
  <c r="VSG52" i="11"/>
  <c r="VSH52" i="11"/>
  <c r="VSI52" i="11"/>
  <c r="VSJ52" i="11"/>
  <c r="VSK52" i="11"/>
  <c r="VSL52" i="11"/>
  <c r="VSM52" i="11"/>
  <c r="VSN52" i="11"/>
  <c r="VSO52" i="11"/>
  <c r="VSP52" i="11"/>
  <c r="VSQ52" i="11"/>
  <c r="VSR52" i="11"/>
  <c r="VSS52" i="11"/>
  <c r="VST52" i="11"/>
  <c r="VSU52" i="11"/>
  <c r="VSV52" i="11"/>
  <c r="VSW52" i="11"/>
  <c r="VSX52" i="11"/>
  <c r="VSY52" i="11"/>
  <c r="VSZ52" i="11"/>
  <c r="VTA52" i="11"/>
  <c r="VTB52" i="11"/>
  <c r="VTC52" i="11"/>
  <c r="VTD52" i="11"/>
  <c r="VTE52" i="11"/>
  <c r="VTF52" i="11"/>
  <c r="VTG52" i="11"/>
  <c r="VTH52" i="11"/>
  <c r="VTI52" i="11"/>
  <c r="VTJ52" i="11"/>
  <c r="VTK52" i="11"/>
  <c r="VTL52" i="11"/>
  <c r="VTM52" i="11"/>
  <c r="VTN52" i="11"/>
  <c r="VTO52" i="11"/>
  <c r="VTP52" i="11"/>
  <c r="VTQ52" i="11"/>
  <c r="VTR52" i="11"/>
  <c r="VTS52" i="11"/>
  <c r="VTT52" i="11"/>
  <c r="VTU52" i="11"/>
  <c r="VTV52" i="11"/>
  <c r="VTW52" i="11"/>
  <c r="VTX52" i="11"/>
  <c r="VTY52" i="11"/>
  <c r="VTZ52" i="11"/>
  <c r="VUA52" i="11"/>
  <c r="VUB52" i="11"/>
  <c r="VUC52" i="11"/>
  <c r="VUD52" i="11"/>
  <c r="VUE52" i="11"/>
  <c r="VUF52" i="11"/>
  <c r="VUG52" i="11"/>
  <c r="VUH52" i="11"/>
  <c r="VUI52" i="11"/>
  <c r="VUJ52" i="11"/>
  <c r="VUK52" i="11"/>
  <c r="VUL52" i="11"/>
  <c r="VUM52" i="11"/>
  <c r="VUN52" i="11"/>
  <c r="VUO52" i="11"/>
  <c r="VUP52" i="11"/>
  <c r="VUQ52" i="11"/>
  <c r="VUR52" i="11"/>
  <c r="VUS52" i="11"/>
  <c r="VUT52" i="11"/>
  <c r="VUU52" i="11"/>
  <c r="VUV52" i="11"/>
  <c r="VUW52" i="11"/>
  <c r="VUX52" i="11"/>
  <c r="VUY52" i="11"/>
  <c r="VUZ52" i="11"/>
  <c r="VVA52" i="11"/>
  <c r="VVB52" i="11"/>
  <c r="VVC52" i="11"/>
  <c r="VVD52" i="11"/>
  <c r="VVE52" i="11"/>
  <c r="VVF52" i="11"/>
  <c r="VVG52" i="11"/>
  <c r="VVH52" i="11"/>
  <c r="VVI52" i="11"/>
  <c r="VVJ52" i="11"/>
  <c r="VVK52" i="11"/>
  <c r="VVL52" i="11"/>
  <c r="VVM52" i="11"/>
  <c r="VVN52" i="11"/>
  <c r="VVO52" i="11"/>
  <c r="VVP52" i="11"/>
  <c r="VVQ52" i="11"/>
  <c r="VVR52" i="11"/>
  <c r="VVS52" i="11"/>
  <c r="VVT52" i="11"/>
  <c r="VVU52" i="11"/>
  <c r="VVV52" i="11"/>
  <c r="VVW52" i="11"/>
  <c r="VVX52" i="11"/>
  <c r="VVY52" i="11"/>
  <c r="VVZ52" i="11"/>
  <c r="VWA52" i="11"/>
  <c r="VWB52" i="11"/>
  <c r="VWC52" i="11"/>
  <c r="VWD52" i="11"/>
  <c r="VWE52" i="11"/>
  <c r="VWF52" i="11"/>
  <c r="VWG52" i="11"/>
  <c r="VWH52" i="11"/>
  <c r="VWI52" i="11"/>
  <c r="VWJ52" i="11"/>
  <c r="VWK52" i="11"/>
  <c r="VWL52" i="11"/>
  <c r="VWM52" i="11"/>
  <c r="VWN52" i="11"/>
  <c r="VWO52" i="11"/>
  <c r="VWP52" i="11"/>
  <c r="VWQ52" i="11"/>
  <c r="VWR52" i="11"/>
  <c r="VWS52" i="11"/>
  <c r="VWT52" i="11"/>
  <c r="VWU52" i="11"/>
  <c r="VWV52" i="11"/>
  <c r="VWW52" i="11"/>
  <c r="VWX52" i="11"/>
  <c r="VWY52" i="11"/>
  <c r="VWZ52" i="11"/>
  <c r="VXA52" i="11"/>
  <c r="VXB52" i="11"/>
  <c r="VXC52" i="11"/>
  <c r="VXD52" i="11"/>
  <c r="VXE52" i="11"/>
  <c r="VXF52" i="11"/>
  <c r="VXG52" i="11"/>
  <c r="VXH52" i="11"/>
  <c r="VXI52" i="11"/>
  <c r="VXJ52" i="11"/>
  <c r="VXK52" i="11"/>
  <c r="VXL52" i="11"/>
  <c r="VXM52" i="11"/>
  <c r="VXN52" i="11"/>
  <c r="VXO52" i="11"/>
  <c r="VXP52" i="11"/>
  <c r="VXQ52" i="11"/>
  <c r="VXR52" i="11"/>
  <c r="VXS52" i="11"/>
  <c r="VXT52" i="11"/>
  <c r="VXU52" i="11"/>
  <c r="VXV52" i="11"/>
  <c r="VXW52" i="11"/>
  <c r="VXX52" i="11"/>
  <c r="VXY52" i="11"/>
  <c r="VXZ52" i="11"/>
  <c r="VYA52" i="11"/>
  <c r="VYB52" i="11"/>
  <c r="VYC52" i="11"/>
  <c r="VYD52" i="11"/>
  <c r="VYE52" i="11"/>
  <c r="VYF52" i="11"/>
  <c r="VYG52" i="11"/>
  <c r="VYH52" i="11"/>
  <c r="VYI52" i="11"/>
  <c r="VYJ52" i="11"/>
  <c r="VYK52" i="11"/>
  <c r="VYL52" i="11"/>
  <c r="VYM52" i="11"/>
  <c r="VYN52" i="11"/>
  <c r="VYO52" i="11"/>
  <c r="VYP52" i="11"/>
  <c r="VYQ52" i="11"/>
  <c r="VYR52" i="11"/>
  <c r="VYS52" i="11"/>
  <c r="VYT52" i="11"/>
  <c r="VYU52" i="11"/>
  <c r="VYV52" i="11"/>
  <c r="VYW52" i="11"/>
  <c r="VYX52" i="11"/>
  <c r="VYY52" i="11"/>
  <c r="VYZ52" i="11"/>
  <c r="VZA52" i="11"/>
  <c r="VZB52" i="11"/>
  <c r="VZC52" i="11"/>
  <c r="VZD52" i="11"/>
  <c r="VZE52" i="11"/>
  <c r="VZF52" i="11"/>
  <c r="VZG52" i="11"/>
  <c r="VZH52" i="11"/>
  <c r="VZI52" i="11"/>
  <c r="VZJ52" i="11"/>
  <c r="VZK52" i="11"/>
  <c r="VZL52" i="11"/>
  <c r="VZM52" i="11"/>
  <c r="VZN52" i="11"/>
  <c r="VZO52" i="11"/>
  <c r="VZP52" i="11"/>
  <c r="VZQ52" i="11"/>
  <c r="VZR52" i="11"/>
  <c r="VZS52" i="11"/>
  <c r="VZT52" i="11"/>
  <c r="VZU52" i="11"/>
  <c r="VZV52" i="11"/>
  <c r="VZW52" i="11"/>
  <c r="VZX52" i="11"/>
  <c r="VZY52" i="11"/>
  <c r="VZZ52" i="11"/>
  <c r="WAA52" i="11"/>
  <c r="WAB52" i="11"/>
  <c r="WAC52" i="11"/>
  <c r="WAD52" i="11"/>
  <c r="WAE52" i="11"/>
  <c r="WAF52" i="11"/>
  <c r="WAG52" i="11"/>
  <c r="WAH52" i="11"/>
  <c r="WAI52" i="11"/>
  <c r="WAJ52" i="11"/>
  <c r="WAK52" i="11"/>
  <c r="WAL52" i="11"/>
  <c r="WAM52" i="11"/>
  <c r="WAN52" i="11"/>
  <c r="WAO52" i="11"/>
  <c r="WAP52" i="11"/>
  <c r="WAQ52" i="11"/>
  <c r="WAR52" i="11"/>
  <c r="WAS52" i="11"/>
  <c r="WAT52" i="11"/>
  <c r="WAU52" i="11"/>
  <c r="WAV52" i="11"/>
  <c r="WAW52" i="11"/>
  <c r="WAX52" i="11"/>
  <c r="WAY52" i="11"/>
  <c r="WAZ52" i="11"/>
  <c r="WBA52" i="11"/>
  <c r="WBB52" i="11"/>
  <c r="WBC52" i="11"/>
  <c r="WBD52" i="11"/>
  <c r="WBE52" i="11"/>
  <c r="WBF52" i="11"/>
  <c r="WBG52" i="11"/>
  <c r="WBH52" i="11"/>
  <c r="WBI52" i="11"/>
  <c r="WBJ52" i="11"/>
  <c r="WBK52" i="11"/>
  <c r="WBL52" i="11"/>
  <c r="WBM52" i="11"/>
  <c r="WBN52" i="11"/>
  <c r="WBO52" i="11"/>
  <c r="WBP52" i="11"/>
  <c r="WBQ52" i="11"/>
  <c r="WBR52" i="11"/>
  <c r="WBS52" i="11"/>
  <c r="WBT52" i="11"/>
  <c r="WBU52" i="11"/>
  <c r="WBV52" i="11"/>
  <c r="WBW52" i="11"/>
  <c r="WBX52" i="11"/>
  <c r="WBY52" i="11"/>
  <c r="WBZ52" i="11"/>
  <c r="WCA52" i="11"/>
  <c r="WCB52" i="11"/>
  <c r="WCC52" i="11"/>
  <c r="WCD52" i="11"/>
  <c r="WCE52" i="11"/>
  <c r="WCF52" i="11"/>
  <c r="WCG52" i="11"/>
  <c r="WCH52" i="11"/>
  <c r="WCI52" i="11"/>
  <c r="WCJ52" i="11"/>
  <c r="WCK52" i="11"/>
  <c r="WCL52" i="11"/>
  <c r="WCM52" i="11"/>
  <c r="WCN52" i="11"/>
  <c r="WCO52" i="11"/>
  <c r="WCP52" i="11"/>
  <c r="WCQ52" i="11"/>
  <c r="WCR52" i="11"/>
  <c r="WCS52" i="11"/>
  <c r="WCT52" i="11"/>
  <c r="WCU52" i="11"/>
  <c r="WCV52" i="11"/>
  <c r="WCW52" i="11"/>
  <c r="WCX52" i="11"/>
  <c r="WCY52" i="11"/>
  <c r="WCZ52" i="11"/>
  <c r="WDA52" i="11"/>
  <c r="WDB52" i="11"/>
  <c r="WDC52" i="11"/>
  <c r="WDD52" i="11"/>
  <c r="WDE52" i="11"/>
  <c r="WDF52" i="11"/>
  <c r="WDG52" i="11"/>
  <c r="WDH52" i="11"/>
  <c r="WDI52" i="11"/>
  <c r="WDJ52" i="11"/>
  <c r="WDK52" i="11"/>
  <c r="WDL52" i="11"/>
  <c r="WDM52" i="11"/>
  <c r="WDN52" i="11"/>
  <c r="WDO52" i="11"/>
  <c r="WDP52" i="11"/>
  <c r="WDQ52" i="11"/>
  <c r="WDR52" i="11"/>
  <c r="WDS52" i="11"/>
  <c r="WDT52" i="11"/>
  <c r="WDU52" i="11"/>
  <c r="WDV52" i="11"/>
  <c r="WDW52" i="11"/>
  <c r="WDX52" i="11"/>
  <c r="WDY52" i="11"/>
  <c r="WDZ52" i="11"/>
  <c r="WEA52" i="11"/>
  <c r="WEB52" i="11"/>
  <c r="WEC52" i="11"/>
  <c r="WED52" i="11"/>
  <c r="WEE52" i="11"/>
  <c r="WEF52" i="11"/>
  <c r="WEG52" i="11"/>
  <c r="WEH52" i="11"/>
  <c r="WEI52" i="11"/>
  <c r="WEJ52" i="11"/>
  <c r="WEK52" i="11"/>
  <c r="WEL52" i="11"/>
  <c r="WEM52" i="11"/>
  <c r="WEN52" i="11"/>
  <c r="WEO52" i="11"/>
  <c r="WEP52" i="11"/>
  <c r="WEQ52" i="11"/>
  <c r="WER52" i="11"/>
  <c r="WES52" i="11"/>
  <c r="WET52" i="11"/>
  <c r="WEU52" i="11"/>
  <c r="WEV52" i="11"/>
  <c r="WEW52" i="11"/>
  <c r="WEX52" i="11"/>
  <c r="WEY52" i="11"/>
  <c r="WEZ52" i="11"/>
  <c r="WFA52" i="11"/>
  <c r="WFB52" i="11"/>
  <c r="WFC52" i="11"/>
  <c r="WFD52" i="11"/>
  <c r="WFE52" i="11"/>
  <c r="WFF52" i="11"/>
  <c r="WFG52" i="11"/>
  <c r="WFH52" i="11"/>
  <c r="WFI52" i="11"/>
  <c r="WFJ52" i="11"/>
  <c r="WFK52" i="11"/>
  <c r="WFL52" i="11"/>
  <c r="WFM52" i="11"/>
  <c r="WFN52" i="11"/>
  <c r="WFO52" i="11"/>
  <c r="WFP52" i="11"/>
  <c r="WFQ52" i="11"/>
  <c r="WFR52" i="11"/>
  <c r="WFS52" i="11"/>
  <c r="WFT52" i="11"/>
  <c r="WFU52" i="11"/>
  <c r="WFV52" i="11"/>
  <c r="WFW52" i="11"/>
  <c r="WFX52" i="11"/>
  <c r="WFY52" i="11"/>
  <c r="WFZ52" i="11"/>
  <c r="WGA52" i="11"/>
  <c r="WGB52" i="11"/>
  <c r="WGC52" i="11"/>
  <c r="WGD52" i="11"/>
  <c r="WGE52" i="11"/>
  <c r="WGF52" i="11"/>
  <c r="WGG52" i="11"/>
  <c r="WGH52" i="11"/>
  <c r="WGI52" i="11"/>
  <c r="WGJ52" i="11"/>
  <c r="WGK52" i="11"/>
  <c r="WGL52" i="11"/>
  <c r="WGM52" i="11"/>
  <c r="WGN52" i="11"/>
  <c r="WGO52" i="11"/>
  <c r="WGP52" i="11"/>
  <c r="WGQ52" i="11"/>
  <c r="WGR52" i="11"/>
  <c r="WGS52" i="11"/>
  <c r="WGT52" i="11"/>
  <c r="WGU52" i="11"/>
  <c r="WGV52" i="11"/>
  <c r="WGW52" i="11"/>
  <c r="WGX52" i="11"/>
  <c r="WGY52" i="11"/>
  <c r="WGZ52" i="11"/>
  <c r="WHA52" i="11"/>
  <c r="WHB52" i="11"/>
  <c r="WHC52" i="11"/>
  <c r="WHD52" i="11"/>
  <c r="WHE52" i="11"/>
  <c r="WHF52" i="11"/>
  <c r="WHG52" i="11"/>
  <c r="WHH52" i="11"/>
  <c r="WHI52" i="11"/>
  <c r="WHJ52" i="11"/>
  <c r="WHK52" i="11"/>
  <c r="WHL52" i="11"/>
  <c r="WHM52" i="11"/>
  <c r="WHN52" i="11"/>
  <c r="WHO52" i="11"/>
  <c r="WHP52" i="11"/>
  <c r="WHQ52" i="11"/>
  <c r="WHR52" i="11"/>
  <c r="WHS52" i="11"/>
  <c r="WHT52" i="11"/>
  <c r="WHU52" i="11"/>
  <c r="WHV52" i="11"/>
  <c r="WHW52" i="11"/>
  <c r="WHX52" i="11"/>
  <c r="WHY52" i="11"/>
  <c r="WHZ52" i="11"/>
  <c r="WIA52" i="11"/>
  <c r="WIB52" i="11"/>
  <c r="WIC52" i="11"/>
  <c r="WID52" i="11"/>
  <c r="WIE52" i="11"/>
  <c r="WIF52" i="11"/>
  <c r="WIG52" i="11"/>
  <c r="WIH52" i="11"/>
  <c r="WII52" i="11"/>
  <c r="WIJ52" i="11"/>
  <c r="WIK52" i="11"/>
  <c r="WIL52" i="11"/>
  <c r="WIM52" i="11"/>
  <c r="WIN52" i="11"/>
  <c r="WIO52" i="11"/>
  <c r="WIP52" i="11"/>
  <c r="WIQ52" i="11"/>
  <c r="WIR52" i="11"/>
  <c r="WIS52" i="11"/>
  <c r="WIT52" i="11"/>
  <c r="WIU52" i="11"/>
  <c r="WIV52" i="11"/>
  <c r="WIW52" i="11"/>
  <c r="WIX52" i="11"/>
  <c r="WIY52" i="11"/>
  <c r="WIZ52" i="11"/>
  <c r="WJA52" i="11"/>
  <c r="WJB52" i="11"/>
  <c r="WJC52" i="11"/>
  <c r="WJD52" i="11"/>
  <c r="WJE52" i="11"/>
  <c r="WJF52" i="11"/>
  <c r="WJG52" i="11"/>
  <c r="WJH52" i="11"/>
  <c r="WJI52" i="11"/>
  <c r="WJJ52" i="11"/>
  <c r="WJK52" i="11"/>
  <c r="WJL52" i="11"/>
  <c r="WJM52" i="11"/>
  <c r="WJN52" i="11"/>
  <c r="WJO52" i="11"/>
  <c r="WJP52" i="11"/>
  <c r="WJQ52" i="11"/>
  <c r="WJR52" i="11"/>
  <c r="WJS52" i="11"/>
  <c r="WJT52" i="11"/>
  <c r="WJU52" i="11"/>
  <c r="WJV52" i="11"/>
  <c r="WJW52" i="11"/>
  <c r="WJX52" i="11"/>
  <c r="WJY52" i="11"/>
  <c r="WJZ52" i="11"/>
  <c r="WKA52" i="11"/>
  <c r="WKB52" i="11"/>
  <c r="WKC52" i="11"/>
  <c r="WKD52" i="11"/>
  <c r="WKE52" i="11"/>
  <c r="WKF52" i="11"/>
  <c r="WKG52" i="11"/>
  <c r="WKH52" i="11"/>
  <c r="WKI52" i="11"/>
  <c r="WKJ52" i="11"/>
  <c r="WKK52" i="11"/>
  <c r="WKL52" i="11"/>
  <c r="WKM52" i="11"/>
  <c r="WKN52" i="11"/>
  <c r="WKO52" i="11"/>
  <c r="WKP52" i="11"/>
  <c r="WKQ52" i="11"/>
  <c r="WKR52" i="11"/>
  <c r="WKS52" i="11"/>
  <c r="WKT52" i="11"/>
  <c r="WKU52" i="11"/>
  <c r="WKV52" i="11"/>
  <c r="WKW52" i="11"/>
  <c r="WKX52" i="11"/>
  <c r="WKY52" i="11"/>
  <c r="WKZ52" i="11"/>
  <c r="WLA52" i="11"/>
  <c r="WLB52" i="11"/>
  <c r="WLC52" i="11"/>
  <c r="WLD52" i="11"/>
  <c r="WLE52" i="11"/>
  <c r="WLF52" i="11"/>
  <c r="WLG52" i="11"/>
  <c r="WLH52" i="11"/>
  <c r="WLI52" i="11"/>
  <c r="WLJ52" i="11"/>
  <c r="WLK52" i="11"/>
  <c r="WLL52" i="11"/>
  <c r="WLM52" i="11"/>
  <c r="WLN52" i="11"/>
  <c r="WLO52" i="11"/>
  <c r="WLP52" i="11"/>
  <c r="WLQ52" i="11"/>
  <c r="WLR52" i="11"/>
  <c r="WLS52" i="11"/>
  <c r="WLT52" i="11"/>
  <c r="WLU52" i="11"/>
  <c r="WLV52" i="11"/>
  <c r="WLW52" i="11"/>
  <c r="WLX52" i="11"/>
  <c r="WLY52" i="11"/>
  <c r="WLZ52" i="11"/>
  <c r="WMA52" i="11"/>
  <c r="WMB52" i="11"/>
  <c r="WMC52" i="11"/>
  <c r="WMD52" i="11"/>
  <c r="WME52" i="11"/>
  <c r="WMF52" i="11"/>
  <c r="WMG52" i="11"/>
  <c r="WMH52" i="11"/>
  <c r="WMI52" i="11"/>
  <c r="WMJ52" i="11"/>
  <c r="WMK52" i="11"/>
  <c r="WML52" i="11"/>
  <c r="WMM52" i="11"/>
  <c r="WMN52" i="11"/>
  <c r="WMO52" i="11"/>
  <c r="WMP52" i="11"/>
  <c r="WMQ52" i="11"/>
  <c r="WMR52" i="11"/>
  <c r="WMS52" i="11"/>
  <c r="WMT52" i="11"/>
  <c r="WMU52" i="11"/>
  <c r="WMV52" i="11"/>
  <c r="WMW52" i="11"/>
  <c r="WMX52" i="11"/>
  <c r="WMY52" i="11"/>
  <c r="WMZ52" i="11"/>
  <c r="WNA52" i="11"/>
  <c r="WNB52" i="11"/>
  <c r="WNC52" i="11"/>
  <c r="WND52" i="11"/>
  <c r="WNE52" i="11"/>
  <c r="WNF52" i="11"/>
  <c r="WNG52" i="11"/>
  <c r="WNH52" i="11"/>
  <c r="WNI52" i="11"/>
  <c r="WNJ52" i="11"/>
  <c r="WNK52" i="11"/>
  <c r="WNL52" i="11"/>
  <c r="WNM52" i="11"/>
  <c r="WNN52" i="11"/>
  <c r="WNO52" i="11"/>
  <c r="WNP52" i="11"/>
  <c r="WNQ52" i="11"/>
  <c r="WNR52" i="11"/>
  <c r="WNS52" i="11"/>
  <c r="WNT52" i="11"/>
  <c r="WNU52" i="11"/>
  <c r="WNV52" i="11"/>
  <c r="WNW52" i="11"/>
  <c r="WNX52" i="11"/>
  <c r="WNY52" i="11"/>
  <c r="WNZ52" i="11"/>
  <c r="WOA52" i="11"/>
  <c r="WOB52" i="11"/>
  <c r="WOC52" i="11"/>
  <c r="WOD52" i="11"/>
  <c r="WOE52" i="11"/>
  <c r="WOF52" i="11"/>
  <c r="WOG52" i="11"/>
  <c r="WOH52" i="11"/>
  <c r="WOI52" i="11"/>
  <c r="WOJ52" i="11"/>
  <c r="WOK52" i="11"/>
  <c r="WOL52" i="11"/>
  <c r="WOM52" i="11"/>
  <c r="WON52" i="11"/>
  <c r="WOO52" i="11"/>
  <c r="WOP52" i="11"/>
  <c r="WOQ52" i="11"/>
  <c r="WOR52" i="11"/>
  <c r="WOS52" i="11"/>
  <c r="WOT52" i="11"/>
  <c r="WOU52" i="11"/>
  <c r="WOV52" i="11"/>
  <c r="WOW52" i="11"/>
  <c r="WOX52" i="11"/>
  <c r="WOY52" i="11"/>
  <c r="WOZ52" i="11"/>
  <c r="WPA52" i="11"/>
  <c r="WPB52" i="11"/>
  <c r="WPC52" i="11"/>
  <c r="WPD52" i="11"/>
  <c r="WPE52" i="11"/>
  <c r="WPF52" i="11"/>
  <c r="WPG52" i="11"/>
  <c r="WPH52" i="11"/>
  <c r="WPI52" i="11"/>
  <c r="WPJ52" i="11"/>
  <c r="WPK52" i="11"/>
  <c r="WPL52" i="11"/>
  <c r="WPM52" i="11"/>
  <c r="WPN52" i="11"/>
  <c r="WPO52" i="11"/>
  <c r="WPP52" i="11"/>
  <c r="WPQ52" i="11"/>
  <c r="WPR52" i="11"/>
  <c r="WPS52" i="11"/>
  <c r="WPT52" i="11"/>
  <c r="WPU52" i="11"/>
  <c r="WPV52" i="11"/>
  <c r="WPW52" i="11"/>
  <c r="WPX52" i="11"/>
  <c r="WPY52" i="11"/>
  <c r="WPZ52" i="11"/>
  <c r="WQA52" i="11"/>
  <c r="WQB52" i="11"/>
  <c r="WQC52" i="11"/>
  <c r="WQD52" i="11"/>
  <c r="WQE52" i="11"/>
  <c r="WQF52" i="11"/>
  <c r="WQG52" i="11"/>
  <c r="WQH52" i="11"/>
  <c r="WQI52" i="11"/>
  <c r="WQJ52" i="11"/>
  <c r="WQK52" i="11"/>
  <c r="WQL52" i="11"/>
  <c r="WQM52" i="11"/>
  <c r="WQN52" i="11"/>
  <c r="WQO52" i="11"/>
  <c r="WQP52" i="11"/>
  <c r="WQQ52" i="11"/>
  <c r="WQR52" i="11"/>
  <c r="WQS52" i="11"/>
  <c r="WQT52" i="11"/>
  <c r="WQU52" i="11"/>
  <c r="WQV52" i="11"/>
  <c r="WQW52" i="11"/>
  <c r="WQX52" i="11"/>
  <c r="WQY52" i="11"/>
  <c r="WQZ52" i="11"/>
  <c r="WRA52" i="11"/>
  <c r="WRB52" i="11"/>
  <c r="WRC52" i="11"/>
  <c r="WRD52" i="11"/>
  <c r="WRE52" i="11"/>
  <c r="WRF52" i="11"/>
  <c r="WRG52" i="11"/>
  <c r="WRH52" i="11"/>
  <c r="WRI52" i="11"/>
  <c r="WRJ52" i="11"/>
  <c r="WRK52" i="11"/>
  <c r="WRL52" i="11"/>
  <c r="WRM52" i="11"/>
  <c r="WRN52" i="11"/>
  <c r="WRO52" i="11"/>
  <c r="WRP52" i="11"/>
  <c r="WRQ52" i="11"/>
  <c r="WRR52" i="11"/>
  <c r="WRS52" i="11"/>
  <c r="WRT52" i="11"/>
  <c r="WRU52" i="11"/>
  <c r="WRV52" i="11"/>
  <c r="WRW52" i="11"/>
  <c r="WRX52" i="11"/>
  <c r="WRY52" i="11"/>
  <c r="WRZ52" i="11"/>
  <c r="WSA52" i="11"/>
  <c r="WSB52" i="11"/>
  <c r="WSC52" i="11"/>
  <c r="WSD52" i="11"/>
  <c r="WSE52" i="11"/>
  <c r="WSF52" i="11"/>
  <c r="WSG52" i="11"/>
  <c r="WSH52" i="11"/>
  <c r="WSI52" i="11"/>
  <c r="WSJ52" i="11"/>
  <c r="WSK52" i="11"/>
  <c r="WSL52" i="11"/>
  <c r="WSM52" i="11"/>
  <c r="WSN52" i="11"/>
  <c r="WSO52" i="11"/>
  <c r="WSP52" i="11"/>
  <c r="WSQ52" i="11"/>
  <c r="WSR52" i="11"/>
  <c r="WSS52" i="11"/>
  <c r="WST52" i="11"/>
  <c r="WSU52" i="11"/>
  <c r="WSV52" i="11"/>
  <c r="WSW52" i="11"/>
  <c r="WSX52" i="11"/>
  <c r="WSY52" i="11"/>
  <c r="WSZ52" i="11"/>
  <c r="WTA52" i="11"/>
  <c r="WTB52" i="11"/>
  <c r="WTC52" i="11"/>
  <c r="WTD52" i="11"/>
  <c r="WTE52" i="11"/>
  <c r="WTF52" i="11"/>
  <c r="WTG52" i="11"/>
  <c r="WTH52" i="11"/>
  <c r="WTI52" i="11"/>
  <c r="WTJ52" i="11"/>
  <c r="WTK52" i="11"/>
  <c r="WTL52" i="11"/>
  <c r="WTM52" i="11"/>
  <c r="WTN52" i="11"/>
  <c r="WTO52" i="11"/>
  <c r="WTP52" i="11"/>
  <c r="WTQ52" i="11"/>
  <c r="WTR52" i="11"/>
  <c r="WTS52" i="11"/>
  <c r="WTT52" i="11"/>
  <c r="WTU52" i="11"/>
  <c r="WTV52" i="11"/>
  <c r="WTW52" i="11"/>
  <c r="WTX52" i="11"/>
  <c r="WTY52" i="11"/>
  <c r="WTZ52" i="11"/>
  <c r="WUA52" i="11"/>
  <c r="WUB52" i="11"/>
  <c r="WUC52" i="11"/>
  <c r="WUD52" i="11"/>
  <c r="WUE52" i="11"/>
  <c r="WUF52" i="11"/>
  <c r="WUG52" i="11"/>
  <c r="WUH52" i="11"/>
  <c r="WUI52" i="11"/>
  <c r="WUJ52" i="11"/>
  <c r="WUK52" i="11"/>
  <c r="WUL52" i="11"/>
  <c r="WUM52" i="11"/>
  <c r="WUN52" i="11"/>
  <c r="WUO52" i="11"/>
  <c r="WUP52" i="11"/>
  <c r="WUQ52" i="11"/>
  <c r="WUR52" i="11"/>
  <c r="WUS52" i="11"/>
  <c r="WUT52" i="11"/>
  <c r="WUU52" i="11"/>
  <c r="WUV52" i="11"/>
  <c r="WUW52" i="11"/>
  <c r="WUX52" i="11"/>
  <c r="WUY52" i="11"/>
  <c r="WUZ52" i="11"/>
  <c r="WVA52" i="11"/>
  <c r="WVB52" i="11"/>
  <c r="WVC52" i="11"/>
  <c r="WVD52" i="11"/>
  <c r="WVE52" i="11"/>
  <c r="WVF52" i="11"/>
  <c r="WVG52" i="11"/>
  <c r="WVH52" i="11"/>
  <c r="WVI52" i="11"/>
  <c r="WVJ52" i="11"/>
  <c r="WVK52" i="11"/>
  <c r="WVL52" i="11"/>
  <c r="WVM52" i="11"/>
  <c r="WVN52" i="11"/>
  <c r="WVO52" i="11"/>
  <c r="WVP52" i="11"/>
  <c r="WVQ52" i="11"/>
  <c r="WVR52" i="11"/>
  <c r="WVS52" i="11"/>
  <c r="WVT52" i="11"/>
  <c r="WVU52" i="11"/>
  <c r="WVV52" i="11"/>
  <c r="WVW52" i="11"/>
  <c r="WVX52" i="11"/>
  <c r="WVY52" i="11"/>
  <c r="WVZ52" i="11"/>
  <c r="WWA52" i="11"/>
  <c r="WWB52" i="11"/>
  <c r="WWC52" i="11"/>
  <c r="WWD52" i="11"/>
  <c r="WWE52" i="11"/>
  <c r="WWF52" i="11"/>
  <c r="WWG52" i="11"/>
  <c r="WWH52" i="11"/>
  <c r="WWI52" i="11"/>
  <c r="WWJ52" i="11"/>
  <c r="WWK52" i="11"/>
  <c r="WWL52" i="11"/>
  <c r="WWM52" i="11"/>
  <c r="WWN52" i="11"/>
  <c r="WWO52" i="11"/>
  <c r="WWP52" i="11"/>
  <c r="WWQ52" i="11"/>
  <c r="WWR52" i="11"/>
  <c r="WWS52" i="11"/>
  <c r="WWT52" i="11"/>
  <c r="WWU52" i="11"/>
  <c r="WWV52" i="11"/>
  <c r="WWW52" i="11"/>
  <c r="WWX52" i="11"/>
  <c r="WWY52" i="11"/>
  <c r="WWZ52" i="11"/>
  <c r="WXA52" i="11"/>
  <c r="WXB52" i="11"/>
  <c r="WXC52" i="11"/>
  <c r="WXD52" i="11"/>
  <c r="WXE52" i="11"/>
  <c r="WXF52" i="11"/>
  <c r="WXG52" i="11"/>
  <c r="WXH52" i="11"/>
  <c r="WXI52" i="11"/>
  <c r="WXJ52" i="11"/>
  <c r="WXK52" i="11"/>
  <c r="WXL52" i="11"/>
  <c r="WXM52" i="11"/>
  <c r="WXN52" i="11"/>
  <c r="WXO52" i="11"/>
  <c r="WXP52" i="11"/>
  <c r="WXQ52" i="11"/>
  <c r="WXR52" i="11"/>
  <c r="WXS52" i="11"/>
  <c r="WXT52" i="11"/>
  <c r="WXU52" i="11"/>
  <c r="WXV52" i="11"/>
  <c r="WXW52" i="11"/>
  <c r="WXX52" i="11"/>
  <c r="WXY52" i="11"/>
  <c r="WXZ52" i="11"/>
  <c r="WYA52" i="11"/>
  <c r="WYB52" i="11"/>
  <c r="WYC52" i="11"/>
  <c r="WYD52" i="11"/>
  <c r="WYE52" i="11"/>
  <c r="WYF52" i="11"/>
  <c r="WYG52" i="11"/>
  <c r="WYH52" i="11"/>
  <c r="WYI52" i="11"/>
  <c r="WYJ52" i="11"/>
  <c r="WYK52" i="11"/>
  <c r="WYL52" i="11"/>
  <c r="WYM52" i="11"/>
  <c r="WYN52" i="11"/>
  <c r="WYO52" i="11"/>
  <c r="WYP52" i="11"/>
  <c r="WYQ52" i="11"/>
  <c r="WYR52" i="11"/>
  <c r="WYS52" i="11"/>
  <c r="WYT52" i="11"/>
  <c r="WYU52" i="11"/>
  <c r="WYV52" i="11"/>
  <c r="WYW52" i="11"/>
  <c r="WYX52" i="11"/>
  <c r="WYY52" i="11"/>
  <c r="WYZ52" i="11"/>
  <c r="WZA52" i="11"/>
  <c r="WZB52" i="11"/>
  <c r="WZC52" i="11"/>
  <c r="WZD52" i="11"/>
  <c r="WZE52" i="11"/>
  <c r="WZF52" i="11"/>
  <c r="WZG52" i="11"/>
  <c r="WZH52" i="11"/>
  <c r="WZI52" i="11"/>
  <c r="WZJ52" i="11"/>
  <c r="WZK52" i="11"/>
  <c r="WZL52" i="11"/>
  <c r="WZM52" i="11"/>
  <c r="WZN52" i="11"/>
  <c r="WZO52" i="11"/>
  <c r="WZP52" i="11"/>
  <c r="WZQ52" i="11"/>
  <c r="WZR52" i="11"/>
  <c r="WZS52" i="11"/>
  <c r="WZT52" i="11"/>
  <c r="WZU52" i="11"/>
  <c r="WZV52" i="11"/>
  <c r="WZW52" i="11"/>
  <c r="WZX52" i="11"/>
  <c r="WZY52" i="11"/>
  <c r="WZZ52" i="11"/>
  <c r="XAA52" i="11"/>
  <c r="XAB52" i="11"/>
  <c r="XAC52" i="11"/>
  <c r="XAD52" i="11"/>
  <c r="XAE52" i="11"/>
  <c r="XAF52" i="11"/>
  <c r="XAG52" i="11"/>
  <c r="XAH52" i="11"/>
  <c r="XAI52" i="11"/>
  <c r="XAJ52" i="11"/>
  <c r="XAK52" i="11"/>
  <c r="XAL52" i="11"/>
  <c r="XAM52" i="11"/>
  <c r="XAN52" i="11"/>
  <c r="XAO52" i="11"/>
  <c r="XAP52" i="11"/>
  <c r="XAQ52" i="11"/>
  <c r="XAR52" i="11"/>
  <c r="XAS52" i="11"/>
  <c r="XAT52" i="11"/>
  <c r="XAU52" i="11"/>
  <c r="XAV52" i="11"/>
  <c r="XAW52" i="11"/>
  <c r="XAX52" i="11"/>
  <c r="XAY52" i="11"/>
  <c r="XAZ52" i="11"/>
  <c r="XBA52" i="11"/>
  <c r="XBB52" i="11"/>
  <c r="XBC52" i="11"/>
  <c r="XBD52" i="11"/>
  <c r="XBE52" i="11"/>
  <c r="XBF52" i="11"/>
  <c r="XBG52" i="11"/>
  <c r="XBH52" i="11"/>
  <c r="XBI52" i="11"/>
  <c r="XBJ52" i="11"/>
  <c r="XBK52" i="11"/>
  <c r="XBL52" i="11"/>
  <c r="XBM52" i="11"/>
  <c r="XBN52" i="11"/>
  <c r="XBO52" i="11"/>
  <c r="XBP52" i="11"/>
  <c r="XBQ52" i="11"/>
  <c r="XBR52" i="11"/>
  <c r="XBS52" i="11"/>
  <c r="XBT52" i="11"/>
  <c r="XBU52" i="11"/>
  <c r="XBV52" i="11"/>
  <c r="XBW52" i="11"/>
  <c r="XBX52" i="11"/>
  <c r="XBY52" i="11"/>
  <c r="XBZ52" i="11"/>
  <c r="XCA52" i="11"/>
  <c r="XCB52" i="11"/>
  <c r="XCC52" i="11"/>
  <c r="XCD52" i="11"/>
  <c r="XCE52" i="11"/>
  <c r="XCF52" i="11"/>
  <c r="XCG52" i="11"/>
  <c r="XCH52" i="11"/>
  <c r="XCI52" i="11"/>
  <c r="XCJ52" i="11"/>
  <c r="XCK52" i="11"/>
  <c r="XCL52" i="11"/>
  <c r="XCM52" i="11"/>
  <c r="XCN52" i="11"/>
  <c r="XCO52" i="11"/>
  <c r="XCP52" i="11"/>
  <c r="XCQ52" i="11"/>
  <c r="XCR52" i="11"/>
  <c r="XCS52" i="11"/>
  <c r="XCT52" i="11"/>
  <c r="XCU52" i="11"/>
  <c r="XCV52" i="11"/>
  <c r="XCW52" i="11"/>
  <c r="XCX52" i="11"/>
  <c r="XCY52" i="11"/>
  <c r="XCZ52" i="11"/>
  <c r="XDA52" i="11"/>
  <c r="XDB52" i="11"/>
  <c r="XDC52" i="11"/>
  <c r="XDD52" i="11"/>
  <c r="XDE52" i="11"/>
  <c r="XDF52" i="11"/>
  <c r="XDG52" i="11"/>
  <c r="XDH52" i="11"/>
  <c r="XDI52" i="11"/>
  <c r="XDJ52" i="11"/>
  <c r="XDK52" i="11"/>
  <c r="XDL52" i="11"/>
  <c r="XDM52" i="11"/>
  <c r="XDN52" i="11"/>
  <c r="XDO52" i="11"/>
  <c r="XDP52" i="11"/>
  <c r="XDQ52" i="11"/>
  <c r="XDR52" i="11"/>
  <c r="XDS52" i="11"/>
  <c r="XDT52" i="11"/>
  <c r="XDU52" i="11"/>
  <c r="XDV52" i="11"/>
  <c r="XDW52" i="11"/>
  <c r="XDX52" i="11"/>
  <c r="XDY52" i="11"/>
  <c r="XDZ52" i="11"/>
  <c r="XEA52" i="11"/>
  <c r="XEB52" i="11"/>
  <c r="XEC52" i="11"/>
  <c r="XED52" i="11"/>
  <c r="XEE52" i="11"/>
  <c r="XEF52" i="11"/>
  <c r="XEG52" i="11"/>
  <c r="XEH52" i="11"/>
  <c r="XEI52" i="11"/>
  <c r="XEJ52" i="11"/>
  <c r="XEK52" i="11"/>
  <c r="XEL52" i="11"/>
  <c r="XEM52" i="11"/>
  <c r="XEN52" i="11"/>
  <c r="XEO52" i="11"/>
  <c r="XEP52" i="11"/>
  <c r="XEQ52" i="11"/>
  <c r="XER52" i="11"/>
  <c r="XES52" i="11"/>
  <c r="XET52" i="11"/>
  <c r="XEU52" i="11"/>
  <c r="XEV52" i="11"/>
  <c r="XEW52" i="11"/>
  <c r="XEX52" i="11"/>
  <c r="XEY52" i="11"/>
  <c r="XEZ52" i="11"/>
  <c r="XFA52" i="11"/>
  <c r="XFB52" i="11"/>
  <c r="XFC52" i="11"/>
  <c r="XFD52" i="11"/>
  <c r="I354" i="11"/>
  <c r="H354" i="11"/>
  <c r="G354" i="11"/>
  <c r="F354" i="11"/>
  <c r="E354" i="11"/>
  <c r="I353" i="11"/>
  <c r="H353" i="11"/>
  <c r="G353" i="11"/>
  <c r="F353" i="11"/>
  <c r="E353" i="11"/>
  <c r="I352" i="11"/>
  <c r="H352" i="11"/>
  <c r="G352" i="11"/>
  <c r="F352" i="11"/>
  <c r="E352" i="11"/>
  <c r="I351" i="11"/>
  <c r="H351" i="11"/>
  <c r="G351" i="11"/>
  <c r="F351" i="11"/>
  <c r="E351" i="11"/>
  <c r="I350" i="11"/>
  <c r="H350" i="11"/>
  <c r="G350" i="11"/>
  <c r="F350" i="11"/>
  <c r="E350" i="11"/>
  <c r="E9" i="2" l="1"/>
  <c r="E8" i="2"/>
  <c r="E7" i="2"/>
  <c r="E6" i="2"/>
  <c r="E14" i="2"/>
  <c r="E13" i="2"/>
  <c r="E11" i="2"/>
  <c r="E10" i="2"/>
  <c r="E30" i="2" l="1"/>
  <c r="E38" i="2"/>
  <c r="E37" i="2"/>
  <c r="E36" i="2"/>
  <c r="E35" i="2"/>
  <c r="E34" i="2"/>
  <c r="E33" i="2"/>
  <c r="E32" i="2"/>
  <c r="E31" i="2"/>
  <c r="E29" i="2"/>
  <c r="E28" i="2"/>
  <c r="E27" i="2"/>
  <c r="E24" i="2"/>
  <c r="E21" i="2"/>
  <c r="E20" i="2"/>
  <c r="E19" i="2"/>
  <c r="E18" i="2"/>
  <c r="E16" i="2"/>
  <c r="G47" i="3"/>
  <c r="G46" i="3"/>
  <c r="G45" i="3"/>
  <c r="G44" i="3"/>
  <c r="G43" i="3"/>
  <c r="G42" i="3"/>
  <c r="G41" i="3"/>
  <c r="G40" i="3"/>
  <c r="G39" i="3"/>
  <c r="G38" i="3"/>
  <c r="G37" i="3"/>
  <c r="G36" i="3"/>
  <c r="G35" i="3"/>
  <c r="D47" i="3"/>
  <c r="D46" i="3"/>
  <c r="D45" i="3"/>
  <c r="D44" i="3"/>
  <c r="D43" i="3"/>
  <c r="D42" i="3"/>
  <c r="D41" i="3"/>
  <c r="D40" i="3"/>
  <c r="D39" i="3"/>
  <c r="D38" i="3"/>
  <c r="D37" i="3"/>
  <c r="D35" i="3"/>
  <c r="D34" i="3"/>
  <c r="G33" i="3"/>
  <c r="G32" i="3"/>
  <c r="D33" i="3"/>
  <c r="D36" i="3"/>
  <c r="G34" i="3"/>
  <c r="D32" i="3"/>
  <c r="G31" i="3"/>
  <c r="D31" i="3"/>
  <c r="G30" i="3"/>
  <c r="D30" i="3"/>
  <c r="G29" i="3"/>
  <c r="D29" i="3"/>
  <c r="G28" i="3"/>
  <c r="D28" i="3"/>
  <c r="G27" i="3"/>
  <c r="D27" i="3"/>
  <c r="G26" i="3"/>
  <c r="D26" i="3"/>
  <c r="G25" i="3"/>
  <c r="D25" i="3"/>
  <c r="G24" i="3"/>
  <c r="D24" i="3"/>
  <c r="G23" i="3"/>
  <c r="D23" i="3"/>
  <c r="G22" i="3"/>
  <c r="D22" i="3"/>
  <c r="G21" i="3"/>
  <c r="D21" i="3"/>
  <c r="G20" i="3"/>
  <c r="D20" i="3"/>
  <c r="G19" i="3"/>
  <c r="D19" i="3"/>
  <c r="G18" i="3"/>
  <c r="D18" i="3"/>
  <c r="G17" i="3"/>
  <c r="D17" i="3"/>
  <c r="G16" i="3"/>
  <c r="D16" i="3"/>
  <c r="G15" i="3"/>
  <c r="D15" i="3"/>
  <c r="G14" i="3"/>
  <c r="D14" i="3"/>
  <c r="G13" i="3"/>
  <c r="D13" i="3"/>
  <c r="G12" i="3"/>
  <c r="D12" i="3"/>
  <c r="G11" i="3"/>
  <c r="D11" i="3"/>
  <c r="G10" i="3"/>
  <c r="D10" i="3"/>
  <c r="G9" i="3"/>
  <c r="D9" i="3"/>
  <c r="G8" i="3"/>
  <c r="D8" i="3"/>
  <c r="H173" i="7" l="1"/>
  <c r="H172" i="7"/>
  <c r="H171" i="7"/>
  <c r="H162" i="7"/>
  <c r="H156" i="7"/>
  <c r="H143" i="7"/>
  <c r="H142" i="7"/>
  <c r="H177" i="11" s="1"/>
  <c r="H141" i="7"/>
  <c r="H176" i="11" s="1"/>
  <c r="H140" i="7"/>
  <c r="H139" i="7"/>
  <c r="H174" i="11" s="1"/>
  <c r="H127" i="7"/>
  <c r="H124" i="11" s="1"/>
  <c r="H126" i="7"/>
  <c r="H123" i="11" s="1"/>
  <c r="H125" i="7"/>
  <c r="H122" i="11" s="1"/>
  <c r="H124" i="7"/>
  <c r="H121" i="11" s="1"/>
  <c r="H123" i="7"/>
  <c r="H120" i="11" s="1"/>
  <c r="H121" i="7"/>
  <c r="H119" i="11" s="1"/>
  <c r="H120" i="7"/>
  <c r="H118" i="11" s="1"/>
  <c r="H119" i="7"/>
  <c r="H117" i="11" s="1"/>
  <c r="H118" i="7"/>
  <c r="H116" i="11" s="1"/>
  <c r="H117" i="7"/>
  <c r="H115" i="11" s="1"/>
  <c r="H112" i="7"/>
  <c r="H111" i="7"/>
  <c r="H69" i="12" s="1"/>
  <c r="H109" i="7"/>
  <c r="H108" i="7"/>
  <c r="H107" i="7"/>
  <c r="H22" i="11" s="1"/>
  <c r="H106" i="7"/>
  <c r="H105" i="7"/>
  <c r="H103" i="7"/>
  <c r="H102" i="7"/>
  <c r="H101" i="7"/>
  <c r="H17" i="11" s="1"/>
  <c r="H100" i="7"/>
  <c r="H16" i="11" s="1"/>
  <c r="H99" i="7"/>
  <c r="H15" i="11" s="1"/>
  <c r="A1" i="7"/>
  <c r="D101" i="17"/>
  <c r="D100" i="17"/>
  <c r="D99" i="17"/>
  <c r="D98" i="17"/>
  <c r="D97" i="17"/>
  <c r="D96" i="17"/>
  <c r="D95" i="17"/>
  <c r="D94" i="17"/>
  <c r="D93" i="17"/>
  <c r="D92" i="17"/>
  <c r="D91" i="17"/>
  <c r="D90" i="17"/>
  <c r="D89" i="17"/>
  <c r="D88" i="17"/>
  <c r="D87" i="17"/>
  <c r="D86" i="17"/>
  <c r="D85" i="17"/>
  <c r="D84" i="17"/>
  <c r="D83" i="17"/>
  <c r="D82" i="17"/>
  <c r="D81" i="17"/>
  <c r="D80" i="17"/>
  <c r="D79" i="17"/>
  <c r="D78" i="17"/>
  <c r="D77" i="17"/>
  <c r="D76" i="17"/>
  <c r="D75" i="17"/>
  <c r="D74" i="17"/>
  <c r="D73" i="17"/>
  <c r="D72" i="17"/>
  <c r="D71" i="17"/>
  <c r="D70" i="17"/>
  <c r="D69" i="17"/>
  <c r="D68" i="17"/>
  <c r="D67" i="17"/>
  <c r="D66" i="17"/>
  <c r="D65" i="17"/>
  <c r="D64" i="17"/>
  <c r="D63" i="17"/>
  <c r="D62" i="17"/>
  <c r="D61" i="17"/>
  <c r="D60" i="17"/>
  <c r="D59" i="17"/>
  <c r="D58" i="17"/>
  <c r="D57" i="17"/>
  <c r="D56" i="17"/>
  <c r="D55" i="17"/>
  <c r="D54" i="17"/>
  <c r="D53" i="17"/>
  <c r="D52" i="17"/>
  <c r="D51" i="17"/>
  <c r="D50" i="17"/>
  <c r="D49" i="17"/>
  <c r="D48" i="17"/>
  <c r="D47" i="17"/>
  <c r="D46" i="17"/>
  <c r="D45" i="17"/>
  <c r="D44" i="17"/>
  <c r="D43" i="17"/>
  <c r="D42" i="17"/>
  <c r="D41" i="17"/>
  <c r="D40" i="17"/>
  <c r="D39" i="17"/>
  <c r="D38" i="17"/>
  <c r="D37" i="17"/>
  <c r="D36" i="17"/>
  <c r="D35" i="17"/>
  <c r="D34" i="17"/>
  <c r="D33" i="17"/>
  <c r="D32" i="17"/>
  <c r="D31" i="17"/>
  <c r="D30" i="17"/>
  <c r="D29" i="17"/>
  <c r="D28" i="17"/>
  <c r="D27" i="17"/>
  <c r="D26" i="17"/>
  <c r="D25" i="17"/>
  <c r="D24" i="17"/>
  <c r="D23" i="17"/>
  <c r="D22" i="17"/>
  <c r="D21" i="17"/>
  <c r="D20" i="17"/>
  <c r="D19" i="17"/>
  <c r="D18" i="17"/>
  <c r="D17" i="17"/>
  <c r="D16" i="17"/>
  <c r="D15" i="17"/>
  <c r="D14" i="17"/>
  <c r="D13" i="17"/>
  <c r="D12" i="17"/>
  <c r="D11" i="17"/>
  <c r="D10" i="17"/>
  <c r="D9" i="17"/>
  <c r="D8" i="17"/>
  <c r="D7" i="17"/>
  <c r="D6" i="17"/>
  <c r="D5" i="17"/>
  <c r="D4" i="17"/>
  <c r="D3" i="17"/>
  <c r="D2" i="17"/>
  <c r="I47" i="16"/>
  <c r="G47" i="16"/>
  <c r="F47" i="16"/>
  <c r="E47" i="16"/>
  <c r="I46" i="16"/>
  <c r="G46" i="16"/>
  <c r="F46" i="16"/>
  <c r="E46" i="16"/>
  <c r="I45" i="16"/>
  <c r="G45" i="16"/>
  <c r="F45" i="16"/>
  <c r="E45" i="16"/>
  <c r="I44" i="16"/>
  <c r="G44" i="16"/>
  <c r="F44" i="16"/>
  <c r="E44" i="16"/>
  <c r="I43" i="16"/>
  <c r="G43" i="16"/>
  <c r="G63" i="3" s="1"/>
  <c r="F43" i="16"/>
  <c r="E43" i="16"/>
  <c r="D63" i="3" s="1"/>
  <c r="I39" i="16"/>
  <c r="G39" i="16"/>
  <c r="F39" i="16"/>
  <c r="E39" i="16"/>
  <c r="I38" i="16"/>
  <c r="G38" i="16"/>
  <c r="G62" i="3" s="1"/>
  <c r="F38" i="16"/>
  <c r="E38" i="16"/>
  <c r="D62" i="3" s="1"/>
  <c r="I37" i="16"/>
  <c r="G37" i="16"/>
  <c r="G61" i="3" s="1"/>
  <c r="F37" i="16"/>
  <c r="E37" i="16"/>
  <c r="D61" i="3" s="1"/>
  <c r="I36" i="16"/>
  <c r="G36" i="16"/>
  <c r="G60" i="3" s="1"/>
  <c r="F36" i="16"/>
  <c r="E36" i="16"/>
  <c r="D60" i="3" s="1"/>
  <c r="I35" i="16"/>
  <c r="G35" i="16"/>
  <c r="F35" i="16"/>
  <c r="E35" i="16"/>
  <c r="I34" i="16"/>
  <c r="G34" i="16"/>
  <c r="F34" i="16"/>
  <c r="E34" i="16"/>
  <c r="I33" i="16"/>
  <c r="G33" i="16"/>
  <c r="F33" i="16"/>
  <c r="E33" i="16"/>
  <c r="I32" i="16"/>
  <c r="G32" i="16"/>
  <c r="F32" i="16"/>
  <c r="E32" i="16"/>
  <c r="I31" i="16"/>
  <c r="G31" i="16"/>
  <c r="G59" i="3" s="1"/>
  <c r="F31" i="16"/>
  <c r="E31" i="16"/>
  <c r="D59" i="3" s="1"/>
  <c r="I30" i="16"/>
  <c r="G30" i="16"/>
  <c r="F30" i="16"/>
  <c r="E30" i="16"/>
  <c r="I26" i="16"/>
  <c r="H26" i="16"/>
  <c r="G26" i="16"/>
  <c r="F26" i="16"/>
  <c r="E26" i="16"/>
  <c r="I25" i="16"/>
  <c r="H25" i="16"/>
  <c r="G25" i="16"/>
  <c r="F25" i="16"/>
  <c r="E25" i="16"/>
  <c r="I24" i="16"/>
  <c r="H24" i="16"/>
  <c r="G24" i="16"/>
  <c r="G58" i="3" s="1"/>
  <c r="F24" i="16"/>
  <c r="E24" i="16"/>
  <c r="D58" i="3" s="1"/>
  <c r="I21" i="16"/>
  <c r="H21" i="16"/>
  <c r="G21" i="16"/>
  <c r="G57" i="3" s="1"/>
  <c r="F21" i="16"/>
  <c r="E21" i="16"/>
  <c r="D57" i="3" s="1"/>
  <c r="I18" i="16"/>
  <c r="G18" i="16"/>
  <c r="G56" i="3" s="1"/>
  <c r="F18" i="16"/>
  <c r="E18" i="16"/>
  <c r="D56" i="3" s="1"/>
  <c r="I15" i="16"/>
  <c r="G15" i="16"/>
  <c r="F15" i="16"/>
  <c r="E15" i="16"/>
  <c r="I14" i="16"/>
  <c r="G14" i="16"/>
  <c r="F14" i="16"/>
  <c r="E14" i="16"/>
  <c r="I13" i="16"/>
  <c r="G13" i="16"/>
  <c r="F13" i="16"/>
  <c r="E13" i="16"/>
  <c r="I12" i="16"/>
  <c r="G12" i="16"/>
  <c r="F12" i="16"/>
  <c r="E12" i="16"/>
  <c r="I11" i="16"/>
  <c r="G11" i="16"/>
  <c r="G55" i="3" s="1"/>
  <c r="F11" i="16"/>
  <c r="E11" i="16"/>
  <c r="D55" i="3" s="1"/>
  <c r="F2" i="16"/>
  <c r="A1" i="16"/>
  <c r="I109" i="15"/>
  <c r="G109" i="15"/>
  <c r="F109" i="15"/>
  <c r="E109" i="15"/>
  <c r="I108" i="15"/>
  <c r="G108" i="15"/>
  <c r="F108" i="15"/>
  <c r="E108" i="15"/>
  <c r="I107" i="15"/>
  <c r="G107" i="15"/>
  <c r="F107" i="15"/>
  <c r="E107" i="15"/>
  <c r="I106" i="15"/>
  <c r="G106" i="15"/>
  <c r="F106" i="15"/>
  <c r="E106" i="15"/>
  <c r="I105" i="15"/>
  <c r="G105" i="15"/>
  <c r="F105" i="15"/>
  <c r="E105" i="15"/>
  <c r="I104" i="15"/>
  <c r="G104" i="15"/>
  <c r="F104" i="15"/>
  <c r="E104" i="15"/>
  <c r="I103" i="15"/>
  <c r="G103" i="15"/>
  <c r="F103" i="15"/>
  <c r="E103" i="15"/>
  <c r="I102" i="15"/>
  <c r="G102" i="15"/>
  <c r="F102" i="15"/>
  <c r="E102" i="15"/>
  <c r="I97" i="15"/>
  <c r="G97" i="15"/>
  <c r="F97" i="15"/>
  <c r="E97" i="15"/>
  <c r="G96" i="15"/>
  <c r="E96" i="15"/>
  <c r="I91" i="15"/>
  <c r="G91" i="15"/>
  <c r="F91" i="15"/>
  <c r="E91" i="15"/>
  <c r="G90" i="15"/>
  <c r="E90" i="15"/>
  <c r="I85" i="15"/>
  <c r="G85" i="15"/>
  <c r="F85" i="15"/>
  <c r="E85" i="15"/>
  <c r="G84" i="15"/>
  <c r="E84" i="15"/>
  <c r="G79" i="15"/>
  <c r="F79" i="15"/>
  <c r="E79" i="15"/>
  <c r="G78" i="15"/>
  <c r="F78" i="15"/>
  <c r="E78" i="15"/>
  <c r="G77" i="15"/>
  <c r="F77" i="15"/>
  <c r="E77" i="15"/>
  <c r="G72" i="15"/>
  <c r="F72" i="15"/>
  <c r="E72" i="15"/>
  <c r="G71" i="15"/>
  <c r="F71" i="15"/>
  <c r="E71" i="15"/>
  <c r="G70" i="15"/>
  <c r="F70" i="15"/>
  <c r="E70" i="15"/>
  <c r="G65" i="15"/>
  <c r="F65" i="15"/>
  <c r="E65" i="15"/>
  <c r="G64" i="15"/>
  <c r="F64" i="15"/>
  <c r="E64" i="15"/>
  <c r="G63" i="15"/>
  <c r="F63" i="15"/>
  <c r="E63" i="15"/>
  <c r="I54" i="15"/>
  <c r="G54" i="15"/>
  <c r="F54" i="15"/>
  <c r="E54" i="15"/>
  <c r="G53" i="15"/>
  <c r="E53" i="15"/>
  <c r="G52" i="15"/>
  <c r="E52" i="15"/>
  <c r="G51" i="15"/>
  <c r="E51" i="15"/>
  <c r="G50" i="15"/>
  <c r="E50" i="15"/>
  <c r="G49" i="15"/>
  <c r="E49" i="15"/>
  <c r="G40" i="15"/>
  <c r="F40" i="15"/>
  <c r="E40" i="15"/>
  <c r="G39" i="15"/>
  <c r="F39" i="15"/>
  <c r="E39" i="15"/>
  <c r="G38" i="15"/>
  <c r="F38" i="15"/>
  <c r="E38" i="15"/>
  <c r="G37" i="15"/>
  <c r="F37" i="15"/>
  <c r="E37" i="15"/>
  <c r="G36" i="15"/>
  <c r="F36" i="15"/>
  <c r="E36" i="15"/>
  <c r="G35" i="15"/>
  <c r="F35" i="15"/>
  <c r="E35" i="15"/>
  <c r="G34" i="15"/>
  <c r="F34" i="15"/>
  <c r="E34" i="15"/>
  <c r="I29" i="15"/>
  <c r="J30" i="15" s="1"/>
  <c r="I2519" i="18" s="1"/>
  <c r="G29" i="15"/>
  <c r="F29" i="15"/>
  <c r="E29" i="15"/>
  <c r="I17" i="15"/>
  <c r="H17" i="15"/>
  <c r="G17" i="15"/>
  <c r="F17" i="15"/>
  <c r="E17" i="15"/>
  <c r="I16" i="15"/>
  <c r="H16" i="15"/>
  <c r="G16" i="15"/>
  <c r="F16" i="15"/>
  <c r="E16" i="15"/>
  <c r="I15" i="15"/>
  <c r="H15" i="15"/>
  <c r="G15" i="15"/>
  <c r="F15" i="15"/>
  <c r="E15" i="15"/>
  <c r="I14" i="15"/>
  <c r="H14" i="15"/>
  <c r="G14" i="15"/>
  <c r="F14" i="15"/>
  <c r="E14" i="15"/>
  <c r="I13" i="15"/>
  <c r="H13" i="15"/>
  <c r="G13" i="15"/>
  <c r="F13" i="15"/>
  <c r="E13" i="15"/>
  <c r="G12" i="15"/>
  <c r="F12" i="15"/>
  <c r="E12" i="15"/>
  <c r="F2" i="15"/>
  <c r="A1" i="15"/>
  <c r="I104" i="14"/>
  <c r="G104" i="14"/>
  <c r="F104" i="14"/>
  <c r="E104" i="14"/>
  <c r="I103" i="14"/>
  <c r="G103" i="14"/>
  <c r="F103" i="14"/>
  <c r="E103" i="14"/>
  <c r="I102" i="14"/>
  <c r="G102" i="14"/>
  <c r="F102" i="14"/>
  <c r="E102" i="14"/>
  <c r="T101" i="14"/>
  <c r="T107" i="14" s="1"/>
  <c r="S101" i="14"/>
  <c r="S107" i="14" s="1"/>
  <c r="R101" i="14"/>
  <c r="R107" i="14" s="1"/>
  <c r="Q101" i="14"/>
  <c r="Q107" i="14" s="1"/>
  <c r="P101" i="14"/>
  <c r="P107" i="14" s="1"/>
  <c r="O101" i="14"/>
  <c r="O107" i="14" s="1"/>
  <c r="N101" i="14"/>
  <c r="N107" i="14" s="1"/>
  <c r="M101" i="14"/>
  <c r="M107" i="14" s="1"/>
  <c r="M26" i="16" s="1"/>
  <c r="L101" i="14"/>
  <c r="L107" i="14" s="1"/>
  <c r="L26" i="16" s="1"/>
  <c r="K101" i="14"/>
  <c r="K107" i="14" s="1"/>
  <c r="K26" i="16" s="1"/>
  <c r="J101" i="14"/>
  <c r="J107" i="14" s="1"/>
  <c r="I2453" i="18" s="1"/>
  <c r="I101" i="14"/>
  <c r="G101" i="14"/>
  <c r="F101" i="14"/>
  <c r="E101" i="14"/>
  <c r="T100" i="14"/>
  <c r="T106" i="14" s="1"/>
  <c r="T25" i="16" s="1"/>
  <c r="S100" i="14"/>
  <c r="R100" i="14"/>
  <c r="Q100" i="14"/>
  <c r="P100" i="14"/>
  <c r="O100" i="14"/>
  <c r="N100" i="14"/>
  <c r="N106" i="14" s="1"/>
  <c r="N25" i="16" s="1"/>
  <c r="M100" i="14"/>
  <c r="M106" i="14" s="1"/>
  <c r="M25" i="16" s="1"/>
  <c r="L100" i="14"/>
  <c r="L106" i="14" s="1"/>
  <c r="K100" i="14"/>
  <c r="K106" i="14" s="1"/>
  <c r="K25" i="16" s="1"/>
  <c r="J100" i="14"/>
  <c r="J106" i="14" s="1"/>
  <c r="I100" i="14"/>
  <c r="G100" i="14"/>
  <c r="F100" i="14"/>
  <c r="E100" i="14"/>
  <c r="T99" i="14"/>
  <c r="T105" i="14" s="1"/>
  <c r="S99" i="14"/>
  <c r="R99" i="14"/>
  <c r="Q99" i="14"/>
  <c r="P99" i="14"/>
  <c r="O99" i="14"/>
  <c r="N99" i="14"/>
  <c r="N105" i="14" s="1"/>
  <c r="M99" i="14"/>
  <c r="M105" i="14" s="1"/>
  <c r="L99" i="14"/>
  <c r="L105" i="14" s="1"/>
  <c r="L24" i="16" s="1"/>
  <c r="K99" i="14"/>
  <c r="K105" i="14" s="1"/>
  <c r="K24" i="16" s="1"/>
  <c r="J99" i="14"/>
  <c r="J105" i="14" s="1"/>
  <c r="I99" i="14"/>
  <c r="G99" i="14"/>
  <c r="F99" i="14"/>
  <c r="E99" i="14"/>
  <c r="G98" i="14"/>
  <c r="F98" i="14"/>
  <c r="E98" i="14"/>
  <c r="I91" i="14"/>
  <c r="G91" i="14"/>
  <c r="F91" i="14"/>
  <c r="E91" i="14"/>
  <c r="I90" i="14"/>
  <c r="G90" i="14"/>
  <c r="F90" i="14"/>
  <c r="E90" i="14"/>
  <c r="I89" i="14"/>
  <c r="G89" i="14"/>
  <c r="F89" i="14"/>
  <c r="E89" i="14"/>
  <c r="I88" i="14"/>
  <c r="G88" i="14"/>
  <c r="F88" i="14"/>
  <c r="E88" i="14"/>
  <c r="I87" i="14"/>
  <c r="G87" i="14"/>
  <c r="F87" i="14"/>
  <c r="E87" i="14"/>
  <c r="I86" i="14"/>
  <c r="G86" i="14"/>
  <c r="F86" i="14"/>
  <c r="E86" i="14"/>
  <c r="T79" i="14"/>
  <c r="S79" i="14"/>
  <c r="R79" i="14"/>
  <c r="Q79" i="14"/>
  <c r="P79" i="14"/>
  <c r="O79" i="14"/>
  <c r="N79" i="14"/>
  <c r="M79" i="14"/>
  <c r="L79" i="14"/>
  <c r="K79" i="14"/>
  <c r="J79" i="14"/>
  <c r="I79" i="14"/>
  <c r="H79" i="14"/>
  <c r="G79" i="14"/>
  <c r="F79" i="14"/>
  <c r="E79" i="14"/>
  <c r="T78" i="14"/>
  <c r="S78" i="14"/>
  <c r="R78" i="14"/>
  <c r="Q78" i="14"/>
  <c r="P78" i="14"/>
  <c r="O78" i="14"/>
  <c r="N78" i="14"/>
  <c r="M78" i="14"/>
  <c r="L78" i="14"/>
  <c r="K78" i="14"/>
  <c r="J78" i="14"/>
  <c r="I78" i="14"/>
  <c r="G78" i="14"/>
  <c r="F78" i="14"/>
  <c r="E78" i="14"/>
  <c r="T77" i="14"/>
  <c r="S77" i="14"/>
  <c r="R77" i="14"/>
  <c r="Q77" i="14"/>
  <c r="P77" i="14"/>
  <c r="O77" i="14"/>
  <c r="N77" i="14"/>
  <c r="M77" i="14"/>
  <c r="L77" i="14"/>
  <c r="K77" i="14"/>
  <c r="J77" i="14"/>
  <c r="I77" i="14"/>
  <c r="G77" i="14"/>
  <c r="F77" i="14"/>
  <c r="E77" i="14"/>
  <c r="T76" i="14"/>
  <c r="S76" i="14"/>
  <c r="R76" i="14"/>
  <c r="Q76" i="14"/>
  <c r="P76" i="14"/>
  <c r="O76" i="14"/>
  <c r="N76" i="14"/>
  <c r="M76" i="14"/>
  <c r="L76" i="14"/>
  <c r="K76" i="14"/>
  <c r="J76" i="14"/>
  <c r="I76" i="14"/>
  <c r="H76" i="14"/>
  <c r="G76" i="14"/>
  <c r="F76" i="14"/>
  <c r="E76" i="14"/>
  <c r="T75" i="14"/>
  <c r="S75" i="14"/>
  <c r="R75" i="14"/>
  <c r="Q75" i="14"/>
  <c r="P75" i="14"/>
  <c r="O75" i="14"/>
  <c r="N75" i="14"/>
  <c r="M75" i="14"/>
  <c r="L75" i="14"/>
  <c r="K75" i="14"/>
  <c r="J75" i="14"/>
  <c r="I75" i="14"/>
  <c r="H75" i="14"/>
  <c r="G75" i="14"/>
  <c r="F75" i="14"/>
  <c r="E75" i="14"/>
  <c r="T74" i="14"/>
  <c r="S74" i="14"/>
  <c r="R74" i="14"/>
  <c r="Q74" i="14"/>
  <c r="P74" i="14"/>
  <c r="O74" i="14"/>
  <c r="N74" i="14"/>
  <c r="M74" i="14"/>
  <c r="L74" i="14"/>
  <c r="K74" i="14"/>
  <c r="J74" i="14"/>
  <c r="I74" i="14"/>
  <c r="H74" i="14"/>
  <c r="G74" i="14"/>
  <c r="F74" i="14"/>
  <c r="E74" i="14"/>
  <c r="G73" i="14"/>
  <c r="F73" i="14"/>
  <c r="E73" i="14"/>
  <c r="I66" i="14"/>
  <c r="G66" i="14"/>
  <c r="F66" i="14"/>
  <c r="E66" i="14"/>
  <c r="T65" i="14"/>
  <c r="S65" i="14"/>
  <c r="R65" i="14"/>
  <c r="Q65" i="14"/>
  <c r="P65" i="14"/>
  <c r="O65" i="14"/>
  <c r="N65" i="14"/>
  <c r="M65" i="14"/>
  <c r="L65" i="14"/>
  <c r="K65" i="14"/>
  <c r="J65" i="14"/>
  <c r="I65" i="14"/>
  <c r="H65" i="14"/>
  <c r="G65" i="14"/>
  <c r="F65" i="14"/>
  <c r="E65" i="14"/>
  <c r="T64" i="14"/>
  <c r="S64" i="14"/>
  <c r="R64" i="14"/>
  <c r="Q64" i="14"/>
  <c r="P64" i="14"/>
  <c r="O64" i="14"/>
  <c r="N64" i="14"/>
  <c r="M64" i="14"/>
  <c r="L64" i="14"/>
  <c r="K64" i="14"/>
  <c r="J64" i="14"/>
  <c r="I64" i="14"/>
  <c r="H64" i="14"/>
  <c r="G64" i="14"/>
  <c r="F64" i="14"/>
  <c r="E64" i="14"/>
  <c r="T63" i="14"/>
  <c r="S63" i="14"/>
  <c r="R63" i="14"/>
  <c r="Q63" i="14"/>
  <c r="P63" i="14"/>
  <c r="O63" i="14"/>
  <c r="N63" i="14"/>
  <c r="M63" i="14"/>
  <c r="L63" i="14"/>
  <c r="K63" i="14"/>
  <c r="J63" i="14"/>
  <c r="I63" i="14"/>
  <c r="H63" i="14"/>
  <c r="G63" i="14"/>
  <c r="F63" i="14"/>
  <c r="E63" i="14"/>
  <c r="I58" i="14"/>
  <c r="G58" i="14"/>
  <c r="F58" i="14"/>
  <c r="E58" i="14"/>
  <c r="I57" i="14"/>
  <c r="G57" i="14"/>
  <c r="F57" i="14"/>
  <c r="E57" i="14"/>
  <c r="I52" i="14"/>
  <c r="H52" i="14"/>
  <c r="G52" i="14"/>
  <c r="F52" i="14"/>
  <c r="E52" i="14"/>
  <c r="I51" i="14"/>
  <c r="G51" i="14"/>
  <c r="F51" i="14"/>
  <c r="E51" i="14"/>
  <c r="I46" i="14"/>
  <c r="H46" i="14"/>
  <c r="G46" i="14"/>
  <c r="F46" i="14"/>
  <c r="E46" i="14"/>
  <c r="I45" i="14"/>
  <c r="G45" i="14"/>
  <c r="F45" i="14"/>
  <c r="E45" i="14"/>
  <c r="I37" i="14"/>
  <c r="G37" i="14"/>
  <c r="F37" i="14"/>
  <c r="E37" i="14"/>
  <c r="G36" i="14"/>
  <c r="E36" i="14"/>
  <c r="G31" i="14"/>
  <c r="F31" i="14"/>
  <c r="E31" i="14"/>
  <c r="G30" i="14"/>
  <c r="E30" i="14"/>
  <c r="G25" i="14"/>
  <c r="F25" i="14"/>
  <c r="E25" i="14"/>
  <c r="G24" i="14"/>
  <c r="E24" i="14"/>
  <c r="G19" i="14"/>
  <c r="F19" i="14"/>
  <c r="E19" i="14"/>
  <c r="G18" i="14"/>
  <c r="E18" i="14"/>
  <c r="G13" i="14"/>
  <c r="F13" i="14"/>
  <c r="E13" i="14"/>
  <c r="G12" i="14"/>
  <c r="F12" i="14"/>
  <c r="E12" i="14"/>
  <c r="F2" i="14"/>
  <c r="A1" i="14"/>
  <c r="I71" i="13"/>
  <c r="H71" i="13"/>
  <c r="G71" i="13"/>
  <c r="F71" i="13"/>
  <c r="E71" i="13"/>
  <c r="T70" i="13"/>
  <c r="S70" i="13"/>
  <c r="R70" i="13"/>
  <c r="Q70" i="13"/>
  <c r="P70" i="13"/>
  <c r="O70" i="13"/>
  <c r="N70" i="13"/>
  <c r="M70" i="13"/>
  <c r="L70" i="13"/>
  <c r="K70" i="13"/>
  <c r="J70" i="13"/>
  <c r="I70" i="13"/>
  <c r="H70" i="13"/>
  <c r="G70" i="13"/>
  <c r="F70" i="13"/>
  <c r="E70" i="13"/>
  <c r="I65" i="13"/>
  <c r="G65" i="13"/>
  <c r="F65" i="13"/>
  <c r="E65" i="13"/>
  <c r="T64" i="13"/>
  <c r="T66" i="13" s="1"/>
  <c r="S64" i="13"/>
  <c r="R64" i="13"/>
  <c r="Q64" i="13"/>
  <c r="P64" i="13"/>
  <c r="O64" i="13"/>
  <c r="N64" i="13"/>
  <c r="N66" i="13" s="1"/>
  <c r="N71" i="13" s="1"/>
  <c r="M64" i="13"/>
  <c r="M66" i="13" s="1"/>
  <c r="M71" i="13" s="1"/>
  <c r="L64" i="13"/>
  <c r="L66" i="13" s="1"/>
  <c r="K64" i="13"/>
  <c r="K66" i="13" s="1"/>
  <c r="K71" i="13" s="1"/>
  <c r="J64" i="13"/>
  <c r="J66" i="13" s="1"/>
  <c r="I64" i="13"/>
  <c r="G64" i="13"/>
  <c r="F64" i="13"/>
  <c r="E64" i="13"/>
  <c r="G63" i="13"/>
  <c r="F63" i="13"/>
  <c r="E63" i="13"/>
  <c r="I58" i="13"/>
  <c r="G58" i="13"/>
  <c r="F58" i="13"/>
  <c r="E58" i="13"/>
  <c r="I57" i="13"/>
  <c r="G57" i="13"/>
  <c r="F57" i="13"/>
  <c r="E57" i="13"/>
  <c r="I52" i="13"/>
  <c r="G52" i="13"/>
  <c r="F52" i="13"/>
  <c r="E52" i="13"/>
  <c r="I51" i="13"/>
  <c r="H51" i="13"/>
  <c r="G51" i="13"/>
  <c r="F51" i="13"/>
  <c r="E51" i="13"/>
  <c r="I46" i="13"/>
  <c r="H46" i="13"/>
  <c r="G46" i="13"/>
  <c r="F46" i="13"/>
  <c r="E46" i="13"/>
  <c r="I45" i="13"/>
  <c r="G45" i="13"/>
  <c r="F45" i="13"/>
  <c r="E45" i="13"/>
  <c r="I37" i="13"/>
  <c r="G37" i="13"/>
  <c r="F37" i="13"/>
  <c r="E37" i="13"/>
  <c r="G36" i="13"/>
  <c r="E36" i="13"/>
  <c r="G31" i="13"/>
  <c r="F31" i="13"/>
  <c r="E31" i="13"/>
  <c r="G30" i="13"/>
  <c r="E30" i="13"/>
  <c r="G25" i="13"/>
  <c r="F25" i="13"/>
  <c r="E25" i="13"/>
  <c r="G24" i="13"/>
  <c r="E24" i="13"/>
  <c r="G19" i="13"/>
  <c r="F19" i="13"/>
  <c r="E19" i="13"/>
  <c r="G18" i="13"/>
  <c r="E18" i="13"/>
  <c r="G13" i="13"/>
  <c r="F13" i="13"/>
  <c r="E13" i="13"/>
  <c r="G12" i="13"/>
  <c r="F12" i="13"/>
  <c r="E12" i="13"/>
  <c r="F2" i="13"/>
  <c r="A1" i="13"/>
  <c r="I109" i="12"/>
  <c r="G109" i="12"/>
  <c r="F109" i="12"/>
  <c r="E109" i="12"/>
  <c r="I108" i="12"/>
  <c r="G108" i="12"/>
  <c r="F108" i="12"/>
  <c r="E108" i="12"/>
  <c r="T107" i="12"/>
  <c r="S107" i="12"/>
  <c r="R107" i="12"/>
  <c r="Q107" i="12"/>
  <c r="P107" i="12"/>
  <c r="O107" i="12"/>
  <c r="N107" i="12"/>
  <c r="M107" i="12"/>
  <c r="L107" i="12"/>
  <c r="K107" i="12"/>
  <c r="J107" i="12"/>
  <c r="I107" i="12"/>
  <c r="H107" i="12"/>
  <c r="G107" i="12"/>
  <c r="F107" i="12"/>
  <c r="E107" i="12"/>
  <c r="I102" i="12"/>
  <c r="G102" i="12"/>
  <c r="F102" i="12"/>
  <c r="E102" i="12"/>
  <c r="I101" i="12"/>
  <c r="H101" i="12"/>
  <c r="G101" i="12"/>
  <c r="F101" i="12"/>
  <c r="E101" i="12"/>
  <c r="I96" i="12"/>
  <c r="G96" i="12"/>
  <c r="F96" i="12"/>
  <c r="E96" i="12"/>
  <c r="I95" i="12"/>
  <c r="G95" i="12"/>
  <c r="F95" i="12"/>
  <c r="E95" i="12"/>
  <c r="I90" i="12"/>
  <c r="H90" i="12"/>
  <c r="G90" i="12"/>
  <c r="F90" i="12"/>
  <c r="E90" i="12"/>
  <c r="I89" i="12"/>
  <c r="G89" i="12"/>
  <c r="F89" i="12"/>
  <c r="E89" i="12"/>
  <c r="I84" i="12"/>
  <c r="H84" i="12"/>
  <c r="G84" i="12"/>
  <c r="F84" i="12"/>
  <c r="E84" i="12"/>
  <c r="I83" i="12"/>
  <c r="G83" i="12"/>
  <c r="F83" i="12"/>
  <c r="E83" i="12"/>
  <c r="I78" i="12"/>
  <c r="G78" i="12"/>
  <c r="F78" i="12"/>
  <c r="E78" i="12"/>
  <c r="T77" i="12"/>
  <c r="S77" i="12"/>
  <c r="R77" i="12"/>
  <c r="Q77" i="12"/>
  <c r="P77" i="12"/>
  <c r="O77" i="12"/>
  <c r="N77" i="12"/>
  <c r="M77" i="12"/>
  <c r="L77" i="12"/>
  <c r="K77" i="12"/>
  <c r="J77" i="12"/>
  <c r="I77" i="12"/>
  <c r="G77" i="12"/>
  <c r="F77" i="12"/>
  <c r="E77" i="12"/>
  <c r="T76" i="12"/>
  <c r="S76" i="12"/>
  <c r="R76" i="12"/>
  <c r="Q76" i="12"/>
  <c r="P76" i="12"/>
  <c r="O76" i="12"/>
  <c r="N76" i="12"/>
  <c r="M76" i="12"/>
  <c r="L76" i="12"/>
  <c r="K76" i="12"/>
  <c r="J76" i="12"/>
  <c r="I76" i="12"/>
  <c r="G76" i="12"/>
  <c r="F76" i="12"/>
  <c r="E76" i="12"/>
  <c r="I71" i="12"/>
  <c r="G71" i="12"/>
  <c r="F71" i="12"/>
  <c r="E71" i="12"/>
  <c r="T70" i="12"/>
  <c r="S70" i="12"/>
  <c r="R70" i="12"/>
  <c r="Q70" i="12"/>
  <c r="P70" i="12"/>
  <c r="O70" i="12"/>
  <c r="N70" i="12"/>
  <c r="M70" i="12"/>
  <c r="L70" i="12"/>
  <c r="K70" i="12"/>
  <c r="J70" i="12"/>
  <c r="I70" i="12"/>
  <c r="G70" i="12"/>
  <c r="F70" i="12"/>
  <c r="E70" i="12"/>
  <c r="T69" i="12"/>
  <c r="S69" i="12"/>
  <c r="R69" i="12"/>
  <c r="Q69" i="12"/>
  <c r="P69" i="12"/>
  <c r="O69" i="12"/>
  <c r="N69" i="12"/>
  <c r="M69" i="12"/>
  <c r="L69" i="12"/>
  <c r="K69" i="12"/>
  <c r="J69" i="12"/>
  <c r="I69" i="12"/>
  <c r="G69" i="12"/>
  <c r="F69" i="12"/>
  <c r="E69" i="12"/>
  <c r="I64" i="12"/>
  <c r="G64" i="12"/>
  <c r="F64" i="12"/>
  <c r="E64" i="12"/>
  <c r="I63" i="12"/>
  <c r="H63" i="12"/>
  <c r="G63" i="12"/>
  <c r="F63" i="12"/>
  <c r="E63" i="12"/>
  <c r="I58" i="12"/>
  <c r="G58" i="12"/>
  <c r="F58" i="12"/>
  <c r="E58" i="12"/>
  <c r="I57" i="12"/>
  <c r="G57" i="12"/>
  <c r="F57" i="12"/>
  <c r="E57" i="12"/>
  <c r="I52" i="12"/>
  <c r="H52" i="12"/>
  <c r="G52" i="12"/>
  <c r="F52" i="12"/>
  <c r="E52" i="12"/>
  <c r="I51" i="12"/>
  <c r="G51" i="12"/>
  <c r="F51" i="12"/>
  <c r="E51" i="12"/>
  <c r="I46" i="12"/>
  <c r="H46" i="12"/>
  <c r="G46" i="12"/>
  <c r="F46" i="12"/>
  <c r="E46" i="12"/>
  <c r="I45" i="12"/>
  <c r="G45" i="12"/>
  <c r="F45" i="12"/>
  <c r="E45" i="12"/>
  <c r="I37" i="12"/>
  <c r="G37" i="12"/>
  <c r="F37" i="12"/>
  <c r="E37" i="12"/>
  <c r="G36" i="12"/>
  <c r="E36" i="12"/>
  <c r="G31" i="12"/>
  <c r="F31" i="12"/>
  <c r="E31" i="12"/>
  <c r="G30" i="12"/>
  <c r="E30" i="12"/>
  <c r="G25" i="12"/>
  <c r="F25" i="12"/>
  <c r="E25" i="12"/>
  <c r="G24" i="12"/>
  <c r="E24" i="12"/>
  <c r="G19" i="12"/>
  <c r="F19" i="12"/>
  <c r="E19" i="12"/>
  <c r="G18" i="12"/>
  <c r="E18" i="12"/>
  <c r="G13" i="12"/>
  <c r="F13" i="12"/>
  <c r="E13" i="12"/>
  <c r="G12" i="12"/>
  <c r="F12" i="12"/>
  <c r="E12" i="12"/>
  <c r="F2" i="12"/>
  <c r="A1" i="12"/>
  <c r="I349" i="11"/>
  <c r="H349" i="11"/>
  <c r="G349" i="11"/>
  <c r="F349" i="11"/>
  <c r="E349" i="11"/>
  <c r="I348" i="11"/>
  <c r="H348" i="11"/>
  <c r="G348" i="11"/>
  <c r="F348" i="11"/>
  <c r="E348" i="11"/>
  <c r="I347" i="11"/>
  <c r="H347" i="11"/>
  <c r="G347" i="11"/>
  <c r="F347" i="11"/>
  <c r="E347" i="11"/>
  <c r="I346" i="11"/>
  <c r="H346" i="11"/>
  <c r="G346" i="11"/>
  <c r="F346" i="11"/>
  <c r="E346" i="11"/>
  <c r="I345" i="11"/>
  <c r="H345" i="11"/>
  <c r="G345" i="11"/>
  <c r="F345" i="11"/>
  <c r="E345" i="11"/>
  <c r="I344" i="11"/>
  <c r="H344" i="11"/>
  <c r="G344" i="11"/>
  <c r="F344" i="11"/>
  <c r="E344" i="11"/>
  <c r="I343" i="11"/>
  <c r="H343" i="11"/>
  <c r="G343" i="11"/>
  <c r="F343" i="11"/>
  <c r="E343" i="11"/>
  <c r="I342" i="11"/>
  <c r="H342" i="11"/>
  <c r="G342" i="11"/>
  <c r="F342" i="11"/>
  <c r="E342" i="11"/>
  <c r="I341" i="11"/>
  <c r="H341" i="11"/>
  <c r="G341" i="11"/>
  <c r="F341" i="11"/>
  <c r="E341" i="11"/>
  <c r="I340" i="11"/>
  <c r="H340" i="11"/>
  <c r="G340" i="11"/>
  <c r="F340" i="11"/>
  <c r="E340" i="11"/>
  <c r="I328" i="11"/>
  <c r="G328" i="11"/>
  <c r="F328" i="11"/>
  <c r="E328" i="11"/>
  <c r="I327" i="11"/>
  <c r="G327" i="11"/>
  <c r="F327" i="11"/>
  <c r="E327" i="11"/>
  <c r="I326" i="11"/>
  <c r="G326" i="11"/>
  <c r="F326" i="11"/>
  <c r="E326" i="11"/>
  <c r="I325" i="11"/>
  <c r="G325" i="11"/>
  <c r="F325" i="11"/>
  <c r="E325" i="11"/>
  <c r="I324" i="11"/>
  <c r="G324" i="11"/>
  <c r="F324" i="11"/>
  <c r="E324" i="11"/>
  <c r="I323" i="11"/>
  <c r="H323" i="11"/>
  <c r="G323" i="11"/>
  <c r="F323" i="11"/>
  <c r="E323" i="11"/>
  <c r="I322" i="11"/>
  <c r="H322" i="11"/>
  <c r="G322" i="11"/>
  <c r="F322" i="11"/>
  <c r="E322" i="11"/>
  <c r="I321" i="11"/>
  <c r="H321" i="11"/>
  <c r="G321" i="11"/>
  <c r="F321" i="11"/>
  <c r="E321" i="11"/>
  <c r="I320" i="11"/>
  <c r="H320" i="11"/>
  <c r="G320" i="11"/>
  <c r="F320" i="11"/>
  <c r="E320" i="11"/>
  <c r="I319" i="11"/>
  <c r="H319" i="11"/>
  <c r="G319" i="11"/>
  <c r="F319" i="11"/>
  <c r="E319" i="11"/>
  <c r="I318" i="11"/>
  <c r="H318" i="11"/>
  <c r="G318" i="11"/>
  <c r="F318" i="11"/>
  <c r="E318" i="11"/>
  <c r="I317" i="11"/>
  <c r="H317" i="11"/>
  <c r="G317" i="11"/>
  <c r="F317" i="11"/>
  <c r="E317" i="11"/>
  <c r="I316" i="11"/>
  <c r="H316" i="11"/>
  <c r="G316" i="11"/>
  <c r="F316" i="11"/>
  <c r="E316" i="11"/>
  <c r="I315" i="11"/>
  <c r="H315" i="11"/>
  <c r="G315" i="11"/>
  <c r="F315" i="11"/>
  <c r="E315" i="11"/>
  <c r="I314" i="11"/>
  <c r="H314" i="11"/>
  <c r="G314" i="11"/>
  <c r="F314" i="11"/>
  <c r="E314" i="11"/>
  <c r="I305" i="11"/>
  <c r="G305" i="11"/>
  <c r="F305" i="11"/>
  <c r="E305" i="11"/>
  <c r="I304" i="11"/>
  <c r="G304" i="11"/>
  <c r="F304" i="11"/>
  <c r="E304" i="11"/>
  <c r="I303" i="11"/>
  <c r="G303" i="11"/>
  <c r="F303" i="11"/>
  <c r="E303" i="11"/>
  <c r="I302" i="11"/>
  <c r="G302" i="11"/>
  <c r="F302" i="11"/>
  <c r="E302" i="11"/>
  <c r="I301" i="11"/>
  <c r="G301" i="11"/>
  <c r="F301" i="11"/>
  <c r="E301" i="11"/>
  <c r="I300" i="11"/>
  <c r="H300" i="11"/>
  <c r="G300" i="11"/>
  <c r="F300" i="11"/>
  <c r="E300" i="11"/>
  <c r="I299" i="11"/>
  <c r="H299" i="11"/>
  <c r="G299" i="11"/>
  <c r="F299" i="11"/>
  <c r="E299" i="11"/>
  <c r="I298" i="11"/>
  <c r="H298" i="11"/>
  <c r="G298" i="11"/>
  <c r="F298" i="11"/>
  <c r="E298" i="11"/>
  <c r="I297" i="11"/>
  <c r="H297" i="11"/>
  <c r="G297" i="11"/>
  <c r="F297" i="11"/>
  <c r="E297" i="11"/>
  <c r="I296" i="11"/>
  <c r="H296" i="11"/>
  <c r="G296" i="11"/>
  <c r="F296" i="11"/>
  <c r="E296" i="11"/>
  <c r="I295" i="11"/>
  <c r="H295" i="11"/>
  <c r="G295" i="11"/>
  <c r="F295" i="11"/>
  <c r="E295" i="11"/>
  <c r="I286" i="11"/>
  <c r="J291" i="11" s="1"/>
  <c r="J299" i="11" s="1"/>
  <c r="G286" i="11"/>
  <c r="F286" i="11"/>
  <c r="E286" i="11"/>
  <c r="I285" i="11"/>
  <c r="J290" i="11" s="1"/>
  <c r="G285" i="11"/>
  <c r="F285" i="11"/>
  <c r="E285" i="11"/>
  <c r="I284" i="11"/>
  <c r="J289" i="11" s="1"/>
  <c r="G284" i="11"/>
  <c r="F284" i="11"/>
  <c r="E284" i="11"/>
  <c r="I283" i="11"/>
  <c r="J288" i="11" s="1"/>
  <c r="J296" i="11" s="1"/>
  <c r="G283" i="11"/>
  <c r="F283" i="11"/>
  <c r="E283" i="11"/>
  <c r="I282" i="11"/>
  <c r="J287" i="11" s="1"/>
  <c r="D258" i="17" s="1"/>
  <c r="G282" i="11"/>
  <c r="F282" i="11"/>
  <c r="E282" i="11"/>
  <c r="I270" i="11"/>
  <c r="G270" i="11"/>
  <c r="F270" i="11"/>
  <c r="E270" i="11"/>
  <c r="I269" i="11"/>
  <c r="G269" i="11"/>
  <c r="F269" i="11"/>
  <c r="E269" i="11"/>
  <c r="I268" i="11"/>
  <c r="G268" i="11"/>
  <c r="F268" i="11"/>
  <c r="E268" i="11"/>
  <c r="I267" i="11"/>
  <c r="G267" i="11"/>
  <c r="F267" i="11"/>
  <c r="E267" i="11"/>
  <c r="I266" i="11"/>
  <c r="G266" i="11"/>
  <c r="F266" i="11"/>
  <c r="E266" i="11"/>
  <c r="I265" i="11"/>
  <c r="H265" i="11"/>
  <c r="G265" i="11"/>
  <c r="F265" i="11"/>
  <c r="E265" i="11"/>
  <c r="I264" i="11"/>
  <c r="H264" i="11"/>
  <c r="G264" i="11"/>
  <c r="F264" i="11"/>
  <c r="E264" i="11"/>
  <c r="I263" i="11"/>
  <c r="H263" i="11"/>
  <c r="G263" i="11"/>
  <c r="F263" i="11"/>
  <c r="E263" i="11"/>
  <c r="I262" i="11"/>
  <c r="H262" i="11"/>
  <c r="G262" i="11"/>
  <c r="F262" i="11"/>
  <c r="E262" i="11"/>
  <c r="I261" i="11"/>
  <c r="H261" i="11"/>
  <c r="G261" i="11"/>
  <c r="F261" i="11"/>
  <c r="E261" i="11"/>
  <c r="I260" i="11"/>
  <c r="G260" i="11"/>
  <c r="F260" i="11"/>
  <c r="E260" i="11"/>
  <c r="I259" i="11"/>
  <c r="G259" i="11"/>
  <c r="F259" i="11"/>
  <c r="E259" i="11"/>
  <c r="I258" i="11"/>
  <c r="G258" i="11"/>
  <c r="F258" i="11"/>
  <c r="E258" i="11"/>
  <c r="I257" i="11"/>
  <c r="G257" i="11"/>
  <c r="F257" i="11"/>
  <c r="E257" i="11"/>
  <c r="I256" i="11"/>
  <c r="G256" i="11"/>
  <c r="F256" i="11"/>
  <c r="E256" i="11"/>
  <c r="I247" i="11"/>
  <c r="G247" i="11"/>
  <c r="F247" i="11"/>
  <c r="E247" i="11"/>
  <c r="I246" i="11"/>
  <c r="G246" i="11"/>
  <c r="F246" i="11"/>
  <c r="E246" i="11"/>
  <c r="I245" i="11"/>
  <c r="G245" i="11"/>
  <c r="F245" i="11"/>
  <c r="E245" i="11"/>
  <c r="I244" i="11"/>
  <c r="G244" i="11"/>
  <c r="F244" i="11"/>
  <c r="E244" i="11"/>
  <c r="I243" i="11"/>
  <c r="G243" i="11"/>
  <c r="F243" i="11"/>
  <c r="E243" i="11"/>
  <c r="I242" i="11"/>
  <c r="H242" i="11"/>
  <c r="G242" i="11"/>
  <c r="F242" i="11"/>
  <c r="E242" i="11"/>
  <c r="I241" i="11"/>
  <c r="H241" i="11"/>
  <c r="G241" i="11"/>
  <c r="F241" i="11"/>
  <c r="E241" i="11"/>
  <c r="I240" i="11"/>
  <c r="H240" i="11"/>
  <c r="G240" i="11"/>
  <c r="F240" i="11"/>
  <c r="E240" i="11"/>
  <c r="I239" i="11"/>
  <c r="H239" i="11"/>
  <c r="G239" i="11"/>
  <c r="F239" i="11"/>
  <c r="E239" i="11"/>
  <c r="I238" i="11"/>
  <c r="H238" i="11"/>
  <c r="G238" i="11"/>
  <c r="F238" i="11"/>
  <c r="E238" i="11"/>
  <c r="I237" i="11"/>
  <c r="H237" i="11"/>
  <c r="G237" i="11"/>
  <c r="F237" i="11"/>
  <c r="E237" i="11"/>
  <c r="I228" i="11"/>
  <c r="J233" i="11" s="1"/>
  <c r="H1737" i="18" s="1"/>
  <c r="G228" i="11"/>
  <c r="F228" i="11"/>
  <c r="E228" i="11"/>
  <c r="I227" i="11"/>
  <c r="J232" i="11" s="1"/>
  <c r="G227" i="11"/>
  <c r="F227" i="11"/>
  <c r="E227" i="11"/>
  <c r="I226" i="11"/>
  <c r="J231" i="11" s="1"/>
  <c r="G226" i="11"/>
  <c r="F226" i="11"/>
  <c r="E226" i="11"/>
  <c r="I225" i="11"/>
  <c r="J230" i="11" s="1"/>
  <c r="G225" i="11"/>
  <c r="F225" i="11"/>
  <c r="E225" i="11"/>
  <c r="I224" i="11"/>
  <c r="J229" i="11" s="1"/>
  <c r="H1693" i="18" s="1"/>
  <c r="G224" i="11"/>
  <c r="F224" i="11"/>
  <c r="E224" i="11"/>
  <c r="I212" i="11"/>
  <c r="G212" i="11"/>
  <c r="F212" i="11"/>
  <c r="E212" i="11"/>
  <c r="I211" i="11"/>
  <c r="G211" i="11"/>
  <c r="F211" i="11"/>
  <c r="E211" i="11"/>
  <c r="I210" i="11"/>
  <c r="G210" i="11"/>
  <c r="F210" i="11"/>
  <c r="E210" i="11"/>
  <c r="I209" i="11"/>
  <c r="G209" i="11"/>
  <c r="F209" i="11"/>
  <c r="E209" i="11"/>
  <c r="I208" i="11"/>
  <c r="G208" i="11"/>
  <c r="F208" i="11"/>
  <c r="E208" i="11"/>
  <c r="I207" i="11"/>
  <c r="G207" i="11"/>
  <c r="F207" i="11"/>
  <c r="E207" i="11"/>
  <c r="I198" i="11"/>
  <c r="G198" i="11"/>
  <c r="F198" i="11"/>
  <c r="E198" i="11"/>
  <c r="I197" i="11"/>
  <c r="H197" i="11"/>
  <c r="G197" i="11"/>
  <c r="F197" i="11"/>
  <c r="E197" i="11"/>
  <c r="I196" i="11"/>
  <c r="H196" i="11"/>
  <c r="G196" i="11"/>
  <c r="F196" i="11"/>
  <c r="E196" i="11"/>
  <c r="I195" i="11"/>
  <c r="H195" i="11"/>
  <c r="G195" i="11"/>
  <c r="F195" i="11"/>
  <c r="E195" i="11"/>
  <c r="I194" i="11"/>
  <c r="H194" i="11"/>
  <c r="G194" i="11"/>
  <c r="F194" i="11"/>
  <c r="E194" i="11"/>
  <c r="I193" i="11"/>
  <c r="H193" i="11"/>
  <c r="G193" i="11"/>
  <c r="F193" i="11"/>
  <c r="E193" i="11"/>
  <c r="I192" i="11"/>
  <c r="H192" i="11"/>
  <c r="G192" i="11"/>
  <c r="F192" i="11"/>
  <c r="E192" i="11"/>
  <c r="G191" i="11"/>
  <c r="F191" i="11"/>
  <c r="E191" i="11"/>
  <c r="G190" i="11"/>
  <c r="F190" i="11"/>
  <c r="E190" i="11"/>
  <c r="G189" i="11"/>
  <c r="F189" i="11"/>
  <c r="E189" i="11"/>
  <c r="G188" i="11"/>
  <c r="F188" i="11"/>
  <c r="E188" i="11"/>
  <c r="G187" i="11"/>
  <c r="F187" i="11"/>
  <c r="E187" i="11"/>
  <c r="T178" i="11"/>
  <c r="S178" i="11"/>
  <c r="R178" i="11"/>
  <c r="Q178" i="11"/>
  <c r="P178" i="11"/>
  <c r="O178" i="11"/>
  <c r="N178" i="11"/>
  <c r="M178" i="11"/>
  <c r="L178" i="11"/>
  <c r="K178" i="11"/>
  <c r="J178" i="11"/>
  <c r="I178" i="11"/>
  <c r="G178" i="11"/>
  <c r="F178" i="11"/>
  <c r="E178" i="11"/>
  <c r="T177" i="11"/>
  <c r="S177" i="11"/>
  <c r="R177" i="11"/>
  <c r="Q177" i="11"/>
  <c r="P177" i="11"/>
  <c r="O177" i="11"/>
  <c r="N177" i="11"/>
  <c r="M177" i="11"/>
  <c r="L177" i="11"/>
  <c r="K177" i="11"/>
  <c r="J177" i="11"/>
  <c r="I177" i="11"/>
  <c r="G177" i="11"/>
  <c r="F177" i="11"/>
  <c r="E177" i="11"/>
  <c r="T176" i="11"/>
  <c r="S176" i="11"/>
  <c r="R176" i="11"/>
  <c r="Q176" i="11"/>
  <c r="P176" i="11"/>
  <c r="O176" i="11"/>
  <c r="N176" i="11"/>
  <c r="M176" i="11"/>
  <c r="L176" i="11"/>
  <c r="K176" i="11"/>
  <c r="J176" i="11"/>
  <c r="I176" i="11"/>
  <c r="G176" i="11"/>
  <c r="F176" i="11"/>
  <c r="E176" i="11"/>
  <c r="T175" i="11"/>
  <c r="S175" i="11"/>
  <c r="R175" i="11"/>
  <c r="Q175" i="11"/>
  <c r="P175" i="11"/>
  <c r="O175" i="11"/>
  <c r="N175" i="11"/>
  <c r="M175" i="11"/>
  <c r="L175" i="11"/>
  <c r="K175" i="11"/>
  <c r="J175" i="11"/>
  <c r="I175" i="11"/>
  <c r="G175" i="11"/>
  <c r="F175" i="11"/>
  <c r="E175" i="11"/>
  <c r="T174" i="11"/>
  <c r="S174" i="11"/>
  <c r="R174" i="11"/>
  <c r="Q174" i="11"/>
  <c r="P174" i="11"/>
  <c r="O174" i="11"/>
  <c r="N174" i="11"/>
  <c r="M174" i="11"/>
  <c r="L174" i="11"/>
  <c r="K174" i="11"/>
  <c r="J174" i="11"/>
  <c r="I174" i="11"/>
  <c r="G174" i="11"/>
  <c r="F174" i="11"/>
  <c r="E174" i="11"/>
  <c r="G173" i="11"/>
  <c r="F173" i="11"/>
  <c r="E173" i="11"/>
  <c r="G161" i="11"/>
  <c r="E161" i="11"/>
  <c r="G160" i="11"/>
  <c r="E160" i="11"/>
  <c r="G159" i="11"/>
  <c r="E159" i="11"/>
  <c r="G158" i="11"/>
  <c r="E158" i="11"/>
  <c r="G157" i="11"/>
  <c r="E157" i="11"/>
  <c r="G156" i="11"/>
  <c r="F156" i="11"/>
  <c r="E156" i="11"/>
  <c r="G155" i="11"/>
  <c r="F155" i="11"/>
  <c r="E155" i="11"/>
  <c r="G154" i="11"/>
  <c r="F154" i="11"/>
  <c r="E154" i="11"/>
  <c r="G153" i="11"/>
  <c r="F153" i="11"/>
  <c r="E153" i="11"/>
  <c r="G152" i="11"/>
  <c r="F152" i="11"/>
  <c r="E152" i="11"/>
  <c r="G151" i="11"/>
  <c r="E151" i="11"/>
  <c r="G150" i="11"/>
  <c r="E150" i="11"/>
  <c r="G149" i="11"/>
  <c r="E149" i="11"/>
  <c r="G148" i="11"/>
  <c r="E148" i="11"/>
  <c r="G147" i="11"/>
  <c r="E147" i="11"/>
  <c r="I138" i="11"/>
  <c r="G138" i="11"/>
  <c r="F138" i="11"/>
  <c r="E138" i="11"/>
  <c r="I137" i="11"/>
  <c r="G137" i="11"/>
  <c r="F137" i="11"/>
  <c r="E137" i="11"/>
  <c r="I136" i="11"/>
  <c r="G136" i="11"/>
  <c r="F136" i="11"/>
  <c r="E136" i="11"/>
  <c r="I135" i="11"/>
  <c r="G135" i="11"/>
  <c r="F135" i="11"/>
  <c r="E135" i="11"/>
  <c r="I134" i="11"/>
  <c r="G134" i="11"/>
  <c r="F134" i="11"/>
  <c r="E134" i="11"/>
  <c r="I133" i="11"/>
  <c r="G133" i="11"/>
  <c r="F133" i="11"/>
  <c r="E133" i="11"/>
  <c r="T124" i="11"/>
  <c r="S124" i="11"/>
  <c r="R124" i="11"/>
  <c r="Q124" i="11"/>
  <c r="P124" i="11"/>
  <c r="O124" i="11"/>
  <c r="N124" i="11"/>
  <c r="M124" i="11"/>
  <c r="L124" i="11"/>
  <c r="K124" i="11"/>
  <c r="J124" i="11"/>
  <c r="I124" i="11"/>
  <c r="G124" i="11"/>
  <c r="F124" i="11"/>
  <c r="E124" i="11"/>
  <c r="T123" i="11"/>
  <c r="S123" i="11"/>
  <c r="R123" i="11"/>
  <c r="Q123" i="11"/>
  <c r="P123" i="11"/>
  <c r="O123" i="11"/>
  <c r="N123" i="11"/>
  <c r="M123" i="11"/>
  <c r="L123" i="11"/>
  <c r="K123" i="11"/>
  <c r="J123" i="11"/>
  <c r="I123" i="11"/>
  <c r="G123" i="11"/>
  <c r="F123" i="11"/>
  <c r="E123" i="11"/>
  <c r="T122" i="11"/>
  <c r="S122" i="11"/>
  <c r="R122" i="11"/>
  <c r="Q122" i="11"/>
  <c r="P122" i="11"/>
  <c r="O122" i="11"/>
  <c r="N122" i="11"/>
  <c r="M122" i="11"/>
  <c r="L122" i="11"/>
  <c r="K122" i="11"/>
  <c r="J122" i="11"/>
  <c r="I122" i="11"/>
  <c r="G122" i="11"/>
  <c r="F122" i="11"/>
  <c r="E122" i="11"/>
  <c r="T121" i="11"/>
  <c r="S121" i="11"/>
  <c r="R121" i="11"/>
  <c r="Q121" i="11"/>
  <c r="P121" i="11"/>
  <c r="O121" i="11"/>
  <c r="N121" i="11"/>
  <c r="M121" i="11"/>
  <c r="L121" i="11"/>
  <c r="K121" i="11"/>
  <c r="J121" i="11"/>
  <c r="I121" i="11"/>
  <c r="G121" i="11"/>
  <c r="F121" i="11"/>
  <c r="E121" i="11"/>
  <c r="T120" i="11"/>
  <c r="S120" i="11"/>
  <c r="R120" i="11"/>
  <c r="Q120" i="11"/>
  <c r="P120" i="11"/>
  <c r="O120" i="11"/>
  <c r="N120" i="11"/>
  <c r="M120" i="11"/>
  <c r="L120" i="11"/>
  <c r="K120" i="11"/>
  <c r="J120" i="11"/>
  <c r="I120" i="11"/>
  <c r="G120" i="11"/>
  <c r="F120" i="11"/>
  <c r="E120" i="11"/>
  <c r="T119" i="11"/>
  <c r="S119" i="11"/>
  <c r="R119" i="11"/>
  <c r="Q119" i="11"/>
  <c r="P119" i="11"/>
  <c r="O119" i="11"/>
  <c r="N119" i="11"/>
  <c r="M119" i="11"/>
  <c r="L119" i="11"/>
  <c r="K119" i="11"/>
  <c r="J119" i="11"/>
  <c r="I119" i="11"/>
  <c r="G119" i="11"/>
  <c r="F119" i="11"/>
  <c r="E119" i="11"/>
  <c r="T118" i="11"/>
  <c r="S118" i="11"/>
  <c r="R118" i="11"/>
  <c r="Q118" i="11"/>
  <c r="P118" i="11"/>
  <c r="O118" i="11"/>
  <c r="N118" i="11"/>
  <c r="M118" i="11"/>
  <c r="L118" i="11"/>
  <c r="K118" i="11"/>
  <c r="J118" i="11"/>
  <c r="I118" i="11"/>
  <c r="G118" i="11"/>
  <c r="F118" i="11"/>
  <c r="E118" i="11"/>
  <c r="T117" i="11"/>
  <c r="S117" i="11"/>
  <c r="R117" i="11"/>
  <c r="Q117" i="11"/>
  <c r="P117" i="11"/>
  <c r="O117" i="11"/>
  <c r="N117" i="11"/>
  <c r="M117" i="11"/>
  <c r="L117" i="11"/>
  <c r="K117" i="11"/>
  <c r="J117" i="11"/>
  <c r="I117" i="11"/>
  <c r="G117" i="11"/>
  <c r="F117" i="11"/>
  <c r="E117" i="11"/>
  <c r="T116" i="11"/>
  <c r="S116" i="11"/>
  <c r="R116" i="11"/>
  <c r="Q116" i="11"/>
  <c r="P116" i="11"/>
  <c r="O116" i="11"/>
  <c r="N116" i="11"/>
  <c r="M116" i="11"/>
  <c r="L116" i="11"/>
  <c r="K116" i="11"/>
  <c r="J116" i="11"/>
  <c r="I116" i="11"/>
  <c r="G116" i="11"/>
  <c r="F116" i="11"/>
  <c r="E116" i="11"/>
  <c r="T115" i="11"/>
  <c r="S115" i="11"/>
  <c r="R115" i="11"/>
  <c r="Q115" i="11"/>
  <c r="P115" i="11"/>
  <c r="O115" i="11"/>
  <c r="N115" i="11"/>
  <c r="M115" i="11"/>
  <c r="L115" i="11"/>
  <c r="K115" i="11"/>
  <c r="J115" i="11"/>
  <c r="I115" i="11"/>
  <c r="G115" i="11"/>
  <c r="F115" i="11"/>
  <c r="E115" i="11"/>
  <c r="G106" i="11"/>
  <c r="F106" i="11"/>
  <c r="E106" i="11"/>
  <c r="G105" i="11"/>
  <c r="F105" i="11"/>
  <c r="E105" i="11"/>
  <c r="G104" i="11"/>
  <c r="F104" i="11"/>
  <c r="E104" i="11"/>
  <c r="G103" i="11"/>
  <c r="F103" i="11"/>
  <c r="E103" i="11"/>
  <c r="G102" i="11"/>
  <c r="F102" i="11"/>
  <c r="E102" i="11"/>
  <c r="G101" i="11"/>
  <c r="E101" i="11"/>
  <c r="G100" i="11"/>
  <c r="E100" i="11"/>
  <c r="G99" i="11"/>
  <c r="E99" i="11"/>
  <c r="G98" i="11"/>
  <c r="E98" i="11"/>
  <c r="G97" i="11"/>
  <c r="E97" i="11"/>
  <c r="G88" i="11"/>
  <c r="F88" i="11"/>
  <c r="E88" i="11"/>
  <c r="G87" i="11"/>
  <c r="F87" i="11"/>
  <c r="E87" i="11"/>
  <c r="G86" i="11"/>
  <c r="F86" i="11"/>
  <c r="E86" i="11"/>
  <c r="G85" i="11"/>
  <c r="F85" i="11"/>
  <c r="E85" i="11"/>
  <c r="G84" i="11"/>
  <c r="F84" i="11"/>
  <c r="E84" i="11"/>
  <c r="G83" i="11"/>
  <c r="E83" i="11"/>
  <c r="G82" i="11"/>
  <c r="E82" i="11"/>
  <c r="G81" i="11"/>
  <c r="E81" i="11"/>
  <c r="G80" i="11"/>
  <c r="E80" i="11"/>
  <c r="G79" i="11"/>
  <c r="E79" i="11"/>
  <c r="G70" i="11"/>
  <c r="F70" i="11"/>
  <c r="E70" i="11"/>
  <c r="G69" i="11"/>
  <c r="F69" i="11"/>
  <c r="E69" i="11"/>
  <c r="G68" i="11"/>
  <c r="F68" i="11"/>
  <c r="E68" i="11"/>
  <c r="G67" i="11"/>
  <c r="F67" i="11"/>
  <c r="E67" i="11"/>
  <c r="G66" i="11"/>
  <c r="F66" i="11"/>
  <c r="E66" i="11"/>
  <c r="G65" i="11"/>
  <c r="F65" i="11"/>
  <c r="E65" i="11"/>
  <c r="G64" i="11"/>
  <c r="F64" i="11"/>
  <c r="E64" i="11"/>
  <c r="G63" i="11"/>
  <c r="F63" i="11"/>
  <c r="E63" i="11"/>
  <c r="G62" i="11"/>
  <c r="F62" i="11"/>
  <c r="E62" i="11"/>
  <c r="G61" i="11"/>
  <c r="F61" i="11"/>
  <c r="E61" i="11"/>
  <c r="I51" i="11"/>
  <c r="G51" i="11"/>
  <c r="F51" i="11"/>
  <c r="E51" i="11"/>
  <c r="I50" i="11"/>
  <c r="G50" i="11"/>
  <c r="F50" i="11"/>
  <c r="E50" i="11"/>
  <c r="I49" i="11"/>
  <c r="G49" i="11"/>
  <c r="F49" i="11"/>
  <c r="E49" i="11"/>
  <c r="I48" i="11"/>
  <c r="G48" i="11"/>
  <c r="F48" i="11"/>
  <c r="E48" i="11"/>
  <c r="I47" i="11"/>
  <c r="G47" i="11"/>
  <c r="F47" i="11"/>
  <c r="E47" i="11"/>
  <c r="I38" i="11"/>
  <c r="G38" i="11"/>
  <c r="F38" i="11"/>
  <c r="E38" i="11"/>
  <c r="I37" i="11"/>
  <c r="G37" i="11"/>
  <c r="F37" i="11"/>
  <c r="E37" i="11"/>
  <c r="I36" i="11"/>
  <c r="G36" i="11"/>
  <c r="F36" i="11"/>
  <c r="E36" i="11"/>
  <c r="I35" i="11"/>
  <c r="G35" i="11"/>
  <c r="F35" i="11"/>
  <c r="E35" i="11"/>
  <c r="I34" i="11"/>
  <c r="G34" i="11"/>
  <c r="F34" i="11"/>
  <c r="E34" i="11"/>
  <c r="I33" i="11"/>
  <c r="G33" i="11"/>
  <c r="F33" i="11"/>
  <c r="E33" i="11"/>
  <c r="T24" i="11"/>
  <c r="S24" i="11"/>
  <c r="R24" i="11"/>
  <c r="Q24" i="11"/>
  <c r="P24" i="11"/>
  <c r="O24" i="11"/>
  <c r="N24" i="11"/>
  <c r="M24" i="11"/>
  <c r="L24" i="11"/>
  <c r="K24" i="11"/>
  <c r="J24" i="11"/>
  <c r="I24" i="11"/>
  <c r="H24" i="11"/>
  <c r="G24" i="11"/>
  <c r="F24" i="11"/>
  <c r="E24" i="11"/>
  <c r="T23" i="11"/>
  <c r="S23" i="11"/>
  <c r="R23" i="11"/>
  <c r="Q23" i="11"/>
  <c r="P23" i="11"/>
  <c r="O23" i="11"/>
  <c r="N23" i="11"/>
  <c r="M23" i="11"/>
  <c r="L23" i="11"/>
  <c r="K23" i="11"/>
  <c r="J23" i="11"/>
  <c r="I23" i="11"/>
  <c r="G23" i="11"/>
  <c r="F23" i="11"/>
  <c r="E23" i="11"/>
  <c r="T22" i="11"/>
  <c r="S22" i="11"/>
  <c r="R22" i="11"/>
  <c r="Q22" i="11"/>
  <c r="P22" i="11"/>
  <c r="O22" i="11"/>
  <c r="N22" i="11"/>
  <c r="M22" i="11"/>
  <c r="L22" i="11"/>
  <c r="K22" i="11"/>
  <c r="J22" i="11"/>
  <c r="I22" i="11"/>
  <c r="G22" i="11"/>
  <c r="F22" i="11"/>
  <c r="E22" i="11"/>
  <c r="T21" i="11"/>
  <c r="S21" i="11"/>
  <c r="R21" i="11"/>
  <c r="Q21" i="11"/>
  <c r="P21" i="11"/>
  <c r="O21" i="11"/>
  <c r="N21" i="11"/>
  <c r="M21" i="11"/>
  <c r="L21" i="11"/>
  <c r="K21" i="11"/>
  <c r="J21" i="11"/>
  <c r="I21" i="11"/>
  <c r="G21" i="11"/>
  <c r="F21" i="11"/>
  <c r="E21" i="11"/>
  <c r="T20" i="11"/>
  <c r="S20" i="11"/>
  <c r="R20" i="11"/>
  <c r="Q20" i="11"/>
  <c r="P20" i="11"/>
  <c r="O20" i="11"/>
  <c r="N20" i="11"/>
  <c r="M20" i="11"/>
  <c r="L20" i="11"/>
  <c r="K20" i="11"/>
  <c r="J20" i="11"/>
  <c r="I20" i="11"/>
  <c r="H20" i="11"/>
  <c r="G20" i="11"/>
  <c r="F20" i="11"/>
  <c r="E20" i="11"/>
  <c r="T19" i="11"/>
  <c r="S19" i="11"/>
  <c r="R19" i="11"/>
  <c r="Q19" i="11"/>
  <c r="P19" i="11"/>
  <c r="O19" i="11"/>
  <c r="N19" i="11"/>
  <c r="M19" i="11"/>
  <c r="L19" i="11"/>
  <c r="K19" i="11"/>
  <c r="J19" i="11"/>
  <c r="I19" i="11"/>
  <c r="G19" i="11"/>
  <c r="F19" i="11"/>
  <c r="E19" i="11"/>
  <c r="T18" i="11"/>
  <c r="S18" i="11"/>
  <c r="R18" i="11"/>
  <c r="Q18" i="11"/>
  <c r="P18" i="11"/>
  <c r="O18" i="11"/>
  <c r="N18" i="11"/>
  <c r="M18" i="11"/>
  <c r="L18" i="11"/>
  <c r="K18" i="11"/>
  <c r="J18" i="11"/>
  <c r="I18" i="11"/>
  <c r="G18" i="11"/>
  <c r="F18" i="11"/>
  <c r="E18" i="11"/>
  <c r="T17" i="11"/>
  <c r="S17" i="11"/>
  <c r="R17" i="11"/>
  <c r="Q17" i="11"/>
  <c r="P17" i="11"/>
  <c r="O17" i="11"/>
  <c r="N17" i="11"/>
  <c r="M17" i="11"/>
  <c r="L17" i="11"/>
  <c r="K17" i="11"/>
  <c r="J17" i="11"/>
  <c r="I17" i="11"/>
  <c r="G17" i="11"/>
  <c r="F17" i="11"/>
  <c r="E17" i="11"/>
  <c r="T16" i="11"/>
  <c r="Q16" i="11"/>
  <c r="P16" i="11"/>
  <c r="O16" i="11"/>
  <c r="N16" i="11"/>
  <c r="M16" i="11"/>
  <c r="L16" i="11"/>
  <c r="K16" i="11"/>
  <c r="J16" i="11"/>
  <c r="I16" i="11"/>
  <c r="G16" i="11"/>
  <c r="F16" i="11"/>
  <c r="E16" i="11"/>
  <c r="T15" i="11"/>
  <c r="Q15" i="11"/>
  <c r="P15" i="11"/>
  <c r="O15" i="11"/>
  <c r="N15" i="11"/>
  <c r="M15" i="11"/>
  <c r="L15" i="11"/>
  <c r="K15" i="11"/>
  <c r="J15" i="11"/>
  <c r="I15" i="11"/>
  <c r="G15" i="11"/>
  <c r="F15" i="11"/>
  <c r="E15" i="11"/>
  <c r="F2" i="11"/>
  <c r="A1" i="11"/>
  <c r="I167" i="10"/>
  <c r="G167" i="10"/>
  <c r="F167" i="10"/>
  <c r="E167" i="10"/>
  <c r="I166" i="10"/>
  <c r="G166" i="10"/>
  <c r="F166" i="10"/>
  <c r="E166" i="10"/>
  <c r="I165" i="10"/>
  <c r="G165" i="10"/>
  <c r="F165" i="10"/>
  <c r="E165" i="10"/>
  <c r="I164" i="10"/>
  <c r="G164" i="10"/>
  <c r="F164" i="10"/>
  <c r="E164" i="10"/>
  <c r="I163" i="10"/>
  <c r="G163" i="10"/>
  <c r="F163" i="10"/>
  <c r="E163" i="10"/>
  <c r="I162" i="10"/>
  <c r="G162" i="10"/>
  <c r="F162" i="10"/>
  <c r="E162" i="10"/>
  <c r="I161" i="10"/>
  <c r="G161" i="10"/>
  <c r="F161" i="10"/>
  <c r="E161" i="10"/>
  <c r="I160" i="10"/>
  <c r="G160" i="10"/>
  <c r="F160" i="10"/>
  <c r="E160" i="10"/>
  <c r="I159" i="10"/>
  <c r="G159" i="10"/>
  <c r="F159" i="10"/>
  <c r="E159" i="10"/>
  <c r="I158" i="10"/>
  <c r="G158" i="10"/>
  <c r="F158" i="10"/>
  <c r="E158" i="10"/>
  <c r="I149" i="10"/>
  <c r="G149" i="10"/>
  <c r="F149" i="10"/>
  <c r="E149" i="10"/>
  <c r="I148" i="10"/>
  <c r="G148" i="10"/>
  <c r="F148" i="10"/>
  <c r="E148" i="10"/>
  <c r="I147" i="10"/>
  <c r="G147" i="10"/>
  <c r="F147" i="10"/>
  <c r="E147" i="10"/>
  <c r="I146" i="10"/>
  <c r="G146" i="10"/>
  <c r="F146" i="10"/>
  <c r="E146" i="10"/>
  <c r="I145" i="10"/>
  <c r="G145" i="10"/>
  <c r="F145" i="10"/>
  <c r="E145" i="10"/>
  <c r="I144" i="10"/>
  <c r="G144" i="10"/>
  <c r="F144" i="10"/>
  <c r="E144" i="10"/>
  <c r="I143" i="10"/>
  <c r="G143" i="10"/>
  <c r="F143" i="10"/>
  <c r="E143" i="10"/>
  <c r="I142" i="10"/>
  <c r="G142" i="10"/>
  <c r="F142" i="10"/>
  <c r="E142" i="10"/>
  <c r="I141" i="10"/>
  <c r="G141" i="10"/>
  <c r="F141" i="10"/>
  <c r="E141" i="10"/>
  <c r="I140" i="10"/>
  <c r="G140" i="10"/>
  <c r="F140" i="10"/>
  <c r="E140" i="10"/>
  <c r="I131" i="10"/>
  <c r="H131" i="10"/>
  <c r="G131" i="10"/>
  <c r="F131" i="10"/>
  <c r="E131" i="10"/>
  <c r="I130" i="10"/>
  <c r="G130" i="10"/>
  <c r="F130" i="10"/>
  <c r="E130" i="10"/>
  <c r="I129" i="10"/>
  <c r="G129" i="10"/>
  <c r="F129" i="10"/>
  <c r="E129" i="10"/>
  <c r="I128" i="10"/>
  <c r="G128" i="10"/>
  <c r="F128" i="10"/>
  <c r="E128" i="10"/>
  <c r="I127" i="10"/>
  <c r="G127" i="10"/>
  <c r="F127" i="10"/>
  <c r="E127" i="10"/>
  <c r="I126" i="10"/>
  <c r="G126" i="10"/>
  <c r="F126" i="10"/>
  <c r="E126" i="10"/>
  <c r="I117" i="10"/>
  <c r="H117" i="10"/>
  <c r="G117" i="10"/>
  <c r="F117" i="10"/>
  <c r="E117" i="10"/>
  <c r="I116" i="10"/>
  <c r="G116" i="10"/>
  <c r="F116" i="10"/>
  <c r="E116" i="10"/>
  <c r="I115" i="10"/>
  <c r="G115" i="10"/>
  <c r="F115" i="10"/>
  <c r="E115" i="10"/>
  <c r="I114" i="10"/>
  <c r="G114" i="10"/>
  <c r="F114" i="10"/>
  <c r="E114" i="10"/>
  <c r="I113" i="10"/>
  <c r="G113" i="10"/>
  <c r="F113" i="10"/>
  <c r="E113" i="10"/>
  <c r="I112" i="10"/>
  <c r="G112" i="10"/>
  <c r="F112" i="10"/>
  <c r="E112" i="10"/>
  <c r="I103" i="10"/>
  <c r="G103" i="10"/>
  <c r="F103" i="10"/>
  <c r="E103" i="10"/>
  <c r="G102" i="10"/>
  <c r="E102" i="10"/>
  <c r="G101" i="10"/>
  <c r="E101" i="10"/>
  <c r="G100" i="10"/>
  <c r="E100" i="10"/>
  <c r="G99" i="10"/>
  <c r="E99" i="10"/>
  <c r="G98" i="10"/>
  <c r="E98" i="10"/>
  <c r="I86" i="10"/>
  <c r="G86" i="10"/>
  <c r="F86" i="10"/>
  <c r="E86" i="10"/>
  <c r="I85" i="10"/>
  <c r="G85" i="10"/>
  <c r="F85" i="10"/>
  <c r="E85" i="10"/>
  <c r="I84" i="10"/>
  <c r="G84" i="10"/>
  <c r="F84" i="10"/>
  <c r="E84" i="10"/>
  <c r="I83" i="10"/>
  <c r="G83" i="10"/>
  <c r="F83" i="10"/>
  <c r="E83" i="10"/>
  <c r="I82" i="10"/>
  <c r="G82" i="10"/>
  <c r="F82" i="10"/>
  <c r="E82" i="10"/>
  <c r="I81" i="10"/>
  <c r="G81" i="10"/>
  <c r="F81" i="10"/>
  <c r="E81" i="10"/>
  <c r="I80" i="10"/>
  <c r="G80" i="10"/>
  <c r="F80" i="10"/>
  <c r="E80" i="10"/>
  <c r="I79" i="10"/>
  <c r="G79" i="10"/>
  <c r="F79" i="10"/>
  <c r="E79" i="10"/>
  <c r="I78" i="10"/>
  <c r="G78" i="10"/>
  <c r="F78" i="10"/>
  <c r="E78" i="10"/>
  <c r="I77" i="10"/>
  <c r="G77" i="10"/>
  <c r="F77" i="10"/>
  <c r="E77" i="10"/>
  <c r="I68" i="10"/>
  <c r="G68" i="10"/>
  <c r="F68" i="10"/>
  <c r="E68" i="10"/>
  <c r="I67" i="10"/>
  <c r="G67" i="10"/>
  <c r="F67" i="10"/>
  <c r="E67" i="10"/>
  <c r="I66" i="10"/>
  <c r="G66" i="10"/>
  <c r="F66" i="10"/>
  <c r="E66" i="10"/>
  <c r="I65" i="10"/>
  <c r="G65" i="10"/>
  <c r="F65" i="10"/>
  <c r="E65" i="10"/>
  <c r="I64" i="10"/>
  <c r="G64" i="10"/>
  <c r="F64" i="10"/>
  <c r="E64" i="10"/>
  <c r="I63" i="10"/>
  <c r="G63" i="10"/>
  <c r="F63" i="10"/>
  <c r="E63" i="10"/>
  <c r="I62" i="10"/>
  <c r="G62" i="10"/>
  <c r="F62" i="10"/>
  <c r="E62" i="10"/>
  <c r="I61" i="10"/>
  <c r="G61" i="10"/>
  <c r="F61" i="10"/>
  <c r="E61" i="10"/>
  <c r="I60" i="10"/>
  <c r="G60" i="10"/>
  <c r="F60" i="10"/>
  <c r="E60" i="10"/>
  <c r="I59" i="10"/>
  <c r="G59" i="10"/>
  <c r="F59" i="10"/>
  <c r="E59" i="10"/>
  <c r="I50" i="10"/>
  <c r="H50" i="10"/>
  <c r="G50" i="10"/>
  <c r="F50" i="10"/>
  <c r="E50" i="10"/>
  <c r="I49" i="10"/>
  <c r="G49" i="10"/>
  <c r="F49" i="10"/>
  <c r="E49" i="10"/>
  <c r="I48" i="10"/>
  <c r="G48" i="10"/>
  <c r="F48" i="10"/>
  <c r="E48" i="10"/>
  <c r="I47" i="10"/>
  <c r="G47" i="10"/>
  <c r="F47" i="10"/>
  <c r="E47" i="10"/>
  <c r="I46" i="10"/>
  <c r="G46" i="10"/>
  <c r="F46" i="10"/>
  <c r="E46" i="10"/>
  <c r="I45" i="10"/>
  <c r="G45" i="10"/>
  <c r="F45" i="10"/>
  <c r="E45" i="10"/>
  <c r="I36" i="10"/>
  <c r="H36" i="10"/>
  <c r="G36" i="10"/>
  <c r="F36" i="10"/>
  <c r="E36" i="10"/>
  <c r="I35" i="10"/>
  <c r="G35" i="10"/>
  <c r="F35" i="10"/>
  <c r="E35" i="10"/>
  <c r="I34" i="10"/>
  <c r="G34" i="10"/>
  <c r="F34" i="10"/>
  <c r="E34" i="10"/>
  <c r="I33" i="10"/>
  <c r="G33" i="10"/>
  <c r="F33" i="10"/>
  <c r="E33" i="10"/>
  <c r="I32" i="10"/>
  <c r="G32" i="10"/>
  <c r="F32" i="10"/>
  <c r="E32" i="10"/>
  <c r="I31" i="10"/>
  <c r="G31" i="10"/>
  <c r="F31" i="10"/>
  <c r="E31" i="10"/>
  <c r="I22" i="10"/>
  <c r="G22" i="10"/>
  <c r="F22" i="10"/>
  <c r="E22" i="10"/>
  <c r="G21" i="10"/>
  <c r="E21" i="10"/>
  <c r="G20" i="10"/>
  <c r="E20" i="10"/>
  <c r="G19" i="10"/>
  <c r="E19" i="10"/>
  <c r="G18" i="10"/>
  <c r="E18" i="10"/>
  <c r="G17" i="10"/>
  <c r="E17" i="10"/>
  <c r="T9" i="10"/>
  <c r="T10" i="10" s="1"/>
  <c r="S9" i="10"/>
  <c r="S10" i="10" s="1"/>
  <c r="R9" i="10"/>
  <c r="R10" i="10" s="1"/>
  <c r="Q9" i="10"/>
  <c r="Q10" i="10" s="1"/>
  <c r="P9" i="10"/>
  <c r="P10" i="10" s="1"/>
  <c r="P51" i="13" s="1"/>
  <c r="O9" i="10"/>
  <c r="O10" i="10" s="1"/>
  <c r="O51" i="13" s="1"/>
  <c r="N9" i="10"/>
  <c r="N10" i="10" s="1"/>
  <c r="M9" i="10"/>
  <c r="M10" i="10" s="1"/>
  <c r="M50" i="10" s="1"/>
  <c r="L9" i="10"/>
  <c r="L10" i="10" s="1"/>
  <c r="L51" i="13" s="1"/>
  <c r="K9" i="10"/>
  <c r="K10" i="10" s="1"/>
  <c r="H773" i="18" s="1"/>
  <c r="J9" i="10"/>
  <c r="J10" i="10" s="1"/>
  <c r="J52" i="12" s="1"/>
  <c r="I9" i="10"/>
  <c r="H9" i="10"/>
  <c r="G9" i="10"/>
  <c r="F9" i="10"/>
  <c r="E9" i="10"/>
  <c r="F2" i="10"/>
  <c r="A1" i="10"/>
  <c r="I39" i="9"/>
  <c r="G39" i="9"/>
  <c r="F39" i="9"/>
  <c r="E39" i="9"/>
  <c r="T38" i="9"/>
  <c r="S38" i="9"/>
  <c r="R38" i="9"/>
  <c r="Q38" i="9"/>
  <c r="P38" i="9"/>
  <c r="O38" i="9"/>
  <c r="N38" i="9"/>
  <c r="M38" i="9"/>
  <c r="L38" i="9"/>
  <c r="K38" i="9"/>
  <c r="J38" i="9"/>
  <c r="I38" i="9"/>
  <c r="H38" i="9"/>
  <c r="G38" i="9"/>
  <c r="F38" i="9"/>
  <c r="E38" i="9"/>
  <c r="G37" i="9"/>
  <c r="E37" i="9"/>
  <c r="I32" i="9"/>
  <c r="G32" i="9"/>
  <c r="F32" i="9"/>
  <c r="E32" i="9"/>
  <c r="T31" i="9"/>
  <c r="S31" i="9"/>
  <c r="R31" i="9"/>
  <c r="Q31" i="9"/>
  <c r="P31" i="9"/>
  <c r="O31" i="9"/>
  <c r="N31" i="9"/>
  <c r="M31" i="9"/>
  <c r="L31" i="9"/>
  <c r="K31" i="9"/>
  <c r="J31" i="9"/>
  <c r="I31" i="9"/>
  <c r="H31" i="9"/>
  <c r="G31" i="9"/>
  <c r="F31" i="9"/>
  <c r="E31" i="9"/>
  <c r="I26" i="9"/>
  <c r="G26" i="9"/>
  <c r="F26" i="9"/>
  <c r="E26" i="9"/>
  <c r="I21" i="9"/>
  <c r="G21" i="9"/>
  <c r="F21" i="9"/>
  <c r="E21" i="9"/>
  <c r="I20" i="9"/>
  <c r="H20" i="9"/>
  <c r="G20" i="9"/>
  <c r="F20" i="9"/>
  <c r="E20" i="9"/>
  <c r="T19" i="9"/>
  <c r="S19" i="9"/>
  <c r="R19" i="9"/>
  <c r="Q19" i="9"/>
  <c r="P19" i="9"/>
  <c r="O19" i="9"/>
  <c r="N19" i="9"/>
  <c r="M19" i="9"/>
  <c r="L19" i="9"/>
  <c r="K19" i="9"/>
  <c r="J19" i="9"/>
  <c r="I19" i="9"/>
  <c r="H19" i="9"/>
  <c r="G19" i="9"/>
  <c r="F19" i="9"/>
  <c r="E19" i="9"/>
  <c r="T14" i="9"/>
  <c r="S14" i="9"/>
  <c r="T15" i="9" s="1"/>
  <c r="R14" i="9"/>
  <c r="S15" i="9" s="1"/>
  <c r="Q14" i="9"/>
  <c r="R15" i="9" s="1"/>
  <c r="R20" i="9" s="1"/>
  <c r="P14" i="9"/>
  <c r="Q15" i="9" s="1"/>
  <c r="O14" i="9"/>
  <c r="P15" i="9" s="1"/>
  <c r="N14" i="9"/>
  <c r="O15" i="9" s="1"/>
  <c r="M14" i="9"/>
  <c r="N15" i="9" s="1"/>
  <c r="N20" i="9" s="1"/>
  <c r="L14" i="9"/>
  <c r="M15" i="9" s="1"/>
  <c r="K14" i="9"/>
  <c r="L15" i="9" s="1"/>
  <c r="J14" i="9"/>
  <c r="K15" i="9" s="1"/>
  <c r="I14" i="9"/>
  <c r="J15" i="9" s="1"/>
  <c r="H14" i="9"/>
  <c r="G14" i="9"/>
  <c r="F14" i="9"/>
  <c r="E14" i="9"/>
  <c r="I9" i="9"/>
  <c r="H9" i="9"/>
  <c r="G9" i="9"/>
  <c r="F9" i="9"/>
  <c r="E9" i="9"/>
  <c r="F2" i="9"/>
  <c r="A1" i="9"/>
  <c r="J167" i="8"/>
  <c r="J5" i="13" s="1"/>
  <c r="I162" i="8"/>
  <c r="G162" i="8"/>
  <c r="F162" i="8"/>
  <c r="E162" i="8"/>
  <c r="I161" i="8"/>
  <c r="H161" i="8"/>
  <c r="G161" i="8"/>
  <c r="F161" i="8"/>
  <c r="E161" i="8"/>
  <c r="G160" i="8"/>
  <c r="F160" i="8"/>
  <c r="E160" i="8"/>
  <c r="G159" i="8"/>
  <c r="F159" i="8"/>
  <c r="E159" i="8"/>
  <c r="I154" i="8"/>
  <c r="G154" i="8"/>
  <c r="F154" i="8"/>
  <c r="E154" i="8"/>
  <c r="I149" i="8"/>
  <c r="H149" i="8"/>
  <c r="G149" i="8"/>
  <c r="F149" i="8"/>
  <c r="E149" i="8"/>
  <c r="G148" i="8"/>
  <c r="F148" i="8"/>
  <c r="E148" i="8"/>
  <c r="I140" i="8"/>
  <c r="G140" i="8"/>
  <c r="F140" i="8"/>
  <c r="E140" i="8"/>
  <c r="I139" i="8"/>
  <c r="G139" i="8"/>
  <c r="F139" i="8"/>
  <c r="E139" i="8"/>
  <c r="J135" i="8"/>
  <c r="D120" i="17" s="1"/>
  <c r="I130" i="8"/>
  <c r="G130" i="8"/>
  <c r="F130" i="8"/>
  <c r="E130" i="8"/>
  <c r="I125" i="8"/>
  <c r="G125" i="8"/>
  <c r="F125" i="8"/>
  <c r="E125" i="8"/>
  <c r="I124" i="8"/>
  <c r="H124" i="8"/>
  <c r="G124" i="8"/>
  <c r="F124" i="8"/>
  <c r="E124" i="8"/>
  <c r="G123" i="8"/>
  <c r="F123" i="8"/>
  <c r="E123" i="8"/>
  <c r="G118" i="8"/>
  <c r="E118" i="8"/>
  <c r="G117" i="8"/>
  <c r="E117" i="8"/>
  <c r="G116" i="8"/>
  <c r="E116" i="8"/>
  <c r="G115" i="8"/>
  <c r="E115" i="8"/>
  <c r="I107" i="8"/>
  <c r="G107" i="8"/>
  <c r="F107" i="8"/>
  <c r="E107" i="8"/>
  <c r="I102" i="8"/>
  <c r="G102" i="8"/>
  <c r="F102" i="8"/>
  <c r="E102" i="8"/>
  <c r="I97" i="8"/>
  <c r="J98" i="8" s="1"/>
  <c r="I614" i="18" s="1"/>
  <c r="G97" i="8"/>
  <c r="F97" i="8"/>
  <c r="E97" i="8"/>
  <c r="I89" i="8"/>
  <c r="G89" i="8"/>
  <c r="F89" i="8"/>
  <c r="E89" i="8"/>
  <c r="I88" i="8"/>
  <c r="G88" i="8"/>
  <c r="F88" i="8"/>
  <c r="E88" i="8"/>
  <c r="I83" i="8"/>
  <c r="H83" i="8"/>
  <c r="G83" i="8"/>
  <c r="F83" i="8"/>
  <c r="E83" i="8"/>
  <c r="G82" i="8"/>
  <c r="F82" i="8"/>
  <c r="E82" i="8"/>
  <c r="I77" i="8"/>
  <c r="J78" i="8" s="1"/>
  <c r="I581" i="18" s="1"/>
  <c r="G77" i="8"/>
  <c r="F77" i="8"/>
  <c r="E77" i="8"/>
  <c r="I69" i="8"/>
  <c r="G69" i="8"/>
  <c r="F69" i="8"/>
  <c r="E69" i="8"/>
  <c r="I64" i="8"/>
  <c r="H64" i="8"/>
  <c r="G64" i="8"/>
  <c r="F64" i="8"/>
  <c r="E64" i="8"/>
  <c r="G63" i="8"/>
  <c r="F63" i="8"/>
  <c r="E63" i="8"/>
  <c r="I58" i="8"/>
  <c r="H58" i="8"/>
  <c r="G58" i="8"/>
  <c r="F58" i="8"/>
  <c r="E58" i="8"/>
  <c r="G57" i="8"/>
  <c r="F57" i="8"/>
  <c r="E57" i="8"/>
  <c r="I49" i="8"/>
  <c r="H49" i="8"/>
  <c r="G49" i="8"/>
  <c r="F49" i="8"/>
  <c r="E49" i="8"/>
  <c r="I44" i="8"/>
  <c r="H44" i="8"/>
  <c r="G44" i="8"/>
  <c r="F44" i="8"/>
  <c r="E44" i="8"/>
  <c r="G36" i="8"/>
  <c r="E36" i="8"/>
  <c r="G35" i="8"/>
  <c r="E35" i="8"/>
  <c r="G34" i="8"/>
  <c r="E34" i="8"/>
  <c r="G33" i="8"/>
  <c r="E33" i="8"/>
  <c r="I25" i="8"/>
  <c r="H25" i="8"/>
  <c r="G25" i="8"/>
  <c r="F25" i="8"/>
  <c r="E25" i="8"/>
  <c r="G24" i="8"/>
  <c r="F24" i="8"/>
  <c r="E24" i="8"/>
  <c r="I19" i="8"/>
  <c r="G19" i="8"/>
  <c r="F19" i="8"/>
  <c r="E19" i="8"/>
  <c r="G18" i="8"/>
  <c r="F18" i="8"/>
  <c r="E18" i="8"/>
  <c r="I13" i="8"/>
  <c r="H13" i="8"/>
  <c r="G13" i="8"/>
  <c r="F13" i="8"/>
  <c r="E13" i="8"/>
  <c r="G12" i="8"/>
  <c r="F12" i="8"/>
  <c r="E12" i="8"/>
  <c r="F2" i="8"/>
  <c r="A1" i="8"/>
  <c r="H101" i="14"/>
  <c r="H64" i="13"/>
  <c r="H178" i="11"/>
  <c r="H175" i="11"/>
  <c r="H23" i="11"/>
  <c r="H21" i="11"/>
  <c r="H19" i="11"/>
  <c r="H18" i="11"/>
  <c r="B70" i="6"/>
  <c r="B69" i="6"/>
  <c r="A68" i="6"/>
  <c r="B66" i="6"/>
  <c r="B65" i="6"/>
  <c r="A64" i="6"/>
  <c r="B62" i="6"/>
  <c r="B61" i="6"/>
  <c r="A60" i="6"/>
  <c r="B58" i="6"/>
  <c r="B57" i="6"/>
  <c r="A56" i="6"/>
  <c r="B54" i="6"/>
  <c r="C53" i="6"/>
  <c r="C52" i="6"/>
  <c r="B51" i="6"/>
  <c r="C50" i="6"/>
  <c r="B49" i="6"/>
  <c r="A48" i="6"/>
  <c r="B46" i="6"/>
  <c r="B45" i="6"/>
  <c r="A44" i="6"/>
  <c r="A42" i="6"/>
  <c r="B40" i="6"/>
  <c r="B39" i="6"/>
  <c r="B38" i="6"/>
  <c r="B37" i="6"/>
  <c r="B36" i="6"/>
  <c r="C35" i="6"/>
  <c r="B34" i="6"/>
  <c r="B33" i="6"/>
  <c r="A32" i="6"/>
  <c r="C30" i="6"/>
  <c r="C29" i="6"/>
  <c r="C28" i="6"/>
  <c r="B27" i="6"/>
  <c r="B26" i="6"/>
  <c r="B25" i="6"/>
  <c r="C24" i="6"/>
  <c r="C22" i="6"/>
  <c r="C20" i="6"/>
  <c r="C19" i="6"/>
  <c r="C18" i="6"/>
  <c r="C17" i="6"/>
  <c r="B16" i="6"/>
  <c r="B15" i="6"/>
  <c r="B14" i="6"/>
  <c r="A13" i="6"/>
  <c r="A7" i="6"/>
  <c r="A1" i="6"/>
  <c r="A1" i="5"/>
  <c r="A1" i="4"/>
  <c r="A1" i="3"/>
  <c r="E17" i="2" s="1"/>
  <c r="C7" i="1"/>
  <c r="A1" i="1"/>
  <c r="I511" i="18"/>
  <c r="H510" i="18"/>
  <c r="H509" i="18"/>
  <c r="H508" i="18"/>
  <c r="H507" i="18"/>
  <c r="H506" i="18"/>
  <c r="H505" i="18"/>
  <c r="H504" i="18"/>
  <c r="H503" i="18"/>
  <c r="H502" i="18"/>
  <c r="H501" i="18"/>
  <c r="H500" i="18"/>
  <c r="H499" i="18"/>
  <c r="H498" i="18"/>
  <c r="H497" i="18"/>
  <c r="H496" i="18"/>
  <c r="H495" i="18"/>
  <c r="H494" i="18"/>
  <c r="H493" i="18"/>
  <c r="H492" i="18"/>
  <c r="H491" i="18"/>
  <c r="H490" i="18"/>
  <c r="H489" i="18"/>
  <c r="H488" i="18"/>
  <c r="H487" i="18"/>
  <c r="H486" i="18"/>
  <c r="H485" i="18"/>
  <c r="H484" i="18"/>
  <c r="H483" i="18"/>
  <c r="H482" i="18"/>
  <c r="H481" i="18"/>
  <c r="H480" i="18"/>
  <c r="H479" i="18"/>
  <c r="H478" i="18"/>
  <c r="I477" i="18"/>
  <c r="I476" i="18"/>
  <c r="I475" i="18"/>
  <c r="I474" i="18"/>
  <c r="I473" i="18"/>
  <c r="I472" i="18"/>
  <c r="I471" i="18"/>
  <c r="I470" i="18"/>
  <c r="I469" i="18"/>
  <c r="I468" i="18"/>
  <c r="I467" i="18"/>
  <c r="I466" i="18"/>
  <c r="I465" i="18"/>
  <c r="I464" i="18"/>
  <c r="I463" i="18"/>
  <c r="I462" i="18"/>
  <c r="I461" i="18"/>
  <c r="I460" i="18"/>
  <c r="I459" i="18"/>
  <c r="I458" i="18"/>
  <c r="I457" i="18"/>
  <c r="I456" i="18"/>
  <c r="I455" i="18"/>
  <c r="I454" i="18"/>
  <c r="I453" i="18"/>
  <c r="I452" i="18"/>
  <c r="I451" i="18"/>
  <c r="I450" i="18"/>
  <c r="I449" i="18"/>
  <c r="I448" i="18"/>
  <c r="I447" i="18"/>
  <c r="I446" i="18"/>
  <c r="I445" i="18"/>
  <c r="I444" i="18"/>
  <c r="I443" i="18"/>
  <c r="I442" i="18"/>
  <c r="I441" i="18"/>
  <c r="I440" i="18"/>
  <c r="I439" i="18"/>
  <c r="I438" i="18"/>
  <c r="I437" i="18"/>
  <c r="I436" i="18"/>
  <c r="I435" i="18"/>
  <c r="I434" i="18"/>
  <c r="I433" i="18"/>
  <c r="I432" i="18"/>
  <c r="I431" i="18"/>
  <c r="I430" i="18"/>
  <c r="I429" i="18"/>
  <c r="I428" i="18"/>
  <c r="I427" i="18"/>
  <c r="I426" i="18"/>
  <c r="I425" i="18"/>
  <c r="I424" i="18"/>
  <c r="I423" i="18"/>
  <c r="I422" i="18"/>
  <c r="I421" i="18"/>
  <c r="I420" i="18"/>
  <c r="I419" i="18"/>
  <c r="I418" i="18"/>
  <c r="I417" i="18"/>
  <c r="I416" i="18"/>
  <c r="I415" i="18"/>
  <c r="I414" i="18"/>
  <c r="I413" i="18"/>
  <c r="I412" i="18"/>
  <c r="I411" i="18"/>
  <c r="I410" i="18"/>
  <c r="I409" i="18"/>
  <c r="I408" i="18"/>
  <c r="I407" i="18"/>
  <c r="I406" i="18"/>
  <c r="I405" i="18"/>
  <c r="I404" i="18"/>
  <c r="I403" i="18"/>
  <c r="I402" i="18"/>
  <c r="I401" i="18"/>
  <c r="I400" i="18"/>
  <c r="I399" i="18"/>
  <c r="I398" i="18"/>
  <c r="I397" i="18"/>
  <c r="I396" i="18"/>
  <c r="I395" i="18"/>
  <c r="I394" i="18"/>
  <c r="I393" i="18"/>
  <c r="I392" i="18"/>
  <c r="I391" i="18"/>
  <c r="I390" i="18"/>
  <c r="I389" i="18"/>
  <c r="I388" i="18"/>
  <c r="I387" i="18"/>
  <c r="I386" i="18"/>
  <c r="I385" i="18"/>
  <c r="I384" i="18"/>
  <c r="I383" i="18"/>
  <c r="I382" i="18"/>
  <c r="I381" i="18"/>
  <c r="I380" i="18"/>
  <c r="I379" i="18"/>
  <c r="I378" i="18"/>
  <c r="I377" i="18"/>
  <c r="I376" i="18"/>
  <c r="I375" i="18"/>
  <c r="I374" i="18"/>
  <c r="I373" i="18"/>
  <c r="I372" i="18"/>
  <c r="I371" i="18"/>
  <c r="I370" i="18"/>
  <c r="I369" i="18"/>
  <c r="I368" i="18"/>
  <c r="I367" i="18"/>
  <c r="I366" i="18"/>
  <c r="I365" i="18"/>
  <c r="I364" i="18"/>
  <c r="I363" i="18"/>
  <c r="I362" i="18"/>
  <c r="I361" i="18"/>
  <c r="I360" i="18"/>
  <c r="I359" i="18"/>
  <c r="I358" i="18"/>
  <c r="I357" i="18"/>
  <c r="I356" i="18"/>
  <c r="I355" i="18"/>
  <c r="I354" i="18"/>
  <c r="I353" i="18"/>
  <c r="I352" i="18"/>
  <c r="I351" i="18"/>
  <c r="I350" i="18"/>
  <c r="I349" i="18"/>
  <c r="I348" i="18"/>
  <c r="I347" i="18"/>
  <c r="I346" i="18"/>
  <c r="I345" i="18"/>
  <c r="I344" i="18"/>
  <c r="I343" i="18"/>
  <c r="I342" i="18"/>
  <c r="I341" i="18"/>
  <c r="I340" i="18"/>
  <c r="I339" i="18"/>
  <c r="I338" i="18"/>
  <c r="I337" i="18"/>
  <c r="I336" i="18"/>
  <c r="I335" i="18"/>
  <c r="I334" i="18"/>
  <c r="I333" i="18"/>
  <c r="I332" i="18"/>
  <c r="I331" i="18"/>
  <c r="I330" i="18"/>
  <c r="I329" i="18"/>
  <c r="I328" i="18"/>
  <c r="I327" i="18"/>
  <c r="I326" i="18"/>
  <c r="I325" i="18"/>
  <c r="I324" i="18"/>
  <c r="I323" i="18"/>
  <c r="I322" i="18"/>
  <c r="I321" i="18"/>
  <c r="I320" i="18"/>
  <c r="I319" i="18"/>
  <c r="I318" i="18"/>
  <c r="I317" i="18"/>
  <c r="I316" i="18"/>
  <c r="I315" i="18"/>
  <c r="I314" i="18"/>
  <c r="I313" i="18"/>
  <c r="I312" i="18"/>
  <c r="I311" i="18"/>
  <c r="I310" i="18"/>
  <c r="I309" i="18"/>
  <c r="I308" i="18"/>
  <c r="H307" i="18"/>
  <c r="H306" i="18"/>
  <c r="H305" i="18"/>
  <c r="H304" i="18"/>
  <c r="H303" i="18"/>
  <c r="H302" i="18"/>
  <c r="H301" i="18"/>
  <c r="H300" i="18"/>
  <c r="H299" i="18"/>
  <c r="H298" i="18"/>
  <c r="H297" i="18"/>
  <c r="I296" i="18"/>
  <c r="H295" i="18"/>
  <c r="I294" i="18"/>
  <c r="I293" i="18"/>
  <c r="I292" i="18"/>
  <c r="I291" i="18"/>
  <c r="I290" i="18"/>
  <c r="I289" i="18"/>
  <c r="I288" i="18"/>
  <c r="I287" i="18"/>
  <c r="I286" i="18"/>
  <c r="I285" i="18"/>
  <c r="I284" i="18"/>
  <c r="I283" i="18"/>
  <c r="I282" i="18"/>
  <c r="I281" i="18"/>
  <c r="I280" i="18"/>
  <c r="I279" i="18"/>
  <c r="I278" i="18"/>
  <c r="I277" i="18"/>
  <c r="I276" i="18"/>
  <c r="I275" i="18"/>
  <c r="I274" i="18"/>
  <c r="I273" i="18"/>
  <c r="I272" i="18"/>
  <c r="I271" i="18"/>
  <c r="I270" i="18"/>
  <c r="I269" i="18"/>
  <c r="I268" i="18"/>
  <c r="I267" i="18"/>
  <c r="I266" i="18"/>
  <c r="I265" i="18"/>
  <c r="I264" i="18"/>
  <c r="I263" i="18"/>
  <c r="I262" i="18"/>
  <c r="I261" i="18"/>
  <c r="I260" i="18"/>
  <c r="I259" i="18"/>
  <c r="I258" i="18"/>
  <c r="I257" i="18"/>
  <c r="I256" i="18"/>
  <c r="I255" i="18"/>
  <c r="I254" i="18"/>
  <c r="I253" i="18"/>
  <c r="I252" i="18"/>
  <c r="I251" i="18"/>
  <c r="I250" i="18"/>
  <c r="I249" i="18"/>
  <c r="I248" i="18"/>
  <c r="I247" i="18"/>
  <c r="I246" i="18"/>
  <c r="I245" i="18"/>
  <c r="I244" i="18"/>
  <c r="I243" i="18"/>
  <c r="I242" i="18"/>
  <c r="I241" i="18"/>
  <c r="I240" i="18"/>
  <c r="I239" i="18"/>
  <c r="I238" i="18"/>
  <c r="I237" i="18"/>
  <c r="I236" i="18"/>
  <c r="I235" i="18"/>
  <c r="I234" i="18"/>
  <c r="I233" i="18"/>
  <c r="I232" i="18"/>
  <c r="I231" i="18"/>
  <c r="I230" i="18"/>
  <c r="I229" i="18"/>
  <c r="I228" i="18"/>
  <c r="I227" i="18"/>
  <c r="I226" i="18"/>
  <c r="I225" i="18"/>
  <c r="I224" i="18"/>
  <c r="I223" i="18"/>
  <c r="I222" i="18"/>
  <c r="I221" i="18"/>
  <c r="I220" i="18"/>
  <c r="I219" i="18"/>
  <c r="I218" i="18"/>
  <c r="I217" i="18"/>
  <c r="I216" i="18"/>
  <c r="I215" i="18"/>
  <c r="I214" i="18"/>
  <c r="I213" i="18"/>
  <c r="I212" i="18"/>
  <c r="I211" i="18"/>
  <c r="I210" i="18"/>
  <c r="I209" i="18"/>
  <c r="I208" i="18"/>
  <c r="I207" i="18"/>
  <c r="I206" i="18"/>
  <c r="I205" i="18"/>
  <c r="I204" i="18"/>
  <c r="I203" i="18"/>
  <c r="I202" i="18"/>
  <c r="I201" i="18"/>
  <c r="I200" i="18"/>
  <c r="I199" i="18"/>
  <c r="I198" i="18"/>
  <c r="I197" i="18"/>
  <c r="I196" i="18"/>
  <c r="I195" i="18"/>
  <c r="I194" i="18"/>
  <c r="I193" i="18"/>
  <c r="I192" i="18"/>
  <c r="I191" i="18"/>
  <c r="I190" i="18"/>
  <c r="I189" i="18"/>
  <c r="I188" i="18"/>
  <c r="I187" i="18"/>
  <c r="I186" i="18"/>
  <c r="I185" i="18"/>
  <c r="I184" i="18"/>
  <c r="I183" i="18"/>
  <c r="I182" i="18"/>
  <c r="I181" i="18"/>
  <c r="I180" i="18"/>
  <c r="I179" i="18"/>
  <c r="I178" i="18"/>
  <c r="I177" i="18"/>
  <c r="I176" i="18"/>
  <c r="I175" i="18"/>
  <c r="I174" i="18"/>
  <c r="I173" i="18"/>
  <c r="I172" i="18"/>
  <c r="I171" i="18"/>
  <c r="I170" i="18"/>
  <c r="I169" i="18"/>
  <c r="I168" i="18"/>
  <c r="I167" i="18"/>
  <c r="I166" i="18"/>
  <c r="I165" i="18"/>
  <c r="I164" i="18"/>
  <c r="I163" i="18"/>
  <c r="I162" i="18"/>
  <c r="I161" i="18"/>
  <c r="I160" i="18"/>
  <c r="I159" i="18"/>
  <c r="I158" i="18"/>
  <c r="I157" i="18"/>
  <c r="I156" i="18"/>
  <c r="I155" i="18"/>
  <c r="I154" i="18"/>
  <c r="I153" i="18"/>
  <c r="I152" i="18"/>
  <c r="I151" i="18"/>
  <c r="I150" i="18"/>
  <c r="I149" i="18"/>
  <c r="I148" i="18"/>
  <c r="I147" i="18"/>
  <c r="I146" i="18"/>
  <c r="I145" i="18"/>
  <c r="I144" i="18"/>
  <c r="I143" i="18"/>
  <c r="I142" i="18"/>
  <c r="I141" i="18"/>
  <c r="I140" i="18"/>
  <c r="I139" i="18"/>
  <c r="I138" i="18"/>
  <c r="I137" i="18"/>
  <c r="I136" i="18"/>
  <c r="I135" i="18"/>
  <c r="I134" i="18"/>
  <c r="I133" i="18"/>
  <c r="I132" i="18"/>
  <c r="I131" i="18"/>
  <c r="I130" i="18"/>
  <c r="I129" i="18"/>
  <c r="I128" i="18"/>
  <c r="I127" i="18"/>
  <c r="I126" i="18"/>
  <c r="I125" i="18"/>
  <c r="I124" i="18"/>
  <c r="I123" i="18"/>
  <c r="I122" i="18"/>
  <c r="I121" i="18"/>
  <c r="I120" i="18"/>
  <c r="I119" i="18"/>
  <c r="I118" i="18"/>
  <c r="I117" i="18"/>
  <c r="I116" i="18"/>
  <c r="I115" i="18"/>
  <c r="I114" i="18"/>
  <c r="I113" i="18"/>
  <c r="I112" i="18"/>
  <c r="I111" i="18"/>
  <c r="I110" i="18"/>
  <c r="I109" i="18"/>
  <c r="I108" i="18"/>
  <c r="I107" i="18"/>
  <c r="I106" i="18"/>
  <c r="I105" i="18"/>
  <c r="I104" i="18"/>
  <c r="I103" i="18"/>
  <c r="I102" i="18"/>
  <c r="I101" i="18"/>
  <c r="I100" i="18"/>
  <c r="I99" i="18"/>
  <c r="I98" i="18"/>
  <c r="I97" i="18"/>
  <c r="I96" i="18"/>
  <c r="I95" i="18"/>
  <c r="I94" i="18"/>
  <c r="I93" i="18"/>
  <c r="I92" i="18"/>
  <c r="I91" i="18"/>
  <c r="I90" i="18"/>
  <c r="I89" i="18"/>
  <c r="I88" i="18"/>
  <c r="I87" i="18"/>
  <c r="I86" i="18"/>
  <c r="I85" i="18"/>
  <c r="I84" i="18"/>
  <c r="I83" i="18"/>
  <c r="I82" i="18"/>
  <c r="I81" i="18"/>
  <c r="I80" i="18"/>
  <c r="I79" i="18"/>
  <c r="I78" i="18"/>
  <c r="I77" i="18"/>
  <c r="I76" i="18"/>
  <c r="I75" i="18"/>
  <c r="I74" i="18"/>
  <c r="I73" i="18"/>
  <c r="I72" i="18"/>
  <c r="I71" i="18"/>
  <c r="I70" i="18"/>
  <c r="I69" i="18"/>
  <c r="I68" i="18"/>
  <c r="I67" i="18"/>
  <c r="I66" i="18"/>
  <c r="I65" i="18"/>
  <c r="I64" i="18"/>
  <c r="I63" i="18"/>
  <c r="I62" i="18"/>
  <c r="I61" i="18"/>
  <c r="I60" i="18"/>
  <c r="I59" i="18"/>
  <c r="I58" i="18"/>
  <c r="I57" i="18"/>
  <c r="I56" i="18"/>
  <c r="I55" i="18"/>
  <c r="I54" i="18"/>
  <c r="I53" i="18"/>
  <c r="I52" i="18"/>
  <c r="I51" i="18"/>
  <c r="I50" i="18"/>
  <c r="I49" i="18"/>
  <c r="I48" i="18"/>
  <c r="I47" i="18"/>
  <c r="I46" i="18"/>
  <c r="I45" i="18"/>
  <c r="I44" i="18"/>
  <c r="I43" i="18"/>
  <c r="I42" i="18"/>
  <c r="I41" i="18"/>
  <c r="I40" i="18"/>
  <c r="I39" i="18"/>
  <c r="I38" i="18"/>
  <c r="I37" i="18"/>
  <c r="I36" i="18"/>
  <c r="I35" i="18"/>
  <c r="I34" i="18"/>
  <c r="I33" i="18"/>
  <c r="I32" i="18"/>
  <c r="I31" i="18"/>
  <c r="I30" i="18"/>
  <c r="I29" i="18"/>
  <c r="I28" i="18"/>
  <c r="I27" i="18"/>
  <c r="I26" i="18"/>
  <c r="I25" i="18"/>
  <c r="I24" i="18"/>
  <c r="I23" i="18"/>
  <c r="I22" i="18"/>
  <c r="I21" i="18"/>
  <c r="I20" i="18"/>
  <c r="I19" i="18"/>
  <c r="I18" i="18"/>
  <c r="I17" i="18"/>
  <c r="I16" i="18"/>
  <c r="I15" i="18"/>
  <c r="I14" i="18"/>
  <c r="I13" i="18"/>
  <c r="I12" i="18"/>
  <c r="I11" i="18"/>
  <c r="G10" i="18"/>
  <c r="G9" i="18"/>
  <c r="I8" i="18"/>
  <c r="G7" i="18"/>
  <c r="I6" i="18"/>
  <c r="I5" i="18"/>
  <c r="I4" i="18"/>
  <c r="I3" i="18"/>
  <c r="I2" i="18"/>
  <c r="I2443" i="18" l="1"/>
  <c r="O27" i="11"/>
  <c r="O49" i="11" s="1"/>
  <c r="T26" i="11"/>
  <c r="J26" i="11"/>
  <c r="O25" i="11"/>
  <c r="O47" i="11" s="1"/>
  <c r="K26" i="11"/>
  <c r="K48" i="11" s="1"/>
  <c r="N82" i="14"/>
  <c r="I2391" i="18" s="1"/>
  <c r="O129" i="11"/>
  <c r="I1512" i="18" s="1"/>
  <c r="N129" i="11"/>
  <c r="N137" i="11" s="1"/>
  <c r="T27" i="11"/>
  <c r="T35" i="11" s="1"/>
  <c r="K29" i="11"/>
  <c r="I1378" i="18" s="1"/>
  <c r="N126" i="11"/>
  <c r="J88" i="8"/>
  <c r="J90" i="8" s="1"/>
  <c r="O181" i="11"/>
  <c r="T81" i="14"/>
  <c r="T90" i="14" s="1"/>
  <c r="Q80" i="14"/>
  <c r="Q89" i="14" s="1"/>
  <c r="P181" i="11"/>
  <c r="D111" i="17"/>
  <c r="J182" i="11"/>
  <c r="M80" i="14"/>
  <c r="M89" i="14" s="1"/>
  <c r="S81" i="14"/>
  <c r="I2385" i="18" s="1"/>
  <c r="D262" i="17"/>
  <c r="S180" i="11"/>
  <c r="O80" i="14"/>
  <c r="O89" i="14" s="1"/>
  <c r="J5" i="7"/>
  <c r="M126" i="11"/>
  <c r="Q27" i="11"/>
  <c r="Q35" i="11" s="1"/>
  <c r="S80" i="14"/>
  <c r="S89" i="14" s="1"/>
  <c r="P25" i="11"/>
  <c r="P33" i="11" s="1"/>
  <c r="T80" i="14"/>
  <c r="T89" i="14" s="1"/>
  <c r="J82" i="14"/>
  <c r="I2387" i="18" s="1"/>
  <c r="K82" i="14"/>
  <c r="K91" i="14" s="1"/>
  <c r="L82" i="14"/>
  <c r="L91" i="14" s="1"/>
  <c r="M82" i="14"/>
  <c r="I2390" i="18" s="1"/>
  <c r="H1858" i="18"/>
  <c r="N72" i="13"/>
  <c r="N21" i="16" s="1"/>
  <c r="I2456" i="18"/>
  <c r="R128" i="11"/>
  <c r="R136" i="11" s="1"/>
  <c r="J125" i="11"/>
  <c r="D213" i="17" s="1"/>
  <c r="P129" i="11"/>
  <c r="I1513" i="18" s="1"/>
  <c r="T125" i="11"/>
  <c r="T133" i="11" s="1"/>
  <c r="L127" i="11"/>
  <c r="I1487" i="18" s="1"/>
  <c r="K125" i="11"/>
  <c r="K133" i="11" s="1"/>
  <c r="R126" i="11"/>
  <c r="R134" i="11" s="1"/>
  <c r="T183" i="11"/>
  <c r="F73" i="11"/>
  <c r="I1450" i="18" s="1"/>
  <c r="T128" i="11"/>
  <c r="I1506" i="18" s="1"/>
  <c r="T129" i="11"/>
  <c r="T137" i="11" s="1"/>
  <c r="M180" i="11"/>
  <c r="M193" i="11" s="1"/>
  <c r="F74" i="11"/>
  <c r="D201" i="17" s="1"/>
  <c r="P127" i="11"/>
  <c r="P135" i="11" s="1"/>
  <c r="N128" i="11"/>
  <c r="I1500" i="18" s="1"/>
  <c r="L183" i="11"/>
  <c r="H774" i="18"/>
  <c r="R26" i="11"/>
  <c r="R48" i="11" s="1"/>
  <c r="K126" i="11"/>
  <c r="I1475" i="18" s="1"/>
  <c r="J129" i="11"/>
  <c r="I1507" i="18" s="1"/>
  <c r="J126" i="11"/>
  <c r="D214" i="17" s="1"/>
  <c r="Q127" i="11"/>
  <c r="Q135" i="11" s="1"/>
  <c r="O128" i="11"/>
  <c r="O136" i="11" s="1"/>
  <c r="H775" i="18"/>
  <c r="N27" i="11"/>
  <c r="N49" i="11" s="1"/>
  <c r="L25" i="11"/>
  <c r="L33" i="11" s="1"/>
  <c r="S127" i="11"/>
  <c r="I1494" i="18" s="1"/>
  <c r="K129" i="11"/>
  <c r="K137" i="11" s="1"/>
  <c r="O183" i="11"/>
  <c r="L20" i="9"/>
  <c r="I729" i="18"/>
  <c r="H1902" i="18"/>
  <c r="I2445" i="18"/>
  <c r="I2446" i="18"/>
  <c r="I2452" i="18"/>
  <c r="R25" i="11"/>
  <c r="R33" i="11" s="1"/>
  <c r="N26" i="11"/>
  <c r="I1348" i="18" s="1"/>
  <c r="S25" i="11"/>
  <c r="S47" i="11" s="1"/>
  <c r="F14" i="12"/>
  <c r="F18" i="12" s="1"/>
  <c r="F20" i="12" s="1"/>
  <c r="I2265" i="18"/>
  <c r="N29" i="11"/>
  <c r="N37" i="11" s="1"/>
  <c r="I2266" i="18"/>
  <c r="P29" i="11"/>
  <c r="P51" i="11" s="1"/>
  <c r="J28" i="11"/>
  <c r="I1366" i="18" s="1"/>
  <c r="F42" i="15"/>
  <c r="D331" i="17" s="1"/>
  <c r="K28" i="11"/>
  <c r="I1367" i="18" s="1"/>
  <c r="M128" i="11"/>
  <c r="I1499" i="18" s="1"/>
  <c r="R179" i="11"/>
  <c r="N81" i="14"/>
  <c r="N90" i="14" s="1"/>
  <c r="T82" i="14"/>
  <c r="T91" i="14" s="1"/>
  <c r="R82" i="14"/>
  <c r="R91" i="14" s="1"/>
  <c r="Q182" i="11"/>
  <c r="O81" i="14"/>
  <c r="O90" i="14" s="1"/>
  <c r="T179" i="11"/>
  <c r="R182" i="11"/>
  <c r="J80" i="14"/>
  <c r="I2365" i="18" s="1"/>
  <c r="P81" i="14"/>
  <c r="Q125" i="11"/>
  <c r="Q133" i="11" s="1"/>
  <c r="M181" i="11"/>
  <c r="K80" i="14"/>
  <c r="K89" i="14" s="1"/>
  <c r="Q81" i="14"/>
  <c r="F73" i="15"/>
  <c r="F90" i="15" s="1"/>
  <c r="F72" i="11"/>
  <c r="I1449" i="18" s="1"/>
  <c r="J127" i="11"/>
  <c r="I1485" i="18" s="1"/>
  <c r="L80" i="14"/>
  <c r="L89" i="14" s="1"/>
  <c r="R81" i="14"/>
  <c r="R90" i="14" s="1"/>
  <c r="T24" i="16"/>
  <c r="I2441" i="18"/>
  <c r="T71" i="13"/>
  <c r="T72" i="13" s="1"/>
  <c r="I2272" i="18"/>
  <c r="P26" i="16"/>
  <c r="I2459" i="18"/>
  <c r="K20" i="9"/>
  <c r="I728" i="18"/>
  <c r="N131" i="10"/>
  <c r="H776" i="18"/>
  <c r="N90" i="12"/>
  <c r="L52" i="12"/>
  <c r="R26" i="16"/>
  <c r="I2461" i="18"/>
  <c r="M24" i="16"/>
  <c r="I2434" i="18"/>
  <c r="N24" i="16"/>
  <c r="I2435" i="18"/>
  <c r="D322" i="17"/>
  <c r="I2442" i="18"/>
  <c r="J25" i="16"/>
  <c r="D247" i="17"/>
  <c r="J241" i="11"/>
  <c r="N26" i="16"/>
  <c r="I2457" i="18"/>
  <c r="O26" i="16"/>
  <c r="I2458" i="18"/>
  <c r="O28" i="11"/>
  <c r="I1371" i="18" s="1"/>
  <c r="S26" i="16"/>
  <c r="I2462" i="18"/>
  <c r="T26" i="16"/>
  <c r="I2463" i="18"/>
  <c r="M72" i="13"/>
  <c r="M21" i="16" s="1"/>
  <c r="S90" i="12"/>
  <c r="S50" i="10"/>
  <c r="D259" i="17"/>
  <c r="H1869" i="18"/>
  <c r="D243" i="17"/>
  <c r="J237" i="11"/>
  <c r="H782" i="18"/>
  <c r="T90" i="12"/>
  <c r="T50" i="10"/>
  <c r="I731" i="18"/>
  <c r="H772" i="18"/>
  <c r="O35" i="11"/>
  <c r="I1360" i="18"/>
  <c r="I2263" i="18"/>
  <c r="S26" i="11"/>
  <c r="S34" i="11" s="1"/>
  <c r="M129" i="11"/>
  <c r="L28" i="11"/>
  <c r="O126" i="11"/>
  <c r="O134" i="11" s="1"/>
  <c r="M28" i="11"/>
  <c r="I2433" i="18"/>
  <c r="N28" i="11"/>
  <c r="N50" i="11" s="1"/>
  <c r="L26" i="11"/>
  <c r="S27" i="11"/>
  <c r="Q126" i="11"/>
  <c r="K179" i="11"/>
  <c r="R180" i="11"/>
  <c r="P183" i="11"/>
  <c r="S183" i="11"/>
  <c r="R125" i="11"/>
  <c r="R133" i="11" s="1"/>
  <c r="T127" i="11"/>
  <c r="S125" i="11"/>
  <c r="I1472" i="18" s="1"/>
  <c r="N180" i="11"/>
  <c r="P80" i="14"/>
  <c r="F43" i="15"/>
  <c r="D332" i="17" s="1"/>
  <c r="R29" i="11"/>
  <c r="R51" i="11" s="1"/>
  <c r="N25" i="11"/>
  <c r="N33" i="11" s="1"/>
  <c r="K127" i="11"/>
  <c r="P180" i="11"/>
  <c r="T29" i="11"/>
  <c r="I1387" i="18" s="1"/>
  <c r="R27" i="11"/>
  <c r="R35" i="11" s="1"/>
  <c r="J179" i="11"/>
  <c r="Q180" i="11"/>
  <c r="J49" i="8"/>
  <c r="J50" i="8" s="1"/>
  <c r="I547" i="18" s="1"/>
  <c r="Q25" i="11"/>
  <c r="Q33" i="11" s="1"/>
  <c r="M26" i="11"/>
  <c r="I1347" i="18" s="1"/>
  <c r="J128" i="11"/>
  <c r="I1496" i="18" s="1"/>
  <c r="Q129" i="11"/>
  <c r="Q183" i="11"/>
  <c r="J44" i="8"/>
  <c r="S29" i="11"/>
  <c r="S51" i="11" s="1"/>
  <c r="N183" i="11"/>
  <c r="R80" i="14"/>
  <c r="I2373" i="18" s="1"/>
  <c r="I2432" i="18"/>
  <c r="P126" i="11"/>
  <c r="P134" i="11" s="1"/>
  <c r="F44" i="15"/>
  <c r="F52" i="15" s="1"/>
  <c r="P28" i="11"/>
  <c r="L29" i="11"/>
  <c r="L125" i="11"/>
  <c r="S126" i="11"/>
  <c r="K128" i="11"/>
  <c r="I1497" i="18" s="1"/>
  <c r="R129" i="11"/>
  <c r="R137" i="11" s="1"/>
  <c r="F45" i="15"/>
  <c r="J27" i="11"/>
  <c r="D185" i="17" s="1"/>
  <c r="Q28" i="11"/>
  <c r="I1373" i="18" s="1"/>
  <c r="M29" i="11"/>
  <c r="M37" i="11" s="1"/>
  <c r="M125" i="11"/>
  <c r="M133" i="11" s="1"/>
  <c r="T126" i="11"/>
  <c r="L128" i="11"/>
  <c r="L136" i="11" s="1"/>
  <c r="S129" i="11"/>
  <c r="S137" i="11" s="1"/>
  <c r="J5" i="12"/>
  <c r="K27" i="11"/>
  <c r="K35" i="11" s="1"/>
  <c r="P26" i="11"/>
  <c r="P48" i="11" s="1"/>
  <c r="N125" i="11"/>
  <c r="I1467" i="18" s="1"/>
  <c r="L27" i="11"/>
  <c r="L49" i="11" s="1"/>
  <c r="S28" i="11"/>
  <c r="S50" i="11" s="1"/>
  <c r="Q26" i="11"/>
  <c r="Q34" i="11" s="1"/>
  <c r="O29" i="11"/>
  <c r="O37" i="11" s="1"/>
  <c r="O125" i="11"/>
  <c r="O133" i="11" s="1"/>
  <c r="R127" i="11"/>
  <c r="R135" i="11" s="1"/>
  <c r="P179" i="11"/>
  <c r="K72" i="13"/>
  <c r="K21" i="16" s="1"/>
  <c r="J81" i="14"/>
  <c r="J90" i="14" s="1"/>
  <c r="P82" i="14"/>
  <c r="P91" i="14" s="1"/>
  <c r="F41" i="15"/>
  <c r="F80" i="15"/>
  <c r="F96" i="15" s="1"/>
  <c r="J9" i="9"/>
  <c r="J10" i="9" s="1"/>
  <c r="D126" i="17" s="1"/>
  <c r="I2454" i="18"/>
  <c r="N80" i="14"/>
  <c r="I2455" i="18"/>
  <c r="Q29" i="11"/>
  <c r="I1384" i="18" s="1"/>
  <c r="L129" i="11"/>
  <c r="M25" i="11"/>
  <c r="I1336" i="18" s="1"/>
  <c r="O180" i="11"/>
  <c r="M183" i="11"/>
  <c r="I650" i="18"/>
  <c r="T25" i="11"/>
  <c r="T33" i="11" s="1"/>
  <c r="R28" i="11"/>
  <c r="R36" i="11" s="1"/>
  <c r="O179" i="11"/>
  <c r="M182" i="11"/>
  <c r="I2370" i="18"/>
  <c r="M27" i="11"/>
  <c r="I1358" i="18" s="1"/>
  <c r="T28" i="11"/>
  <c r="T50" i="11" s="1"/>
  <c r="K25" i="11"/>
  <c r="K47" i="11" s="1"/>
  <c r="Q179" i="11"/>
  <c r="J295" i="11"/>
  <c r="F14" i="14"/>
  <c r="M81" i="14"/>
  <c r="M90" i="14" s="1"/>
  <c r="S82" i="14"/>
  <c r="I2396" i="18" s="1"/>
  <c r="F66" i="15"/>
  <c r="F84" i="15" s="1"/>
  <c r="J239" i="11"/>
  <c r="D245" i="17"/>
  <c r="H1715" i="18"/>
  <c r="J48" i="11"/>
  <c r="D184" i="17"/>
  <c r="J34" i="11"/>
  <c r="I1344" i="18"/>
  <c r="J85" i="15"/>
  <c r="J30" i="16"/>
  <c r="J97" i="15"/>
  <c r="J91" i="15"/>
  <c r="J54" i="15"/>
  <c r="D329" i="17"/>
  <c r="K34" i="11"/>
  <c r="T34" i="11"/>
  <c r="T48" i="11"/>
  <c r="I1354" i="18"/>
  <c r="O52" i="14"/>
  <c r="O52" i="12"/>
  <c r="O131" i="10"/>
  <c r="O90" i="12"/>
  <c r="O50" i="10"/>
  <c r="H777" i="18"/>
  <c r="R51" i="13"/>
  <c r="R52" i="12"/>
  <c r="R52" i="14"/>
  <c r="H780" i="18"/>
  <c r="R90" i="12"/>
  <c r="R50" i="10"/>
  <c r="R131" i="10"/>
  <c r="Q51" i="13"/>
  <c r="Q52" i="14"/>
  <c r="Q90" i="12"/>
  <c r="Q50" i="10"/>
  <c r="H779" i="18"/>
  <c r="Q52" i="12"/>
  <c r="Q131" i="10"/>
  <c r="H77" i="12"/>
  <c r="H70" i="12"/>
  <c r="I1362" i="18"/>
  <c r="F75" i="11"/>
  <c r="P52" i="14"/>
  <c r="P90" i="12"/>
  <c r="P50" i="10"/>
  <c r="P131" i="10"/>
  <c r="H778" i="18"/>
  <c r="K81" i="14"/>
  <c r="Q82" i="14"/>
  <c r="D114" i="17"/>
  <c r="J102" i="8"/>
  <c r="J103" i="8" s="1"/>
  <c r="J297" i="11"/>
  <c r="D260" i="17"/>
  <c r="H1880" i="18"/>
  <c r="O20" i="9"/>
  <c r="I732" i="18"/>
  <c r="P20" i="9"/>
  <c r="I733" i="18"/>
  <c r="K52" i="14"/>
  <c r="K131" i="10"/>
  <c r="K51" i="13"/>
  <c r="K52" i="12"/>
  <c r="K90" i="12"/>
  <c r="K50" i="10"/>
  <c r="T20" i="9"/>
  <c r="I737" i="18"/>
  <c r="P52" i="12"/>
  <c r="Q322" i="11"/>
  <c r="Q195" i="11"/>
  <c r="Q264" i="11"/>
  <c r="L25" i="16"/>
  <c r="I2444" i="18"/>
  <c r="S20" i="9"/>
  <c r="I736" i="18"/>
  <c r="Q26" i="16"/>
  <c r="I2460" i="18"/>
  <c r="S52" i="14"/>
  <c r="S52" i="12"/>
  <c r="S51" i="13"/>
  <c r="S131" i="10"/>
  <c r="I727" i="18"/>
  <c r="D127" i="17"/>
  <c r="J20" i="9"/>
  <c r="T52" i="14"/>
  <c r="T52" i="12"/>
  <c r="T51" i="13"/>
  <c r="T131" i="10"/>
  <c r="D246" i="17"/>
  <c r="J240" i="11"/>
  <c r="H1726" i="18"/>
  <c r="D302" i="17"/>
  <c r="J71" i="13"/>
  <c r="J72" i="13" s="1"/>
  <c r="I2262" i="18"/>
  <c r="D323" i="17"/>
  <c r="J26" i="16"/>
  <c r="M20" i="9"/>
  <c r="I730" i="18"/>
  <c r="D261" i="17"/>
  <c r="J298" i="11"/>
  <c r="H1891" i="18"/>
  <c r="H781" i="18"/>
  <c r="Q20" i="9"/>
  <c r="I734" i="18"/>
  <c r="J51" i="13"/>
  <c r="J90" i="12"/>
  <c r="D132" i="17"/>
  <c r="J131" i="10"/>
  <c r="J52" i="14"/>
  <c r="J50" i="10"/>
  <c r="L90" i="12"/>
  <c r="L52" i="14"/>
  <c r="L50" i="10"/>
  <c r="L131" i="10"/>
  <c r="M51" i="13"/>
  <c r="M52" i="14"/>
  <c r="M52" i="12"/>
  <c r="M90" i="12"/>
  <c r="M131" i="10"/>
  <c r="M127" i="11"/>
  <c r="I735" i="18"/>
  <c r="P27" i="11"/>
  <c r="K135" i="8"/>
  <c r="S262" i="11"/>
  <c r="S320" i="11"/>
  <c r="S179" i="11"/>
  <c r="S350" i="11" s="1"/>
  <c r="S182" i="11"/>
  <c r="S353" i="11" s="1"/>
  <c r="O182" i="11"/>
  <c r="O353" i="11" s="1"/>
  <c r="N182" i="11"/>
  <c r="N353" i="11" s="1"/>
  <c r="K181" i="11"/>
  <c r="K352" i="11" s="1"/>
  <c r="R183" i="11"/>
  <c r="R354" i="11" s="1"/>
  <c r="J180" i="11"/>
  <c r="J351" i="11" s="1"/>
  <c r="Q181" i="11"/>
  <c r="Q352" i="11" s="1"/>
  <c r="L181" i="11"/>
  <c r="L352" i="11" s="1"/>
  <c r="D321" i="17"/>
  <c r="J24" i="16"/>
  <c r="I2431" i="18"/>
  <c r="T49" i="11"/>
  <c r="H99" i="14"/>
  <c r="H77" i="14"/>
  <c r="L126" i="11"/>
  <c r="R181" i="11"/>
  <c r="R352" i="11" s="1"/>
  <c r="J238" i="11"/>
  <c r="D244" i="17"/>
  <c r="H1704" i="18"/>
  <c r="H78" i="14"/>
  <c r="H100" i="14"/>
  <c r="J198" i="11"/>
  <c r="O26" i="11"/>
  <c r="S181" i="11"/>
  <c r="S352" i="11" s="1"/>
  <c r="D125" i="17"/>
  <c r="J5" i="16"/>
  <c r="J5" i="15"/>
  <c r="I705" i="18"/>
  <c r="J5" i="8"/>
  <c r="J5" i="14"/>
  <c r="J5" i="11"/>
  <c r="J5" i="9"/>
  <c r="J20" i="8"/>
  <c r="J52" i="11" s="1"/>
  <c r="J5" i="10"/>
  <c r="S128" i="11"/>
  <c r="L179" i="11"/>
  <c r="L350" i="11" s="1"/>
  <c r="L71" i="13"/>
  <c r="L72" i="13" s="1"/>
  <c r="I2264" i="18"/>
  <c r="K167" i="8"/>
  <c r="K5" i="7" s="1"/>
  <c r="N51" i="13"/>
  <c r="N52" i="12"/>
  <c r="N50" i="10"/>
  <c r="N52" i="14"/>
  <c r="N127" i="11"/>
  <c r="M179" i="11"/>
  <c r="M350" i="11" s="1"/>
  <c r="T180" i="11"/>
  <c r="T351" i="11" s="1"/>
  <c r="K182" i="11"/>
  <c r="K353" i="11" s="1"/>
  <c r="N179" i="11"/>
  <c r="N350" i="11" s="1"/>
  <c r="L182" i="11"/>
  <c r="L353" i="11" s="1"/>
  <c r="L180" i="11"/>
  <c r="L351" i="11" s="1"/>
  <c r="J183" i="11"/>
  <c r="J354" i="11" s="1"/>
  <c r="H76" i="12"/>
  <c r="T181" i="11"/>
  <c r="T352" i="11" s="1"/>
  <c r="K183" i="11"/>
  <c r="K354" i="11" s="1"/>
  <c r="Q128" i="11"/>
  <c r="K180" i="11"/>
  <c r="K351" i="11" s="1"/>
  <c r="J25" i="11"/>
  <c r="P128" i="11"/>
  <c r="J181" i="11"/>
  <c r="J352" i="11" s="1"/>
  <c r="P182" i="11"/>
  <c r="P353" i="11" s="1"/>
  <c r="O127" i="11"/>
  <c r="T182" i="11"/>
  <c r="T353" i="11" s="1"/>
  <c r="N181" i="11"/>
  <c r="N352" i="11" s="1"/>
  <c r="F14" i="13"/>
  <c r="J29" i="11"/>
  <c r="F71" i="11"/>
  <c r="P125" i="11"/>
  <c r="O82" i="14"/>
  <c r="L81" i="14"/>
  <c r="I2375" i="18" l="1"/>
  <c r="I1338" i="18"/>
  <c r="O33" i="11"/>
  <c r="D317" i="17"/>
  <c r="I2531" i="18"/>
  <c r="I2277" i="18"/>
  <c r="J91" i="14"/>
  <c r="R192" i="11"/>
  <c r="R350" i="11"/>
  <c r="O261" i="11"/>
  <c r="O350" i="11"/>
  <c r="O321" i="11"/>
  <c r="O352" i="11"/>
  <c r="H1535" i="18"/>
  <c r="Q350" i="11"/>
  <c r="P320" i="11"/>
  <c r="P351" i="11"/>
  <c r="O265" i="11"/>
  <c r="O354" i="11"/>
  <c r="H1561" i="18"/>
  <c r="J353" i="11"/>
  <c r="M322" i="11"/>
  <c r="M353" i="11"/>
  <c r="Q323" i="11"/>
  <c r="Q354" i="11"/>
  <c r="J322" i="11"/>
  <c r="P192" i="11"/>
  <c r="P350" i="11"/>
  <c r="H1556" i="18"/>
  <c r="P352" i="11"/>
  <c r="N196" i="11"/>
  <c r="N354" i="11"/>
  <c r="D231" i="17"/>
  <c r="R262" i="11"/>
  <c r="R351" i="11"/>
  <c r="K51" i="11"/>
  <c r="K192" i="11"/>
  <c r="K350" i="11"/>
  <c r="O137" i="11"/>
  <c r="P321" i="11"/>
  <c r="M262" i="11"/>
  <c r="M351" i="11"/>
  <c r="Q320" i="11"/>
  <c r="Q351" i="11"/>
  <c r="H1569" i="18"/>
  <c r="R353" i="11"/>
  <c r="N320" i="11"/>
  <c r="N351" i="11"/>
  <c r="J195" i="11"/>
  <c r="M323" i="11"/>
  <c r="M354" i="11"/>
  <c r="S265" i="11"/>
  <c r="S354" i="11"/>
  <c r="J264" i="11"/>
  <c r="O320" i="11"/>
  <c r="O351" i="11"/>
  <c r="P265" i="11"/>
  <c r="P354" i="11"/>
  <c r="K37" i="11"/>
  <c r="H1574" i="18"/>
  <c r="L354" i="11"/>
  <c r="M263" i="11"/>
  <c r="M352" i="11"/>
  <c r="J137" i="11"/>
  <c r="P194" i="11"/>
  <c r="J192" i="11"/>
  <c r="J350" i="11"/>
  <c r="H1538" i="18"/>
  <c r="T350" i="11"/>
  <c r="Q49" i="11"/>
  <c r="I1365" i="18"/>
  <c r="H1568" i="18"/>
  <c r="Q353" i="11"/>
  <c r="T265" i="11"/>
  <c r="T354" i="11"/>
  <c r="S193" i="11"/>
  <c r="S351" i="11"/>
  <c r="J134" i="11"/>
  <c r="S90" i="14"/>
  <c r="L196" i="11"/>
  <c r="N136" i="11"/>
  <c r="D186" i="17"/>
  <c r="I1511" i="18"/>
  <c r="N91" i="14"/>
  <c r="J50" i="11"/>
  <c r="F50" i="15"/>
  <c r="J56" i="15" s="1"/>
  <c r="I1339" i="18"/>
  <c r="I1345" i="18"/>
  <c r="L323" i="11"/>
  <c r="P137" i="11"/>
  <c r="J36" i="11"/>
  <c r="I1474" i="18"/>
  <c r="D217" i="17"/>
  <c r="F82" i="11"/>
  <c r="F92" i="11" s="1"/>
  <c r="F100" i="11" s="1"/>
  <c r="F110" i="11" s="1"/>
  <c r="H1542" i="18"/>
  <c r="O263" i="11"/>
  <c r="I1480" i="18"/>
  <c r="P37" i="11"/>
  <c r="O194" i="11"/>
  <c r="H1555" i="18"/>
  <c r="I1383" i="18"/>
  <c r="K36" i="11"/>
  <c r="K50" i="11"/>
  <c r="N35" i="11"/>
  <c r="I2372" i="18"/>
  <c r="M91" i="14"/>
  <c r="I2388" i="18"/>
  <c r="S196" i="11"/>
  <c r="I2386" i="18"/>
  <c r="K134" i="11"/>
  <c r="L265" i="11"/>
  <c r="F51" i="15"/>
  <c r="J57" i="15" s="1"/>
  <c r="I2532" i="18"/>
  <c r="H1548" i="18"/>
  <c r="I2367" i="18"/>
  <c r="I2368" i="18"/>
  <c r="H1581" i="18"/>
  <c r="P263" i="11"/>
  <c r="F80" i="11"/>
  <c r="F90" i="11" s="1"/>
  <c r="I1454" i="18" s="1"/>
  <c r="J135" i="11"/>
  <c r="D199" i="17"/>
  <c r="P47" i="11"/>
  <c r="M136" i="11"/>
  <c r="S133" i="11"/>
  <c r="D215" i="17"/>
  <c r="I1491" i="18"/>
  <c r="I1451" i="18"/>
  <c r="Q36" i="11"/>
  <c r="N262" i="11"/>
  <c r="I1508" i="18"/>
  <c r="I1482" i="18"/>
  <c r="N134" i="11"/>
  <c r="I1478" i="18"/>
  <c r="K136" i="11"/>
  <c r="I2389" i="18"/>
  <c r="I2384" i="18"/>
  <c r="Q50" i="11"/>
  <c r="M134" i="11"/>
  <c r="I1477" i="18"/>
  <c r="M35" i="11"/>
  <c r="O51" i="11"/>
  <c r="I1382" i="18"/>
  <c r="I2374" i="18"/>
  <c r="I1517" i="18"/>
  <c r="P193" i="11"/>
  <c r="R322" i="11"/>
  <c r="I1353" i="18"/>
  <c r="I1351" i="18"/>
  <c r="Q48" i="11"/>
  <c r="I1463" i="18"/>
  <c r="H1544" i="18"/>
  <c r="I1359" i="18"/>
  <c r="T196" i="11"/>
  <c r="L135" i="11"/>
  <c r="I1464" i="18"/>
  <c r="H1582" i="18"/>
  <c r="T323" i="11"/>
  <c r="I1335" i="18"/>
  <c r="O193" i="11"/>
  <c r="S323" i="11"/>
  <c r="O262" i="11"/>
  <c r="H1577" i="18"/>
  <c r="D278" i="17"/>
  <c r="L47" i="11"/>
  <c r="I2276" i="18"/>
  <c r="I2078" i="18"/>
  <c r="H1543" i="18"/>
  <c r="O323" i="11"/>
  <c r="J133" i="11"/>
  <c r="N193" i="11"/>
  <c r="O196" i="11"/>
  <c r="I1492" i="18"/>
  <c r="I1473" i="18"/>
  <c r="H26" i="11"/>
  <c r="H48" i="11" s="1"/>
  <c r="R47" i="11"/>
  <c r="D200" i="17"/>
  <c r="I1498" i="18"/>
  <c r="I1341" i="18"/>
  <c r="I2395" i="18"/>
  <c r="F81" i="11"/>
  <c r="F91" i="11" s="1"/>
  <c r="D205" i="17" s="1"/>
  <c r="T136" i="11"/>
  <c r="I2380" i="18"/>
  <c r="I1386" i="18"/>
  <c r="S135" i="11"/>
  <c r="P34" i="11"/>
  <c r="I1352" i="18"/>
  <c r="I1501" i="18"/>
  <c r="I1504" i="18"/>
  <c r="M320" i="11"/>
  <c r="I2533" i="18"/>
  <c r="I1350" i="18"/>
  <c r="R34" i="11"/>
  <c r="O36" i="11"/>
  <c r="R195" i="11"/>
  <c r="D333" i="17"/>
  <c r="Q51" i="11"/>
  <c r="I1334" i="18"/>
  <c r="I2397" i="18"/>
  <c r="Q37" i="11"/>
  <c r="K33" i="11"/>
  <c r="M49" i="11"/>
  <c r="I2079" i="18"/>
  <c r="F24" i="12"/>
  <c r="F26" i="12" s="1"/>
  <c r="F30" i="12" s="1"/>
  <c r="F32" i="12" s="1"/>
  <c r="I2591" i="18"/>
  <c r="D341" i="17"/>
  <c r="I2366" i="18"/>
  <c r="J49" i="11"/>
  <c r="I1355" i="18"/>
  <c r="P90" i="14"/>
  <c r="I2382" i="18"/>
  <c r="Q193" i="11"/>
  <c r="I1470" i="18"/>
  <c r="Q262" i="11"/>
  <c r="S48" i="11"/>
  <c r="D315" i="17"/>
  <c r="I1479" i="18"/>
  <c r="J89" i="14"/>
  <c r="R50" i="11"/>
  <c r="I1374" i="18"/>
  <c r="N48" i="11"/>
  <c r="S37" i="11"/>
  <c r="M194" i="11"/>
  <c r="K49" i="11"/>
  <c r="O192" i="11"/>
  <c r="T192" i="11"/>
  <c r="I1356" i="18"/>
  <c r="T37" i="11"/>
  <c r="I1357" i="18"/>
  <c r="R319" i="11"/>
  <c r="I1471" i="18"/>
  <c r="S33" i="11"/>
  <c r="N265" i="11"/>
  <c r="L35" i="11"/>
  <c r="T47" i="11"/>
  <c r="N51" i="11"/>
  <c r="R261" i="11"/>
  <c r="R89" i="14"/>
  <c r="P323" i="11"/>
  <c r="I1342" i="18"/>
  <c r="N323" i="11"/>
  <c r="I1343" i="18"/>
  <c r="I1346" i="18"/>
  <c r="N133" i="11"/>
  <c r="M33" i="11"/>
  <c r="Q90" i="14"/>
  <c r="I2383" i="18"/>
  <c r="H28" i="11"/>
  <c r="H50" i="11" s="1"/>
  <c r="M321" i="11"/>
  <c r="J35" i="11"/>
  <c r="H1528" i="18"/>
  <c r="H82" i="14"/>
  <c r="H91" i="14" s="1"/>
  <c r="J261" i="11"/>
  <c r="I1375" i="18"/>
  <c r="J319" i="11"/>
  <c r="S36" i="11"/>
  <c r="N34" i="11"/>
  <c r="R49" i="11"/>
  <c r="I2381" i="18"/>
  <c r="H1553" i="18"/>
  <c r="I1363" i="18"/>
  <c r="O319" i="11"/>
  <c r="T261" i="11"/>
  <c r="D316" i="17"/>
  <c r="T319" i="11"/>
  <c r="H81" i="14"/>
  <c r="H90" i="14" s="1"/>
  <c r="T51" i="11"/>
  <c r="H1536" i="18"/>
  <c r="Q261" i="11"/>
  <c r="M47" i="11"/>
  <c r="I1381" i="18"/>
  <c r="H1576" i="18"/>
  <c r="M50" i="11"/>
  <c r="R264" i="11"/>
  <c r="H1545" i="18"/>
  <c r="L34" i="11"/>
  <c r="D340" i="17"/>
  <c r="I2530" i="18"/>
  <c r="D330" i="17"/>
  <c r="F49" i="15"/>
  <c r="J55" i="15" s="1"/>
  <c r="J39" i="9"/>
  <c r="J40" i="9" s="1"/>
  <c r="J101" i="12" s="1"/>
  <c r="J103" i="12" s="1"/>
  <c r="L48" i="11"/>
  <c r="D228" i="17"/>
  <c r="I1370" i="18"/>
  <c r="N36" i="11"/>
  <c r="S91" i="14"/>
  <c r="M36" i="11"/>
  <c r="I1466" i="18"/>
  <c r="L133" i="11"/>
  <c r="I1465" i="18"/>
  <c r="L36" i="11"/>
  <c r="L50" i="11"/>
  <c r="I1368" i="18"/>
  <c r="I2590" i="18"/>
  <c r="S35" i="11"/>
  <c r="I1364" i="18"/>
  <c r="S49" i="11"/>
  <c r="I2592" i="18"/>
  <c r="L37" i="11"/>
  <c r="I1379" i="18"/>
  <c r="L51" i="11"/>
  <c r="P36" i="11"/>
  <c r="I1372" i="18"/>
  <c r="P50" i="11"/>
  <c r="T21" i="16"/>
  <c r="I2283" i="18"/>
  <c r="H1547" i="18"/>
  <c r="P262" i="11"/>
  <c r="N89" i="14"/>
  <c r="I2369" i="18"/>
  <c r="D342" i="17"/>
  <c r="H125" i="11"/>
  <c r="H133" i="11" s="1"/>
  <c r="I1369" i="18"/>
  <c r="S134" i="11"/>
  <c r="I1483" i="18"/>
  <c r="I1486" i="18"/>
  <c r="K135" i="11"/>
  <c r="R193" i="11"/>
  <c r="P261" i="11"/>
  <c r="R320" i="11"/>
  <c r="Q47" i="11"/>
  <c r="I1468" i="18"/>
  <c r="H80" i="14"/>
  <c r="H89" i="14" s="1"/>
  <c r="I2284" i="18"/>
  <c r="D304" i="17"/>
  <c r="F18" i="14"/>
  <c r="F20" i="14" s="1"/>
  <c r="H1546" i="18"/>
  <c r="H129" i="11"/>
  <c r="H137" i="11" s="1"/>
  <c r="I2379" i="18"/>
  <c r="P319" i="11"/>
  <c r="O50" i="11"/>
  <c r="H1534" i="18"/>
  <c r="D279" i="17"/>
  <c r="K319" i="11"/>
  <c r="J125" i="8"/>
  <c r="J126" i="8" s="1"/>
  <c r="D118" i="17" s="1"/>
  <c r="I1340" i="18"/>
  <c r="P89" i="14"/>
  <c r="I2371" i="18"/>
  <c r="D107" i="17"/>
  <c r="I1493" i="18"/>
  <c r="T134" i="11"/>
  <c r="I1484" i="18"/>
  <c r="I716" i="18"/>
  <c r="J21" i="9"/>
  <c r="J22" i="9" s="1"/>
  <c r="J26" i="9"/>
  <c r="D334" i="17"/>
  <c r="I2534" i="18"/>
  <c r="M137" i="11"/>
  <c r="I1510" i="18"/>
  <c r="I2274" i="18"/>
  <c r="M195" i="11"/>
  <c r="H1529" i="18"/>
  <c r="J162" i="8"/>
  <c r="J163" i="8" s="1"/>
  <c r="J4" i="7" s="1"/>
  <c r="F53" i="15"/>
  <c r="J59" i="15" s="1"/>
  <c r="H1564" i="18"/>
  <c r="K261" i="11"/>
  <c r="I1515" i="18"/>
  <c r="M48" i="11"/>
  <c r="J136" i="11"/>
  <c r="M264" i="11"/>
  <c r="I1516" i="18"/>
  <c r="I1376" i="18"/>
  <c r="T135" i="11"/>
  <c r="I1495" i="18"/>
  <c r="I1481" i="18"/>
  <c r="Q134" i="11"/>
  <c r="M34" i="11"/>
  <c r="H1575" i="18"/>
  <c r="M196" i="11"/>
  <c r="T36" i="11"/>
  <c r="H128" i="11"/>
  <c r="H136" i="11" s="1"/>
  <c r="H1533" i="18"/>
  <c r="Q196" i="11"/>
  <c r="D216" i="17"/>
  <c r="Q192" i="11"/>
  <c r="M51" i="11"/>
  <c r="I2393" i="18"/>
  <c r="I1385" i="18"/>
  <c r="N47" i="11"/>
  <c r="M265" i="11"/>
  <c r="L137" i="11"/>
  <c r="I1509" i="18"/>
  <c r="Q319" i="11"/>
  <c r="I1380" i="18"/>
  <c r="R37" i="11"/>
  <c r="I1337" i="18"/>
  <c r="Q265" i="11"/>
  <c r="H1579" i="18"/>
  <c r="J58" i="15"/>
  <c r="J34" i="16" s="1"/>
  <c r="I2376" i="18"/>
  <c r="I1514" i="18"/>
  <c r="Q137" i="11"/>
  <c r="P196" i="11"/>
  <c r="H1578" i="18"/>
  <c r="T321" i="11"/>
  <c r="T263" i="11"/>
  <c r="H1560" i="18"/>
  <c r="T194" i="11"/>
  <c r="P49" i="11"/>
  <c r="I1361" i="18"/>
  <c r="P35" i="11"/>
  <c r="N321" i="11"/>
  <c r="H1554" i="18"/>
  <c r="N194" i="11"/>
  <c r="N263" i="11"/>
  <c r="D232" i="17"/>
  <c r="J323" i="11"/>
  <c r="J196" i="11"/>
  <c r="J265" i="11"/>
  <c r="H1572" i="18"/>
  <c r="M135" i="11"/>
  <c r="I1488" i="18"/>
  <c r="H127" i="11"/>
  <c r="H135" i="11" s="1"/>
  <c r="O48" i="11"/>
  <c r="O34" i="11"/>
  <c r="I1349" i="18"/>
  <c r="D103" i="17"/>
  <c r="J37" i="14"/>
  <c r="J38" i="14" s="1"/>
  <c r="J37" i="13"/>
  <c r="J38" i="13" s="1"/>
  <c r="J37" i="12"/>
  <c r="J38" i="12" s="1"/>
  <c r="J212" i="11"/>
  <c r="I523" i="18"/>
  <c r="J103" i="10"/>
  <c r="J22" i="10"/>
  <c r="D202" i="17"/>
  <c r="F83" i="11"/>
  <c r="F93" i="11" s="1"/>
  <c r="I1452" i="18"/>
  <c r="O91" i="14"/>
  <c r="I2392" i="18"/>
  <c r="J86" i="15"/>
  <c r="H1537" i="18"/>
  <c r="S319" i="11"/>
  <c r="S192" i="11"/>
  <c r="S261" i="11"/>
  <c r="L21" i="16"/>
  <c r="I2275" i="18"/>
  <c r="S136" i="11"/>
  <c r="I1505" i="18"/>
  <c r="L321" i="11"/>
  <c r="L194" i="11"/>
  <c r="L263" i="11"/>
  <c r="H1552" i="18"/>
  <c r="Q194" i="11"/>
  <c r="Q321" i="11"/>
  <c r="H1557" i="18"/>
  <c r="Q263" i="11"/>
  <c r="K90" i="14"/>
  <c r="I2377" i="18"/>
  <c r="D115" i="17"/>
  <c r="I625" i="18"/>
  <c r="J107" i="8"/>
  <c r="P322" i="11"/>
  <c r="P264" i="11"/>
  <c r="H1567" i="18"/>
  <c r="P195" i="11"/>
  <c r="K5" i="16"/>
  <c r="K5" i="14"/>
  <c r="K5" i="15"/>
  <c r="K5" i="11"/>
  <c r="K5" i="9"/>
  <c r="K20" i="8"/>
  <c r="K52" i="11" s="1"/>
  <c r="K5" i="10"/>
  <c r="K5" i="12"/>
  <c r="L167" i="8"/>
  <c r="L5" i="7" s="1"/>
  <c r="K5" i="13"/>
  <c r="K5" i="8"/>
  <c r="I706" i="18"/>
  <c r="P136" i="11"/>
  <c r="I1502" i="18"/>
  <c r="K9" i="9"/>
  <c r="K10" i="9" s="1"/>
  <c r="L135" i="8"/>
  <c r="I651" i="18"/>
  <c r="K44" i="8"/>
  <c r="K49" i="8"/>
  <c r="K50" i="8" s="1"/>
  <c r="R194" i="11"/>
  <c r="R321" i="11"/>
  <c r="H1558" i="18"/>
  <c r="R263" i="11"/>
  <c r="D229" i="17"/>
  <c r="J193" i="11"/>
  <c r="J320" i="11"/>
  <c r="J262" i="11"/>
  <c r="H1539" i="18"/>
  <c r="J98" i="15"/>
  <c r="K193" i="11"/>
  <c r="H1540" i="18"/>
  <c r="K262" i="11"/>
  <c r="K320" i="11"/>
  <c r="D198" i="17"/>
  <c r="I1448" i="18"/>
  <c r="F79" i="11"/>
  <c r="F89" i="11" s="1"/>
  <c r="Q136" i="11"/>
  <c r="I1503" i="18"/>
  <c r="N135" i="11"/>
  <c r="I1489" i="18"/>
  <c r="K321" i="11"/>
  <c r="K194" i="11"/>
  <c r="K263" i="11"/>
  <c r="H1551" i="18"/>
  <c r="S195" i="11"/>
  <c r="S264" i="11"/>
  <c r="H1570" i="18"/>
  <c r="S322" i="11"/>
  <c r="J130" i="8"/>
  <c r="D113" i="17"/>
  <c r="J140" i="8"/>
  <c r="I603" i="18"/>
  <c r="J154" i="8"/>
  <c r="J155" i="8" s="1"/>
  <c r="J3" i="7" s="1"/>
  <c r="T264" i="11"/>
  <c r="T195" i="11"/>
  <c r="H1571" i="18"/>
  <c r="T322" i="11"/>
  <c r="I1490" i="18"/>
  <c r="O135" i="11"/>
  <c r="L319" i="11"/>
  <c r="H1530" i="18"/>
  <c r="L261" i="11"/>
  <c r="L192" i="11"/>
  <c r="L264" i="11"/>
  <c r="L195" i="11"/>
  <c r="H1563" i="18"/>
  <c r="L322" i="11"/>
  <c r="J92" i="15"/>
  <c r="D230" i="17"/>
  <c r="J194" i="11"/>
  <c r="J263" i="11"/>
  <c r="J321" i="11"/>
  <c r="H1550" i="18"/>
  <c r="N261" i="11"/>
  <c r="H1532" i="18"/>
  <c r="N319" i="11"/>
  <c r="N192" i="11"/>
  <c r="Q91" i="14"/>
  <c r="I2394" i="18"/>
  <c r="P133" i="11"/>
  <c r="I1469" i="18"/>
  <c r="M261" i="11"/>
  <c r="H1531" i="18"/>
  <c r="M319" i="11"/>
  <c r="M192" i="11"/>
  <c r="R265" i="11"/>
  <c r="R196" i="11"/>
  <c r="H1580" i="18"/>
  <c r="R323" i="11"/>
  <c r="J51" i="11"/>
  <c r="H29" i="11"/>
  <c r="D187" i="17"/>
  <c r="J37" i="11"/>
  <c r="I1377" i="18"/>
  <c r="L134" i="11"/>
  <c r="I1476" i="18"/>
  <c r="H126" i="11"/>
  <c r="H134" i="11" s="1"/>
  <c r="N264" i="11"/>
  <c r="H1565" i="18"/>
  <c r="N195" i="11"/>
  <c r="N322" i="11"/>
  <c r="H1541" i="18"/>
  <c r="L262" i="11"/>
  <c r="L193" i="11"/>
  <c r="L320" i="11"/>
  <c r="J21" i="16"/>
  <c r="I2273" i="18"/>
  <c r="D303" i="17"/>
  <c r="I2378" i="18"/>
  <c r="L90" i="14"/>
  <c r="J47" i="11"/>
  <c r="D183" i="17"/>
  <c r="H25" i="11"/>
  <c r="I1333" i="18"/>
  <c r="J33" i="11"/>
  <c r="K264" i="11"/>
  <c r="K195" i="11"/>
  <c r="H1562" i="18"/>
  <c r="K322" i="11"/>
  <c r="T262" i="11"/>
  <c r="T320" i="11"/>
  <c r="T193" i="11"/>
  <c r="H1549" i="18"/>
  <c r="F18" i="13"/>
  <c r="F20" i="13" s="1"/>
  <c r="I2214" i="18"/>
  <c r="D294" i="17"/>
  <c r="K323" i="11"/>
  <c r="K196" i="11"/>
  <c r="K265" i="11"/>
  <c r="H1573" i="18"/>
  <c r="S321" i="11"/>
  <c r="H1559" i="18"/>
  <c r="S263" i="11"/>
  <c r="S194" i="11"/>
  <c r="O264" i="11"/>
  <c r="O195" i="11"/>
  <c r="O322" i="11"/>
  <c r="H1566" i="18"/>
  <c r="H27" i="11"/>
  <c r="I1456" i="18" l="1"/>
  <c r="D206" i="17"/>
  <c r="D280" i="17"/>
  <c r="H34" i="11"/>
  <c r="D204" i="17"/>
  <c r="F98" i="11"/>
  <c r="F108" i="11" s="1"/>
  <c r="F148" i="11" s="1"/>
  <c r="J149" i="8"/>
  <c r="J150" i="8" s="1"/>
  <c r="J2" i="7" s="1"/>
  <c r="J46" i="12"/>
  <c r="H36" i="11"/>
  <c r="D131" i="17"/>
  <c r="I1455" i="18"/>
  <c r="F99" i="11"/>
  <c r="F109" i="11" s="1"/>
  <c r="D210" i="17" s="1"/>
  <c r="I2080" i="18"/>
  <c r="I694" i="18"/>
  <c r="J25" i="8"/>
  <c r="J26" i="8" s="1"/>
  <c r="D104" i="17" s="1"/>
  <c r="J4" i="8"/>
  <c r="D338" i="17"/>
  <c r="J84" i="12"/>
  <c r="J36" i="10"/>
  <c r="I761" i="18"/>
  <c r="J46" i="14"/>
  <c r="J46" i="13"/>
  <c r="J4" i="11"/>
  <c r="J4" i="13"/>
  <c r="J4" i="10"/>
  <c r="J13" i="8"/>
  <c r="J14" i="8" s="1"/>
  <c r="J138" i="11" s="1"/>
  <c r="I2568" i="18"/>
  <c r="J105" i="15"/>
  <c r="J63" i="12"/>
  <c r="J65" i="12" s="1"/>
  <c r="J108" i="12" s="1"/>
  <c r="J117" i="10"/>
  <c r="J102" i="15"/>
  <c r="D335" i="17"/>
  <c r="J31" i="16"/>
  <c r="I2535" i="18"/>
  <c r="J4" i="9"/>
  <c r="G638" i="18"/>
  <c r="J4" i="12"/>
  <c r="J4" i="14"/>
  <c r="J4" i="15"/>
  <c r="J4" i="16"/>
  <c r="D305" i="17"/>
  <c r="I2285" i="18"/>
  <c r="F24" i="14"/>
  <c r="F26" i="14" s="1"/>
  <c r="D124" i="17"/>
  <c r="J197" i="11"/>
  <c r="D128" i="17"/>
  <c r="J242" i="11"/>
  <c r="J300" i="11"/>
  <c r="H738" i="18"/>
  <c r="H47" i="11"/>
  <c r="H33" i="11"/>
  <c r="K125" i="8"/>
  <c r="I548" i="18"/>
  <c r="K162" i="8"/>
  <c r="I652" i="18"/>
  <c r="L9" i="9"/>
  <c r="L10" i="9" s="1"/>
  <c r="M135" i="8"/>
  <c r="L44" i="8"/>
  <c r="L49" i="8"/>
  <c r="L50" i="8" s="1"/>
  <c r="K39" i="9"/>
  <c r="K40" i="9" s="1"/>
  <c r="K26" i="9"/>
  <c r="J27" i="9" s="1"/>
  <c r="K21" i="9"/>
  <c r="K22" i="9" s="1"/>
  <c r="I717" i="18"/>
  <c r="F36" i="12"/>
  <c r="D281" i="17"/>
  <c r="I2081" i="18"/>
  <c r="D295" i="17"/>
  <c r="I2215" i="18"/>
  <c r="F24" i="13"/>
  <c r="F26" i="13" s="1"/>
  <c r="D344" i="17"/>
  <c r="J108" i="15"/>
  <c r="J37" i="16"/>
  <c r="I2604" i="18"/>
  <c r="J106" i="15"/>
  <c r="D339" i="17"/>
  <c r="J35" i="16"/>
  <c r="I2579" i="18"/>
  <c r="H35" i="11"/>
  <c r="H49" i="11"/>
  <c r="H37" i="11"/>
  <c r="H51" i="11"/>
  <c r="J103" i="15"/>
  <c r="D336" i="17"/>
  <c r="J32" i="16"/>
  <c r="I2546" i="18"/>
  <c r="L5" i="14"/>
  <c r="L5" i="13"/>
  <c r="L5" i="15"/>
  <c r="L5" i="12"/>
  <c r="L5" i="16"/>
  <c r="L5" i="9"/>
  <c r="L5" i="8"/>
  <c r="M167" i="8"/>
  <c r="M5" i="7" s="1"/>
  <c r="I707" i="18"/>
  <c r="L5" i="11"/>
  <c r="L5" i="10"/>
  <c r="D343" i="17"/>
  <c r="J36" i="16"/>
  <c r="J107" i="15"/>
  <c r="I2593" i="18"/>
  <c r="D345" i="17"/>
  <c r="J38" i="16"/>
  <c r="I2615" i="18"/>
  <c r="J109" i="15"/>
  <c r="K37" i="13"/>
  <c r="K38" i="13" s="1"/>
  <c r="K37" i="14"/>
  <c r="K38" i="14" s="1"/>
  <c r="K212" i="11"/>
  <c r="K37" i="12"/>
  <c r="K38" i="12" s="1"/>
  <c r="I524" i="18"/>
  <c r="K22" i="10"/>
  <c r="K103" i="10"/>
  <c r="D207" i="17"/>
  <c r="F101" i="11"/>
  <c r="F111" i="11" s="1"/>
  <c r="I1457" i="18"/>
  <c r="J45" i="12"/>
  <c r="I2082" i="18"/>
  <c r="D282" i="17"/>
  <c r="I1453" i="18"/>
  <c r="D203" i="17"/>
  <c r="F97" i="11"/>
  <c r="F107" i="11" s="1"/>
  <c r="J45" i="13"/>
  <c r="D298" i="17"/>
  <c r="I2218" i="18"/>
  <c r="D292" i="17"/>
  <c r="J109" i="12"/>
  <c r="I2192" i="18"/>
  <c r="D123" i="17"/>
  <c r="J3" i="16"/>
  <c r="J3" i="14"/>
  <c r="J3" i="12"/>
  <c r="J683" i="18"/>
  <c r="J3" i="8"/>
  <c r="J3" i="10"/>
  <c r="J3" i="11"/>
  <c r="J3" i="15"/>
  <c r="J3" i="13"/>
  <c r="J3" i="9"/>
  <c r="D211" i="17"/>
  <c r="F150" i="11"/>
  <c r="I1461" i="18"/>
  <c r="D308" i="17"/>
  <c r="J45" i="14"/>
  <c r="I2288" i="18"/>
  <c r="J33" i="16"/>
  <c r="D337" i="17"/>
  <c r="J104" i="15"/>
  <c r="I2557" i="18"/>
  <c r="F149" i="11"/>
  <c r="J2" i="15"/>
  <c r="D122" i="17"/>
  <c r="J2" i="13"/>
  <c r="J2" i="11"/>
  <c r="J58" i="8" l="1"/>
  <c r="J59" i="8" s="1"/>
  <c r="J77" i="8" s="1"/>
  <c r="K78" i="8" s="1"/>
  <c r="J124" i="8"/>
  <c r="K126" i="8" s="1"/>
  <c r="K149" i="8" s="1"/>
  <c r="K150" i="8" s="1"/>
  <c r="K2" i="7" s="1"/>
  <c r="D209" i="17"/>
  <c r="I1459" i="18"/>
  <c r="J2" i="16"/>
  <c r="J47" i="12"/>
  <c r="J51" i="12" s="1"/>
  <c r="J53" i="12" s="1"/>
  <c r="G672" i="18"/>
  <c r="J2" i="14"/>
  <c r="J2" i="10"/>
  <c r="J161" i="8"/>
  <c r="J2" i="12"/>
  <c r="J83" i="8"/>
  <c r="J84" i="8" s="1"/>
  <c r="J2" i="8"/>
  <c r="J64" i="8"/>
  <c r="J65" i="8" s="1"/>
  <c r="D109" i="17" s="1"/>
  <c r="J2" i="9"/>
  <c r="I534" i="18"/>
  <c r="J38" i="11"/>
  <c r="J43" i="11" s="1"/>
  <c r="J78" i="12"/>
  <c r="J79" i="12" s="1"/>
  <c r="I2148" i="18" s="1"/>
  <c r="D102" i="17"/>
  <c r="I512" i="18"/>
  <c r="J29" i="15"/>
  <c r="K30" i="15" s="1"/>
  <c r="I2520" i="18" s="1"/>
  <c r="J71" i="12"/>
  <c r="J72" i="12" s="1"/>
  <c r="J83" i="12" s="1"/>
  <c r="J85" i="12" s="1"/>
  <c r="J19" i="8"/>
  <c r="I1460" i="18"/>
  <c r="J47" i="13"/>
  <c r="J52" i="13" s="1"/>
  <c r="J53" i="13" s="1"/>
  <c r="J47" i="14"/>
  <c r="D309" i="17" s="1"/>
  <c r="I2126" i="18"/>
  <c r="D286" i="17"/>
  <c r="F30" i="14"/>
  <c r="F32" i="14" s="1"/>
  <c r="D306" i="17"/>
  <c r="I2286" i="18"/>
  <c r="J110" i="12"/>
  <c r="J18" i="16" s="1"/>
  <c r="J202" i="11"/>
  <c r="J200" i="11"/>
  <c r="J199" i="11"/>
  <c r="J201" i="11"/>
  <c r="J203" i="11"/>
  <c r="D129" i="17"/>
  <c r="I749" i="18"/>
  <c r="J32" i="9"/>
  <c r="K46" i="14"/>
  <c r="K46" i="12"/>
  <c r="K101" i="12"/>
  <c r="K103" i="12" s="1"/>
  <c r="K117" i="10"/>
  <c r="K46" i="13"/>
  <c r="I762" i="18"/>
  <c r="K36" i="10"/>
  <c r="K63" i="12"/>
  <c r="K65" i="12" s="1"/>
  <c r="K84" i="12"/>
  <c r="L125" i="8"/>
  <c r="I549" i="18"/>
  <c r="L162" i="8"/>
  <c r="I2289" i="18"/>
  <c r="K45" i="14"/>
  <c r="J110" i="15"/>
  <c r="D212" i="17"/>
  <c r="I1462" i="18"/>
  <c r="F151" i="11"/>
  <c r="M9" i="9"/>
  <c r="M10" i="9" s="1"/>
  <c r="N135" i="8"/>
  <c r="M44" i="8"/>
  <c r="I653" i="18"/>
  <c r="M49" i="8"/>
  <c r="M50" i="8" s="1"/>
  <c r="L26" i="9"/>
  <c r="K27" i="9" s="1"/>
  <c r="L21" i="9"/>
  <c r="L22" i="9" s="1"/>
  <c r="I718" i="18"/>
  <c r="L39" i="9"/>
  <c r="D208" i="17"/>
  <c r="F147" i="11"/>
  <c r="I1458" i="18"/>
  <c r="M5" i="15"/>
  <c r="M5" i="14"/>
  <c r="M5" i="13"/>
  <c r="M5" i="16"/>
  <c r="M5" i="9"/>
  <c r="M5" i="10"/>
  <c r="N167" i="8"/>
  <c r="N5" i="7" s="1"/>
  <c r="M5" i="8"/>
  <c r="M5" i="12"/>
  <c r="I708" i="18"/>
  <c r="M5" i="11"/>
  <c r="K45" i="12"/>
  <c r="I2083" i="18"/>
  <c r="K45" i="13"/>
  <c r="I2219" i="18"/>
  <c r="D296" i="17"/>
  <c r="F30" i="13"/>
  <c r="F32" i="13" s="1"/>
  <c r="I2216" i="18"/>
  <c r="K242" i="11"/>
  <c r="H739" i="18"/>
  <c r="K197" i="11"/>
  <c r="K300" i="11"/>
  <c r="I558" i="18" l="1"/>
  <c r="D108" i="17"/>
  <c r="I2093" i="18"/>
  <c r="J58" i="12"/>
  <c r="D283" i="17"/>
  <c r="J69" i="8"/>
  <c r="J139" i="8"/>
  <c r="J141" i="8" s="1"/>
  <c r="J661" i="18" s="1"/>
  <c r="I2137" i="18"/>
  <c r="I569" i="18"/>
  <c r="D287" i="17"/>
  <c r="K97" i="15"/>
  <c r="K98" i="15" s="1"/>
  <c r="K38" i="16" s="1"/>
  <c r="K30" i="16"/>
  <c r="K85" i="15"/>
  <c r="K86" i="15" s="1"/>
  <c r="K91" i="15"/>
  <c r="K92" i="15" s="1"/>
  <c r="I2605" i="18" s="1"/>
  <c r="J40" i="11"/>
  <c r="D189" i="17" s="1"/>
  <c r="J42" i="11"/>
  <c r="J46" i="16" s="1"/>
  <c r="K54" i="15"/>
  <c r="K55" i="15" s="1"/>
  <c r="J41" i="11"/>
  <c r="D190" i="17" s="1"/>
  <c r="J39" i="11"/>
  <c r="D188" i="17" s="1"/>
  <c r="J51" i="14"/>
  <c r="J53" i="14" s="1"/>
  <c r="J58" i="14" s="1"/>
  <c r="D288" i="17"/>
  <c r="D293" i="17"/>
  <c r="K47" i="14"/>
  <c r="K57" i="14" s="1"/>
  <c r="D299" i="17"/>
  <c r="I2203" i="18"/>
  <c r="J57" i="14"/>
  <c r="G639" i="18"/>
  <c r="J57" i="13"/>
  <c r="I2229" i="18"/>
  <c r="I2299" i="18"/>
  <c r="J79" i="10"/>
  <c r="D235" i="17"/>
  <c r="J160" i="10"/>
  <c r="I1605" i="18"/>
  <c r="J158" i="10"/>
  <c r="J77" i="10"/>
  <c r="I1583" i="18"/>
  <c r="D233" i="17"/>
  <c r="D234" i="17"/>
  <c r="J78" i="10"/>
  <c r="J159" i="10"/>
  <c r="I1594" i="18"/>
  <c r="D237" i="17"/>
  <c r="J162" i="10"/>
  <c r="J81" i="10"/>
  <c r="I1627" i="18"/>
  <c r="D236" i="17"/>
  <c r="J161" i="10"/>
  <c r="I1616" i="18"/>
  <c r="J80" i="10"/>
  <c r="F36" i="14"/>
  <c r="D307" i="17"/>
  <c r="I2287" i="18"/>
  <c r="D346" i="17"/>
  <c r="J39" i="16"/>
  <c r="I2626" i="18"/>
  <c r="K108" i="12"/>
  <c r="I2127" i="18"/>
  <c r="D112" i="17"/>
  <c r="I592" i="18"/>
  <c r="J97" i="8"/>
  <c r="K98" i="8" s="1"/>
  <c r="J89" i="8"/>
  <c r="K198" i="11"/>
  <c r="I582" i="18"/>
  <c r="K88" i="8"/>
  <c r="D192" i="17"/>
  <c r="J47" i="16"/>
  <c r="I1432" i="18"/>
  <c r="I2193" i="18"/>
  <c r="K109" i="12"/>
  <c r="D297" i="17"/>
  <c r="F36" i="13"/>
  <c r="I2217" i="18"/>
  <c r="K47" i="13"/>
  <c r="J96" i="12"/>
  <c r="J89" i="12"/>
  <c r="J91" i="12" s="1"/>
  <c r="I2159" i="18"/>
  <c r="D289" i="17"/>
  <c r="K2" i="15"/>
  <c r="K2" i="11"/>
  <c r="K2" i="14"/>
  <c r="K64" i="8"/>
  <c r="K65" i="8" s="1"/>
  <c r="K2" i="13"/>
  <c r="K124" i="8"/>
  <c r="L126" i="8" s="1"/>
  <c r="K2" i="12"/>
  <c r="K161" i="8"/>
  <c r="K163" i="8" s="1"/>
  <c r="K4" i="7" s="1"/>
  <c r="K58" i="8"/>
  <c r="K59" i="8" s="1"/>
  <c r="K2" i="10"/>
  <c r="K2" i="9"/>
  <c r="G673" i="18"/>
  <c r="K83" i="8"/>
  <c r="K2" i="16"/>
  <c r="K2" i="8"/>
  <c r="L242" i="11"/>
  <c r="L197" i="11"/>
  <c r="L300" i="11"/>
  <c r="H740" i="18"/>
  <c r="K32" i="9"/>
  <c r="I750" i="18"/>
  <c r="K47" i="12"/>
  <c r="I550" i="18"/>
  <c r="M125" i="8"/>
  <c r="M162" i="8"/>
  <c r="K109" i="15"/>
  <c r="D300" i="17"/>
  <c r="J58" i="13"/>
  <c r="I2240" i="18"/>
  <c r="K36" i="16"/>
  <c r="K107" i="15"/>
  <c r="I2594" i="18"/>
  <c r="O135" i="8"/>
  <c r="N44" i="8"/>
  <c r="I654" i="18"/>
  <c r="N49" i="8"/>
  <c r="N50" i="8" s="1"/>
  <c r="N9" i="9"/>
  <c r="N10" i="9" s="1"/>
  <c r="M26" i="9"/>
  <c r="L27" i="9" s="1"/>
  <c r="M21" i="9"/>
  <c r="M22" i="9" s="1"/>
  <c r="I719" i="18"/>
  <c r="M39" i="9"/>
  <c r="N5" i="16"/>
  <c r="N5" i="15"/>
  <c r="N5" i="14"/>
  <c r="N5" i="13"/>
  <c r="N5" i="8"/>
  <c r="N5" i="10"/>
  <c r="O167" i="8"/>
  <c r="O5" i="7" s="1"/>
  <c r="I709" i="18"/>
  <c r="N5" i="11"/>
  <c r="N5" i="9"/>
  <c r="N5" i="12"/>
  <c r="D284" i="17"/>
  <c r="J57" i="12"/>
  <c r="I2104" i="18"/>
  <c r="D121" i="17" l="1"/>
  <c r="J59" i="12"/>
  <c r="I2616" i="18"/>
  <c r="K37" i="16"/>
  <c r="K108" i="15"/>
  <c r="I1399" i="18"/>
  <c r="J44" i="16"/>
  <c r="D310" i="17"/>
  <c r="K58" i="15"/>
  <c r="K34" i="16" s="1"/>
  <c r="K57" i="15"/>
  <c r="K33" i="16" s="1"/>
  <c r="I2310" i="18"/>
  <c r="K59" i="15"/>
  <c r="I2580" i="18" s="1"/>
  <c r="I1421" i="18"/>
  <c r="D191" i="17"/>
  <c r="K56" i="15"/>
  <c r="I2547" i="18" s="1"/>
  <c r="I1388" i="18"/>
  <c r="J59" i="14"/>
  <c r="I2321" i="18" s="1"/>
  <c r="J43" i="16"/>
  <c r="J45" i="16"/>
  <c r="I1410" i="18"/>
  <c r="K51" i="14"/>
  <c r="K53" i="14" s="1"/>
  <c r="I2311" i="18" s="1"/>
  <c r="I2300" i="18"/>
  <c r="J59" i="13"/>
  <c r="D301" i="17" s="1"/>
  <c r="K90" i="8"/>
  <c r="I604" i="18" s="1"/>
  <c r="K110" i="12"/>
  <c r="K18" i="16" s="1"/>
  <c r="G640" i="18"/>
  <c r="L149" i="8"/>
  <c r="L150" i="8" s="1"/>
  <c r="L2" i="7" s="1"/>
  <c r="K102" i="15"/>
  <c r="K31" i="16"/>
  <c r="I2536" i="18"/>
  <c r="J95" i="12"/>
  <c r="J97" i="12" s="1"/>
  <c r="D290" i="17"/>
  <c r="I2170" i="18"/>
  <c r="M197" i="11"/>
  <c r="M300" i="11"/>
  <c r="H741" i="18"/>
  <c r="M242" i="11"/>
  <c r="J64" i="12"/>
  <c r="D285" i="17"/>
  <c r="I2115" i="18"/>
  <c r="L32" i="9"/>
  <c r="I751" i="18"/>
  <c r="K202" i="11"/>
  <c r="K201" i="11"/>
  <c r="K203" i="11"/>
  <c r="K200" i="11"/>
  <c r="K199" i="11"/>
  <c r="K84" i="8"/>
  <c r="N26" i="9"/>
  <c r="M27" i="9" s="1"/>
  <c r="N21" i="9"/>
  <c r="N22" i="9" s="1"/>
  <c r="N39" i="9"/>
  <c r="I720" i="18"/>
  <c r="I551" i="18"/>
  <c r="N162" i="8"/>
  <c r="N125" i="8"/>
  <c r="I559" i="18"/>
  <c r="K77" i="8"/>
  <c r="L78" i="8" s="1"/>
  <c r="K102" i="8"/>
  <c r="K103" i="8" s="1"/>
  <c r="I615" i="18"/>
  <c r="K4" i="13"/>
  <c r="K4" i="12"/>
  <c r="K4" i="11"/>
  <c r="K4" i="16"/>
  <c r="K4" i="8"/>
  <c r="K4" i="15"/>
  <c r="K4" i="9"/>
  <c r="K4" i="14"/>
  <c r="K4" i="10"/>
  <c r="K13" i="8"/>
  <c r="K14" i="8" s="1"/>
  <c r="I695" i="18"/>
  <c r="K25" i="8"/>
  <c r="K26" i="8" s="1"/>
  <c r="K52" i="13"/>
  <c r="K53" i="13" s="1"/>
  <c r="K57" i="13"/>
  <c r="I2230" i="18"/>
  <c r="P135" i="8"/>
  <c r="O44" i="8"/>
  <c r="I655" i="18"/>
  <c r="O9" i="9"/>
  <c r="O10" i="9" s="1"/>
  <c r="O49" i="8"/>
  <c r="O50" i="8" s="1"/>
  <c r="K51" i="12"/>
  <c r="K53" i="12" s="1"/>
  <c r="K58" i="12"/>
  <c r="I2094" i="18"/>
  <c r="K139" i="8"/>
  <c r="K141" i="8" s="1"/>
  <c r="I570" i="18"/>
  <c r="K69" i="8"/>
  <c r="O5" i="13"/>
  <c r="O5" i="16"/>
  <c r="O5" i="12"/>
  <c r="O5" i="15"/>
  <c r="O5" i="14"/>
  <c r="O5" i="10"/>
  <c r="P167" i="8"/>
  <c r="P5" i="7" s="1"/>
  <c r="I710" i="18"/>
  <c r="O5" i="11"/>
  <c r="O5" i="9"/>
  <c r="O5" i="8"/>
  <c r="I2558" i="18" l="1"/>
  <c r="K106" i="15"/>
  <c r="K104" i="15"/>
  <c r="K35" i="16"/>
  <c r="J66" i="14"/>
  <c r="J69" i="14" s="1"/>
  <c r="D311" i="17"/>
  <c r="I2569" i="18"/>
  <c r="K105" i="15"/>
  <c r="K32" i="16"/>
  <c r="K103" i="15"/>
  <c r="I2251" i="18"/>
  <c r="J65" i="13"/>
  <c r="I2204" i="18"/>
  <c r="K154" i="8"/>
  <c r="K155" i="8" s="1"/>
  <c r="K3" i="7" s="1"/>
  <c r="K140" i="8"/>
  <c r="K58" i="14"/>
  <c r="K59" i="14" s="1"/>
  <c r="K66" i="14" s="1"/>
  <c r="K130" i="8"/>
  <c r="N242" i="11"/>
  <c r="N197" i="11"/>
  <c r="N300" i="11"/>
  <c r="H742" i="18"/>
  <c r="D291" i="17"/>
  <c r="I2181" i="18"/>
  <c r="J102" i="12"/>
  <c r="J662" i="18"/>
  <c r="M32" i="9"/>
  <c r="I752" i="18"/>
  <c r="K57" i="12"/>
  <c r="K59" i="12" s="1"/>
  <c r="I2105" i="18"/>
  <c r="O162" i="8"/>
  <c r="I552" i="18"/>
  <c r="O125" i="8"/>
  <c r="O26" i="9"/>
  <c r="N27" i="9" s="1"/>
  <c r="O21" i="9"/>
  <c r="O22" i="9" s="1"/>
  <c r="O39" i="9"/>
  <c r="I721" i="18"/>
  <c r="P5" i="16"/>
  <c r="P5" i="13"/>
  <c r="P5" i="15"/>
  <c r="P5" i="12"/>
  <c r="P5" i="10"/>
  <c r="Q167" i="8"/>
  <c r="Q5" i="7" s="1"/>
  <c r="I711" i="18"/>
  <c r="P5" i="14"/>
  <c r="P5" i="11"/>
  <c r="P5" i="9"/>
  <c r="P5" i="8"/>
  <c r="I626" i="18"/>
  <c r="K107" i="8"/>
  <c r="K97" i="8"/>
  <c r="L98" i="8" s="1"/>
  <c r="I593" i="18"/>
  <c r="K89" i="8"/>
  <c r="I656" i="18"/>
  <c r="P44" i="8"/>
  <c r="P49" i="8"/>
  <c r="P50" i="8" s="1"/>
  <c r="Q135" i="8"/>
  <c r="P9" i="9"/>
  <c r="P10" i="9" s="1"/>
  <c r="L198" i="11"/>
  <c r="L88" i="8"/>
  <c r="I583" i="18"/>
  <c r="K77" i="10"/>
  <c r="K158" i="10"/>
  <c r="I1584" i="18"/>
  <c r="K78" i="10"/>
  <c r="K159" i="10"/>
  <c r="I1595" i="18"/>
  <c r="K162" i="10"/>
  <c r="I1628" i="18"/>
  <c r="K81" i="10"/>
  <c r="K160" i="10"/>
  <c r="K79" i="10"/>
  <c r="I1606" i="18"/>
  <c r="K58" i="13"/>
  <c r="K59" i="13" s="1"/>
  <c r="I2241" i="18"/>
  <c r="I1617" i="18"/>
  <c r="K161" i="10"/>
  <c r="K80" i="10"/>
  <c r="K78" i="12"/>
  <c r="K79" i="12" s="1"/>
  <c r="K38" i="11"/>
  <c r="I535" i="18"/>
  <c r="K71" i="12"/>
  <c r="K72" i="12" s="1"/>
  <c r="K29" i="15"/>
  <c r="L30" i="15" s="1"/>
  <c r="I513" i="18"/>
  <c r="K19" i="8"/>
  <c r="K138" i="11"/>
  <c r="L2" i="13"/>
  <c r="L2" i="14"/>
  <c r="L2" i="15"/>
  <c r="L2" i="11"/>
  <c r="L124" i="8"/>
  <c r="M126" i="8" s="1"/>
  <c r="L2" i="12"/>
  <c r="L2" i="10"/>
  <c r="L58" i="8"/>
  <c r="L59" i="8" s="1"/>
  <c r="L64" i="8"/>
  <c r="L65" i="8" s="1"/>
  <c r="G674" i="18"/>
  <c r="L2" i="16"/>
  <c r="L161" i="8"/>
  <c r="L163" i="8" s="1"/>
  <c r="L4" i="7" s="1"/>
  <c r="L83" i="8"/>
  <c r="L2" i="9"/>
  <c r="L2" i="8"/>
  <c r="J68" i="14" l="1"/>
  <c r="J67" i="14"/>
  <c r="D312" i="17" s="1"/>
  <c r="K110" i="15"/>
  <c r="K39" i="16" s="1"/>
  <c r="K3" i="16"/>
  <c r="K3" i="13"/>
  <c r="K3" i="12"/>
  <c r="K3" i="15"/>
  <c r="K3" i="9"/>
  <c r="K3" i="14"/>
  <c r="K3" i="11"/>
  <c r="K3" i="10"/>
  <c r="K3" i="8"/>
  <c r="J684" i="18"/>
  <c r="I2322" i="18"/>
  <c r="L90" i="8"/>
  <c r="L140" i="8" s="1"/>
  <c r="K65" i="13"/>
  <c r="I2252" i="18"/>
  <c r="K64" i="12"/>
  <c r="I2116" i="18"/>
  <c r="L54" i="15"/>
  <c r="L85" i="15"/>
  <c r="L86" i="15" s="1"/>
  <c r="L91" i="15"/>
  <c r="L92" i="15" s="1"/>
  <c r="L97" i="15"/>
  <c r="L98" i="15" s="1"/>
  <c r="L30" i="16"/>
  <c r="I2521" i="18"/>
  <c r="L200" i="11"/>
  <c r="L199" i="11"/>
  <c r="L201" i="11"/>
  <c r="L202" i="11"/>
  <c r="L203" i="11"/>
  <c r="K83" i="12"/>
  <c r="K85" i="12" s="1"/>
  <c r="I2138" i="18"/>
  <c r="I722" i="18"/>
  <c r="P21" i="9"/>
  <c r="P22" i="9" s="1"/>
  <c r="P39" i="9"/>
  <c r="P26" i="9"/>
  <c r="O27" i="9" s="1"/>
  <c r="L84" i="8"/>
  <c r="I657" i="18"/>
  <c r="R135" i="8"/>
  <c r="Q44" i="8"/>
  <c r="Q49" i="8"/>
  <c r="Q50" i="8" s="1"/>
  <c r="Q9" i="9"/>
  <c r="Q10" i="9" s="1"/>
  <c r="Q5" i="16"/>
  <c r="Q5" i="15"/>
  <c r="Q5" i="12"/>
  <c r="Q5" i="9"/>
  <c r="R167" i="8"/>
  <c r="R5" i="7" s="1"/>
  <c r="I712" i="18"/>
  <c r="Q5" i="14"/>
  <c r="Q5" i="13"/>
  <c r="Q5" i="11"/>
  <c r="Q5" i="8"/>
  <c r="Q5" i="10"/>
  <c r="L4" i="13"/>
  <c r="L4" i="14"/>
  <c r="L4" i="12"/>
  <c r="L4" i="11"/>
  <c r="L4" i="15"/>
  <c r="L13" i="8"/>
  <c r="L14" i="8" s="1"/>
  <c r="L4" i="9"/>
  <c r="L4" i="8"/>
  <c r="L4" i="16"/>
  <c r="L4" i="10"/>
  <c r="I696" i="18"/>
  <c r="L25" i="8"/>
  <c r="L26" i="8" s="1"/>
  <c r="D313" i="17"/>
  <c r="J87" i="14"/>
  <c r="J93" i="14" s="1"/>
  <c r="I2343" i="18"/>
  <c r="I553" i="18"/>
  <c r="P125" i="8"/>
  <c r="P162" i="8"/>
  <c r="J88" i="14"/>
  <c r="J94" i="14" s="1"/>
  <c r="D314" i="17"/>
  <c r="I2354" i="18"/>
  <c r="L139" i="8"/>
  <c r="L141" i="8" s="1"/>
  <c r="I571" i="18"/>
  <c r="L69" i="8"/>
  <c r="I560" i="18"/>
  <c r="L77" i="8"/>
  <c r="M78" i="8" s="1"/>
  <c r="O242" i="11"/>
  <c r="O197" i="11"/>
  <c r="O300" i="11"/>
  <c r="H743" i="18"/>
  <c r="G641" i="18"/>
  <c r="M149" i="8"/>
  <c r="M150" i="8" s="1"/>
  <c r="M2" i="7" s="1"/>
  <c r="L102" i="8"/>
  <c r="L103" i="8" s="1"/>
  <c r="I616" i="18"/>
  <c r="N32" i="9"/>
  <c r="I753" i="18"/>
  <c r="K43" i="11"/>
  <c r="K41" i="11"/>
  <c r="K42" i="11"/>
  <c r="K39" i="11"/>
  <c r="K40" i="11"/>
  <c r="I2149" i="18"/>
  <c r="K69" i="14"/>
  <c r="K68" i="14"/>
  <c r="K67" i="14"/>
  <c r="I2332" i="18" l="1"/>
  <c r="J86" i="14"/>
  <c r="J92" i="14" s="1"/>
  <c r="I2627" i="18"/>
  <c r="I605" i="18"/>
  <c r="L130" i="8"/>
  <c r="L154" i="8"/>
  <c r="L155" i="8" s="1"/>
  <c r="L3" i="7" s="1"/>
  <c r="K47" i="16"/>
  <c r="I1433" i="18"/>
  <c r="J103" i="14"/>
  <c r="D319" i="17"/>
  <c r="I2409" i="18"/>
  <c r="P300" i="11"/>
  <c r="H744" i="18"/>
  <c r="P197" i="11"/>
  <c r="P242" i="11"/>
  <c r="M198" i="11"/>
  <c r="M88" i="8"/>
  <c r="I584" i="18"/>
  <c r="L78" i="12"/>
  <c r="L79" i="12" s="1"/>
  <c r="L38" i="11"/>
  <c r="I536" i="18"/>
  <c r="R5" i="15"/>
  <c r="R5" i="12"/>
  <c r="R5" i="10"/>
  <c r="S167" i="8"/>
  <c r="S5" i="7" s="1"/>
  <c r="R5" i="11"/>
  <c r="I713" i="18"/>
  <c r="R5" i="14"/>
  <c r="R5" i="13"/>
  <c r="R5" i="16"/>
  <c r="R5" i="8"/>
  <c r="R5" i="9"/>
  <c r="L107" i="8"/>
  <c r="I627" i="18"/>
  <c r="K96" i="12"/>
  <c r="K89" i="12"/>
  <c r="K91" i="12" s="1"/>
  <c r="I2160" i="18"/>
  <c r="M2" i="14"/>
  <c r="M161" i="8"/>
  <c r="M163" i="8" s="1"/>
  <c r="M4" i="7" s="1"/>
  <c r="M2" i="11"/>
  <c r="M2" i="13"/>
  <c r="M124" i="8"/>
  <c r="N126" i="8" s="1"/>
  <c r="M2" i="12"/>
  <c r="M2" i="15"/>
  <c r="M58" i="8"/>
  <c r="M59" i="8" s="1"/>
  <c r="G675" i="18"/>
  <c r="M2" i="10"/>
  <c r="M83" i="8"/>
  <c r="M64" i="8"/>
  <c r="M65" i="8" s="1"/>
  <c r="M2" i="9"/>
  <c r="M2" i="16"/>
  <c r="M2" i="8"/>
  <c r="L81" i="10"/>
  <c r="I1629" i="18"/>
  <c r="L162" i="10"/>
  <c r="I1618" i="18"/>
  <c r="L161" i="10"/>
  <c r="L80" i="10"/>
  <c r="I1607" i="18"/>
  <c r="L79" i="10"/>
  <c r="L160" i="10"/>
  <c r="I1585" i="18"/>
  <c r="L158" i="10"/>
  <c r="L77" i="10"/>
  <c r="K86" i="14"/>
  <c r="K92" i="14" s="1"/>
  <c r="I2333" i="18"/>
  <c r="L29" i="15"/>
  <c r="M30" i="15" s="1"/>
  <c r="L71" i="12"/>
  <c r="L72" i="12" s="1"/>
  <c r="L138" i="11"/>
  <c r="L19" i="8"/>
  <c r="I514" i="18"/>
  <c r="I723" i="18"/>
  <c r="Q39" i="9"/>
  <c r="Q26" i="9"/>
  <c r="P27" i="9" s="1"/>
  <c r="Q21" i="9"/>
  <c r="Q22" i="9" s="1"/>
  <c r="L78" i="10"/>
  <c r="L159" i="10"/>
  <c r="I1596" i="18"/>
  <c r="K87" i="14"/>
  <c r="K93" i="14" s="1"/>
  <c r="I2344" i="18"/>
  <c r="J663" i="18"/>
  <c r="Q125" i="8"/>
  <c r="I554" i="18"/>
  <c r="Q162" i="8"/>
  <c r="K88" i="14"/>
  <c r="K94" i="14" s="1"/>
  <c r="I2355" i="18"/>
  <c r="R9" i="9"/>
  <c r="R10" i="9" s="1"/>
  <c r="S135" i="8"/>
  <c r="R44" i="8"/>
  <c r="I658" i="18"/>
  <c r="R49" i="8"/>
  <c r="R50" i="8" s="1"/>
  <c r="L109" i="15"/>
  <c r="L38" i="16"/>
  <c r="I2617" i="18"/>
  <c r="L37" i="16"/>
  <c r="L108" i="15"/>
  <c r="I2606" i="18"/>
  <c r="J104" i="14"/>
  <c r="D320" i="17"/>
  <c r="I2420" i="18"/>
  <c r="D318" i="17"/>
  <c r="J102" i="14"/>
  <c r="I2398" i="18"/>
  <c r="L107" i="15"/>
  <c r="L36" i="16"/>
  <c r="I2595" i="18"/>
  <c r="L55" i="15"/>
  <c r="L58" i="15"/>
  <c r="L56" i="15"/>
  <c r="L59" i="15"/>
  <c r="L57" i="15"/>
  <c r="K44" i="16"/>
  <c r="I1400" i="18"/>
  <c r="K43" i="16"/>
  <c r="I1389" i="18"/>
  <c r="L97" i="8"/>
  <c r="M98" i="8" s="1"/>
  <c r="L89" i="8"/>
  <c r="I594" i="18"/>
  <c r="L3" i="13"/>
  <c r="L3" i="12"/>
  <c r="L3" i="10"/>
  <c r="L3" i="9"/>
  <c r="J685" i="18"/>
  <c r="L3" i="14"/>
  <c r="L3" i="8"/>
  <c r="L3" i="11"/>
  <c r="K46" i="16"/>
  <c r="I1422" i="18"/>
  <c r="K45" i="16"/>
  <c r="I1411" i="18"/>
  <c r="O32" i="9"/>
  <c r="I754" i="18"/>
  <c r="L3" i="15" l="1"/>
  <c r="L3" i="16"/>
  <c r="M90" i="8"/>
  <c r="M140" i="8" s="1"/>
  <c r="I617" i="18"/>
  <c r="M102" i="8"/>
  <c r="M103" i="8" s="1"/>
  <c r="K104" i="14"/>
  <c r="I2421" i="18"/>
  <c r="M85" i="15"/>
  <c r="M86" i="15" s="1"/>
  <c r="M97" i="15"/>
  <c r="M98" i="15" s="1"/>
  <c r="M91" i="15"/>
  <c r="M92" i="15" s="1"/>
  <c r="M54" i="15"/>
  <c r="M30" i="16"/>
  <c r="I2522" i="18"/>
  <c r="M200" i="11"/>
  <c r="M199" i="11"/>
  <c r="M203" i="11"/>
  <c r="M201" i="11"/>
  <c r="M202" i="11"/>
  <c r="K102" i="14"/>
  <c r="I2399" i="18"/>
  <c r="I572" i="18"/>
  <c r="M139" i="8"/>
  <c r="M141" i="8" s="1"/>
  <c r="M69" i="8"/>
  <c r="M84" i="8"/>
  <c r="K103" i="14"/>
  <c r="I2410" i="18"/>
  <c r="I561" i="18"/>
  <c r="M77" i="8"/>
  <c r="N78" i="8" s="1"/>
  <c r="L33" i="16"/>
  <c r="L104" i="15"/>
  <c r="I2559" i="18"/>
  <c r="L106" i="15"/>
  <c r="I2581" i="18"/>
  <c r="L35" i="16"/>
  <c r="G642" i="18"/>
  <c r="N149" i="8"/>
  <c r="N150" i="8" s="1"/>
  <c r="N2" i="7" s="1"/>
  <c r="I2548" i="18"/>
  <c r="L103" i="15"/>
  <c r="L32" i="16"/>
  <c r="S5" i="15"/>
  <c r="S5" i="13"/>
  <c r="S5" i="12"/>
  <c r="S5" i="16"/>
  <c r="S5" i="14"/>
  <c r="S5" i="11"/>
  <c r="I714" i="18"/>
  <c r="T167" i="8"/>
  <c r="T5" i="7" s="1"/>
  <c r="S5" i="8"/>
  <c r="S5" i="9"/>
  <c r="S5" i="10"/>
  <c r="L34" i="16"/>
  <c r="L105" i="15"/>
  <c r="I2570" i="18"/>
  <c r="Q300" i="11"/>
  <c r="H745" i="18"/>
  <c r="Q197" i="11"/>
  <c r="Q242" i="11"/>
  <c r="L31" i="16"/>
  <c r="L102" i="15"/>
  <c r="I2537" i="18"/>
  <c r="P32" i="9"/>
  <c r="I755" i="18"/>
  <c r="M4" i="15"/>
  <c r="M4" i="14"/>
  <c r="M13" i="8"/>
  <c r="M14" i="8" s="1"/>
  <c r="M4" i="11"/>
  <c r="M4" i="12"/>
  <c r="M4" i="9"/>
  <c r="M4" i="8"/>
  <c r="M4" i="10"/>
  <c r="M4" i="16"/>
  <c r="M4" i="13"/>
  <c r="M25" i="8"/>
  <c r="M26" i="8" s="1"/>
  <c r="I697" i="18"/>
  <c r="R125" i="8"/>
  <c r="I555" i="18"/>
  <c r="R162" i="8"/>
  <c r="K95" i="12"/>
  <c r="K97" i="12" s="1"/>
  <c r="I2171" i="18"/>
  <c r="L39" i="11"/>
  <c r="L42" i="11"/>
  <c r="L43" i="11"/>
  <c r="L41" i="11"/>
  <c r="L40" i="11"/>
  <c r="I2150" i="18"/>
  <c r="S9" i="9"/>
  <c r="S10" i="9" s="1"/>
  <c r="S44" i="8"/>
  <c r="I659" i="18"/>
  <c r="S49" i="8"/>
  <c r="S50" i="8" s="1"/>
  <c r="T135" i="8"/>
  <c r="R39" i="9"/>
  <c r="R26" i="9"/>
  <c r="Q27" i="9" s="1"/>
  <c r="R21" i="9"/>
  <c r="R22" i="9" s="1"/>
  <c r="I724" i="18"/>
  <c r="L83" i="12"/>
  <c r="I2139" i="18"/>
  <c r="M154" i="8" l="1"/>
  <c r="M155" i="8" s="1"/>
  <c r="M3" i="7" s="1"/>
  <c r="I606" i="18"/>
  <c r="M130" i="8"/>
  <c r="L110" i="15"/>
  <c r="L39" i="16" s="1"/>
  <c r="K102" i="12"/>
  <c r="I2182" i="18"/>
  <c r="M78" i="12"/>
  <c r="M79" i="12" s="1"/>
  <c r="M38" i="11"/>
  <c r="I537" i="18"/>
  <c r="I595" i="18"/>
  <c r="M97" i="8"/>
  <c r="N98" i="8" s="1"/>
  <c r="M89" i="8"/>
  <c r="M58" i="15"/>
  <c r="M55" i="15"/>
  <c r="M59" i="15"/>
  <c r="M56" i="15"/>
  <c r="M57" i="15"/>
  <c r="M108" i="15"/>
  <c r="M37" i="16"/>
  <c r="I2607" i="18"/>
  <c r="M38" i="16"/>
  <c r="M109" i="15"/>
  <c r="I2618" i="18"/>
  <c r="N2" i="14"/>
  <c r="N2" i="11"/>
  <c r="N2" i="13"/>
  <c r="N2" i="10"/>
  <c r="N124" i="8"/>
  <c r="O126" i="8" s="1"/>
  <c r="N2" i="12"/>
  <c r="N2" i="15"/>
  <c r="N64" i="8"/>
  <c r="N65" i="8" s="1"/>
  <c r="G676" i="18"/>
  <c r="N161" i="8"/>
  <c r="N163" i="8" s="1"/>
  <c r="N4" i="7" s="1"/>
  <c r="N83" i="8"/>
  <c r="N2" i="9"/>
  <c r="N2" i="16"/>
  <c r="N2" i="8"/>
  <c r="N58" i="8"/>
  <c r="N59" i="8" s="1"/>
  <c r="M36" i="16"/>
  <c r="M107" i="15"/>
  <c r="I2596" i="18"/>
  <c r="T44" i="8"/>
  <c r="F45" i="8" s="1"/>
  <c r="I660" i="18"/>
  <c r="T49" i="8"/>
  <c r="T50" i="8" s="1"/>
  <c r="T9" i="9"/>
  <c r="T10" i="9" s="1"/>
  <c r="S162" i="8"/>
  <c r="I556" i="18"/>
  <c r="S125" i="8"/>
  <c r="J664" i="18"/>
  <c r="S26" i="9"/>
  <c r="R27" i="9" s="1"/>
  <c r="S21" i="9"/>
  <c r="S22" i="9" s="1"/>
  <c r="S39" i="9"/>
  <c r="I725" i="18"/>
  <c r="M29" i="15"/>
  <c r="N30" i="15" s="1"/>
  <c r="M71" i="12"/>
  <c r="M72" i="12" s="1"/>
  <c r="M19" i="8"/>
  <c r="O20" i="8" s="1"/>
  <c r="O52" i="11" s="1"/>
  <c r="M138" i="11"/>
  <c r="I515" i="18"/>
  <c r="T5" i="15"/>
  <c r="T5" i="16"/>
  <c r="T5" i="12"/>
  <c r="T5" i="14"/>
  <c r="T5" i="13"/>
  <c r="T5" i="11"/>
  <c r="I715" i="18"/>
  <c r="T5" i="10"/>
  <c r="T5" i="8"/>
  <c r="T5" i="9"/>
  <c r="M20" i="8"/>
  <c r="M52" i="11" s="1"/>
  <c r="L20" i="8"/>
  <c r="L52" i="11" s="1"/>
  <c r="N20" i="8"/>
  <c r="N52" i="11" s="1"/>
  <c r="I1619" i="18"/>
  <c r="M161" i="10"/>
  <c r="M80" i="10"/>
  <c r="L44" i="16"/>
  <c r="I1401" i="18"/>
  <c r="M79" i="10"/>
  <c r="M160" i="10"/>
  <c r="I1608" i="18"/>
  <c r="L45" i="16"/>
  <c r="I1412" i="18"/>
  <c r="M162" i="10"/>
  <c r="M81" i="10"/>
  <c r="I1630" i="18"/>
  <c r="L47" i="16"/>
  <c r="I1434" i="18"/>
  <c r="N198" i="11"/>
  <c r="N88" i="8"/>
  <c r="I585" i="18"/>
  <c r="M158" i="10"/>
  <c r="M77" i="10"/>
  <c r="I1586" i="18"/>
  <c r="R242" i="11"/>
  <c r="R197" i="11"/>
  <c r="R300" i="11"/>
  <c r="H746" i="18"/>
  <c r="L46" i="16"/>
  <c r="I1423" i="18"/>
  <c r="M78" i="10"/>
  <c r="M159" i="10"/>
  <c r="I1597" i="18"/>
  <c r="M107" i="8"/>
  <c r="I628" i="18"/>
  <c r="I756" i="18"/>
  <c r="Q32" i="9"/>
  <c r="I1390" i="18"/>
  <c r="L43" i="16"/>
  <c r="M3" i="11" l="1"/>
  <c r="M3" i="9"/>
  <c r="M3" i="15"/>
  <c r="J686" i="18"/>
  <c r="M3" i="12"/>
  <c r="M3" i="10"/>
  <c r="M3" i="13"/>
  <c r="M3" i="14"/>
  <c r="M3" i="8"/>
  <c r="M3" i="16"/>
  <c r="I2628" i="18"/>
  <c r="N90" i="8"/>
  <c r="I607" i="18" s="1"/>
  <c r="N30" i="16"/>
  <c r="N97" i="15"/>
  <c r="N98" i="15" s="1"/>
  <c r="N85" i="15"/>
  <c r="N86" i="15" s="1"/>
  <c r="N91" i="15"/>
  <c r="N92" i="15" s="1"/>
  <c r="N54" i="15"/>
  <c r="I2523" i="18"/>
  <c r="N37" i="12"/>
  <c r="N38" i="12" s="1"/>
  <c r="N103" i="10"/>
  <c r="N37" i="14"/>
  <c r="N38" i="14" s="1"/>
  <c r="I527" i="18"/>
  <c r="N212" i="11"/>
  <c r="N22" i="10"/>
  <c r="N37" i="13"/>
  <c r="N38" i="13" s="1"/>
  <c r="T21" i="9"/>
  <c r="T22" i="9" s="1"/>
  <c r="T39" i="9"/>
  <c r="I726" i="18"/>
  <c r="T26" i="9"/>
  <c r="H10" i="9"/>
  <c r="L37" i="13"/>
  <c r="L38" i="13" s="1"/>
  <c r="L37" i="14"/>
  <c r="L38" i="14" s="1"/>
  <c r="L212" i="11"/>
  <c r="L37" i="12"/>
  <c r="L38" i="12" s="1"/>
  <c r="I525" i="18"/>
  <c r="L103" i="10"/>
  <c r="L22" i="10"/>
  <c r="T125" i="8"/>
  <c r="I557" i="18"/>
  <c r="T162" i="8"/>
  <c r="H50" i="8"/>
  <c r="M43" i="11"/>
  <c r="M40" i="11"/>
  <c r="M39" i="11"/>
  <c r="M42" i="11"/>
  <c r="M41" i="11"/>
  <c r="M212" i="11"/>
  <c r="M37" i="13"/>
  <c r="M38" i="13" s="1"/>
  <c r="M37" i="14"/>
  <c r="M38" i="14" s="1"/>
  <c r="M103" i="10"/>
  <c r="I526" i="18"/>
  <c r="M37" i="12"/>
  <c r="M38" i="12" s="1"/>
  <c r="M22" i="10"/>
  <c r="S300" i="11"/>
  <c r="S197" i="11"/>
  <c r="H747" i="18"/>
  <c r="S242" i="11"/>
  <c r="I2151" i="18"/>
  <c r="I757" i="18"/>
  <c r="R32" i="9"/>
  <c r="D106" i="17"/>
  <c r="F115" i="8"/>
  <c r="I546" i="18"/>
  <c r="F33" i="8"/>
  <c r="N77" i="8"/>
  <c r="O78" i="8" s="1"/>
  <c r="I562" i="18"/>
  <c r="N84" i="8"/>
  <c r="M33" i="16"/>
  <c r="M104" i="15"/>
  <c r="I2560" i="18"/>
  <c r="N4" i="13"/>
  <c r="N4" i="16"/>
  <c r="N4" i="15"/>
  <c r="N4" i="14"/>
  <c r="N4" i="12"/>
  <c r="N4" i="11"/>
  <c r="N4" i="10"/>
  <c r="N13" i="8"/>
  <c r="N14" i="8" s="1"/>
  <c r="N4" i="8"/>
  <c r="N25" i="8"/>
  <c r="N26" i="8" s="1"/>
  <c r="I698" i="18"/>
  <c r="N4" i="9"/>
  <c r="M103" i="15"/>
  <c r="I2549" i="18"/>
  <c r="M32" i="16"/>
  <c r="N202" i="11"/>
  <c r="N201" i="11"/>
  <c r="N199" i="11"/>
  <c r="N203" i="11"/>
  <c r="N200" i="11"/>
  <c r="M106" i="15"/>
  <c r="M35" i="16"/>
  <c r="I2582" i="18"/>
  <c r="M102" i="15"/>
  <c r="M31" i="16"/>
  <c r="I2538" i="18"/>
  <c r="I573" i="18"/>
  <c r="N69" i="8"/>
  <c r="N139" i="8"/>
  <c r="N141" i="8" s="1"/>
  <c r="M34" i="16"/>
  <c r="I2571" i="18"/>
  <c r="M105" i="15"/>
  <c r="O37" i="13"/>
  <c r="O38" i="13" s="1"/>
  <c r="O37" i="14"/>
  <c r="O38" i="14" s="1"/>
  <c r="O103" i="10"/>
  <c r="O37" i="12"/>
  <c r="O38" i="12" s="1"/>
  <c r="I528" i="18"/>
  <c r="O212" i="11"/>
  <c r="O22" i="10"/>
  <c r="M83" i="12"/>
  <c r="I2140" i="18"/>
  <c r="G643" i="18"/>
  <c r="O149" i="8"/>
  <c r="O150" i="8" s="1"/>
  <c r="O2" i="7" s="1"/>
  <c r="N102" i="8"/>
  <c r="N103" i="8" s="1"/>
  <c r="I618" i="18"/>
  <c r="M110" i="15" l="1"/>
  <c r="M39" i="16" s="1"/>
  <c r="N154" i="8"/>
  <c r="N155" i="8" s="1"/>
  <c r="N3" i="7" s="1"/>
  <c r="N130" i="8"/>
  <c r="N140" i="8"/>
  <c r="N89" i="8"/>
  <c r="N97" i="8"/>
  <c r="O98" i="8" s="1"/>
  <c r="I596" i="18"/>
  <c r="J665" i="18"/>
  <c r="N45" i="14"/>
  <c r="I2292" i="18"/>
  <c r="N38" i="11"/>
  <c r="N78" i="12"/>
  <c r="N79" i="12" s="1"/>
  <c r="I538" i="18"/>
  <c r="M45" i="12"/>
  <c r="I2085" i="18"/>
  <c r="I2086" i="18"/>
  <c r="N45" i="12"/>
  <c r="N29" i="15"/>
  <c r="O30" i="15" s="1"/>
  <c r="N71" i="12"/>
  <c r="N72" i="12" s="1"/>
  <c r="N19" i="8"/>
  <c r="P20" i="8" s="1"/>
  <c r="P52" i="11" s="1"/>
  <c r="N138" i="11"/>
  <c r="I516" i="18"/>
  <c r="I2087" i="18"/>
  <c r="O45" i="12"/>
  <c r="M45" i="14"/>
  <c r="I2291" i="18"/>
  <c r="O198" i="11"/>
  <c r="O88" i="8"/>
  <c r="I586" i="18"/>
  <c r="M45" i="13"/>
  <c r="I2221" i="18"/>
  <c r="O45" i="14"/>
  <c r="I2293" i="18"/>
  <c r="N58" i="15"/>
  <c r="N55" i="15"/>
  <c r="N59" i="15"/>
  <c r="N56" i="15"/>
  <c r="N57" i="15"/>
  <c r="O45" i="13"/>
  <c r="I2223" i="18"/>
  <c r="M45" i="16"/>
  <c r="I1413" i="18"/>
  <c r="L45" i="12"/>
  <c r="I2084" i="18"/>
  <c r="N37" i="16"/>
  <c r="N108" i="15"/>
  <c r="I2608" i="18"/>
  <c r="M46" i="16"/>
  <c r="I1424" i="18"/>
  <c r="N36" i="16"/>
  <c r="I2597" i="18"/>
  <c r="N107" i="15"/>
  <c r="I1391" i="18"/>
  <c r="M43" i="16"/>
  <c r="L45" i="14"/>
  <c r="I2290" i="18"/>
  <c r="N38" i="16"/>
  <c r="N109" i="15"/>
  <c r="I2619" i="18"/>
  <c r="N159" i="10"/>
  <c r="N78" i="10"/>
  <c r="I1598" i="18"/>
  <c r="M44" i="16"/>
  <c r="I1402" i="18"/>
  <c r="L45" i="13"/>
  <c r="I2220" i="18"/>
  <c r="N81" i="10"/>
  <c r="I1631" i="18"/>
  <c r="N162" i="10"/>
  <c r="M47" i="16"/>
  <c r="I1435" i="18"/>
  <c r="N158" i="10"/>
  <c r="N77" i="10"/>
  <c r="I1587" i="18"/>
  <c r="H162" i="8"/>
  <c r="H125" i="8"/>
  <c r="H26" i="9"/>
  <c r="H21" i="9"/>
  <c r="H39" i="9"/>
  <c r="N160" i="10"/>
  <c r="N79" i="10"/>
  <c r="I1609" i="18"/>
  <c r="T27" i="9"/>
  <c r="S27" i="9"/>
  <c r="N161" i="10"/>
  <c r="I1620" i="18"/>
  <c r="N80" i="10"/>
  <c r="N107" i="8"/>
  <c r="I629" i="18"/>
  <c r="O2" i="13"/>
  <c r="O2" i="15"/>
  <c r="O2" i="12"/>
  <c r="O2" i="11"/>
  <c r="O58" i="8"/>
  <c r="O59" i="8" s="1"/>
  <c r="O2" i="16"/>
  <c r="O83" i="8"/>
  <c r="O2" i="10"/>
  <c r="G677" i="18"/>
  <c r="O124" i="8"/>
  <c r="P126" i="8" s="1"/>
  <c r="O64" i="8"/>
  <c r="O65" i="8" s="1"/>
  <c r="O161" i="8"/>
  <c r="O163" i="8" s="1"/>
  <c r="O4" i="7" s="1"/>
  <c r="O2" i="14"/>
  <c r="O2" i="9"/>
  <c r="O2" i="8"/>
  <c r="T242" i="11"/>
  <c r="T197" i="11"/>
  <c r="T300" i="11"/>
  <c r="H748" i="18"/>
  <c r="N45" i="13"/>
  <c r="I2222" i="18"/>
  <c r="N3" i="10" l="1"/>
  <c r="N3" i="11"/>
  <c r="N3" i="14"/>
  <c r="N3" i="15"/>
  <c r="N3" i="16"/>
  <c r="I2629" i="18"/>
  <c r="N3" i="8"/>
  <c r="N3" i="13"/>
  <c r="O90" i="8"/>
  <c r="N3" i="9"/>
  <c r="J687" i="18"/>
  <c r="N3" i="12"/>
  <c r="S32" i="9"/>
  <c r="I758" i="18"/>
  <c r="T32" i="9"/>
  <c r="I759" i="18"/>
  <c r="H27" i="9"/>
  <c r="H32" i="9" s="1"/>
  <c r="O140" i="8"/>
  <c r="I608" i="18"/>
  <c r="O130" i="8"/>
  <c r="O154" i="8"/>
  <c r="O155" i="8" s="1"/>
  <c r="O3" i="7" s="1"/>
  <c r="O202" i="11"/>
  <c r="O201" i="11"/>
  <c r="O199" i="11"/>
  <c r="O200" i="11"/>
  <c r="O203" i="11"/>
  <c r="I2152" i="18"/>
  <c r="N41" i="11"/>
  <c r="N43" i="11"/>
  <c r="N40" i="11"/>
  <c r="N42" i="11"/>
  <c r="N39" i="11"/>
  <c r="P37" i="13"/>
  <c r="P38" i="13" s="1"/>
  <c r="P37" i="14"/>
  <c r="P38" i="14" s="1"/>
  <c r="P212" i="11"/>
  <c r="P22" i="10"/>
  <c r="I529" i="18"/>
  <c r="P37" i="12"/>
  <c r="P38" i="12" s="1"/>
  <c r="P103" i="10"/>
  <c r="O4" i="13"/>
  <c r="O4" i="16"/>
  <c r="O4" i="14"/>
  <c r="O4" i="11"/>
  <c r="O4" i="12"/>
  <c r="O4" i="10"/>
  <c r="O4" i="8"/>
  <c r="O13" i="8"/>
  <c r="O14" i="8" s="1"/>
  <c r="O4" i="15"/>
  <c r="O25" i="8"/>
  <c r="O26" i="8" s="1"/>
  <c r="I699" i="18"/>
  <c r="O4" i="9"/>
  <c r="N83" i="12"/>
  <c r="I2141" i="18"/>
  <c r="O69" i="8"/>
  <c r="I574" i="18"/>
  <c r="O139" i="8"/>
  <c r="N33" i="16"/>
  <c r="I2561" i="18"/>
  <c r="N104" i="15"/>
  <c r="O85" i="15"/>
  <c r="O86" i="15" s="1"/>
  <c r="O54" i="15"/>
  <c r="O30" i="16"/>
  <c r="O97" i="15"/>
  <c r="O98" i="15" s="1"/>
  <c r="I2524" i="18"/>
  <c r="O91" i="15"/>
  <c r="O92" i="15" s="1"/>
  <c r="G644" i="18"/>
  <c r="P149" i="8"/>
  <c r="P150" i="8" s="1"/>
  <c r="P2" i="7" s="1"/>
  <c r="N103" i="15"/>
  <c r="N32" i="16"/>
  <c r="I2550" i="18"/>
  <c r="N106" i="15"/>
  <c r="N35" i="16"/>
  <c r="I2583" i="18"/>
  <c r="N102" i="15"/>
  <c r="N31" i="16"/>
  <c r="I2539" i="18"/>
  <c r="O102" i="8"/>
  <c r="O103" i="8" s="1"/>
  <c r="I619" i="18"/>
  <c r="O84" i="8"/>
  <c r="N34" i="16"/>
  <c r="N105" i="15"/>
  <c r="I2572" i="18"/>
  <c r="O77" i="8"/>
  <c r="P78" i="8" s="1"/>
  <c r="I563" i="18"/>
  <c r="F33" i="9" l="1"/>
  <c r="I760" i="18" s="1"/>
  <c r="O141" i="8"/>
  <c r="J666" i="18" s="1"/>
  <c r="N110" i="15"/>
  <c r="N39" i="16" s="1"/>
  <c r="O37" i="16"/>
  <c r="O108" i="15"/>
  <c r="I2609" i="18"/>
  <c r="O38" i="11"/>
  <c r="O78" i="12"/>
  <c r="O79" i="12" s="1"/>
  <c r="I2153" i="18" s="1"/>
  <c r="I539" i="18"/>
  <c r="O38" i="16"/>
  <c r="I2620" i="18"/>
  <c r="O109" i="15"/>
  <c r="O29" i="15"/>
  <c r="P30" i="15" s="1"/>
  <c r="O71" i="12"/>
  <c r="O72" i="12" s="1"/>
  <c r="O138" i="11"/>
  <c r="O19" i="8"/>
  <c r="Q20" i="8" s="1"/>
  <c r="Q52" i="11" s="1"/>
  <c r="I517" i="18"/>
  <c r="I1632" i="18"/>
  <c r="O162" i="10"/>
  <c r="O81" i="10"/>
  <c r="O159" i="10"/>
  <c r="O78" i="10"/>
  <c r="I1599" i="18"/>
  <c r="O55" i="15"/>
  <c r="O58" i="15"/>
  <c r="O56" i="15"/>
  <c r="O59" i="15"/>
  <c r="O57" i="15"/>
  <c r="O158" i="10"/>
  <c r="O77" i="10"/>
  <c r="I1588" i="18"/>
  <c r="O36" i="16"/>
  <c r="O107" i="15"/>
  <c r="I2598" i="18"/>
  <c r="O160" i="10"/>
  <c r="O79" i="10"/>
  <c r="I1610" i="18"/>
  <c r="O161" i="10"/>
  <c r="I1621" i="18"/>
  <c r="O80" i="10"/>
  <c r="P88" i="8"/>
  <c r="I587" i="18"/>
  <c r="P198" i="11"/>
  <c r="O3" i="14"/>
  <c r="O3" i="12"/>
  <c r="O3" i="16"/>
  <c r="O3" i="9"/>
  <c r="J688" i="18"/>
  <c r="O3" i="15"/>
  <c r="O3" i="8"/>
  <c r="O3" i="13"/>
  <c r="O3" i="10"/>
  <c r="O3" i="11"/>
  <c r="O89" i="8"/>
  <c r="O97" i="8"/>
  <c r="P98" i="8" s="1"/>
  <c r="I597" i="18"/>
  <c r="P45" i="12"/>
  <c r="I2088" i="18"/>
  <c r="N43" i="16"/>
  <c r="I1392" i="18"/>
  <c r="I1425" i="18"/>
  <c r="N46" i="16"/>
  <c r="I630" i="18"/>
  <c r="O107" i="8"/>
  <c r="N44" i="16"/>
  <c r="I1403" i="18"/>
  <c r="I2294" i="18"/>
  <c r="P45" i="14"/>
  <c r="N47" i="16"/>
  <c r="I1436" i="18"/>
  <c r="P45" i="13"/>
  <c r="I2224" i="18"/>
  <c r="N45" i="16"/>
  <c r="I1414" i="18"/>
  <c r="P2" i="14"/>
  <c r="P2" i="15"/>
  <c r="P124" i="8"/>
  <c r="Q126" i="8" s="1"/>
  <c r="P58" i="8"/>
  <c r="P59" i="8" s="1"/>
  <c r="G678" i="18"/>
  <c r="P2" i="16"/>
  <c r="P83" i="8"/>
  <c r="P2" i="12"/>
  <c r="P2" i="11"/>
  <c r="P64" i="8"/>
  <c r="P65" i="8" s="1"/>
  <c r="P2" i="8"/>
  <c r="P161" i="8"/>
  <c r="P163" i="8" s="1"/>
  <c r="P4" i="7" s="1"/>
  <c r="P2" i="13"/>
  <c r="P2" i="10"/>
  <c r="P2" i="9"/>
  <c r="F37" i="9" l="1"/>
  <c r="L40" i="9" s="1"/>
  <c r="D130" i="17"/>
  <c r="I2630" i="18"/>
  <c r="O83" i="12"/>
  <c r="I2142" i="18"/>
  <c r="P4" i="14"/>
  <c r="P4" i="13"/>
  <c r="P4" i="11"/>
  <c r="P4" i="12"/>
  <c r="P4" i="15"/>
  <c r="P25" i="8"/>
  <c r="P26" i="8" s="1"/>
  <c r="I700" i="18"/>
  <c r="P4" i="16"/>
  <c r="P4" i="10"/>
  <c r="P13" i="8"/>
  <c r="P14" i="8" s="1"/>
  <c r="P4" i="8"/>
  <c r="P4" i="9"/>
  <c r="P69" i="8"/>
  <c r="I575" i="18"/>
  <c r="P139" i="8"/>
  <c r="O41" i="11"/>
  <c r="O42" i="11"/>
  <c r="O43" i="11"/>
  <c r="O39" i="11"/>
  <c r="O40" i="11"/>
  <c r="P84" i="8"/>
  <c r="O104" i="15"/>
  <c r="O33" i="16"/>
  <c r="I2562" i="18"/>
  <c r="O106" i="15"/>
  <c r="I2584" i="18"/>
  <c r="O35" i="16"/>
  <c r="O103" i="15"/>
  <c r="O32" i="16"/>
  <c r="I2551" i="18"/>
  <c r="O34" i="16"/>
  <c r="I2573" i="18"/>
  <c r="O105" i="15"/>
  <c r="P200" i="11"/>
  <c r="P203" i="11"/>
  <c r="P202" i="11"/>
  <c r="P201" i="11"/>
  <c r="P199" i="11"/>
  <c r="P90" i="8"/>
  <c r="Q37" i="13"/>
  <c r="Q38" i="13" s="1"/>
  <c r="Q37" i="12"/>
  <c r="Q38" i="12" s="1"/>
  <c r="Q212" i="11"/>
  <c r="Q37" i="14"/>
  <c r="Q38" i="14" s="1"/>
  <c r="I530" i="18"/>
  <c r="Q22" i="10"/>
  <c r="Q103" i="10"/>
  <c r="P30" i="16"/>
  <c r="P97" i="15"/>
  <c r="P98" i="15" s="1"/>
  <c r="P85" i="15"/>
  <c r="P86" i="15" s="1"/>
  <c r="P91" i="15"/>
  <c r="P92" i="15" s="1"/>
  <c r="P54" i="15"/>
  <c r="I2525" i="18"/>
  <c r="P102" i="8"/>
  <c r="P103" i="8" s="1"/>
  <c r="I620" i="18"/>
  <c r="O102" i="15"/>
  <c r="O31" i="16"/>
  <c r="I2540" i="18"/>
  <c r="P77" i="8"/>
  <c r="Q78" i="8" s="1"/>
  <c r="I564" i="18"/>
  <c r="G645" i="18"/>
  <c r="Q149" i="8"/>
  <c r="Q150" i="8" s="1"/>
  <c r="Q2" i="7" s="1"/>
  <c r="P40" i="9" l="1"/>
  <c r="Q40" i="9" s="1"/>
  <c r="O40" i="9"/>
  <c r="N40" i="9"/>
  <c r="N36" i="10" s="1"/>
  <c r="M40" i="9"/>
  <c r="M36" i="10" s="1"/>
  <c r="P117" i="10"/>
  <c r="P63" i="12"/>
  <c r="P46" i="13"/>
  <c r="P47" i="13" s="1"/>
  <c r="P101" i="12"/>
  <c r="P84" i="12"/>
  <c r="P46" i="14"/>
  <c r="P47" i="14" s="1"/>
  <c r="I767" i="18"/>
  <c r="P36" i="10"/>
  <c r="P46" i="12"/>
  <c r="P47" i="12" s="1"/>
  <c r="O84" i="12"/>
  <c r="O85" i="12" s="1"/>
  <c r="O96" i="12" s="1"/>
  <c r="O63" i="12"/>
  <c r="O46" i="13"/>
  <c r="O47" i="13" s="1"/>
  <c r="I766" i="18"/>
  <c r="O101" i="12"/>
  <c r="O46" i="12"/>
  <c r="O47" i="12" s="1"/>
  <c r="O36" i="10"/>
  <c r="O117" i="10"/>
  <c r="O46" i="14"/>
  <c r="O47" i="14" s="1"/>
  <c r="L84" i="12"/>
  <c r="L85" i="12" s="1"/>
  <c r="L46" i="13"/>
  <c r="L47" i="13" s="1"/>
  <c r="L46" i="12"/>
  <c r="L47" i="12" s="1"/>
  <c r="L63" i="12"/>
  <c r="L46" i="14"/>
  <c r="L47" i="14" s="1"/>
  <c r="L101" i="12"/>
  <c r="I763" i="18"/>
  <c r="L117" i="10"/>
  <c r="L36" i="10"/>
  <c r="O110" i="15"/>
  <c r="O39" i="16" s="1"/>
  <c r="P158" i="10"/>
  <c r="P77" i="10"/>
  <c r="I1589" i="18"/>
  <c r="P160" i="10"/>
  <c r="I1611" i="18"/>
  <c r="P79" i="10"/>
  <c r="P89" i="8"/>
  <c r="P97" i="8"/>
  <c r="Q98" i="8" s="1"/>
  <c r="I598" i="18"/>
  <c r="P159" i="10"/>
  <c r="P78" i="10"/>
  <c r="I1600" i="18"/>
  <c r="O44" i="16"/>
  <c r="I1404" i="18"/>
  <c r="P71" i="12"/>
  <c r="P72" i="12" s="1"/>
  <c r="P138" i="11"/>
  <c r="I518" i="18"/>
  <c r="P29" i="15"/>
  <c r="Q30" i="15" s="1"/>
  <c r="P19" i="8"/>
  <c r="R20" i="8" s="1"/>
  <c r="R52" i="11" s="1"/>
  <c r="P37" i="16"/>
  <c r="P108" i="15"/>
  <c r="I2610" i="18"/>
  <c r="O47" i="16"/>
  <c r="I1437" i="18"/>
  <c r="P107" i="15"/>
  <c r="P36" i="16"/>
  <c r="I2599" i="18"/>
  <c r="O45" i="16"/>
  <c r="I1415" i="18"/>
  <c r="P78" i="12"/>
  <c r="P79" i="12" s="1"/>
  <c r="I2154" i="18" s="1"/>
  <c r="P38" i="11"/>
  <c r="I540" i="18"/>
  <c r="P140" i="8"/>
  <c r="P141" i="8" s="1"/>
  <c r="J667" i="18" s="1"/>
  <c r="P130" i="8"/>
  <c r="I609" i="18"/>
  <c r="P154" i="8"/>
  <c r="P155" i="8" s="1"/>
  <c r="P3" i="7" s="1"/>
  <c r="P161" i="10"/>
  <c r="P80" i="10"/>
  <c r="I1622" i="18"/>
  <c r="P81" i="10"/>
  <c r="P162" i="10"/>
  <c r="I1633" i="18"/>
  <c r="I631" i="18"/>
  <c r="P107" i="8"/>
  <c r="P55" i="15"/>
  <c r="P58" i="15"/>
  <c r="P59" i="15"/>
  <c r="P56" i="15"/>
  <c r="P57" i="15"/>
  <c r="O43" i="16"/>
  <c r="I1393" i="18"/>
  <c r="I1426" i="18"/>
  <c r="O46" i="16"/>
  <c r="P109" i="15"/>
  <c r="P38" i="16"/>
  <c r="I2621" i="18"/>
  <c r="Q2" i="16"/>
  <c r="Q2" i="14"/>
  <c r="Q2" i="13"/>
  <c r="G679" i="18"/>
  <c r="Q2" i="12"/>
  <c r="Q2" i="11"/>
  <c r="Q64" i="8"/>
  <c r="Q65" i="8" s="1"/>
  <c r="Q2" i="8"/>
  <c r="Q58" i="8"/>
  <c r="Q59" i="8" s="1"/>
  <c r="Q2" i="15"/>
  <c r="Q161" i="8"/>
  <c r="Q163" i="8" s="1"/>
  <c r="Q4" i="7" s="1"/>
  <c r="Q2" i="10"/>
  <c r="Q83" i="8"/>
  <c r="Q2" i="9"/>
  <c r="Q124" i="8"/>
  <c r="R126" i="8" s="1"/>
  <c r="Q45" i="14"/>
  <c r="I2295" i="18"/>
  <c r="Q88" i="8"/>
  <c r="I588" i="18"/>
  <c r="Q198" i="11"/>
  <c r="Q199" i="11" s="1"/>
  <c r="Q45" i="12"/>
  <c r="I2089" i="18"/>
  <c r="Q45" i="13"/>
  <c r="I2225" i="18"/>
  <c r="N84" i="12" l="1"/>
  <c r="N85" i="12" s="1"/>
  <c r="I2163" i="18" s="1"/>
  <c r="N101" i="12"/>
  <c r="M46" i="12"/>
  <c r="M47" i="12" s="1"/>
  <c r="M58" i="12" s="1"/>
  <c r="N117" i="10"/>
  <c r="I765" i="18"/>
  <c r="N46" i="13"/>
  <c r="N47" i="13" s="1"/>
  <c r="N57" i="13" s="1"/>
  <c r="N46" i="14"/>
  <c r="N47" i="14" s="1"/>
  <c r="N63" i="12"/>
  <c r="N46" i="12"/>
  <c r="N47" i="12" s="1"/>
  <c r="I2097" i="18" s="1"/>
  <c r="M46" i="14"/>
  <c r="M47" i="14" s="1"/>
  <c r="M57" i="14" s="1"/>
  <c r="M46" i="13"/>
  <c r="M47" i="13" s="1"/>
  <c r="M57" i="13" s="1"/>
  <c r="M117" i="10"/>
  <c r="M63" i="12"/>
  <c r="M84" i="12"/>
  <c r="M85" i="12" s="1"/>
  <c r="M89" i="12" s="1"/>
  <c r="M91" i="12" s="1"/>
  <c r="I764" i="18"/>
  <c r="M101" i="12"/>
  <c r="I2631" i="18"/>
  <c r="I2164" i="18"/>
  <c r="O89" i="12"/>
  <c r="O91" i="12" s="1"/>
  <c r="O95" i="12" s="1"/>
  <c r="O97" i="12" s="1"/>
  <c r="L58" i="12"/>
  <c r="L51" i="12"/>
  <c r="L53" i="12" s="1"/>
  <c r="I2095" i="18"/>
  <c r="L52" i="13"/>
  <c r="L53" i="13" s="1"/>
  <c r="L57" i="13"/>
  <c r="I2231" i="18"/>
  <c r="N89" i="12"/>
  <c r="N91" i="12" s="1"/>
  <c r="N96" i="12"/>
  <c r="P58" i="12"/>
  <c r="P51" i="12"/>
  <c r="P53" i="12" s="1"/>
  <c r="I2099" i="18"/>
  <c r="L96" i="12"/>
  <c r="L89" i="12"/>
  <c r="L91" i="12" s="1"/>
  <c r="I2161" i="18"/>
  <c r="I2303" i="18"/>
  <c r="N57" i="14"/>
  <c r="N51" i="14"/>
  <c r="N53" i="14" s="1"/>
  <c r="M96" i="12"/>
  <c r="I2162" i="18"/>
  <c r="L51" i="14"/>
  <c r="L53" i="14" s="1"/>
  <c r="I2301" i="18"/>
  <c r="L57" i="14"/>
  <c r="O51" i="14"/>
  <c r="O53" i="14" s="1"/>
  <c r="O57" i="14"/>
  <c r="I2304" i="18"/>
  <c r="O51" i="12"/>
  <c r="O53" i="12" s="1"/>
  <c r="O58" i="12"/>
  <c r="I2098" i="18"/>
  <c r="O57" i="13"/>
  <c r="O52" i="13"/>
  <c r="O53" i="13" s="1"/>
  <c r="I2234" i="18"/>
  <c r="N58" i="12"/>
  <c r="I768" i="18"/>
  <c r="Q46" i="12"/>
  <c r="Q47" i="12" s="1"/>
  <c r="Q36" i="10"/>
  <c r="Q84" i="12"/>
  <c r="Q117" i="10"/>
  <c r="Q46" i="13"/>
  <c r="Q47" i="13" s="1"/>
  <c r="Q63" i="12"/>
  <c r="Q46" i="14"/>
  <c r="Q47" i="14" s="1"/>
  <c r="Q101" i="12"/>
  <c r="R40" i="9"/>
  <c r="P51" i="14"/>
  <c r="P53" i="14" s="1"/>
  <c r="I2305" i="18"/>
  <c r="P57" i="14"/>
  <c r="I2096" i="18"/>
  <c r="P52" i="13"/>
  <c r="P53" i="13" s="1"/>
  <c r="P57" i="13"/>
  <c r="I2235" i="18"/>
  <c r="Q90" i="8"/>
  <c r="Q130" i="8" s="1"/>
  <c r="P42" i="11"/>
  <c r="P39" i="11"/>
  <c r="P40" i="11"/>
  <c r="P43" i="11"/>
  <c r="P41" i="11"/>
  <c r="G646" i="18"/>
  <c r="R149" i="8"/>
  <c r="R150" i="8" s="1"/>
  <c r="R2" i="7" s="1"/>
  <c r="Q84" i="8"/>
  <c r="Q4" i="14"/>
  <c r="Q4" i="15"/>
  <c r="Q13" i="8"/>
  <c r="Q14" i="8" s="1"/>
  <c r="Q4" i="12"/>
  <c r="Q25" i="8"/>
  <c r="Q26" i="8" s="1"/>
  <c r="I701" i="18"/>
  <c r="Q4" i="10"/>
  <c r="Q4" i="16"/>
  <c r="Q4" i="13"/>
  <c r="Q4" i="8"/>
  <c r="Q4" i="11"/>
  <c r="Q4" i="9"/>
  <c r="P104" i="15"/>
  <c r="P33" i="16"/>
  <c r="I2563" i="18"/>
  <c r="P103" i="15"/>
  <c r="P32" i="16"/>
  <c r="I2552" i="18"/>
  <c r="Q77" i="8"/>
  <c r="R78" i="8" s="1"/>
  <c r="I565" i="18"/>
  <c r="P35" i="16"/>
  <c r="I2585" i="18"/>
  <c r="P106" i="15"/>
  <c r="Q30" i="16"/>
  <c r="Q97" i="15"/>
  <c r="Q98" i="15" s="1"/>
  <c r="Q54" i="15"/>
  <c r="Q85" i="15"/>
  <c r="Q86" i="15" s="1"/>
  <c r="Q91" i="15"/>
  <c r="Q92" i="15" s="1"/>
  <c r="I2526" i="18"/>
  <c r="P34" i="16"/>
  <c r="P105" i="15"/>
  <c r="I2574" i="18"/>
  <c r="Q69" i="8"/>
  <c r="I576" i="18"/>
  <c r="Q139" i="8"/>
  <c r="P83" i="12"/>
  <c r="P85" i="12" s="1"/>
  <c r="I2143" i="18"/>
  <c r="Q200" i="11"/>
  <c r="Q203" i="11"/>
  <c r="Q202" i="11"/>
  <c r="Q201" i="11"/>
  <c r="Q102" i="8"/>
  <c r="Q103" i="8" s="1"/>
  <c r="I621" i="18"/>
  <c r="R37" i="12"/>
  <c r="R38" i="12" s="1"/>
  <c r="R212" i="11"/>
  <c r="R103" i="10"/>
  <c r="R22" i="10"/>
  <c r="R37" i="14"/>
  <c r="R38" i="14" s="1"/>
  <c r="I531" i="18"/>
  <c r="R37" i="13"/>
  <c r="R38" i="13" s="1"/>
  <c r="P3" i="16"/>
  <c r="P3" i="12"/>
  <c r="P3" i="11"/>
  <c r="P3" i="15"/>
  <c r="P3" i="9"/>
  <c r="J689" i="18"/>
  <c r="P3" i="8"/>
  <c r="P3" i="14"/>
  <c r="P3" i="13"/>
  <c r="P3" i="10"/>
  <c r="P31" i="16"/>
  <c r="P102" i="15"/>
  <c r="I2541" i="18"/>
  <c r="N51" i="12" l="1"/>
  <c r="N53" i="12" s="1"/>
  <c r="M51" i="12"/>
  <c r="M53" i="12" s="1"/>
  <c r="M57" i="12" s="1"/>
  <c r="M59" i="12" s="1"/>
  <c r="I2233" i="18"/>
  <c r="I2175" i="18"/>
  <c r="N52" i="13"/>
  <c r="N53" i="13" s="1"/>
  <c r="I2244" i="18" s="1"/>
  <c r="I2232" i="18"/>
  <c r="M52" i="13"/>
  <c r="M53" i="13" s="1"/>
  <c r="I2243" i="18" s="1"/>
  <c r="M51" i="14"/>
  <c r="M53" i="14" s="1"/>
  <c r="I2302" i="18"/>
  <c r="I2236" i="18"/>
  <c r="Q52" i="13"/>
  <c r="Q53" i="13" s="1"/>
  <c r="Q57" i="13"/>
  <c r="Q57" i="14"/>
  <c r="I2306" i="18"/>
  <c r="Q51" i="14"/>
  <c r="Q53" i="14" s="1"/>
  <c r="Q58" i="14" s="1"/>
  <c r="Q51" i="12"/>
  <c r="Q53" i="12" s="1"/>
  <c r="I2111" i="18" s="1"/>
  <c r="I2100" i="18"/>
  <c r="Q58" i="12"/>
  <c r="M95" i="12"/>
  <c r="M97" i="12" s="1"/>
  <c r="I2173" i="18"/>
  <c r="L58" i="13"/>
  <c r="L59" i="13" s="1"/>
  <c r="I2242" i="18"/>
  <c r="I2107" i="18"/>
  <c r="L57" i="12"/>
  <c r="L59" i="12" s="1"/>
  <c r="I2106" i="18"/>
  <c r="Q154" i="8"/>
  <c r="Q155" i="8" s="1"/>
  <c r="Q3" i="7" s="1"/>
  <c r="I610" i="18"/>
  <c r="L95" i="12"/>
  <c r="L97" i="12" s="1"/>
  <c r="I2172" i="18"/>
  <c r="L58" i="14"/>
  <c r="L59" i="14" s="1"/>
  <c r="I2312" i="18"/>
  <c r="P57" i="12"/>
  <c r="P59" i="12" s="1"/>
  <c r="I2110" i="18"/>
  <c r="O58" i="13"/>
  <c r="O59" i="13" s="1"/>
  <c r="I2245" i="18"/>
  <c r="Q140" i="8"/>
  <c r="Q141" i="8" s="1"/>
  <c r="J668" i="18" s="1"/>
  <c r="O57" i="12"/>
  <c r="O59" i="12" s="1"/>
  <c r="I2109" i="18"/>
  <c r="I769" i="18"/>
  <c r="R36" i="10"/>
  <c r="R84" i="12"/>
  <c r="R46" i="14"/>
  <c r="R101" i="12"/>
  <c r="R117" i="10"/>
  <c r="R46" i="12"/>
  <c r="R63" i="12"/>
  <c r="R46" i="13"/>
  <c r="S40" i="9"/>
  <c r="O58" i="14"/>
  <c r="O59" i="14" s="1"/>
  <c r="I2315" i="18"/>
  <c r="I2174" i="18"/>
  <c r="N95" i="12"/>
  <c r="N97" i="12" s="1"/>
  <c r="N57" i="12"/>
  <c r="N59" i="12" s="1"/>
  <c r="I2108" i="18"/>
  <c r="N58" i="14"/>
  <c r="N59" i="14" s="1"/>
  <c r="I2314" i="18"/>
  <c r="P58" i="13"/>
  <c r="P59" i="13" s="1"/>
  <c r="I2246" i="18"/>
  <c r="I2313" i="18"/>
  <c r="M58" i="14"/>
  <c r="M59" i="14" s="1"/>
  <c r="P58" i="14"/>
  <c r="P59" i="14" s="1"/>
  <c r="I2316" i="18"/>
  <c r="P110" i="15"/>
  <c r="I2632" i="18" s="1"/>
  <c r="Q78" i="10"/>
  <c r="I1601" i="18"/>
  <c r="Q159" i="10"/>
  <c r="Q78" i="12"/>
  <c r="Q79" i="12" s="1"/>
  <c r="I2155" i="18" s="1"/>
  <c r="Q38" i="11"/>
  <c r="I541" i="18"/>
  <c r="P89" i="12"/>
  <c r="P91" i="12" s="1"/>
  <c r="P96" i="12"/>
  <c r="I2165" i="18"/>
  <c r="R198" i="11"/>
  <c r="I589" i="18"/>
  <c r="R88" i="8"/>
  <c r="Q58" i="13"/>
  <c r="Q59" i="13" s="1"/>
  <c r="I2247" i="18"/>
  <c r="P45" i="16"/>
  <c r="I1416" i="18"/>
  <c r="Q97" i="8"/>
  <c r="R98" i="8" s="1"/>
  <c r="Q89" i="8"/>
  <c r="I599" i="18"/>
  <c r="P47" i="16"/>
  <c r="I1438" i="18"/>
  <c r="P44" i="16"/>
  <c r="I1405" i="18"/>
  <c r="P43" i="16"/>
  <c r="I1394" i="18"/>
  <c r="R45" i="13"/>
  <c r="I2226" i="18"/>
  <c r="R2" i="14"/>
  <c r="R2" i="16"/>
  <c r="R2" i="12"/>
  <c r="R2" i="13"/>
  <c r="R83" i="8"/>
  <c r="R2" i="9"/>
  <c r="R2" i="11"/>
  <c r="G680" i="18"/>
  <c r="R2" i="15"/>
  <c r="R161" i="8"/>
  <c r="R163" i="8" s="1"/>
  <c r="R4" i="7" s="1"/>
  <c r="R64" i="8"/>
  <c r="R65" i="8" s="1"/>
  <c r="R58" i="8"/>
  <c r="R59" i="8" s="1"/>
  <c r="R2" i="10"/>
  <c r="R2" i="8"/>
  <c r="R124" i="8"/>
  <c r="S126" i="8" s="1"/>
  <c r="R45" i="14"/>
  <c r="I2296" i="18"/>
  <c r="I2186" i="18"/>
  <c r="O102" i="12"/>
  <c r="O103" i="12" s="1"/>
  <c r="R45" i="12"/>
  <c r="I2090" i="18"/>
  <c r="Q158" i="10"/>
  <c r="I1590" i="18"/>
  <c r="Q77" i="10"/>
  <c r="Q108" i="15"/>
  <c r="Q37" i="16"/>
  <c r="I2611" i="18"/>
  <c r="Q160" i="10"/>
  <c r="I1612" i="18"/>
  <c r="Q79" i="10"/>
  <c r="Q107" i="15"/>
  <c r="Q36" i="16"/>
  <c r="I2600" i="18"/>
  <c r="Q161" i="10"/>
  <c r="Q80" i="10"/>
  <c r="I1623" i="18"/>
  <c r="Q55" i="15"/>
  <c r="Q58" i="15"/>
  <c r="Q59" i="15"/>
  <c r="Q56" i="15"/>
  <c r="Q57" i="15"/>
  <c r="Q29" i="15"/>
  <c r="R30" i="15" s="1"/>
  <c r="Q138" i="11"/>
  <c r="Q71" i="12"/>
  <c r="Q72" i="12" s="1"/>
  <c r="I519" i="18"/>
  <c r="Q19" i="8"/>
  <c r="S20" i="8" s="1"/>
  <c r="S52" i="11" s="1"/>
  <c r="I632" i="18"/>
  <c r="Q107" i="8"/>
  <c r="P46" i="16"/>
  <c r="I1427" i="18"/>
  <c r="Q162" i="10"/>
  <c r="I1634" i="18"/>
  <c r="Q81" i="10"/>
  <c r="Q38" i="16"/>
  <c r="Q109" i="15"/>
  <c r="I2622" i="18"/>
  <c r="N58" i="13" l="1"/>
  <c r="N59" i="13" s="1"/>
  <c r="M58" i="13"/>
  <c r="M59" i="13" s="1"/>
  <c r="Q59" i="14"/>
  <c r="Q66" i="14" s="1"/>
  <c r="P39" i="16"/>
  <c r="Q57" i="12"/>
  <c r="Q59" i="12" s="1"/>
  <c r="J690" i="18"/>
  <c r="Q3" i="10"/>
  <c r="Q3" i="13"/>
  <c r="Q3" i="11"/>
  <c r="Q3" i="8"/>
  <c r="Q3" i="9"/>
  <c r="Q3" i="12"/>
  <c r="Q3" i="14"/>
  <c r="Q3" i="15"/>
  <c r="R47" i="14"/>
  <c r="R57" i="14" s="1"/>
  <c r="R47" i="13"/>
  <c r="R52" i="13" s="1"/>
  <c r="R53" i="13" s="1"/>
  <c r="I2317" i="18"/>
  <c r="Q3" i="16"/>
  <c r="I2253" i="18"/>
  <c r="L65" i="13"/>
  <c r="L64" i="12"/>
  <c r="L65" i="12" s="1"/>
  <c r="I2117" i="18"/>
  <c r="I2257" i="18"/>
  <c r="P65" i="13"/>
  <c r="P66" i="13" s="1"/>
  <c r="M102" i="12"/>
  <c r="M103" i="12" s="1"/>
  <c r="I2184" i="18"/>
  <c r="O65" i="13"/>
  <c r="O66" i="13" s="1"/>
  <c r="I2256" i="18"/>
  <c r="O109" i="12"/>
  <c r="I2197" i="18"/>
  <c r="L102" i="12"/>
  <c r="L103" i="12" s="1"/>
  <c r="I2183" i="18"/>
  <c r="O66" i="14"/>
  <c r="I2326" i="18"/>
  <c r="I2120" i="18"/>
  <c r="O64" i="12"/>
  <c r="O65" i="12" s="1"/>
  <c r="M65" i="13"/>
  <c r="I2254" i="18"/>
  <c r="R47" i="12"/>
  <c r="R58" i="12" s="1"/>
  <c r="I2121" i="18"/>
  <c r="P64" i="12"/>
  <c r="P65" i="12" s="1"/>
  <c r="I2185" i="18"/>
  <c r="N102" i="12"/>
  <c r="N103" i="12" s="1"/>
  <c r="I2323" i="18"/>
  <c r="L66" i="14"/>
  <c r="S46" i="13"/>
  <c r="S63" i="12"/>
  <c r="S46" i="12"/>
  <c r="S46" i="14"/>
  <c r="S101" i="12"/>
  <c r="S117" i="10"/>
  <c r="S36" i="10"/>
  <c r="S84" i="12"/>
  <c r="I770" i="18"/>
  <c r="T40" i="9"/>
  <c r="N65" i="13"/>
  <c r="I2255" i="18"/>
  <c r="M64" i="12"/>
  <c r="M65" i="12" s="1"/>
  <c r="I2118" i="18"/>
  <c r="P66" i="14"/>
  <c r="I2327" i="18"/>
  <c r="M66" i="14"/>
  <c r="I2324" i="18"/>
  <c r="N66" i="14"/>
  <c r="I2325" i="18"/>
  <c r="N64" i="12"/>
  <c r="N65" i="12" s="1"/>
  <c r="I2119" i="18"/>
  <c r="R85" i="15"/>
  <c r="R86" i="15" s="1"/>
  <c r="R91" i="15"/>
  <c r="R92" i="15" s="1"/>
  <c r="I2527" i="18"/>
  <c r="R97" i="15"/>
  <c r="R98" i="15" s="1"/>
  <c r="R30" i="16"/>
  <c r="R54" i="15"/>
  <c r="I577" i="18"/>
  <c r="R69" i="8"/>
  <c r="R139" i="8"/>
  <c r="Q104" i="15"/>
  <c r="Q33" i="16"/>
  <c r="I2564" i="18"/>
  <c r="R4" i="14"/>
  <c r="R4" i="16"/>
  <c r="R4" i="15"/>
  <c r="R4" i="12"/>
  <c r="R25" i="8"/>
  <c r="R26" i="8" s="1"/>
  <c r="R4" i="13"/>
  <c r="R4" i="8"/>
  <c r="R13" i="8"/>
  <c r="R14" i="8" s="1"/>
  <c r="R4" i="11"/>
  <c r="R4" i="9"/>
  <c r="I702" i="18"/>
  <c r="R4" i="10"/>
  <c r="Q103" i="15"/>
  <c r="Q32" i="16"/>
  <c r="I2553" i="18"/>
  <c r="Q106" i="15"/>
  <c r="I2586" i="18"/>
  <c r="Q35" i="16"/>
  <c r="P95" i="12"/>
  <c r="P97" i="12" s="1"/>
  <c r="I2176" i="18"/>
  <c r="Q34" i="16"/>
  <c r="Q105" i="15"/>
  <c r="I2575" i="18"/>
  <c r="Q31" i="16"/>
  <c r="Q102" i="15"/>
  <c r="I2542" i="18"/>
  <c r="R84" i="8"/>
  <c r="Q65" i="13"/>
  <c r="Q66" i="13" s="1"/>
  <c r="I2258" i="18"/>
  <c r="Q40" i="11"/>
  <c r="Q43" i="11"/>
  <c r="Q42" i="11"/>
  <c r="Q39" i="11"/>
  <c r="Q41" i="11"/>
  <c r="R102" i="8"/>
  <c r="R103" i="8" s="1"/>
  <c r="I622" i="18"/>
  <c r="S37" i="12"/>
  <c r="S38" i="12" s="1"/>
  <c r="S212" i="11"/>
  <c r="S103" i="10"/>
  <c r="S37" i="14"/>
  <c r="S38" i="14" s="1"/>
  <c r="S22" i="10"/>
  <c r="I532" i="18"/>
  <c r="S37" i="13"/>
  <c r="S38" i="13" s="1"/>
  <c r="S149" i="8"/>
  <c r="S150" i="8" s="1"/>
  <c r="S2" i="7" s="1"/>
  <c r="G647" i="18"/>
  <c r="Q83" i="12"/>
  <c r="Q85" i="12" s="1"/>
  <c r="I2144" i="18"/>
  <c r="R90" i="8"/>
  <c r="R77" i="8"/>
  <c r="S78" i="8" s="1"/>
  <c r="I566" i="18"/>
  <c r="R200" i="11"/>
  <c r="R201" i="11"/>
  <c r="R203" i="11"/>
  <c r="R202" i="11"/>
  <c r="R199" i="11"/>
  <c r="I2328" i="18" l="1"/>
  <c r="I2122" i="18"/>
  <c r="Q64" i="12"/>
  <c r="Q65" i="12" s="1"/>
  <c r="Q108" i="12" s="1"/>
  <c r="R51" i="14"/>
  <c r="R53" i="14" s="1"/>
  <c r="I2307" i="18"/>
  <c r="R57" i="13"/>
  <c r="I2237" i="18"/>
  <c r="O108" i="12"/>
  <c r="O110" i="12" s="1"/>
  <c r="I2131" i="18"/>
  <c r="T46" i="12"/>
  <c r="T63" i="12"/>
  <c r="T117" i="10"/>
  <c r="T46" i="13"/>
  <c r="T46" i="14"/>
  <c r="T101" i="12"/>
  <c r="T84" i="12"/>
  <c r="I771" i="18"/>
  <c r="T36" i="10"/>
  <c r="O67" i="14"/>
  <c r="O69" i="14"/>
  <c r="O68" i="14"/>
  <c r="L109" i="12"/>
  <c r="I2194" i="18"/>
  <c r="I2267" i="18"/>
  <c r="O71" i="13"/>
  <c r="O72" i="13" s="1"/>
  <c r="L69" i="14"/>
  <c r="L68" i="14"/>
  <c r="L67" i="14"/>
  <c r="N108" i="12"/>
  <c r="I2130" i="18"/>
  <c r="I2101" i="18"/>
  <c r="I2196" i="18"/>
  <c r="N109" i="12"/>
  <c r="Q71" i="13"/>
  <c r="Q72" i="13" s="1"/>
  <c r="I2269" i="18"/>
  <c r="I2195" i="18"/>
  <c r="M109" i="12"/>
  <c r="R51" i="12"/>
  <c r="R53" i="12" s="1"/>
  <c r="R57" i="12" s="1"/>
  <c r="R59" i="12" s="1"/>
  <c r="N68" i="14"/>
  <c r="N69" i="14"/>
  <c r="N67" i="14"/>
  <c r="I2132" i="18"/>
  <c r="P108" i="12"/>
  <c r="I2133" i="18"/>
  <c r="P68" i="14"/>
  <c r="P67" i="14"/>
  <c r="P69" i="14"/>
  <c r="M108" i="12"/>
  <c r="I2129" i="18"/>
  <c r="I2268" i="18"/>
  <c r="P71" i="13"/>
  <c r="P72" i="13" s="1"/>
  <c r="L108" i="12"/>
  <c r="I2128" i="18"/>
  <c r="M68" i="14"/>
  <c r="M67" i="14"/>
  <c r="M69" i="14"/>
  <c r="Q110" i="15"/>
  <c r="I2633" i="18" s="1"/>
  <c r="Q46" i="16"/>
  <c r="I1428" i="18"/>
  <c r="R140" i="8"/>
  <c r="R141" i="8" s="1"/>
  <c r="J669" i="18" s="1"/>
  <c r="I611" i="18"/>
  <c r="R130" i="8"/>
  <c r="R154" i="8"/>
  <c r="R155" i="8" s="1"/>
  <c r="R3" i="7" s="1"/>
  <c r="I2248" i="18"/>
  <c r="R58" i="13"/>
  <c r="S45" i="14"/>
  <c r="S47" i="14" s="1"/>
  <c r="I2297" i="18"/>
  <c r="R158" i="10"/>
  <c r="I1591" i="18"/>
  <c r="R77" i="10"/>
  <c r="I2091" i="18"/>
  <c r="S45" i="12"/>
  <c r="S47" i="12" s="1"/>
  <c r="R160" i="10"/>
  <c r="I1613" i="18"/>
  <c r="R79" i="10"/>
  <c r="S198" i="11"/>
  <c r="I590" i="18"/>
  <c r="S88" i="8"/>
  <c r="Q67" i="14"/>
  <c r="Q68" i="14"/>
  <c r="Q69" i="14"/>
  <c r="R89" i="8"/>
  <c r="R97" i="8"/>
  <c r="S98" i="8" s="1"/>
  <c r="I600" i="18"/>
  <c r="Q89" i="12"/>
  <c r="Q91" i="12" s="1"/>
  <c r="Q96" i="12"/>
  <c r="I2166" i="18"/>
  <c r="Q45" i="16"/>
  <c r="I1417" i="18"/>
  <c r="R55" i="15"/>
  <c r="R58" i="15"/>
  <c r="R56" i="15"/>
  <c r="R57" i="15"/>
  <c r="R59" i="15"/>
  <c r="I633" i="18"/>
  <c r="R107" i="8"/>
  <c r="P102" i="12"/>
  <c r="P103" i="12" s="1"/>
  <c r="I2187" i="18"/>
  <c r="I1624" i="18"/>
  <c r="R161" i="10"/>
  <c r="R80" i="10"/>
  <c r="Q47" i="16"/>
  <c r="I1439" i="18"/>
  <c r="R81" i="10"/>
  <c r="R162" i="10"/>
  <c r="I1635" i="18"/>
  <c r="R58" i="14"/>
  <c r="R59" i="14" s="1"/>
  <c r="I2318" i="18"/>
  <c r="R38" i="16"/>
  <c r="R109" i="15"/>
  <c r="I2623" i="18"/>
  <c r="R29" i="15"/>
  <c r="S30" i="15" s="1"/>
  <c r="R71" i="12"/>
  <c r="R72" i="12" s="1"/>
  <c r="R138" i="11"/>
  <c r="I520" i="18"/>
  <c r="R19" i="8"/>
  <c r="T20" i="8" s="1"/>
  <c r="T52" i="11" s="1"/>
  <c r="R108" i="15"/>
  <c r="R37" i="16"/>
  <c r="I2612" i="18"/>
  <c r="S2" i="14"/>
  <c r="S2" i="15"/>
  <c r="S2" i="16"/>
  <c r="S2" i="12"/>
  <c r="S2" i="10"/>
  <c r="S2" i="13"/>
  <c r="S83" i="8"/>
  <c r="S2" i="11"/>
  <c r="S2" i="9"/>
  <c r="S161" i="8"/>
  <c r="S163" i="8" s="1"/>
  <c r="S4" i="7" s="1"/>
  <c r="S64" i="8"/>
  <c r="S65" i="8" s="1"/>
  <c r="S58" i="8"/>
  <c r="S59" i="8" s="1"/>
  <c r="G681" i="18"/>
  <c r="S2" i="8"/>
  <c r="S124" i="8"/>
  <c r="T126" i="8" s="1"/>
  <c r="R107" i="15"/>
  <c r="R36" i="16"/>
  <c r="I2601" i="18"/>
  <c r="R78" i="12"/>
  <c r="R79" i="12" s="1"/>
  <c r="I2156" i="18" s="1"/>
  <c r="R38" i="11"/>
  <c r="I542" i="18"/>
  <c r="Q43" i="16"/>
  <c r="I1395" i="18"/>
  <c r="Q44" i="16"/>
  <c r="I1406" i="18"/>
  <c r="R78" i="10"/>
  <c r="I1602" i="18"/>
  <c r="R159" i="10"/>
  <c r="S45" i="13"/>
  <c r="S47" i="13" s="1"/>
  <c r="I2227" i="18"/>
  <c r="R59" i="13" l="1"/>
  <c r="R65" i="13" s="1"/>
  <c r="R66" i="13" s="1"/>
  <c r="Q39" i="16"/>
  <c r="M110" i="12"/>
  <c r="I2206" i="18" s="1"/>
  <c r="I2345" i="18"/>
  <c r="L87" i="14"/>
  <c r="L93" i="14" s="1"/>
  <c r="I2338" i="18"/>
  <c r="P86" i="14"/>
  <c r="P92" i="14" s="1"/>
  <c r="I2336" i="18"/>
  <c r="N86" i="14"/>
  <c r="N92" i="14" s="1"/>
  <c r="O88" i="14"/>
  <c r="O94" i="14" s="1"/>
  <c r="I2359" i="18"/>
  <c r="I2337" i="18"/>
  <c r="O86" i="14"/>
  <c r="O92" i="14" s="1"/>
  <c r="I2357" i="18"/>
  <c r="M88" i="14"/>
  <c r="M94" i="14" s="1"/>
  <c r="M87" i="14"/>
  <c r="M93" i="14" s="1"/>
  <c r="I2346" i="18"/>
  <c r="I2112" i="18"/>
  <c r="L110" i="12"/>
  <c r="I2279" i="18"/>
  <c r="P21" i="16"/>
  <c r="P88" i="14"/>
  <c r="P94" i="14" s="1"/>
  <c r="I2360" i="18"/>
  <c r="O21" i="16"/>
  <c r="I2278" i="18"/>
  <c r="I2348" i="18"/>
  <c r="O87" i="14"/>
  <c r="O93" i="14" s="1"/>
  <c r="N87" i="14"/>
  <c r="N93" i="14" s="1"/>
  <c r="I2347" i="18"/>
  <c r="M86" i="14"/>
  <c r="M92" i="14" s="1"/>
  <c r="I2335" i="18"/>
  <c r="I2280" i="18"/>
  <c r="Q21" i="16"/>
  <c r="N110" i="12"/>
  <c r="L88" i="14"/>
  <c r="L94" i="14" s="1"/>
  <c r="I2356" i="18"/>
  <c r="P87" i="14"/>
  <c r="P93" i="14" s="1"/>
  <c r="I2349" i="18"/>
  <c r="I2198" i="18"/>
  <c r="P109" i="12"/>
  <c r="P110" i="12" s="1"/>
  <c r="N88" i="14"/>
  <c r="N94" i="14" s="1"/>
  <c r="I2358" i="18"/>
  <c r="I2334" i="18"/>
  <c r="L86" i="14"/>
  <c r="L92" i="14" s="1"/>
  <c r="I2208" i="18"/>
  <c r="O18" i="16"/>
  <c r="I2259" i="18"/>
  <c r="S4" i="14"/>
  <c r="S4" i="16"/>
  <c r="S4" i="10"/>
  <c r="S4" i="11"/>
  <c r="S4" i="15"/>
  <c r="S25" i="8"/>
  <c r="S26" i="8" s="1"/>
  <c r="S4" i="12"/>
  <c r="S13" i="8"/>
  <c r="S14" i="8" s="1"/>
  <c r="S4" i="13"/>
  <c r="S4" i="9"/>
  <c r="I703" i="18"/>
  <c r="S4" i="8"/>
  <c r="R64" i="12"/>
  <c r="R65" i="12" s="1"/>
  <c r="I2123" i="18"/>
  <c r="R66" i="14"/>
  <c r="I2329" i="18"/>
  <c r="Q95" i="12"/>
  <c r="Q97" i="12" s="1"/>
  <c r="I2177" i="18"/>
  <c r="R3" i="14"/>
  <c r="R3" i="12"/>
  <c r="R3" i="13"/>
  <c r="R3" i="15"/>
  <c r="R3" i="8"/>
  <c r="R3" i="9"/>
  <c r="J691" i="18"/>
  <c r="R3" i="11"/>
  <c r="R3" i="16"/>
  <c r="R3" i="10"/>
  <c r="S52" i="13"/>
  <c r="S53" i="13" s="1"/>
  <c r="S57" i="13"/>
  <c r="I2238" i="18"/>
  <c r="R34" i="16"/>
  <c r="R105" i="15"/>
  <c r="I2576" i="18"/>
  <c r="R31" i="16"/>
  <c r="R102" i="15"/>
  <c r="I2543" i="18"/>
  <c r="I578" i="18"/>
  <c r="S139" i="8"/>
  <c r="S69" i="8"/>
  <c r="S84" i="8"/>
  <c r="S57" i="14"/>
  <c r="S51" i="14"/>
  <c r="S53" i="14" s="1"/>
  <c r="I2308" i="18"/>
  <c r="S102" i="8"/>
  <c r="S103" i="8" s="1"/>
  <c r="I623" i="18"/>
  <c r="Q88" i="14"/>
  <c r="Q94" i="14" s="1"/>
  <c r="I2361" i="18"/>
  <c r="R39" i="11"/>
  <c r="R43" i="11"/>
  <c r="R41" i="11"/>
  <c r="R42" i="11"/>
  <c r="R40" i="11"/>
  <c r="Q87" i="14"/>
  <c r="Q93" i="14" s="1"/>
  <c r="I2350" i="18"/>
  <c r="Q86" i="14"/>
  <c r="Q92" i="14" s="1"/>
  <c r="I2339" i="18"/>
  <c r="T37" i="13"/>
  <c r="T38" i="13" s="1"/>
  <c r="T37" i="14"/>
  <c r="T38" i="14" s="1"/>
  <c r="T37" i="12"/>
  <c r="T38" i="12" s="1"/>
  <c r="T212" i="11"/>
  <c r="T22" i="10"/>
  <c r="I533" i="18"/>
  <c r="T103" i="10"/>
  <c r="H20" i="8"/>
  <c r="H52" i="11" s="1"/>
  <c r="S90" i="8"/>
  <c r="S202" i="11"/>
  <c r="S201" i="11"/>
  <c r="S203" i="11"/>
  <c r="S200" i="11"/>
  <c r="S199" i="11"/>
  <c r="T149" i="8"/>
  <c r="T150" i="8" s="1"/>
  <c r="T2" i="7" s="1"/>
  <c r="G648" i="18"/>
  <c r="R83" i="12"/>
  <c r="R85" i="12" s="1"/>
  <c r="I2145" i="18"/>
  <c r="S91" i="15"/>
  <c r="S92" i="15" s="1"/>
  <c r="S54" i="15"/>
  <c r="S97" i="15"/>
  <c r="S98" i="15" s="1"/>
  <c r="S85" i="15"/>
  <c r="S86" i="15" s="1"/>
  <c r="S30" i="16"/>
  <c r="I2528" i="18"/>
  <c r="R35" i="16"/>
  <c r="R106" i="15"/>
  <c r="I2587" i="18"/>
  <c r="R104" i="15"/>
  <c r="R33" i="16"/>
  <c r="I2565" i="18"/>
  <c r="S51" i="12"/>
  <c r="S53" i="12" s="1"/>
  <c r="I2102" i="18"/>
  <c r="S58" i="12"/>
  <c r="S77" i="8"/>
  <c r="T78" i="8" s="1"/>
  <c r="I567" i="18"/>
  <c r="R32" i="16"/>
  <c r="R103" i="15"/>
  <c r="I2554" i="18"/>
  <c r="M18" i="16" l="1"/>
  <c r="P18" i="16"/>
  <c r="I2209" i="18"/>
  <c r="I2424" i="18"/>
  <c r="N104" i="14"/>
  <c r="P103" i="14"/>
  <c r="P106" i="14" s="1"/>
  <c r="I2415" i="18"/>
  <c r="N103" i="14"/>
  <c r="I2413" i="18"/>
  <c r="O104" i="14"/>
  <c r="I2425" i="18"/>
  <c r="I2414" i="18"/>
  <c r="O103" i="14"/>
  <c r="O106" i="14" s="1"/>
  <c r="N102" i="14"/>
  <c r="I2402" i="18"/>
  <c r="R71" i="13"/>
  <c r="R72" i="13" s="1"/>
  <c r="I2270" i="18"/>
  <c r="R108" i="12"/>
  <c r="I2134" i="18"/>
  <c r="L18" i="16"/>
  <c r="I2205" i="18"/>
  <c r="L104" i="14"/>
  <c r="I2422" i="18"/>
  <c r="N18" i="16"/>
  <c r="I2207" i="18"/>
  <c r="M103" i="14"/>
  <c r="I2412" i="18"/>
  <c r="M104" i="14"/>
  <c r="I2423" i="18"/>
  <c r="O102" i="14"/>
  <c r="O105" i="14" s="1"/>
  <c r="I2403" i="18"/>
  <c r="M102" i="14"/>
  <c r="I2401" i="18"/>
  <c r="I2404" i="18"/>
  <c r="P102" i="14"/>
  <c r="P105" i="14" s="1"/>
  <c r="L102" i="14"/>
  <c r="I2400" i="18"/>
  <c r="I2426" i="18"/>
  <c r="P104" i="14"/>
  <c r="L103" i="14"/>
  <c r="I2411" i="18"/>
  <c r="R110" i="15"/>
  <c r="I2634" i="18" s="1"/>
  <c r="T198" i="11"/>
  <c r="I591" i="18"/>
  <c r="T88" i="8"/>
  <c r="H78" i="8"/>
  <c r="S78" i="10"/>
  <c r="I1603" i="18"/>
  <c r="S159" i="10"/>
  <c r="R45" i="16"/>
  <c r="I1418" i="18"/>
  <c r="R43" i="16"/>
  <c r="I1396" i="18"/>
  <c r="R69" i="14"/>
  <c r="R68" i="14"/>
  <c r="R67" i="14"/>
  <c r="I612" i="18"/>
  <c r="S154" i="8"/>
  <c r="S155" i="8" s="1"/>
  <c r="S3" i="7" s="1"/>
  <c r="S130" i="8"/>
  <c r="S140" i="8"/>
  <c r="S141" i="8" s="1"/>
  <c r="J670" i="18" s="1"/>
  <c r="Q104" i="14"/>
  <c r="I2427" i="18"/>
  <c r="I634" i="18"/>
  <c r="S107" i="8"/>
  <c r="I2249" i="18"/>
  <c r="S58" i="13"/>
  <c r="S59" i="13" s="1"/>
  <c r="S109" i="15"/>
  <c r="S38" i="16"/>
  <c r="I2624" i="18"/>
  <c r="T45" i="13"/>
  <c r="T47" i="13" s="1"/>
  <c r="I2228" i="18"/>
  <c r="H38" i="13"/>
  <c r="H45" i="13" s="1"/>
  <c r="S58" i="14"/>
  <c r="S59" i="14" s="1"/>
  <c r="I2319" i="18"/>
  <c r="S78" i="12"/>
  <c r="S79" i="12" s="1"/>
  <c r="I2157" i="18" s="1"/>
  <c r="S38" i="11"/>
  <c r="I543" i="18"/>
  <c r="S58" i="15"/>
  <c r="S55" i="15"/>
  <c r="S56" i="15"/>
  <c r="S59" i="15"/>
  <c r="S57" i="15"/>
  <c r="I1592" i="18"/>
  <c r="S77" i="10"/>
  <c r="S158" i="10"/>
  <c r="S57" i="12"/>
  <c r="S59" i="12" s="1"/>
  <c r="I2113" i="18"/>
  <c r="S160" i="10"/>
  <c r="I1614" i="18"/>
  <c r="S79" i="10"/>
  <c r="I1625" i="18"/>
  <c r="S161" i="10"/>
  <c r="S80" i="10"/>
  <c r="H37" i="12"/>
  <c r="H37" i="13"/>
  <c r="H103" i="10"/>
  <c r="H37" i="14"/>
  <c r="H212" i="11"/>
  <c r="H22" i="10"/>
  <c r="T45" i="12"/>
  <c r="T47" i="12" s="1"/>
  <c r="I2092" i="18"/>
  <c r="H38" i="12"/>
  <c r="H45" i="12" s="1"/>
  <c r="S107" i="15"/>
  <c r="S36" i="16"/>
  <c r="I2602" i="18"/>
  <c r="I2613" i="18"/>
  <c r="S108" i="15"/>
  <c r="S37" i="16"/>
  <c r="S89" i="8"/>
  <c r="S97" i="8"/>
  <c r="T98" i="8" s="1"/>
  <c r="I601" i="18"/>
  <c r="R44" i="16"/>
  <c r="I1407" i="18"/>
  <c r="R46" i="16"/>
  <c r="I1429" i="18"/>
  <c r="S81" i="10"/>
  <c r="S162" i="10"/>
  <c r="I1636" i="18"/>
  <c r="R89" i="12"/>
  <c r="R91" i="12" s="1"/>
  <c r="R96" i="12"/>
  <c r="I2167" i="18"/>
  <c r="I2188" i="18"/>
  <c r="Q102" i="12"/>
  <c r="Q103" i="12" s="1"/>
  <c r="R47" i="16"/>
  <c r="I1440" i="18"/>
  <c r="S29" i="15"/>
  <c r="T30" i="15" s="1"/>
  <c r="S71" i="12"/>
  <c r="S72" i="12" s="1"/>
  <c r="S138" i="11"/>
  <c r="I521" i="18"/>
  <c r="S19" i="8"/>
  <c r="T45" i="14"/>
  <c r="T47" i="14" s="1"/>
  <c r="I2298" i="18"/>
  <c r="H38" i="14"/>
  <c r="H45" i="14" s="1"/>
  <c r="I2405" i="18"/>
  <c r="Q102" i="14"/>
  <c r="Q105" i="14" s="1"/>
  <c r="Q103" i="14"/>
  <c r="Q106" i="14" s="1"/>
  <c r="I2416" i="18"/>
  <c r="T2" i="14"/>
  <c r="T2" i="15"/>
  <c r="T2" i="13"/>
  <c r="T2" i="16"/>
  <c r="T58" i="8"/>
  <c r="T59" i="8" s="1"/>
  <c r="T2" i="8"/>
  <c r="T161" i="8"/>
  <c r="T163" i="8" s="1"/>
  <c r="T4" i="7" s="1"/>
  <c r="T64" i="8"/>
  <c r="T65" i="8" s="1"/>
  <c r="T2" i="10"/>
  <c r="T124" i="8"/>
  <c r="T2" i="11"/>
  <c r="T2" i="12"/>
  <c r="G682" i="18"/>
  <c r="T83" i="8"/>
  <c r="T84" i="8" s="1"/>
  <c r="T2" i="9"/>
  <c r="R39" i="16" l="1"/>
  <c r="P24" i="16"/>
  <c r="I2437" i="18"/>
  <c r="O25" i="16"/>
  <c r="I2447" i="18"/>
  <c r="Q109" i="12"/>
  <c r="Q110" i="12" s="1"/>
  <c r="I2199" i="18"/>
  <c r="I2281" i="18"/>
  <c r="R21" i="16"/>
  <c r="O24" i="16"/>
  <c r="I2436" i="18"/>
  <c r="Q25" i="16"/>
  <c r="I2449" i="18"/>
  <c r="I2438" i="18"/>
  <c r="Q24" i="16"/>
  <c r="P25" i="16"/>
  <c r="I2448" i="18"/>
  <c r="S66" i="14"/>
  <c r="I2330" i="18"/>
  <c r="S65" i="13"/>
  <c r="S66" i="13" s="1"/>
  <c r="I2260" i="18"/>
  <c r="I568" i="18"/>
  <c r="T77" i="8"/>
  <c r="H59" i="8"/>
  <c r="H77" i="8" s="1"/>
  <c r="T51" i="12"/>
  <c r="T53" i="12" s="1"/>
  <c r="T58" i="12"/>
  <c r="I2103" i="18"/>
  <c r="H47" i="12"/>
  <c r="S41" i="11"/>
  <c r="S40" i="11"/>
  <c r="S43" i="11"/>
  <c r="S42" i="11"/>
  <c r="S39" i="11"/>
  <c r="I2340" i="18"/>
  <c r="R86" i="14"/>
  <c r="R92" i="14" s="1"/>
  <c r="R87" i="14"/>
  <c r="R93" i="14" s="1"/>
  <c r="I2351" i="18"/>
  <c r="H198" i="11"/>
  <c r="H88" i="8"/>
  <c r="S103" i="15"/>
  <c r="I2555" i="18"/>
  <c r="S32" i="16"/>
  <c r="S34" i="16"/>
  <c r="S105" i="15"/>
  <c r="I2577" i="18"/>
  <c r="S31" i="16"/>
  <c r="I2544" i="18"/>
  <c r="S102" i="15"/>
  <c r="R95" i="12"/>
  <c r="R97" i="12" s="1"/>
  <c r="I2178" i="18"/>
  <c r="S33" i="16"/>
  <c r="S104" i="15"/>
  <c r="I2566" i="18"/>
  <c r="S35" i="16"/>
  <c r="S106" i="15"/>
  <c r="I2588" i="18"/>
  <c r="S3" i="15"/>
  <c r="S3" i="13"/>
  <c r="S3" i="16"/>
  <c r="S3" i="12"/>
  <c r="S3" i="14"/>
  <c r="S3" i="8"/>
  <c r="S3" i="9"/>
  <c r="J692" i="18"/>
  <c r="S3" i="11"/>
  <c r="S3" i="10"/>
  <c r="R88" i="14"/>
  <c r="R94" i="14" s="1"/>
  <c r="I2362" i="18"/>
  <c r="T52" i="13"/>
  <c r="T53" i="13" s="1"/>
  <c r="T57" i="13"/>
  <c r="I2239" i="18"/>
  <c r="H47" i="13"/>
  <c r="I602" i="18"/>
  <c r="T89" i="8"/>
  <c r="T97" i="8"/>
  <c r="H84" i="8"/>
  <c r="T57" i="14"/>
  <c r="T51" i="14"/>
  <c r="T53" i="14" s="1"/>
  <c r="I2309" i="18"/>
  <c r="H47" i="14"/>
  <c r="T102" i="8"/>
  <c r="T103" i="8" s="1"/>
  <c r="I624" i="18"/>
  <c r="H98" i="8"/>
  <c r="H102" i="8" s="1"/>
  <c r="S64" i="12"/>
  <c r="S65" i="12" s="1"/>
  <c r="I2124" i="18"/>
  <c r="T90" i="8"/>
  <c r="S83" i="12"/>
  <c r="S85" i="12" s="1"/>
  <c r="I2146" i="18"/>
  <c r="T203" i="11"/>
  <c r="T202" i="11"/>
  <c r="T199" i="11"/>
  <c r="T201" i="11"/>
  <c r="T200" i="11"/>
  <c r="I579" i="18"/>
  <c r="T139" i="8"/>
  <c r="T69" i="8"/>
  <c r="F70" i="8" s="1"/>
  <c r="H65" i="8"/>
  <c r="T54" i="15"/>
  <c r="T30" i="16"/>
  <c r="T91" i="15"/>
  <c r="T92" i="15" s="1"/>
  <c r="T85" i="15"/>
  <c r="T86" i="15" s="1"/>
  <c r="T97" i="15"/>
  <c r="T98" i="15" s="1"/>
  <c r="I2529" i="18"/>
  <c r="H30" i="15"/>
  <c r="T4" i="13"/>
  <c r="T4" i="15"/>
  <c r="T4" i="14"/>
  <c r="T4" i="11"/>
  <c r="T4" i="16"/>
  <c r="T4" i="8"/>
  <c r="T13" i="8"/>
  <c r="T14" i="8" s="1"/>
  <c r="I704" i="18"/>
  <c r="T4" i="12"/>
  <c r="T25" i="8"/>
  <c r="T26" i="8" s="1"/>
  <c r="T4" i="9"/>
  <c r="T4" i="10"/>
  <c r="S71" i="13" l="1"/>
  <c r="S72" i="13" s="1"/>
  <c r="I2271" i="18"/>
  <c r="I2135" i="18"/>
  <c r="S108" i="12"/>
  <c r="Q18" i="16"/>
  <c r="I2210" i="18"/>
  <c r="S110" i="15"/>
  <c r="I2635" i="18" s="1"/>
  <c r="T29" i="15"/>
  <c r="T71" i="12"/>
  <c r="T72" i="12" s="1"/>
  <c r="T138" i="11"/>
  <c r="I522" i="18"/>
  <c r="T19" i="8"/>
  <c r="H14" i="8"/>
  <c r="H52" i="13"/>
  <c r="H57" i="13"/>
  <c r="R103" i="14"/>
  <c r="R106" i="14" s="1"/>
  <c r="I2417" i="18"/>
  <c r="R102" i="12"/>
  <c r="R103" i="12" s="1"/>
  <c r="I2189" i="18"/>
  <c r="S47" i="16"/>
  <c r="I1441" i="18"/>
  <c r="H97" i="15"/>
  <c r="H85" i="15"/>
  <c r="H54" i="15"/>
  <c r="H30" i="16"/>
  <c r="H91" i="15"/>
  <c r="T38" i="16"/>
  <c r="T109" i="15"/>
  <c r="I2625" i="18"/>
  <c r="H98" i="15"/>
  <c r="T108" i="15"/>
  <c r="I2614" i="18"/>
  <c r="T37" i="16"/>
  <c r="H92" i="15"/>
  <c r="T161" i="10"/>
  <c r="T80" i="10"/>
  <c r="I1626" i="18"/>
  <c r="H202" i="11"/>
  <c r="S96" i="12"/>
  <c r="S89" i="12"/>
  <c r="S91" i="12" s="1"/>
  <c r="I2168" i="18"/>
  <c r="S45" i="16"/>
  <c r="I1419" i="18"/>
  <c r="T160" i="10"/>
  <c r="T79" i="10"/>
  <c r="I1615" i="18"/>
  <c r="H201" i="11"/>
  <c r="T158" i="10"/>
  <c r="I1593" i="18"/>
  <c r="T77" i="10"/>
  <c r="H199" i="11"/>
  <c r="T162" i="10"/>
  <c r="I1637" i="18"/>
  <c r="T81" i="10"/>
  <c r="H203" i="11"/>
  <c r="R102" i="14"/>
  <c r="R105" i="14" s="1"/>
  <c r="I2406" i="18"/>
  <c r="T58" i="13"/>
  <c r="T59" i="13" s="1"/>
  <c r="I2250" i="18"/>
  <c r="H53" i="13"/>
  <c r="H58" i="13" s="1"/>
  <c r="S43" i="16"/>
  <c r="I1397" i="18"/>
  <c r="S46" i="16"/>
  <c r="I1430" i="18"/>
  <c r="I613" i="18"/>
  <c r="T154" i="8"/>
  <c r="T155" i="8" s="1"/>
  <c r="T3" i="7" s="1"/>
  <c r="T130" i="8"/>
  <c r="F131" i="8" s="1"/>
  <c r="T140" i="8"/>
  <c r="T141" i="8" s="1"/>
  <c r="H90" i="8"/>
  <c r="R104" i="14"/>
  <c r="I2428" i="18"/>
  <c r="S44" i="16"/>
  <c r="I1408" i="18"/>
  <c r="H51" i="12"/>
  <c r="H58" i="12"/>
  <c r="T36" i="16"/>
  <c r="T107" i="15"/>
  <c r="I2603" i="18"/>
  <c r="H86" i="15"/>
  <c r="I2114" i="18"/>
  <c r="T57" i="12"/>
  <c r="T59" i="12" s="1"/>
  <c r="H53" i="12"/>
  <c r="H57" i="12" s="1"/>
  <c r="I635" i="18"/>
  <c r="T107" i="8"/>
  <c r="F108" i="8" s="1"/>
  <c r="H103" i="8"/>
  <c r="H107" i="8" s="1"/>
  <c r="T58" i="15"/>
  <c r="T55" i="15"/>
  <c r="T57" i="15"/>
  <c r="T56" i="15"/>
  <c r="T59" i="15"/>
  <c r="H51" i="14"/>
  <c r="H57" i="14"/>
  <c r="H69" i="8"/>
  <c r="H139" i="8"/>
  <c r="D110" i="17"/>
  <c r="F34" i="8"/>
  <c r="I580" i="18"/>
  <c r="F116" i="8"/>
  <c r="T58" i="14"/>
  <c r="T59" i="14" s="1"/>
  <c r="I2320" i="18"/>
  <c r="H53" i="14"/>
  <c r="H58" i="14" s="1"/>
  <c r="T78" i="12"/>
  <c r="T79" i="12" s="1"/>
  <c r="T38" i="11"/>
  <c r="I544" i="18"/>
  <c r="H26" i="8"/>
  <c r="T159" i="10"/>
  <c r="T78" i="10"/>
  <c r="I1604" i="18"/>
  <c r="H200" i="11"/>
  <c r="H89" i="8"/>
  <c r="H97" i="8"/>
  <c r="S67" i="14"/>
  <c r="S69" i="14"/>
  <c r="S68" i="14"/>
  <c r="S39" i="16" l="1"/>
  <c r="R25" i="16"/>
  <c r="I2450" i="18"/>
  <c r="R24" i="16"/>
  <c r="I2439" i="18"/>
  <c r="R109" i="12"/>
  <c r="R110" i="12" s="1"/>
  <c r="I2200" i="18"/>
  <c r="S21" i="16"/>
  <c r="I2282" i="18"/>
  <c r="J671" i="18"/>
  <c r="H141" i="8"/>
  <c r="T65" i="13"/>
  <c r="I2261" i="18"/>
  <c r="H59" i="13"/>
  <c r="H65" i="13" s="1"/>
  <c r="H159" i="10"/>
  <c r="H78" i="10"/>
  <c r="T3" i="15"/>
  <c r="T3" i="13"/>
  <c r="T3" i="12"/>
  <c r="T3" i="11"/>
  <c r="T3" i="14"/>
  <c r="T3" i="8"/>
  <c r="T3" i="10"/>
  <c r="T3" i="9"/>
  <c r="J693" i="18"/>
  <c r="T3" i="16"/>
  <c r="H155" i="8"/>
  <c r="T34" i="16"/>
  <c r="I2578" i="18"/>
  <c r="T105" i="15"/>
  <c r="H58" i="15"/>
  <c r="T64" i="12"/>
  <c r="T65" i="12" s="1"/>
  <c r="I2125" i="18"/>
  <c r="H59" i="12"/>
  <c r="H64" i="12" s="1"/>
  <c r="H161" i="10"/>
  <c r="H80" i="10"/>
  <c r="F139" i="11"/>
  <c r="F140" i="11"/>
  <c r="F143" i="11"/>
  <c r="F142" i="11"/>
  <c r="F141" i="11"/>
  <c r="T32" i="16"/>
  <c r="T103" i="15"/>
  <c r="I2556" i="18"/>
  <c r="H56" i="15"/>
  <c r="H160" i="10"/>
  <c r="H79" i="10"/>
  <c r="H78" i="12"/>
  <c r="H38" i="11"/>
  <c r="T41" i="11"/>
  <c r="T40" i="11"/>
  <c r="T42" i="11"/>
  <c r="T43" i="11"/>
  <c r="T39" i="11"/>
  <c r="I2158" i="18"/>
  <c r="H79" i="12"/>
  <c r="T106" i="15"/>
  <c r="I2589" i="18"/>
  <c r="T35" i="16"/>
  <c r="H59" i="15"/>
  <c r="D119" i="17"/>
  <c r="F117" i="8"/>
  <c r="F35" i="8"/>
  <c r="I649" i="18"/>
  <c r="T104" i="15"/>
  <c r="T33" i="16"/>
  <c r="I2567" i="18"/>
  <c r="H57" i="15"/>
  <c r="T31" i="16"/>
  <c r="I2545" i="18"/>
  <c r="T102" i="15"/>
  <c r="H55" i="15"/>
  <c r="F36" i="8"/>
  <c r="D116" i="17"/>
  <c r="I636" i="18"/>
  <c r="F118" i="8"/>
  <c r="S95" i="12"/>
  <c r="S97" i="12" s="1"/>
  <c r="I2179" i="18"/>
  <c r="T66" i="14"/>
  <c r="I2331" i="18"/>
  <c r="H59" i="14"/>
  <c r="H66" i="14" s="1"/>
  <c r="H36" i="16"/>
  <c r="H107" i="15"/>
  <c r="H29" i="15"/>
  <c r="H19" i="8"/>
  <c r="H138" i="11"/>
  <c r="H71" i="12"/>
  <c r="H37" i="16"/>
  <c r="H108" i="15"/>
  <c r="H81" i="10"/>
  <c r="H162" i="10"/>
  <c r="F55" i="11"/>
  <c r="F56" i="11"/>
  <c r="F54" i="11"/>
  <c r="F53" i="11"/>
  <c r="F57" i="11"/>
  <c r="S87" i="14"/>
  <c r="S93" i="14" s="1"/>
  <c r="I2352" i="18"/>
  <c r="H109" i="15"/>
  <c r="H38" i="16"/>
  <c r="T83" i="12"/>
  <c r="T85" i="12" s="1"/>
  <c r="I2147" i="18"/>
  <c r="H72" i="12"/>
  <c r="H83" i="12" s="1"/>
  <c r="S88" i="14"/>
  <c r="S94" i="14" s="1"/>
  <c r="I2363" i="18"/>
  <c r="H158" i="10"/>
  <c r="H77" i="10"/>
  <c r="S86" i="14"/>
  <c r="S92" i="14" s="1"/>
  <c r="I2341" i="18"/>
  <c r="H140" i="8"/>
  <c r="H154" i="8"/>
  <c r="H130" i="8"/>
  <c r="F119" i="8" l="1"/>
  <c r="I637" i="18" s="1"/>
  <c r="T108" i="12"/>
  <c r="I2136" i="18"/>
  <c r="H65" i="12"/>
  <c r="H108" i="12" s="1"/>
  <c r="I2211" i="18"/>
  <c r="R18" i="16"/>
  <c r="T110" i="15"/>
  <c r="I2636" i="18" s="1"/>
  <c r="F37" i="8"/>
  <c r="D105" i="17" s="1"/>
  <c r="D221" i="17"/>
  <c r="F160" i="11"/>
  <c r="F165" i="11" s="1"/>
  <c r="I1521" i="18"/>
  <c r="D193" i="17"/>
  <c r="I1443" i="18"/>
  <c r="F17" i="10"/>
  <c r="F18" i="10"/>
  <c r="D194" i="17"/>
  <c r="I1444" i="18"/>
  <c r="D195" i="17"/>
  <c r="I1445" i="18"/>
  <c r="F19" i="10"/>
  <c r="T47" i="16"/>
  <c r="I1442" i="18"/>
  <c r="H43" i="11"/>
  <c r="H47" i="16" s="1"/>
  <c r="I1431" i="18"/>
  <c r="T46" i="16"/>
  <c r="H42" i="11"/>
  <c r="H46" i="16" s="1"/>
  <c r="T89" i="12"/>
  <c r="T91" i="12" s="1"/>
  <c r="T96" i="12"/>
  <c r="I2169" i="18"/>
  <c r="H85" i="12"/>
  <c r="D220" i="17"/>
  <c r="F159" i="11"/>
  <c r="F164" i="11" s="1"/>
  <c r="I1520" i="18"/>
  <c r="D222" i="17"/>
  <c r="F161" i="11"/>
  <c r="F166" i="11" s="1"/>
  <c r="I1522" i="18"/>
  <c r="D219" i="17"/>
  <c r="I1519" i="18"/>
  <c r="F158" i="11"/>
  <c r="F163" i="11" s="1"/>
  <c r="F21" i="10"/>
  <c r="D197" i="17"/>
  <c r="I1447" i="18"/>
  <c r="I1409" i="18"/>
  <c r="T44" i="16"/>
  <c r="H40" i="11"/>
  <c r="H44" i="16" s="1"/>
  <c r="H32" i="16"/>
  <c r="H103" i="15"/>
  <c r="T67" i="14"/>
  <c r="T69" i="14"/>
  <c r="T68" i="14"/>
  <c r="T45" i="16"/>
  <c r="I1420" i="18"/>
  <c r="H41" i="11"/>
  <c r="H45" i="16" s="1"/>
  <c r="S104" i="14"/>
  <c r="I2429" i="18"/>
  <c r="S102" i="12"/>
  <c r="S103" i="12" s="1"/>
  <c r="I2190" i="18"/>
  <c r="H35" i="16"/>
  <c r="H106" i="15"/>
  <c r="S103" i="14"/>
  <c r="S106" i="14" s="1"/>
  <c r="I2418" i="18"/>
  <c r="F157" i="11"/>
  <c r="F162" i="11" s="1"/>
  <c r="I1518" i="18"/>
  <c r="D218" i="17"/>
  <c r="D196" i="17"/>
  <c r="F20" i="10"/>
  <c r="I1446" i="18"/>
  <c r="T43" i="16"/>
  <c r="I1398" i="18"/>
  <c r="H39" i="11"/>
  <c r="H43" i="16" s="1"/>
  <c r="H102" i="15"/>
  <c r="H31" i="16"/>
  <c r="H105" i="15"/>
  <c r="H34" i="16"/>
  <c r="S102" i="14"/>
  <c r="S105" i="14" s="1"/>
  <c r="I2407" i="18"/>
  <c r="H104" i="15"/>
  <c r="H33" i="16"/>
  <c r="D117" i="17" l="1"/>
  <c r="T39" i="16"/>
  <c r="H110" i="15"/>
  <c r="H39" i="16" s="1"/>
  <c r="I545" i="18"/>
  <c r="S109" i="12"/>
  <c r="S110" i="12" s="1"/>
  <c r="I2201" i="18"/>
  <c r="S24" i="16"/>
  <c r="I2440" i="18"/>
  <c r="S25" i="16"/>
  <c r="I2451" i="18"/>
  <c r="O25" i="10"/>
  <c r="K25" i="10"/>
  <c r="J25" i="10"/>
  <c r="R25" i="10"/>
  <c r="T25" i="10"/>
  <c r="S25" i="10"/>
  <c r="Q25" i="10"/>
  <c r="P25" i="10"/>
  <c r="N25" i="10"/>
  <c r="M25" i="10"/>
  <c r="L25" i="10"/>
  <c r="D223" i="17"/>
  <c r="F98" i="10"/>
  <c r="I1523" i="18"/>
  <c r="D227" i="17"/>
  <c r="I1527" i="18"/>
  <c r="F102" i="10"/>
  <c r="D225" i="17"/>
  <c r="F100" i="10"/>
  <c r="I1525" i="18"/>
  <c r="H96" i="12"/>
  <c r="H89" i="12"/>
  <c r="T87" i="14"/>
  <c r="T93" i="14" s="1"/>
  <c r="I2353" i="18"/>
  <c r="H68" i="14"/>
  <c r="H87" i="14" s="1"/>
  <c r="L26" i="10"/>
  <c r="J26" i="10"/>
  <c r="P26" i="10"/>
  <c r="O26" i="10"/>
  <c r="S26" i="10"/>
  <c r="R26" i="10"/>
  <c r="Q26" i="10"/>
  <c r="N26" i="10"/>
  <c r="M26" i="10"/>
  <c r="K26" i="10"/>
  <c r="T26" i="10"/>
  <c r="N27" i="10"/>
  <c r="J27" i="10"/>
  <c r="T27" i="10"/>
  <c r="S27" i="10"/>
  <c r="R27" i="10"/>
  <c r="Q27" i="10"/>
  <c r="P27" i="10"/>
  <c r="O27" i="10"/>
  <c r="M27" i="10"/>
  <c r="K27" i="10"/>
  <c r="L27" i="10"/>
  <c r="F99" i="10"/>
  <c r="D224" i="17"/>
  <c r="I1524" i="18"/>
  <c r="N24" i="10"/>
  <c r="K24" i="10"/>
  <c r="J24" i="10"/>
  <c r="L24" i="10"/>
  <c r="M24" i="10"/>
  <c r="T24" i="10"/>
  <c r="S24" i="10"/>
  <c r="R24" i="10"/>
  <c r="Q24" i="10"/>
  <c r="O24" i="10"/>
  <c r="P24" i="10"/>
  <c r="P23" i="10"/>
  <c r="L23" i="10"/>
  <c r="K23" i="10"/>
  <c r="T23" i="10"/>
  <c r="S23" i="10"/>
  <c r="R23" i="10"/>
  <c r="Q23" i="10"/>
  <c r="O23" i="10"/>
  <c r="N23" i="10"/>
  <c r="M23" i="10"/>
  <c r="J23" i="10"/>
  <c r="D226" i="17"/>
  <c r="F101" i="10"/>
  <c r="I1526" i="18"/>
  <c r="T88" i="14"/>
  <c r="T94" i="14" s="1"/>
  <c r="I2364" i="18"/>
  <c r="H69" i="14"/>
  <c r="H88" i="14" s="1"/>
  <c r="T95" i="12"/>
  <c r="T97" i="12" s="1"/>
  <c r="I2180" i="18"/>
  <c r="H91" i="12"/>
  <c r="H95" i="12" s="1"/>
  <c r="T86" i="14"/>
  <c r="T92" i="14" s="1"/>
  <c r="I2342" i="18"/>
  <c r="H67" i="14"/>
  <c r="H86" i="14" s="1"/>
  <c r="I2212" i="18" l="1"/>
  <c r="S18" i="16"/>
  <c r="R35" i="10"/>
  <c r="R41" i="10" s="1"/>
  <c r="I835" i="18"/>
  <c r="S35" i="10"/>
  <c r="S41" i="10" s="1"/>
  <c r="I836" i="18"/>
  <c r="P32" i="10"/>
  <c r="P38" i="10" s="1"/>
  <c r="I800" i="18"/>
  <c r="I837" i="18"/>
  <c r="T35" i="10"/>
  <c r="T41" i="10" s="1"/>
  <c r="M108" i="10"/>
  <c r="J108" i="10"/>
  <c r="K108" i="10"/>
  <c r="T108" i="10"/>
  <c r="S108" i="10"/>
  <c r="R108" i="10"/>
  <c r="Q108" i="10"/>
  <c r="P108" i="10"/>
  <c r="O108" i="10"/>
  <c r="N108" i="10"/>
  <c r="L108" i="10"/>
  <c r="O32" i="10"/>
  <c r="O38" i="10" s="1"/>
  <c r="I799" i="18"/>
  <c r="Q32" i="10"/>
  <c r="Q38" i="10" s="1"/>
  <c r="I801" i="18"/>
  <c r="T102" i="12"/>
  <c r="T103" i="12" s="1"/>
  <c r="I2191" i="18"/>
  <c r="H97" i="12"/>
  <c r="H102" i="12" s="1"/>
  <c r="I817" i="18"/>
  <c r="K34" i="10"/>
  <c r="K40" i="10" s="1"/>
  <c r="O104" i="10"/>
  <c r="K104" i="10"/>
  <c r="T104" i="10"/>
  <c r="S104" i="10"/>
  <c r="R104" i="10"/>
  <c r="Q104" i="10"/>
  <c r="J104" i="10"/>
  <c r="N104" i="10"/>
  <c r="M104" i="10"/>
  <c r="P104" i="10"/>
  <c r="L104" i="10"/>
  <c r="M34" i="10"/>
  <c r="M40" i="10" s="1"/>
  <c r="I819" i="18"/>
  <c r="T104" i="14"/>
  <c r="I2430" i="18"/>
  <c r="H94" i="14"/>
  <c r="H104" i="14" s="1"/>
  <c r="M33" i="10"/>
  <c r="M39" i="10" s="1"/>
  <c r="I808" i="18"/>
  <c r="N33" i="10"/>
  <c r="N39" i="10" s="1"/>
  <c r="I809" i="18"/>
  <c r="I821" i="18"/>
  <c r="O34" i="10"/>
  <c r="O40" i="10" s="1"/>
  <c r="Q33" i="10"/>
  <c r="Q39" i="10" s="1"/>
  <c r="I812" i="18"/>
  <c r="I832" i="18"/>
  <c r="O35" i="10"/>
  <c r="O41" i="10" s="1"/>
  <c r="I833" i="18"/>
  <c r="P35" i="10"/>
  <c r="P41" i="10" s="1"/>
  <c r="N106" i="10"/>
  <c r="J106" i="10"/>
  <c r="O106" i="10"/>
  <c r="M106" i="10"/>
  <c r="L106" i="10"/>
  <c r="K106" i="10"/>
  <c r="S106" i="10"/>
  <c r="P106" i="10"/>
  <c r="R106" i="10"/>
  <c r="Q106" i="10"/>
  <c r="T106" i="10"/>
  <c r="I2408" i="18"/>
  <c r="T102" i="14"/>
  <c r="H92" i="14"/>
  <c r="H102" i="14" s="1"/>
  <c r="N35" i="10"/>
  <c r="N41" i="10" s="1"/>
  <c r="I831" i="18"/>
  <c r="L33" i="10"/>
  <c r="L39" i="10" s="1"/>
  <c r="I807" i="18"/>
  <c r="S31" i="10"/>
  <c r="S37" i="10" s="1"/>
  <c r="I792" i="18"/>
  <c r="T31" i="10"/>
  <c r="T37" i="10" s="1"/>
  <c r="I793" i="18"/>
  <c r="K31" i="10"/>
  <c r="K37" i="10" s="1"/>
  <c r="I784" i="18"/>
  <c r="I785" i="18"/>
  <c r="L31" i="10"/>
  <c r="L37" i="10" s="1"/>
  <c r="R32" i="10"/>
  <c r="R38" i="10" s="1"/>
  <c r="I802" i="18"/>
  <c r="T34" i="10"/>
  <c r="T40" i="10" s="1"/>
  <c r="I826" i="18"/>
  <c r="S32" i="10"/>
  <c r="S38" i="10" s="1"/>
  <c r="I803" i="18"/>
  <c r="N34" i="10"/>
  <c r="N40" i="10" s="1"/>
  <c r="I820" i="18"/>
  <c r="I823" i="18"/>
  <c r="Q34" i="10"/>
  <c r="Q40" i="10" s="1"/>
  <c r="D134" i="17"/>
  <c r="H24" i="10"/>
  <c r="H32" i="10" s="1"/>
  <c r="I794" i="18"/>
  <c r="J32" i="10"/>
  <c r="J38" i="10" s="1"/>
  <c r="K107" i="10"/>
  <c r="T107" i="10"/>
  <c r="Q107" i="10"/>
  <c r="P107" i="10"/>
  <c r="S107" i="10"/>
  <c r="R107" i="10"/>
  <c r="O107" i="10"/>
  <c r="N107" i="10"/>
  <c r="M107" i="10"/>
  <c r="J107" i="10"/>
  <c r="L107" i="10"/>
  <c r="I825" i="18"/>
  <c r="S34" i="10"/>
  <c r="S40" i="10" s="1"/>
  <c r="D133" i="17"/>
  <c r="J31" i="10"/>
  <c r="J37" i="10" s="1"/>
  <c r="H23" i="10"/>
  <c r="H31" i="10" s="1"/>
  <c r="I783" i="18"/>
  <c r="I822" i="18"/>
  <c r="P34" i="10"/>
  <c r="P40" i="10" s="1"/>
  <c r="I814" i="18"/>
  <c r="S33" i="10"/>
  <c r="S39" i="10" s="1"/>
  <c r="M31" i="10"/>
  <c r="M37" i="10" s="1"/>
  <c r="I786" i="18"/>
  <c r="D136" i="17"/>
  <c r="J34" i="10"/>
  <c r="J40" i="10" s="1"/>
  <c r="H26" i="10"/>
  <c r="H34" i="10" s="1"/>
  <c r="I816" i="18"/>
  <c r="I815" i="18"/>
  <c r="T33" i="10"/>
  <c r="T39" i="10" s="1"/>
  <c r="Q35" i="10"/>
  <c r="Q41" i="10" s="1"/>
  <c r="I834" i="18"/>
  <c r="P31" i="10"/>
  <c r="P37" i="10" s="1"/>
  <c r="I789" i="18"/>
  <c r="D137" i="17"/>
  <c r="H27" i="10"/>
  <c r="H35" i="10" s="1"/>
  <c r="J35" i="10"/>
  <c r="J41" i="10" s="1"/>
  <c r="I827" i="18"/>
  <c r="T32" i="10"/>
  <c r="T38" i="10" s="1"/>
  <c r="I804" i="18"/>
  <c r="M32" i="10"/>
  <c r="M38" i="10" s="1"/>
  <c r="I797" i="18"/>
  <c r="L32" i="10"/>
  <c r="L38" i="10" s="1"/>
  <c r="I796" i="18"/>
  <c r="R34" i="10"/>
  <c r="R40" i="10" s="1"/>
  <c r="I824" i="18"/>
  <c r="I795" i="18"/>
  <c r="K32" i="10"/>
  <c r="K38" i="10" s="1"/>
  <c r="I811" i="18"/>
  <c r="P33" i="10"/>
  <c r="P39" i="10" s="1"/>
  <c r="N32" i="10"/>
  <c r="N38" i="10" s="1"/>
  <c r="I798" i="18"/>
  <c r="N31" i="10"/>
  <c r="N37" i="10" s="1"/>
  <c r="I787" i="18"/>
  <c r="M105" i="10"/>
  <c r="T105" i="10"/>
  <c r="S105" i="10"/>
  <c r="P105" i="10"/>
  <c r="O105" i="10"/>
  <c r="L105" i="10"/>
  <c r="K105" i="10"/>
  <c r="R105" i="10"/>
  <c r="Q105" i="10"/>
  <c r="N105" i="10"/>
  <c r="J105" i="10"/>
  <c r="I818" i="18"/>
  <c r="L34" i="10"/>
  <c r="L40" i="10" s="1"/>
  <c r="R33" i="10"/>
  <c r="R39" i="10" s="1"/>
  <c r="I813" i="18"/>
  <c r="O31" i="10"/>
  <c r="O37" i="10" s="1"/>
  <c r="I788" i="18"/>
  <c r="L35" i="10"/>
  <c r="L41" i="10" s="1"/>
  <c r="I829" i="18"/>
  <c r="D135" i="17"/>
  <c r="J33" i="10"/>
  <c r="J39" i="10" s="1"/>
  <c r="I805" i="18"/>
  <c r="H25" i="10"/>
  <c r="H33" i="10" s="1"/>
  <c r="Q31" i="10"/>
  <c r="Q37" i="10" s="1"/>
  <c r="I790" i="18"/>
  <c r="K35" i="10"/>
  <c r="K41" i="10" s="1"/>
  <c r="I828" i="18"/>
  <c r="K33" i="10"/>
  <c r="K39" i="10" s="1"/>
  <c r="I806" i="18"/>
  <c r="R31" i="10"/>
  <c r="R37" i="10" s="1"/>
  <c r="I791" i="18"/>
  <c r="I830" i="18"/>
  <c r="M35" i="10"/>
  <c r="M41" i="10" s="1"/>
  <c r="T103" i="14"/>
  <c r="I2419" i="18"/>
  <c r="H93" i="14"/>
  <c r="H103" i="14" s="1"/>
  <c r="I810" i="18"/>
  <c r="O33" i="10"/>
  <c r="O39" i="10" s="1"/>
  <c r="T109" i="12" l="1"/>
  <c r="T110" i="12" s="1"/>
  <c r="I2202" i="18"/>
  <c r="H103" i="12"/>
  <c r="H109" i="12" s="1"/>
  <c r="O208" i="11"/>
  <c r="O214" i="11" s="1"/>
  <c r="I1074" i="18"/>
  <c r="O113" i="10"/>
  <c r="O119" i="10" s="1"/>
  <c r="Q209" i="11"/>
  <c r="Q114" i="10"/>
  <c r="Q120" i="10" s="1"/>
  <c r="I1087" i="18"/>
  <c r="I1075" i="18"/>
  <c r="P113" i="10"/>
  <c r="P119" i="10" s="1"/>
  <c r="P208" i="11"/>
  <c r="P214" i="11" s="1"/>
  <c r="S60" i="10"/>
  <c r="S46" i="10"/>
  <c r="S52" i="10" s="1"/>
  <c r="I858" i="18"/>
  <c r="O60" i="10"/>
  <c r="I854" i="18"/>
  <c r="O46" i="10"/>
  <c r="O52" i="10" s="1"/>
  <c r="I845" i="18"/>
  <c r="Q45" i="10"/>
  <c r="Q51" i="10" s="1"/>
  <c r="Q59" i="10"/>
  <c r="L210" i="11"/>
  <c r="L216" i="11" s="1"/>
  <c r="L115" i="10"/>
  <c r="L121" i="10" s="1"/>
  <c r="I1093" i="18"/>
  <c r="I844" i="18"/>
  <c r="P45" i="10"/>
  <c r="P51" i="10" s="1"/>
  <c r="P59" i="10"/>
  <c r="I874" i="18"/>
  <c r="M62" i="10"/>
  <c r="M48" i="10"/>
  <c r="M54" i="10" s="1"/>
  <c r="I857" i="18"/>
  <c r="R60" i="10"/>
  <c r="R46" i="10"/>
  <c r="R52" i="10" s="1"/>
  <c r="I1082" i="18"/>
  <c r="L114" i="10"/>
  <c r="L120" i="10" s="1"/>
  <c r="L209" i="11"/>
  <c r="L215" i="11" s="1"/>
  <c r="O211" i="11"/>
  <c r="O217" i="11" s="1"/>
  <c r="I1107" i="18"/>
  <c r="O116" i="10"/>
  <c r="O122" i="10" s="1"/>
  <c r="I842" i="18"/>
  <c r="N45" i="10"/>
  <c r="N51" i="10" s="1"/>
  <c r="N59" i="10"/>
  <c r="Q63" i="10"/>
  <c r="Q49" i="10"/>
  <c r="Q55" i="10" s="1"/>
  <c r="I889" i="18"/>
  <c r="L45" i="10"/>
  <c r="L51" i="10" s="1"/>
  <c r="I840" i="18"/>
  <c r="L59" i="10"/>
  <c r="M209" i="11"/>
  <c r="M215" i="11" s="1"/>
  <c r="I1083" i="18"/>
  <c r="M114" i="10"/>
  <c r="M120" i="10" s="1"/>
  <c r="P211" i="11"/>
  <c r="P217" i="11" s="1"/>
  <c r="I1108" i="18"/>
  <c r="P116" i="10"/>
  <c r="P122" i="10" s="1"/>
  <c r="T61" i="10"/>
  <c r="T47" i="10"/>
  <c r="T53" i="10" s="1"/>
  <c r="I870" i="18"/>
  <c r="O209" i="11"/>
  <c r="O215" i="11" s="1"/>
  <c r="I1085" i="18"/>
  <c r="O114" i="10"/>
  <c r="O120" i="10" s="1"/>
  <c r="I1109" i="18"/>
  <c r="Q211" i="11"/>
  <c r="Q217" i="11" s="1"/>
  <c r="Q116" i="10"/>
  <c r="Q122" i="10" s="1"/>
  <c r="N60" i="10"/>
  <c r="N46" i="10"/>
  <c r="N52" i="10" s="1"/>
  <c r="I853" i="18"/>
  <c r="I1062" i="18"/>
  <c r="N112" i="10"/>
  <c r="N118" i="10" s="1"/>
  <c r="N207" i="11"/>
  <c r="N213" i="11" s="1"/>
  <c r="L63" i="10"/>
  <c r="I884" i="18"/>
  <c r="L49" i="10"/>
  <c r="L55" i="10" s="1"/>
  <c r="P47" i="10"/>
  <c r="P53" i="10" s="1"/>
  <c r="I866" i="18"/>
  <c r="P61" i="10"/>
  <c r="S210" i="11"/>
  <c r="S216" i="11" s="1"/>
  <c r="S115" i="10"/>
  <c r="S121" i="10" s="1"/>
  <c r="I1100" i="18"/>
  <c r="I1058" i="18"/>
  <c r="J207" i="11"/>
  <c r="J213" i="11" s="1"/>
  <c r="D158" i="17"/>
  <c r="H104" i="10"/>
  <c r="J112" i="10"/>
  <c r="J118" i="10" s="1"/>
  <c r="I1097" i="18"/>
  <c r="P210" i="11"/>
  <c r="P216" i="11" s="1"/>
  <c r="P115" i="10"/>
  <c r="P121" i="10" s="1"/>
  <c r="P63" i="10"/>
  <c r="I888" i="18"/>
  <c r="P49" i="10"/>
  <c r="P55" i="10" s="1"/>
  <c r="I1112" i="18"/>
  <c r="T211" i="11"/>
  <c r="T217" i="11" s="1"/>
  <c r="T116" i="10"/>
  <c r="T122" i="10" s="1"/>
  <c r="O61" i="10"/>
  <c r="I865" i="18"/>
  <c r="O47" i="10"/>
  <c r="O53" i="10" s="1"/>
  <c r="K60" i="10"/>
  <c r="I850" i="18"/>
  <c r="K46" i="10"/>
  <c r="K52" i="10" s="1"/>
  <c r="Q115" i="10"/>
  <c r="Q121" i="10" s="1"/>
  <c r="Q210" i="11"/>
  <c r="Q216" i="11" s="1"/>
  <c r="I1098" i="18"/>
  <c r="T59" i="10"/>
  <c r="T45" i="10"/>
  <c r="T51" i="10" s="1"/>
  <c r="I848" i="18"/>
  <c r="R207" i="11"/>
  <c r="R213" i="11" s="1"/>
  <c r="R112" i="10"/>
  <c r="R118" i="10" s="1"/>
  <c r="I1066" i="18"/>
  <c r="T115" i="10"/>
  <c r="T121" i="10" s="1"/>
  <c r="I1101" i="18"/>
  <c r="T210" i="11"/>
  <c r="T216" i="11" s="1"/>
  <c r="O63" i="10"/>
  <c r="I887" i="18"/>
  <c r="O49" i="10"/>
  <c r="O55" i="10" s="1"/>
  <c r="S112" i="10"/>
  <c r="S118" i="10" s="1"/>
  <c r="S207" i="11"/>
  <c r="I1067" i="18"/>
  <c r="D162" i="17"/>
  <c r="J211" i="11"/>
  <c r="J217" i="11" s="1"/>
  <c r="H108" i="10"/>
  <c r="I1102" i="18"/>
  <c r="J116" i="10"/>
  <c r="J122" i="10" s="1"/>
  <c r="I868" i="18"/>
  <c r="R61" i="10"/>
  <c r="R47" i="10"/>
  <c r="R53" i="10" s="1"/>
  <c r="K210" i="11"/>
  <c r="K216" i="11" s="1"/>
  <c r="K115" i="10"/>
  <c r="K121" i="10" s="1"/>
  <c r="I1092" i="18"/>
  <c r="I847" i="18"/>
  <c r="S45" i="10"/>
  <c r="S51" i="10" s="1"/>
  <c r="S59" i="10"/>
  <c r="T207" i="11"/>
  <c r="T213" i="11" s="1"/>
  <c r="T112" i="10"/>
  <c r="T118" i="10" s="1"/>
  <c r="I1068" i="18"/>
  <c r="M211" i="11"/>
  <c r="M217" i="11" s="1"/>
  <c r="M116" i="10"/>
  <c r="M122" i="10" s="1"/>
  <c r="I1105" i="18"/>
  <c r="I873" i="18"/>
  <c r="L62" i="10"/>
  <c r="L48" i="10"/>
  <c r="L54" i="10" s="1"/>
  <c r="R62" i="10"/>
  <c r="R48" i="10"/>
  <c r="R54" i="10" s="1"/>
  <c r="I879" i="18"/>
  <c r="M45" i="10"/>
  <c r="M51" i="10" s="1"/>
  <c r="I841" i="18"/>
  <c r="M59" i="10"/>
  <c r="J46" i="10"/>
  <c r="J52" i="10" s="1"/>
  <c r="J60" i="10"/>
  <c r="D139" i="17"/>
  <c r="I849" i="18"/>
  <c r="H38" i="10"/>
  <c r="K207" i="11"/>
  <c r="K213" i="11" s="1"/>
  <c r="I1059" i="18"/>
  <c r="K112" i="10"/>
  <c r="K118" i="10" s="1"/>
  <c r="I892" i="18"/>
  <c r="T63" i="10"/>
  <c r="T49" i="10"/>
  <c r="T55" i="10" s="1"/>
  <c r="S61" i="10"/>
  <c r="I869" i="18"/>
  <c r="S47" i="10"/>
  <c r="S53" i="10" s="1"/>
  <c r="L47" i="10"/>
  <c r="L53" i="10" s="1"/>
  <c r="I862" i="18"/>
  <c r="L61" i="10"/>
  <c r="Q47" i="10"/>
  <c r="Q53" i="10" s="1"/>
  <c r="I867" i="18"/>
  <c r="Q61" i="10"/>
  <c r="O112" i="10"/>
  <c r="O118" i="10" s="1"/>
  <c r="I1063" i="18"/>
  <c r="O207" i="11"/>
  <c r="O213" i="11" s="1"/>
  <c r="M63" i="10"/>
  <c r="M49" i="10"/>
  <c r="M55" i="10" s="1"/>
  <c r="I885" i="18"/>
  <c r="D159" i="17"/>
  <c r="J208" i="11"/>
  <c r="J214" i="11" s="1"/>
  <c r="I1069" i="18"/>
  <c r="H105" i="10"/>
  <c r="J113" i="10"/>
  <c r="J119" i="10" s="1"/>
  <c r="L60" i="10"/>
  <c r="L46" i="10"/>
  <c r="L52" i="10" s="1"/>
  <c r="I851" i="18"/>
  <c r="I876" i="18"/>
  <c r="O62" i="10"/>
  <c r="O48" i="10"/>
  <c r="O54" i="10" s="1"/>
  <c r="I872" i="18"/>
  <c r="K62" i="10"/>
  <c r="K48" i="10"/>
  <c r="K54" i="10" s="1"/>
  <c r="N208" i="11"/>
  <c r="N214" i="11" s="1"/>
  <c r="N113" i="10"/>
  <c r="N119" i="10" s="1"/>
  <c r="I1073" i="18"/>
  <c r="I877" i="18"/>
  <c r="P48" i="10"/>
  <c r="P54" i="10" s="1"/>
  <c r="P62" i="10"/>
  <c r="N49" i="10"/>
  <c r="N55" i="10" s="1"/>
  <c r="N63" i="10"/>
  <c r="I886" i="18"/>
  <c r="P60" i="10"/>
  <c r="I855" i="18"/>
  <c r="P46" i="10"/>
  <c r="P52" i="10" s="1"/>
  <c r="D142" i="17"/>
  <c r="J63" i="10"/>
  <c r="I882" i="18"/>
  <c r="H41" i="10"/>
  <c r="J49" i="10"/>
  <c r="J55" i="10" s="1"/>
  <c r="Q60" i="10"/>
  <c r="Q46" i="10"/>
  <c r="Q52" i="10" s="1"/>
  <c r="I856" i="18"/>
  <c r="I883" i="18"/>
  <c r="K63" i="10"/>
  <c r="K49" i="10"/>
  <c r="K55" i="10" s="1"/>
  <c r="S48" i="10"/>
  <c r="S54" i="10" s="1"/>
  <c r="S62" i="10"/>
  <c r="I880" i="18"/>
  <c r="R114" i="10"/>
  <c r="R120" i="10" s="1"/>
  <c r="I1088" i="18"/>
  <c r="R209" i="11"/>
  <c r="R215" i="11" s="1"/>
  <c r="S208" i="11"/>
  <c r="S113" i="10"/>
  <c r="S119" i="10" s="1"/>
  <c r="I1078" i="18"/>
  <c r="P209" i="11"/>
  <c r="P215" i="11" s="1"/>
  <c r="P114" i="10"/>
  <c r="P120" i="10" s="1"/>
  <c r="I1086" i="18"/>
  <c r="I1079" i="18"/>
  <c r="T208" i="11"/>
  <c r="T214" i="11" s="1"/>
  <c r="T113" i="10"/>
  <c r="T119" i="10" s="1"/>
  <c r="I881" i="18"/>
  <c r="T62" i="10"/>
  <c r="T48" i="10"/>
  <c r="T54" i="10" s="1"/>
  <c r="I1089" i="18"/>
  <c r="S114" i="10"/>
  <c r="S120" i="10" s="1"/>
  <c r="S209" i="11"/>
  <c r="L211" i="11"/>
  <c r="L217" i="11" s="1"/>
  <c r="I1104" i="18"/>
  <c r="L116" i="10"/>
  <c r="L122" i="10" s="1"/>
  <c r="M113" i="10"/>
  <c r="M119" i="10" s="1"/>
  <c r="M208" i="11"/>
  <c r="M214" i="11" s="1"/>
  <c r="I1072" i="18"/>
  <c r="D161" i="17"/>
  <c r="J210" i="11"/>
  <c r="J216" i="11" s="1"/>
  <c r="I1091" i="18"/>
  <c r="J115" i="10"/>
  <c r="J121" i="10" s="1"/>
  <c r="H107" i="10"/>
  <c r="K114" i="10"/>
  <c r="K120" i="10" s="1"/>
  <c r="K209" i="11"/>
  <c r="K215" i="11" s="1"/>
  <c r="I1081" i="18"/>
  <c r="N211" i="11"/>
  <c r="N217" i="11" s="1"/>
  <c r="N116" i="10"/>
  <c r="N122" i="10" s="1"/>
  <c r="I1106" i="18"/>
  <c r="M115" i="10"/>
  <c r="M121" i="10" s="1"/>
  <c r="M210" i="11"/>
  <c r="M216" i="11" s="1"/>
  <c r="I1094" i="18"/>
  <c r="L207" i="11"/>
  <c r="L213" i="11" s="1"/>
  <c r="L112" i="10"/>
  <c r="L118" i="10" s="1"/>
  <c r="I1060" i="18"/>
  <c r="H39" i="10"/>
  <c r="I860" i="18"/>
  <c r="J61" i="10"/>
  <c r="J47" i="10"/>
  <c r="J53" i="10" s="1"/>
  <c r="D140" i="17"/>
  <c r="N210" i="11"/>
  <c r="N216" i="11" s="1"/>
  <c r="N115" i="10"/>
  <c r="N121" i="10" s="1"/>
  <c r="I1095" i="18"/>
  <c r="I1064" i="18"/>
  <c r="P207" i="11"/>
  <c r="P213" i="11" s="1"/>
  <c r="P112" i="10"/>
  <c r="P118" i="10" s="1"/>
  <c r="O210" i="11"/>
  <c r="O216" i="11" s="1"/>
  <c r="O115" i="10"/>
  <c r="O121" i="10" s="1"/>
  <c r="I1096" i="18"/>
  <c r="M112" i="10"/>
  <c r="M118" i="10" s="1"/>
  <c r="I1061" i="18"/>
  <c r="M207" i="11"/>
  <c r="M213" i="11" s="1"/>
  <c r="R210" i="11"/>
  <c r="R216" i="11" s="1"/>
  <c r="R115" i="10"/>
  <c r="R121" i="10" s="1"/>
  <c r="I1099" i="18"/>
  <c r="D160" i="17"/>
  <c r="J114" i="10"/>
  <c r="J120" i="10" s="1"/>
  <c r="H106" i="10"/>
  <c r="I1080" i="18"/>
  <c r="J209" i="11"/>
  <c r="J215" i="11" s="1"/>
  <c r="I1110" i="18"/>
  <c r="R211" i="11"/>
  <c r="R217" i="11" s="1"/>
  <c r="R116" i="10"/>
  <c r="R122" i="10" s="1"/>
  <c r="K45" i="10"/>
  <c r="K51" i="10" s="1"/>
  <c r="K59" i="10"/>
  <c r="I839" i="18"/>
  <c r="I1084" i="18"/>
  <c r="N114" i="10"/>
  <c r="N120" i="10" s="1"/>
  <c r="N209" i="11"/>
  <c r="N215" i="11" s="1"/>
  <c r="S116" i="10"/>
  <c r="S122" i="10" s="1"/>
  <c r="I1111" i="18"/>
  <c r="S211" i="11"/>
  <c r="S217" i="11" s="1"/>
  <c r="Q112" i="10"/>
  <c r="Q118" i="10" s="1"/>
  <c r="Q207" i="11"/>
  <c r="I1065" i="18"/>
  <c r="I843" i="18"/>
  <c r="O45" i="10"/>
  <c r="O51" i="10" s="1"/>
  <c r="O59" i="10"/>
  <c r="D141" i="17"/>
  <c r="J48" i="10"/>
  <c r="J54" i="10" s="1"/>
  <c r="H40" i="10"/>
  <c r="I871" i="18"/>
  <c r="J62" i="10"/>
  <c r="K211" i="11"/>
  <c r="K217" i="11" s="1"/>
  <c r="I1103" i="18"/>
  <c r="K116" i="10"/>
  <c r="K122" i="10" s="1"/>
  <c r="Q113" i="10"/>
  <c r="Q119" i="10" s="1"/>
  <c r="Q208" i="11"/>
  <c r="Q214" i="11" s="1"/>
  <c r="I1076" i="18"/>
  <c r="M60" i="10"/>
  <c r="I852" i="18"/>
  <c r="M46" i="10"/>
  <c r="M52" i="10" s="1"/>
  <c r="Q48" i="10"/>
  <c r="Q54" i="10" s="1"/>
  <c r="Q62" i="10"/>
  <c r="I878" i="18"/>
  <c r="I846" i="18"/>
  <c r="R45" i="10"/>
  <c r="R51" i="10" s="1"/>
  <c r="R59" i="10"/>
  <c r="R208" i="11"/>
  <c r="R214" i="11" s="1"/>
  <c r="R113" i="10"/>
  <c r="R119" i="10" s="1"/>
  <c r="I1077" i="18"/>
  <c r="I864" i="18"/>
  <c r="N61" i="10"/>
  <c r="N47" i="10"/>
  <c r="N53" i="10" s="1"/>
  <c r="S63" i="10"/>
  <c r="S49" i="10"/>
  <c r="S55" i="10" s="1"/>
  <c r="I891" i="18"/>
  <c r="K208" i="11"/>
  <c r="K214" i="11" s="1"/>
  <c r="K113" i="10"/>
  <c r="K119" i="10" s="1"/>
  <c r="I1070" i="18"/>
  <c r="I859" i="18"/>
  <c r="T60" i="10"/>
  <c r="T46" i="10"/>
  <c r="T52" i="10" s="1"/>
  <c r="K61" i="10"/>
  <c r="K47" i="10"/>
  <c r="K53" i="10" s="1"/>
  <c r="I861" i="18"/>
  <c r="L208" i="11"/>
  <c r="L214" i="11" s="1"/>
  <c r="L113" i="10"/>
  <c r="L119" i="10" s="1"/>
  <c r="I1071" i="18"/>
  <c r="D138" i="17"/>
  <c r="J45" i="10"/>
  <c r="J51" i="10" s="1"/>
  <c r="H37" i="10"/>
  <c r="J59" i="10"/>
  <c r="I838" i="18"/>
  <c r="N62" i="10"/>
  <c r="N48" i="10"/>
  <c r="N54" i="10" s="1"/>
  <c r="I875" i="18"/>
  <c r="T209" i="11"/>
  <c r="T215" i="11" s="1"/>
  <c r="I1090" i="18"/>
  <c r="T114" i="10"/>
  <c r="T120" i="10" s="1"/>
  <c r="I863" i="18"/>
  <c r="M61" i="10"/>
  <c r="M47" i="10"/>
  <c r="M53" i="10" s="1"/>
  <c r="R49" i="10"/>
  <c r="R55" i="10" s="1"/>
  <c r="R63" i="10"/>
  <c r="I890" i="18"/>
  <c r="Q215" i="11" l="1"/>
  <c r="Q303" i="11" s="1"/>
  <c r="Q213" i="11"/>
  <c r="Q324" i="11" s="1"/>
  <c r="S214" i="11"/>
  <c r="S302" i="11" s="1"/>
  <c r="S215" i="11"/>
  <c r="S213" i="11"/>
  <c r="I2213" i="18"/>
  <c r="T18" i="16"/>
  <c r="H110" i="12"/>
  <c r="H18" i="16" s="1"/>
  <c r="S247" i="11"/>
  <c r="S252" i="11" s="1"/>
  <c r="S305" i="11"/>
  <c r="S310" i="11" s="1"/>
  <c r="I1691" i="18"/>
  <c r="S328" i="11"/>
  <c r="S333" i="11" s="1"/>
  <c r="S270" i="11"/>
  <c r="S275" i="11" s="1"/>
  <c r="N130" i="10"/>
  <c r="N136" i="10" s="1"/>
  <c r="N144" i="10"/>
  <c r="I1161" i="18"/>
  <c r="H63" i="10"/>
  <c r="H49" i="10"/>
  <c r="M144" i="10"/>
  <c r="M130" i="10"/>
  <c r="M136" i="10" s="1"/>
  <c r="I1160" i="18"/>
  <c r="I942" i="18"/>
  <c r="O68" i="10"/>
  <c r="O73" i="10" s="1"/>
  <c r="N243" i="11"/>
  <c r="N248" i="11" s="1"/>
  <c r="N324" i="11"/>
  <c r="N329" i="11" s="1"/>
  <c r="N266" i="11"/>
  <c r="N271" i="11" s="1"/>
  <c r="N301" i="11"/>
  <c r="N306" i="11" s="1"/>
  <c r="I1642" i="18"/>
  <c r="I933" i="18"/>
  <c r="Q67" i="10"/>
  <c r="Q72" i="10" s="1"/>
  <c r="T325" i="11"/>
  <c r="T330" i="11" s="1"/>
  <c r="T244" i="11"/>
  <c r="T249" i="11" s="1"/>
  <c r="T302" i="11"/>
  <c r="T307" i="11" s="1"/>
  <c r="T267" i="11"/>
  <c r="T272" i="11" s="1"/>
  <c r="I1659" i="18"/>
  <c r="L65" i="10"/>
  <c r="L70" i="10" s="1"/>
  <c r="I906" i="18"/>
  <c r="M328" i="11"/>
  <c r="M333" i="11" s="1"/>
  <c r="M270" i="11"/>
  <c r="M275" i="11" s="1"/>
  <c r="M247" i="11"/>
  <c r="M252" i="11" s="1"/>
  <c r="M305" i="11"/>
  <c r="M310" i="11" s="1"/>
  <c r="I1685" i="18"/>
  <c r="N126" i="10"/>
  <c r="N132" i="10" s="1"/>
  <c r="I1117" i="18"/>
  <c r="N140" i="10"/>
  <c r="S144" i="10"/>
  <c r="I1166" i="18"/>
  <c r="S130" i="10"/>
  <c r="S136" i="10" s="1"/>
  <c r="I943" i="18"/>
  <c r="P68" i="10"/>
  <c r="P73" i="10" s="1"/>
  <c r="K268" i="11"/>
  <c r="K273" i="11" s="1"/>
  <c r="K326" i="11"/>
  <c r="K331" i="11" s="1"/>
  <c r="K245" i="11"/>
  <c r="K250" i="11" s="1"/>
  <c r="K303" i="11"/>
  <c r="K308" i="11" s="1"/>
  <c r="I1661" i="18"/>
  <c r="T327" i="11"/>
  <c r="T332" i="11" s="1"/>
  <c r="I1681" i="18"/>
  <c r="T269" i="11"/>
  <c r="T274" i="11" s="1"/>
  <c r="T246" i="11"/>
  <c r="T251" i="11" s="1"/>
  <c r="T304" i="11"/>
  <c r="T309" i="11" s="1"/>
  <c r="I1673" i="18"/>
  <c r="L327" i="11"/>
  <c r="L332" i="11" s="1"/>
  <c r="L304" i="11"/>
  <c r="L309" i="11" s="1"/>
  <c r="L269" i="11"/>
  <c r="L274" i="11" s="1"/>
  <c r="L246" i="11"/>
  <c r="L251" i="11" s="1"/>
  <c r="I1119" i="18"/>
  <c r="P126" i="10"/>
  <c r="P132" i="10" s="1"/>
  <c r="P140" i="10"/>
  <c r="K128" i="10"/>
  <c r="K134" i="10" s="1"/>
  <c r="I1136" i="18"/>
  <c r="K142" i="10"/>
  <c r="P65" i="10"/>
  <c r="P70" i="10" s="1"/>
  <c r="I910" i="18"/>
  <c r="K126" i="10"/>
  <c r="K132" i="10" s="1"/>
  <c r="I1114" i="18"/>
  <c r="K140" i="10"/>
  <c r="M66" i="10"/>
  <c r="M71" i="10" s="1"/>
  <c r="I918" i="18"/>
  <c r="H210" i="11"/>
  <c r="H115" i="10"/>
  <c r="T129" i="10"/>
  <c r="T135" i="10" s="1"/>
  <c r="I1156" i="18"/>
  <c r="T143" i="10"/>
  <c r="Q244" i="11"/>
  <c r="Q325" i="11"/>
  <c r="I1656" i="18"/>
  <c r="Q302" i="11"/>
  <c r="Q267" i="11"/>
  <c r="K301" i="11"/>
  <c r="K306" i="11" s="1"/>
  <c r="K243" i="11"/>
  <c r="K248" i="11" s="1"/>
  <c r="K324" i="11"/>
  <c r="K329" i="11" s="1"/>
  <c r="I1639" i="18"/>
  <c r="K266" i="11"/>
  <c r="K271" i="11" s="1"/>
  <c r="P327" i="11"/>
  <c r="P332" i="11" s="1"/>
  <c r="P246" i="11"/>
  <c r="P251" i="11" s="1"/>
  <c r="P269" i="11"/>
  <c r="P274" i="11" s="1"/>
  <c r="I1677" i="18"/>
  <c r="P304" i="11"/>
  <c r="P309" i="11" s="1"/>
  <c r="K141" i="10"/>
  <c r="K127" i="10"/>
  <c r="K133" i="10" s="1"/>
  <c r="I1125" i="18"/>
  <c r="I1121" i="18"/>
  <c r="R140" i="10"/>
  <c r="R126" i="10"/>
  <c r="R132" i="10" s="1"/>
  <c r="Q328" i="11"/>
  <c r="Q333" i="11" s="1"/>
  <c r="Q305" i="11"/>
  <c r="Q310" i="11" s="1"/>
  <c r="Q270" i="11"/>
  <c r="Q275" i="11" s="1"/>
  <c r="I1689" i="18"/>
  <c r="Q247" i="11"/>
  <c r="Q252" i="11" s="1"/>
  <c r="O65" i="10"/>
  <c r="O70" i="10" s="1"/>
  <c r="I909" i="18"/>
  <c r="T142" i="10"/>
  <c r="I1145" i="18"/>
  <c r="T128" i="10"/>
  <c r="T134" i="10" s="1"/>
  <c r="K144" i="10"/>
  <c r="K130" i="10"/>
  <c r="K136" i="10" s="1"/>
  <c r="I1158" i="18"/>
  <c r="N129" i="10"/>
  <c r="N135" i="10" s="1"/>
  <c r="I1150" i="18"/>
  <c r="N143" i="10"/>
  <c r="I1162" i="18"/>
  <c r="O144" i="10"/>
  <c r="O130" i="10"/>
  <c r="O136" i="10" s="1"/>
  <c r="R130" i="10"/>
  <c r="R136" i="10" s="1"/>
  <c r="R144" i="10"/>
  <c r="I1165" i="18"/>
  <c r="R326" i="11"/>
  <c r="R331" i="11" s="1"/>
  <c r="R245" i="11"/>
  <c r="R250" i="11" s="1"/>
  <c r="R303" i="11"/>
  <c r="R308" i="11" s="1"/>
  <c r="I1668" i="18"/>
  <c r="R268" i="11"/>
  <c r="R273" i="11" s="1"/>
  <c r="M68" i="10"/>
  <c r="M73" i="10" s="1"/>
  <c r="I940" i="18"/>
  <c r="H207" i="11"/>
  <c r="H112" i="10"/>
  <c r="O128" i="10"/>
  <c r="O134" i="10" s="1"/>
  <c r="O142" i="10"/>
  <c r="I1140" i="18"/>
  <c r="S68" i="10"/>
  <c r="S73" i="10" s="1"/>
  <c r="I946" i="18"/>
  <c r="R328" i="11"/>
  <c r="R333" i="11" s="1"/>
  <c r="I1690" i="18"/>
  <c r="R305" i="11"/>
  <c r="R310" i="11" s="1"/>
  <c r="R247" i="11"/>
  <c r="R252" i="11" s="1"/>
  <c r="R270" i="11"/>
  <c r="R275" i="11" s="1"/>
  <c r="I903" i="18"/>
  <c r="T64" i="10"/>
  <c r="T69" i="10" s="1"/>
  <c r="O305" i="11"/>
  <c r="O310" i="11" s="1"/>
  <c r="O247" i="11"/>
  <c r="O252" i="11" s="1"/>
  <c r="O328" i="11"/>
  <c r="O333" i="11" s="1"/>
  <c r="O270" i="11"/>
  <c r="O275" i="11" s="1"/>
  <c r="I1687" i="18"/>
  <c r="M302" i="11"/>
  <c r="M307" i="11" s="1"/>
  <c r="M244" i="11"/>
  <c r="M249" i="11" s="1"/>
  <c r="M325" i="11"/>
  <c r="M330" i="11" s="1"/>
  <c r="M267" i="11"/>
  <c r="M272" i="11" s="1"/>
  <c r="I1652" i="18"/>
  <c r="O266" i="11"/>
  <c r="O271" i="11" s="1"/>
  <c r="O324" i="11"/>
  <c r="O301" i="11"/>
  <c r="O306" i="11" s="1"/>
  <c r="I1643" i="18"/>
  <c r="O243" i="11"/>
  <c r="O248" i="11" s="1"/>
  <c r="R66" i="10"/>
  <c r="R71" i="10" s="1"/>
  <c r="I923" i="18"/>
  <c r="L268" i="11"/>
  <c r="L273" i="11" s="1"/>
  <c r="L326" i="11"/>
  <c r="L331" i="11" s="1"/>
  <c r="L303" i="11"/>
  <c r="L308" i="11" s="1"/>
  <c r="I1662" i="18"/>
  <c r="L245" i="11"/>
  <c r="L250" i="11" s="1"/>
  <c r="I930" i="18"/>
  <c r="N67" i="10"/>
  <c r="N72" i="10" s="1"/>
  <c r="J326" i="11"/>
  <c r="J331" i="11" s="1"/>
  <c r="J268" i="11"/>
  <c r="J273" i="11" s="1"/>
  <c r="J245" i="11"/>
  <c r="J250" i="11" s="1"/>
  <c r="J303" i="11"/>
  <c r="J308" i="11" s="1"/>
  <c r="D240" i="17"/>
  <c r="I1660" i="18"/>
  <c r="M127" i="10"/>
  <c r="M133" i="10" s="1"/>
  <c r="M141" i="10"/>
  <c r="I1127" i="18"/>
  <c r="H62" i="10"/>
  <c r="H48" i="10"/>
  <c r="L144" i="10"/>
  <c r="L130" i="10"/>
  <c r="L136" i="10" s="1"/>
  <c r="I1159" i="18"/>
  <c r="I1118" i="18"/>
  <c r="O126" i="10"/>
  <c r="O132" i="10" s="1"/>
  <c r="O140" i="10"/>
  <c r="Q269" i="11"/>
  <c r="Q274" i="11" s="1"/>
  <c r="Q327" i="11"/>
  <c r="Q332" i="11" s="1"/>
  <c r="I1678" i="18"/>
  <c r="Q246" i="11"/>
  <c r="Q251" i="11" s="1"/>
  <c r="Q304" i="11"/>
  <c r="Q309" i="11" s="1"/>
  <c r="H209" i="11"/>
  <c r="H114" i="10"/>
  <c r="N141" i="10"/>
  <c r="N127" i="10"/>
  <c r="N133" i="10" s="1"/>
  <c r="I1128" i="18"/>
  <c r="D167" i="17"/>
  <c r="J144" i="10"/>
  <c r="J130" i="10"/>
  <c r="J136" i="10" s="1"/>
  <c r="I1157" i="18"/>
  <c r="H122" i="10"/>
  <c r="Q143" i="10"/>
  <c r="I1153" i="18"/>
  <c r="Q129" i="10"/>
  <c r="Q135" i="10" s="1"/>
  <c r="S129" i="10"/>
  <c r="S135" i="10" s="1"/>
  <c r="I1155" i="18"/>
  <c r="S143" i="10"/>
  <c r="P141" i="10"/>
  <c r="I1130" i="18"/>
  <c r="P127" i="10"/>
  <c r="P133" i="10" s="1"/>
  <c r="D165" i="17"/>
  <c r="J128" i="10"/>
  <c r="J134" i="10" s="1"/>
  <c r="H120" i="10"/>
  <c r="J142" i="10"/>
  <c r="I1135" i="18"/>
  <c r="L305" i="11"/>
  <c r="L310" i="11" s="1"/>
  <c r="L247" i="11"/>
  <c r="L252" i="11" s="1"/>
  <c r="I1684" i="18"/>
  <c r="L328" i="11"/>
  <c r="L333" i="11" s="1"/>
  <c r="L270" i="11"/>
  <c r="L275" i="11" s="1"/>
  <c r="N302" i="11"/>
  <c r="N307" i="11" s="1"/>
  <c r="N267" i="11"/>
  <c r="N272" i="11" s="1"/>
  <c r="N325" i="11"/>
  <c r="N330" i="11" s="1"/>
  <c r="N244" i="11"/>
  <c r="N249" i="11" s="1"/>
  <c r="I1653" i="18"/>
  <c r="K65" i="10"/>
  <c r="K70" i="10" s="1"/>
  <c r="I905" i="18"/>
  <c r="H45" i="10"/>
  <c r="H59" i="10"/>
  <c r="I1115" i="18"/>
  <c r="L126" i="10"/>
  <c r="L132" i="10" s="1"/>
  <c r="L140" i="10"/>
  <c r="I927" i="18"/>
  <c r="K67" i="10"/>
  <c r="K72" i="10" s="1"/>
  <c r="R67" i="10"/>
  <c r="R72" i="10" s="1"/>
  <c r="I934" i="18"/>
  <c r="H211" i="11"/>
  <c r="H116" i="10"/>
  <c r="I898" i="18"/>
  <c r="O64" i="10"/>
  <c r="O69" i="10" s="1"/>
  <c r="L301" i="11"/>
  <c r="L306" i="11" s="1"/>
  <c r="L324" i="11"/>
  <c r="L329" i="11" s="1"/>
  <c r="L266" i="11"/>
  <c r="L271" i="11" s="1"/>
  <c r="L243" i="11"/>
  <c r="L248" i="11" s="1"/>
  <c r="I1640" i="18"/>
  <c r="J328" i="11"/>
  <c r="J333" i="11" s="1"/>
  <c r="J247" i="11"/>
  <c r="J252" i="11" s="1"/>
  <c r="J270" i="11"/>
  <c r="J275" i="11" s="1"/>
  <c r="D242" i="17"/>
  <c r="J305" i="11"/>
  <c r="J310" i="11" s="1"/>
  <c r="H217" i="11"/>
  <c r="I1682" i="18"/>
  <c r="P305" i="11"/>
  <c r="P310" i="11" s="1"/>
  <c r="P247" i="11"/>
  <c r="P252" i="11" s="1"/>
  <c r="P270" i="11"/>
  <c r="P275" i="11" s="1"/>
  <c r="I1688" i="18"/>
  <c r="P328" i="11"/>
  <c r="P333" i="11" s="1"/>
  <c r="I1142" i="18"/>
  <c r="Q142" i="10"/>
  <c r="Q128" i="10"/>
  <c r="Q134" i="10" s="1"/>
  <c r="I901" i="18"/>
  <c r="R64" i="10"/>
  <c r="R69" i="10" s="1"/>
  <c r="M246" i="11"/>
  <c r="M251" i="11" s="1"/>
  <c r="M269" i="11"/>
  <c r="M274" i="11" s="1"/>
  <c r="I1674" i="18"/>
  <c r="M327" i="11"/>
  <c r="M332" i="11" s="1"/>
  <c r="M304" i="11"/>
  <c r="M309" i="11" s="1"/>
  <c r="T67" i="10"/>
  <c r="T72" i="10" s="1"/>
  <c r="I936" i="18"/>
  <c r="I911" i="18"/>
  <c r="Q65" i="10"/>
  <c r="Q70" i="10" s="1"/>
  <c r="I931" i="18"/>
  <c r="O67" i="10"/>
  <c r="O72" i="10" s="1"/>
  <c r="L66" i="10"/>
  <c r="L71" i="10" s="1"/>
  <c r="I917" i="18"/>
  <c r="L68" i="10"/>
  <c r="L73" i="10" s="1"/>
  <c r="I939" i="18"/>
  <c r="O141" i="10"/>
  <c r="I1129" i="18"/>
  <c r="O127" i="10"/>
  <c r="O133" i="10" s="1"/>
  <c r="L141" i="10"/>
  <c r="L127" i="10"/>
  <c r="L133" i="10" s="1"/>
  <c r="I1126" i="18"/>
  <c r="Q301" i="11"/>
  <c r="M324" i="11"/>
  <c r="M329" i="11" s="1"/>
  <c r="M243" i="11"/>
  <c r="M248" i="11" s="1"/>
  <c r="M266" i="11"/>
  <c r="M271" i="11" s="1"/>
  <c r="M301" i="11"/>
  <c r="M306" i="11" s="1"/>
  <c r="I1641" i="18"/>
  <c r="M129" i="10"/>
  <c r="M135" i="10" s="1"/>
  <c r="I1149" i="18"/>
  <c r="M143" i="10"/>
  <c r="S66" i="10"/>
  <c r="S71" i="10" s="1"/>
  <c r="I924" i="18"/>
  <c r="S324" i="11"/>
  <c r="S329" i="11" s="1"/>
  <c r="S243" i="11"/>
  <c r="S301" i="11"/>
  <c r="I1647" i="18"/>
  <c r="S266" i="11"/>
  <c r="S271" i="11" s="1"/>
  <c r="M268" i="11"/>
  <c r="M273" i="11" s="1"/>
  <c r="M303" i="11"/>
  <c r="M308" i="11" s="1"/>
  <c r="M326" i="11"/>
  <c r="M331" i="11" s="1"/>
  <c r="M245" i="11"/>
  <c r="M250" i="11" s="1"/>
  <c r="I1663" i="18"/>
  <c r="I1116" i="18"/>
  <c r="M126" i="10"/>
  <c r="M132" i="10" s="1"/>
  <c r="M140" i="10"/>
  <c r="T127" i="10"/>
  <c r="T133" i="10" s="1"/>
  <c r="I1134" i="18"/>
  <c r="T141" i="10"/>
  <c r="T247" i="11"/>
  <c r="T252" i="11" s="1"/>
  <c r="T328" i="11"/>
  <c r="T333" i="11" s="1"/>
  <c r="I1692" i="18"/>
  <c r="T305" i="11"/>
  <c r="T310" i="11" s="1"/>
  <c r="T270" i="11"/>
  <c r="T275" i="11" s="1"/>
  <c r="K66" i="10"/>
  <c r="K71" i="10" s="1"/>
  <c r="I916" i="18"/>
  <c r="N328" i="11"/>
  <c r="N333" i="11" s="1"/>
  <c r="N305" i="11"/>
  <c r="N310" i="11" s="1"/>
  <c r="N247" i="11"/>
  <c r="N252" i="11" s="1"/>
  <c r="N270" i="11"/>
  <c r="N275" i="11" s="1"/>
  <c r="I1686" i="18"/>
  <c r="I947" i="18"/>
  <c r="T68" i="10"/>
  <c r="T73" i="10" s="1"/>
  <c r="I895" i="18"/>
  <c r="L64" i="10"/>
  <c r="L69" i="10" s="1"/>
  <c r="M65" i="10"/>
  <c r="M70" i="10" s="1"/>
  <c r="I907" i="18"/>
  <c r="O129" i="10"/>
  <c r="O135" i="10" s="1"/>
  <c r="I1151" i="18"/>
  <c r="O143" i="10"/>
  <c r="L129" i="10"/>
  <c r="L135" i="10" s="1"/>
  <c r="L143" i="10"/>
  <c r="I1148" i="18"/>
  <c r="T65" i="10"/>
  <c r="T70" i="10" s="1"/>
  <c r="I914" i="18"/>
  <c r="N326" i="11"/>
  <c r="N331" i="11" s="1"/>
  <c r="N245" i="11"/>
  <c r="N250" i="11" s="1"/>
  <c r="N268" i="11"/>
  <c r="N273" i="11" s="1"/>
  <c r="N303" i="11"/>
  <c r="N308" i="11" s="1"/>
  <c r="I1664" i="18"/>
  <c r="O327" i="11"/>
  <c r="O332" i="11" s="1"/>
  <c r="O269" i="11"/>
  <c r="O274" i="11" s="1"/>
  <c r="I1676" i="18"/>
  <c r="O246" i="11"/>
  <c r="O251" i="11" s="1"/>
  <c r="O304" i="11"/>
  <c r="O309" i="11" s="1"/>
  <c r="D164" i="17"/>
  <c r="J141" i="10"/>
  <c r="H119" i="10"/>
  <c r="J127" i="10"/>
  <c r="J133" i="10" s="1"/>
  <c r="I1124" i="18"/>
  <c r="I1123" i="18"/>
  <c r="T140" i="10"/>
  <c r="T126" i="10"/>
  <c r="T132" i="10" s="1"/>
  <c r="Q68" i="10"/>
  <c r="Q73" i="10" s="1"/>
  <c r="I944" i="18"/>
  <c r="R68" i="10"/>
  <c r="R73" i="10" s="1"/>
  <c r="I945" i="18"/>
  <c r="N142" i="10"/>
  <c r="N128" i="10"/>
  <c r="N134" i="10" s="1"/>
  <c r="I1139" i="18"/>
  <c r="I1141" i="18"/>
  <c r="P142" i="10"/>
  <c r="P128" i="10"/>
  <c r="P134" i="10" s="1"/>
  <c r="H208" i="11"/>
  <c r="H113" i="10"/>
  <c r="T324" i="11"/>
  <c r="T329" i="11" s="1"/>
  <c r="T301" i="11"/>
  <c r="T306" i="11" s="1"/>
  <c r="T266" i="11"/>
  <c r="T271" i="11" s="1"/>
  <c r="I1648" i="18"/>
  <c r="T243" i="11"/>
  <c r="T248" i="11" s="1"/>
  <c r="I908" i="18"/>
  <c r="N65" i="10"/>
  <c r="N70" i="10" s="1"/>
  <c r="P243" i="11"/>
  <c r="P248" i="11" s="1"/>
  <c r="P266" i="11"/>
  <c r="P271" i="11" s="1"/>
  <c r="I1644" i="18"/>
  <c r="P301" i="11"/>
  <c r="P306" i="11" s="1"/>
  <c r="P324" i="11"/>
  <c r="P329" i="11" s="1"/>
  <c r="P268" i="11"/>
  <c r="P273" i="11" s="1"/>
  <c r="P326" i="11"/>
  <c r="P331" i="11" s="1"/>
  <c r="P303" i="11"/>
  <c r="P308" i="11" s="1"/>
  <c r="P245" i="11"/>
  <c r="P250" i="11" s="1"/>
  <c r="I1666" i="18"/>
  <c r="P129" i="10"/>
  <c r="P135" i="10" s="1"/>
  <c r="P143" i="10"/>
  <c r="I1152" i="18"/>
  <c r="I900" i="18"/>
  <c r="Q64" i="10"/>
  <c r="Q69" i="10" s="1"/>
  <c r="D166" i="17"/>
  <c r="H121" i="10"/>
  <c r="J129" i="10"/>
  <c r="J135" i="10" s="1"/>
  <c r="J143" i="10"/>
  <c r="I1146" i="18"/>
  <c r="J267" i="11"/>
  <c r="J272" i="11" s="1"/>
  <c r="J302" i="11"/>
  <c r="J307" i="11" s="1"/>
  <c r="J244" i="11"/>
  <c r="J249" i="11" s="1"/>
  <c r="I1649" i="18"/>
  <c r="J325" i="11"/>
  <c r="J330" i="11" s="1"/>
  <c r="D239" i="17"/>
  <c r="I902" i="18"/>
  <c r="S64" i="10"/>
  <c r="S69" i="10" s="1"/>
  <c r="Q130" i="10"/>
  <c r="Q136" i="10" s="1"/>
  <c r="Q144" i="10"/>
  <c r="I1164" i="18"/>
  <c r="I897" i="18"/>
  <c r="N64" i="10"/>
  <c r="N69" i="10" s="1"/>
  <c r="Q127" i="10"/>
  <c r="Q133" i="10" s="1"/>
  <c r="I1131" i="18"/>
  <c r="Q141" i="10"/>
  <c r="S141" i="10"/>
  <c r="S127" i="10"/>
  <c r="S133" i="10" s="1"/>
  <c r="I1133" i="18"/>
  <c r="H60" i="10"/>
  <c r="H46" i="10"/>
  <c r="K267" i="11"/>
  <c r="K272" i="11" s="1"/>
  <c r="K325" i="11"/>
  <c r="K330" i="11" s="1"/>
  <c r="I1650" i="18"/>
  <c r="K244" i="11"/>
  <c r="K249" i="11" s="1"/>
  <c r="K302" i="11"/>
  <c r="K307" i="11" s="1"/>
  <c r="K64" i="10"/>
  <c r="K69" i="10" s="1"/>
  <c r="I894" i="18"/>
  <c r="J304" i="11"/>
  <c r="J309" i="11" s="1"/>
  <c r="J327" i="11"/>
  <c r="J332" i="11" s="1"/>
  <c r="J246" i="11"/>
  <c r="J251" i="11" s="1"/>
  <c r="H216" i="11"/>
  <c r="I1671" i="18"/>
  <c r="J269" i="11"/>
  <c r="J274" i="11" s="1"/>
  <c r="D241" i="17"/>
  <c r="R243" i="11"/>
  <c r="R248" i="11" s="1"/>
  <c r="R324" i="11"/>
  <c r="R329" i="11" s="1"/>
  <c r="R266" i="11"/>
  <c r="R271" i="11" s="1"/>
  <c r="R301" i="11"/>
  <c r="R306" i="11" s="1"/>
  <c r="I1646" i="18"/>
  <c r="D163" i="17"/>
  <c r="J126" i="10"/>
  <c r="J132" i="10" s="1"/>
  <c r="H118" i="10"/>
  <c r="I1113" i="18"/>
  <c r="J140" i="10"/>
  <c r="N246" i="11"/>
  <c r="N251" i="11" s="1"/>
  <c r="N327" i="11"/>
  <c r="N332" i="11" s="1"/>
  <c r="N269" i="11"/>
  <c r="N274" i="11" s="1"/>
  <c r="N304" i="11"/>
  <c r="N309" i="11" s="1"/>
  <c r="I1675" i="18"/>
  <c r="N68" i="10"/>
  <c r="N73" i="10" s="1"/>
  <c r="I941" i="18"/>
  <c r="I1147" i="18"/>
  <c r="K143" i="10"/>
  <c r="K129" i="10"/>
  <c r="K135" i="10" s="1"/>
  <c r="T268" i="11"/>
  <c r="T273" i="11" s="1"/>
  <c r="T303" i="11"/>
  <c r="T308" i="11" s="1"/>
  <c r="I1670" i="18"/>
  <c r="T326" i="11"/>
  <c r="T331" i="11" s="1"/>
  <c r="T245" i="11"/>
  <c r="T250" i="11" s="1"/>
  <c r="K305" i="11"/>
  <c r="K310" i="11" s="1"/>
  <c r="K328" i="11"/>
  <c r="K333" i="11" s="1"/>
  <c r="K247" i="11"/>
  <c r="K252" i="11" s="1"/>
  <c r="I1683" i="18"/>
  <c r="K270" i="11"/>
  <c r="K275" i="11" s="1"/>
  <c r="K327" i="11"/>
  <c r="K332" i="11" s="1"/>
  <c r="I1672" i="18"/>
  <c r="K304" i="11"/>
  <c r="K309" i="11" s="1"/>
  <c r="K269" i="11"/>
  <c r="K274" i="11" s="1"/>
  <c r="K246" i="11"/>
  <c r="K251" i="11" s="1"/>
  <c r="D145" i="17"/>
  <c r="H53" i="10"/>
  <c r="H66" i="10" s="1"/>
  <c r="J66" i="10"/>
  <c r="J71" i="10" s="1"/>
  <c r="I915" i="18"/>
  <c r="R142" i="10"/>
  <c r="I1143" i="18"/>
  <c r="R128" i="10"/>
  <c r="R134" i="10" s="1"/>
  <c r="I932" i="18"/>
  <c r="P67" i="10"/>
  <c r="P72" i="10" s="1"/>
  <c r="D144" i="17"/>
  <c r="J65" i="10"/>
  <c r="J70" i="10" s="1"/>
  <c r="H52" i="10"/>
  <c r="H65" i="10" s="1"/>
  <c r="I904" i="18"/>
  <c r="J243" i="11"/>
  <c r="J248" i="11" s="1"/>
  <c r="D238" i="17"/>
  <c r="J324" i="11"/>
  <c r="J329" i="11" s="1"/>
  <c r="J301" i="11"/>
  <c r="J306" i="11" s="1"/>
  <c r="J266" i="11"/>
  <c r="J271" i="11" s="1"/>
  <c r="I1638" i="18"/>
  <c r="O268" i="11"/>
  <c r="O273" i="11" s="1"/>
  <c r="O245" i="11"/>
  <c r="O250" i="11" s="1"/>
  <c r="O303" i="11"/>
  <c r="O308" i="11" s="1"/>
  <c r="O326" i="11"/>
  <c r="O331" i="11" s="1"/>
  <c r="I1665" i="18"/>
  <c r="S65" i="10"/>
  <c r="S70" i="10" s="1"/>
  <c r="I913" i="18"/>
  <c r="N66" i="10"/>
  <c r="N71" i="10" s="1"/>
  <c r="I919" i="18"/>
  <c r="L142" i="10"/>
  <c r="L128" i="10"/>
  <c r="L134" i="10" s="1"/>
  <c r="I1137" i="18"/>
  <c r="I925" i="18"/>
  <c r="T66" i="10"/>
  <c r="T71" i="10" s="1"/>
  <c r="P325" i="11"/>
  <c r="P330" i="11" s="1"/>
  <c r="P244" i="11"/>
  <c r="P249" i="11" s="1"/>
  <c r="I1655" i="18"/>
  <c r="P302" i="11"/>
  <c r="P307" i="11" s="1"/>
  <c r="P267" i="11"/>
  <c r="P272" i="11" s="1"/>
  <c r="J67" i="10"/>
  <c r="J72" i="10" s="1"/>
  <c r="D146" i="17"/>
  <c r="H54" i="10"/>
  <c r="H67" i="10" s="1"/>
  <c r="I926" i="18"/>
  <c r="H61" i="10"/>
  <c r="H47" i="10"/>
  <c r="S67" i="10"/>
  <c r="S72" i="10" s="1"/>
  <c r="I935" i="18"/>
  <c r="M64" i="10"/>
  <c r="M69" i="10" s="1"/>
  <c r="I896" i="18"/>
  <c r="I912" i="18"/>
  <c r="R65" i="10"/>
  <c r="R70" i="10" s="1"/>
  <c r="K68" i="10"/>
  <c r="K73" i="10" s="1"/>
  <c r="I938" i="18"/>
  <c r="S327" i="11"/>
  <c r="S332" i="11" s="1"/>
  <c r="S246" i="11"/>
  <c r="S251" i="11" s="1"/>
  <c r="I1680" i="18"/>
  <c r="S269" i="11"/>
  <c r="S274" i="11" s="1"/>
  <c r="S304" i="11"/>
  <c r="S309" i="11" s="1"/>
  <c r="I1163" i="18"/>
  <c r="P144" i="10"/>
  <c r="P130" i="10"/>
  <c r="P136" i="10" s="1"/>
  <c r="R127" i="10"/>
  <c r="R133" i="10" s="1"/>
  <c r="R141" i="10"/>
  <c r="I1132" i="18"/>
  <c r="S303" i="11"/>
  <c r="I1669" i="18"/>
  <c r="S268" i="11"/>
  <c r="S273" i="11" s="1"/>
  <c r="S326" i="11"/>
  <c r="S331" i="11" s="1"/>
  <c r="S245" i="11"/>
  <c r="Q66" i="10"/>
  <c r="Q71" i="10" s="1"/>
  <c r="I922" i="18"/>
  <c r="D143" i="17"/>
  <c r="J64" i="10"/>
  <c r="J69" i="10" s="1"/>
  <c r="I893" i="18"/>
  <c r="H51" i="10"/>
  <c r="H64" i="10" s="1"/>
  <c r="R302" i="11"/>
  <c r="R307" i="11" s="1"/>
  <c r="R325" i="11"/>
  <c r="R330" i="11" s="1"/>
  <c r="R244" i="11"/>
  <c r="R249" i="11" s="1"/>
  <c r="R267" i="11"/>
  <c r="R272" i="11" s="1"/>
  <c r="I1657" i="18"/>
  <c r="S142" i="10"/>
  <c r="I1144" i="18"/>
  <c r="S128" i="10"/>
  <c r="S134" i="10" s="1"/>
  <c r="I929" i="18"/>
  <c r="M67" i="10"/>
  <c r="M72" i="10" s="1"/>
  <c r="R143" i="10"/>
  <c r="I1154" i="18"/>
  <c r="R129" i="10"/>
  <c r="R135" i="10" s="1"/>
  <c r="L67" i="10"/>
  <c r="L72" i="10" s="1"/>
  <c r="I928" i="18"/>
  <c r="I920" i="18"/>
  <c r="O66" i="10"/>
  <c r="O71" i="10" s="1"/>
  <c r="P66" i="10"/>
  <c r="P71" i="10" s="1"/>
  <c r="I921" i="18"/>
  <c r="M128" i="10"/>
  <c r="M134" i="10" s="1"/>
  <c r="M142" i="10"/>
  <c r="I1138" i="18"/>
  <c r="Q245" i="11"/>
  <c r="R269" i="11"/>
  <c r="R274" i="11" s="1"/>
  <c r="R304" i="11"/>
  <c r="R309" i="11" s="1"/>
  <c r="I1679" i="18"/>
  <c r="R246" i="11"/>
  <c r="R251" i="11" s="1"/>
  <c r="R327" i="11"/>
  <c r="R332" i="11" s="1"/>
  <c r="I1651" i="18"/>
  <c r="L325" i="11"/>
  <c r="L330" i="11" s="1"/>
  <c r="L244" i="11"/>
  <c r="L249" i="11" s="1"/>
  <c r="L302" i="11"/>
  <c r="L307" i="11" s="1"/>
  <c r="L267" i="11"/>
  <c r="L272" i="11" s="1"/>
  <c r="I1120" i="18"/>
  <c r="Q140" i="10"/>
  <c r="Q126" i="10"/>
  <c r="Q132" i="10" s="1"/>
  <c r="D147" i="17"/>
  <c r="J68" i="10"/>
  <c r="J73" i="10" s="1"/>
  <c r="H55" i="10"/>
  <c r="H68" i="10" s="1"/>
  <c r="I937" i="18"/>
  <c r="S126" i="10"/>
  <c r="S132" i="10" s="1"/>
  <c r="S140" i="10"/>
  <c r="I1122" i="18"/>
  <c r="I1167" i="18"/>
  <c r="T144" i="10"/>
  <c r="T130" i="10"/>
  <c r="T136" i="10" s="1"/>
  <c r="P64" i="10"/>
  <c r="P69" i="10" s="1"/>
  <c r="I899" i="18"/>
  <c r="O302" i="11"/>
  <c r="O307" i="11" s="1"/>
  <c r="O325" i="11"/>
  <c r="O330" i="11" s="1"/>
  <c r="O267" i="11"/>
  <c r="O272" i="11" s="1"/>
  <c r="I1654" i="18"/>
  <c r="O244" i="11"/>
  <c r="O249" i="11" s="1"/>
  <c r="Q326" i="11" l="1"/>
  <c r="O329" i="11"/>
  <c r="O340" i="11" s="1"/>
  <c r="I1645" i="18"/>
  <c r="I1658" i="18"/>
  <c r="S244" i="11"/>
  <c r="H213" i="11"/>
  <c r="H324" i="11" s="1"/>
  <c r="H214" i="11"/>
  <c r="H267" i="11" s="1"/>
  <c r="I1667" i="18"/>
  <c r="Q243" i="11"/>
  <c r="S267" i="11"/>
  <c r="S272" i="11" s="1"/>
  <c r="H215" i="11"/>
  <c r="H326" i="11" s="1"/>
  <c r="S325" i="11"/>
  <c r="S330" i="11" s="1"/>
  <c r="Q268" i="11"/>
  <c r="Q266" i="11"/>
  <c r="L86" i="10"/>
  <c r="L91" i="10" s="1"/>
  <c r="I994" i="18"/>
  <c r="J86" i="10"/>
  <c r="J91" i="10" s="1"/>
  <c r="I992" i="18"/>
  <c r="H73" i="10"/>
  <c r="H86" i="10" s="1"/>
  <c r="D152" i="17"/>
  <c r="K86" i="10"/>
  <c r="K91" i="10" s="1"/>
  <c r="I993" i="18"/>
  <c r="P84" i="10"/>
  <c r="P89" i="10" s="1"/>
  <c r="I976" i="18"/>
  <c r="O84" i="10"/>
  <c r="O89" i="10" s="1"/>
  <c r="I975" i="18"/>
  <c r="P82" i="10"/>
  <c r="P87" i="10" s="1"/>
  <c r="I954" i="18"/>
  <c r="R82" i="10"/>
  <c r="R87" i="10" s="1"/>
  <c r="I956" i="18"/>
  <c r="O82" i="10"/>
  <c r="O87" i="10" s="1"/>
  <c r="I953" i="18"/>
  <c r="K84" i="10"/>
  <c r="K89" i="10" s="1"/>
  <c r="I971" i="18"/>
  <c r="I999" i="18"/>
  <c r="Q86" i="10"/>
  <c r="Q91" i="10" s="1"/>
  <c r="L84" i="10"/>
  <c r="L89" i="10" s="1"/>
  <c r="I972" i="18"/>
  <c r="L85" i="10"/>
  <c r="L90" i="10" s="1"/>
  <c r="I983" i="18"/>
  <c r="R84" i="10"/>
  <c r="R89" i="10" s="1"/>
  <c r="I978" i="18"/>
  <c r="H72" i="10"/>
  <c r="H85" i="10" s="1"/>
  <c r="I981" i="18"/>
  <c r="J85" i="10"/>
  <c r="J90" i="10" s="1"/>
  <c r="D151" i="17"/>
  <c r="I1001" i="18"/>
  <c r="S86" i="10"/>
  <c r="S91" i="10" s="1"/>
  <c r="I979" i="18"/>
  <c r="S84" i="10"/>
  <c r="S89" i="10" s="1"/>
  <c r="I989" i="18"/>
  <c r="R85" i="10"/>
  <c r="R90" i="10" s="1"/>
  <c r="Q85" i="10"/>
  <c r="Q90" i="10" s="1"/>
  <c r="I988" i="18"/>
  <c r="R83" i="10"/>
  <c r="R88" i="10" s="1"/>
  <c r="I967" i="18"/>
  <c r="Q84" i="10"/>
  <c r="Q89" i="10" s="1"/>
  <c r="I977" i="18"/>
  <c r="I949" i="18"/>
  <c r="K82" i="10"/>
  <c r="K87" i="10" s="1"/>
  <c r="R86" i="10"/>
  <c r="R91" i="10" s="1"/>
  <c r="I1000" i="18"/>
  <c r="I969" i="18"/>
  <c r="T83" i="10"/>
  <c r="T88" i="10" s="1"/>
  <c r="K85" i="10"/>
  <c r="K90" i="10" s="1"/>
  <c r="I982" i="18"/>
  <c r="S343" i="11"/>
  <c r="H2010" i="18"/>
  <c r="R145" i="10"/>
  <c r="R150" i="10" s="1"/>
  <c r="I1176" i="18"/>
  <c r="H1967" i="18"/>
  <c r="T318" i="11"/>
  <c r="D148" i="17"/>
  <c r="H69" i="10"/>
  <c r="H82" i="10" s="1"/>
  <c r="I948" i="18"/>
  <c r="J82" i="10"/>
  <c r="J87" i="10" s="1"/>
  <c r="P345" i="11"/>
  <c r="H1809" i="18"/>
  <c r="I1184" i="18"/>
  <c r="O146" i="10"/>
  <c r="O151" i="10" s="1"/>
  <c r="N82" i="10"/>
  <c r="N87" i="10" s="1"/>
  <c r="I952" i="18"/>
  <c r="K344" i="11"/>
  <c r="H2013" i="18"/>
  <c r="I1180" i="18"/>
  <c r="K146" i="10"/>
  <c r="K151" i="10" s="1"/>
  <c r="T342" i="11"/>
  <c r="H2000" i="18"/>
  <c r="H1976" i="18"/>
  <c r="R340" i="11"/>
  <c r="L260" i="11"/>
  <c r="I1794" i="18"/>
  <c r="R147" i="10"/>
  <c r="R152" i="10" s="1"/>
  <c r="I1198" i="18"/>
  <c r="O148" i="10"/>
  <c r="O153" i="10" s="1"/>
  <c r="I1206" i="18"/>
  <c r="P348" i="11"/>
  <c r="H1842" i="18"/>
  <c r="T314" i="11"/>
  <c r="H1923" i="18"/>
  <c r="T340" i="11"/>
  <c r="H1978" i="18"/>
  <c r="D267" i="17"/>
  <c r="J318" i="11"/>
  <c r="H1957" i="18"/>
  <c r="R315" i="11"/>
  <c r="H1932" i="18"/>
  <c r="P340" i="11"/>
  <c r="H1974" i="18"/>
  <c r="I990" i="18"/>
  <c r="S85" i="10"/>
  <c r="S90" i="10" s="1"/>
  <c r="J256" i="11"/>
  <c r="D248" i="17"/>
  <c r="I1748" i="18"/>
  <c r="D269" i="17"/>
  <c r="J341" i="11"/>
  <c r="H1979" i="18"/>
  <c r="L146" i="10"/>
  <c r="L151" i="10" s="1"/>
  <c r="I1181" i="18"/>
  <c r="L149" i="10"/>
  <c r="L154" i="10" s="1"/>
  <c r="I1214" i="18"/>
  <c r="N84" i="10"/>
  <c r="N89" i="10" s="1"/>
  <c r="I974" i="18"/>
  <c r="T82" i="10"/>
  <c r="T87" i="10" s="1"/>
  <c r="I958" i="18"/>
  <c r="H126" i="10"/>
  <c r="H140" i="10"/>
  <c r="K260" i="11"/>
  <c r="I1793" i="18"/>
  <c r="D249" i="17"/>
  <c r="J257" i="11"/>
  <c r="I1759" i="18"/>
  <c r="N346" i="11"/>
  <c r="H1818" i="18"/>
  <c r="H130" i="10"/>
  <c r="H144" i="10"/>
  <c r="M83" i="10"/>
  <c r="M88" i="10" s="1"/>
  <c r="I962" i="18"/>
  <c r="O257" i="11"/>
  <c r="I1764" i="18"/>
  <c r="K341" i="11"/>
  <c r="H1980" i="18"/>
  <c r="N340" i="11"/>
  <c r="H1972" i="18"/>
  <c r="I1780" i="18"/>
  <c r="T258" i="11"/>
  <c r="L83" i="10"/>
  <c r="L88" i="10" s="1"/>
  <c r="I961" i="18"/>
  <c r="I986" i="18"/>
  <c r="O85" i="10"/>
  <c r="O90" i="10" s="1"/>
  <c r="L344" i="11"/>
  <c r="L359" i="11" s="1"/>
  <c r="H2014" i="18"/>
  <c r="N86" i="10"/>
  <c r="N91" i="10" s="1"/>
  <c r="I996" i="18"/>
  <c r="Q83" i="10"/>
  <c r="Q88" i="10" s="1"/>
  <c r="I966" i="18"/>
  <c r="R344" i="11"/>
  <c r="H2020" i="18"/>
  <c r="O341" i="11"/>
  <c r="H1984" i="18"/>
  <c r="I998" i="18"/>
  <c r="P86" i="10"/>
  <c r="P91" i="10" s="1"/>
  <c r="D169" i="17"/>
  <c r="H133" i="10"/>
  <c r="H146" i="10" s="1"/>
  <c r="J146" i="10"/>
  <c r="J151" i="10" s="1"/>
  <c r="I1179" i="18"/>
  <c r="T85" i="10"/>
  <c r="T90" i="10" s="1"/>
  <c r="I991" i="18"/>
  <c r="H1973" i="18"/>
  <c r="L343" i="11"/>
  <c r="H2003" i="18"/>
  <c r="I1756" i="18"/>
  <c r="R256" i="11"/>
  <c r="H141" i="10"/>
  <c r="H127" i="10"/>
  <c r="I1189" i="18"/>
  <c r="T146" i="10"/>
  <c r="T151" i="10" s="1"/>
  <c r="P349" i="11"/>
  <c r="H1853" i="18"/>
  <c r="T347" i="11"/>
  <c r="H1835" i="18"/>
  <c r="H1963" i="18"/>
  <c r="P318" i="11"/>
  <c r="M318" i="11"/>
  <c r="H1960" i="18"/>
  <c r="K83" i="10"/>
  <c r="K88" i="10" s="1"/>
  <c r="I960" i="18"/>
  <c r="P343" i="11"/>
  <c r="H2007" i="18"/>
  <c r="I997" i="18"/>
  <c r="O86" i="10"/>
  <c r="O91" i="10" s="1"/>
  <c r="K349" i="11"/>
  <c r="H1848" i="18"/>
  <c r="T349" i="11"/>
  <c r="H1857" i="18"/>
  <c r="L342" i="11"/>
  <c r="H1992" i="18"/>
  <c r="P145" i="10"/>
  <c r="P150" i="10" s="1"/>
  <c r="I1174" i="18"/>
  <c r="M85" i="10"/>
  <c r="M90" i="10" s="1"/>
  <c r="I984" i="18"/>
  <c r="H1915" i="18"/>
  <c r="L314" i="11"/>
  <c r="H1827" i="18"/>
  <c r="L347" i="11"/>
  <c r="M84" i="10"/>
  <c r="M89" i="10" s="1"/>
  <c r="I973" i="18"/>
  <c r="D168" i="17"/>
  <c r="H132" i="10"/>
  <c r="H145" i="10" s="1"/>
  <c r="J145" i="10"/>
  <c r="J150" i="10" s="1"/>
  <c r="I1168" i="18"/>
  <c r="R349" i="11"/>
  <c r="H1855" i="18"/>
  <c r="O149" i="10"/>
  <c r="O154" i="10" s="1"/>
  <c r="I1217" i="18"/>
  <c r="N314" i="11"/>
  <c r="H1917" i="18"/>
  <c r="L147" i="10"/>
  <c r="L152" i="10" s="1"/>
  <c r="I1192" i="18"/>
  <c r="T344" i="11"/>
  <c r="H2022" i="18"/>
  <c r="L346" i="11"/>
  <c r="H1816" i="18"/>
  <c r="L148" i="10"/>
  <c r="L153" i="10" s="1"/>
  <c r="I1203" i="18"/>
  <c r="H1849" i="18"/>
  <c r="L349" i="11"/>
  <c r="H1926" i="18"/>
  <c r="L315" i="11"/>
  <c r="J346" i="11"/>
  <c r="D254" i="17"/>
  <c r="H1814" i="18"/>
  <c r="N256" i="11"/>
  <c r="I1752" i="18"/>
  <c r="O346" i="11"/>
  <c r="H1819" i="18"/>
  <c r="R345" i="11"/>
  <c r="R355" i="11" s="1"/>
  <c r="H1811" i="18"/>
  <c r="H2018" i="18"/>
  <c r="P344" i="11"/>
  <c r="O314" i="11"/>
  <c r="H1918" i="18"/>
  <c r="P317" i="11"/>
  <c r="H1952" i="18"/>
  <c r="H135" i="10"/>
  <c r="H148" i="10" s="1"/>
  <c r="J148" i="10"/>
  <c r="J153" i="10" s="1"/>
  <c r="I1201" i="18"/>
  <c r="D171" i="17"/>
  <c r="N148" i="10"/>
  <c r="N153" i="10" s="1"/>
  <c r="I1205" i="18"/>
  <c r="N145" i="10"/>
  <c r="N150" i="10" s="1"/>
  <c r="I1172" i="18"/>
  <c r="T259" i="11"/>
  <c r="I1791" i="18"/>
  <c r="I950" i="18"/>
  <c r="L82" i="10"/>
  <c r="L87" i="10" s="1"/>
  <c r="O147" i="10"/>
  <c r="O152" i="10" s="1"/>
  <c r="I1195" i="18"/>
  <c r="H1846" i="18"/>
  <c r="T348" i="11"/>
  <c r="I1222" i="18"/>
  <c r="T149" i="10"/>
  <c r="T154" i="10" s="1"/>
  <c r="Q317" i="11"/>
  <c r="H1953" i="18"/>
  <c r="M314" i="11"/>
  <c r="H1916" i="18"/>
  <c r="D170" i="17"/>
  <c r="J147" i="10"/>
  <c r="J152" i="10" s="1"/>
  <c r="H134" i="10"/>
  <c r="H147" i="10" s="1"/>
  <c r="I1190" i="18"/>
  <c r="D265" i="17"/>
  <c r="H1935" i="18"/>
  <c r="J316" i="11"/>
  <c r="T147" i="10"/>
  <c r="T152" i="10" s="1"/>
  <c r="I1200" i="18"/>
  <c r="H1844" i="18"/>
  <c r="R348" i="11"/>
  <c r="H301" i="11"/>
  <c r="M86" i="10"/>
  <c r="M91" i="10" s="1"/>
  <c r="I995" i="18"/>
  <c r="I1208" i="18"/>
  <c r="Q148" i="10"/>
  <c r="Q153" i="10" s="1"/>
  <c r="H1937" i="18"/>
  <c r="L316" i="11"/>
  <c r="P314" i="11"/>
  <c r="H1919" i="18"/>
  <c r="H1970" i="18"/>
  <c r="L340" i="11"/>
  <c r="I1763" i="18"/>
  <c r="N257" i="11"/>
  <c r="Q145" i="10"/>
  <c r="Q150" i="10" s="1"/>
  <c r="I1175" i="18"/>
  <c r="K315" i="11"/>
  <c r="H1925" i="18"/>
  <c r="K257" i="11"/>
  <c r="I1760" i="18"/>
  <c r="T145" i="10"/>
  <c r="T150" i="10" s="1"/>
  <c r="I1178" i="18"/>
  <c r="N315" i="11"/>
  <c r="H1928" i="18"/>
  <c r="I1800" i="18"/>
  <c r="R260" i="11"/>
  <c r="N83" i="10"/>
  <c r="N88" i="10" s="1"/>
  <c r="I963" i="18"/>
  <c r="D264" i="17"/>
  <c r="J315" i="11"/>
  <c r="H1924" i="18"/>
  <c r="D172" i="17"/>
  <c r="J149" i="10"/>
  <c r="J154" i="10" s="1"/>
  <c r="H136" i="10"/>
  <c r="H149" i="10" s="1"/>
  <c r="I1212" i="18"/>
  <c r="O256" i="11"/>
  <c r="I1753" i="18"/>
  <c r="R318" i="11"/>
  <c r="H1965" i="18"/>
  <c r="I951" i="18"/>
  <c r="M82" i="10"/>
  <c r="M87" i="10" s="1"/>
  <c r="R314" i="11"/>
  <c r="H1921" i="18"/>
  <c r="L348" i="11"/>
  <c r="H1838" i="18"/>
  <c r="L257" i="11"/>
  <c r="I1761" i="18"/>
  <c r="I1211" i="18"/>
  <c r="T148" i="10"/>
  <c r="T153" i="10" s="1"/>
  <c r="L341" i="11"/>
  <c r="H1981" i="18"/>
  <c r="S82" i="10"/>
  <c r="S87" i="10" s="1"/>
  <c r="I957" i="18"/>
  <c r="O345" i="11"/>
  <c r="H1808" i="18"/>
  <c r="R343" i="11"/>
  <c r="H2009" i="18"/>
  <c r="I1188" i="18"/>
  <c r="S146" i="10"/>
  <c r="S151" i="10" s="1"/>
  <c r="I1798" i="18"/>
  <c r="P260" i="11"/>
  <c r="I1183" i="18"/>
  <c r="N146" i="10"/>
  <c r="N151" i="10" s="1"/>
  <c r="M149" i="10"/>
  <c r="M154" i="10" s="1"/>
  <c r="I1215" i="18"/>
  <c r="R259" i="11"/>
  <c r="I1789" i="18"/>
  <c r="I964" i="18"/>
  <c r="O83" i="10"/>
  <c r="O88" i="10" s="1"/>
  <c r="M145" i="10"/>
  <c r="M150" i="10" s="1"/>
  <c r="I1171" i="18"/>
  <c r="M148" i="10"/>
  <c r="M153" i="10" s="1"/>
  <c r="I1204" i="18"/>
  <c r="M346" i="11"/>
  <c r="H1817" i="18"/>
  <c r="K149" i="10"/>
  <c r="K154" i="10" s="1"/>
  <c r="I1213" i="18"/>
  <c r="K148" i="10"/>
  <c r="K153" i="10" s="1"/>
  <c r="I1202" i="18"/>
  <c r="M341" i="11"/>
  <c r="H1982" i="18"/>
  <c r="I1795" i="18"/>
  <c r="M260" i="11"/>
  <c r="R317" i="11"/>
  <c r="H1954" i="18"/>
  <c r="H247" i="11"/>
  <c r="H270" i="11"/>
  <c r="H328" i="11"/>
  <c r="H305" i="11"/>
  <c r="K345" i="11"/>
  <c r="H1804" i="18"/>
  <c r="I1187" i="18"/>
  <c r="R146" i="10"/>
  <c r="R151" i="10" s="1"/>
  <c r="M315" i="11"/>
  <c r="H1927" i="18"/>
  <c r="I1193" i="18"/>
  <c r="M147" i="10"/>
  <c r="M152" i="10" s="1"/>
  <c r="L345" i="11"/>
  <c r="H1805" i="18"/>
  <c r="Q344" i="11"/>
  <c r="H2019" i="18"/>
  <c r="H70" i="10"/>
  <c r="H83" i="10" s="1"/>
  <c r="J83" i="10"/>
  <c r="J88" i="10" s="1"/>
  <c r="D149" i="17"/>
  <c r="I959" i="18"/>
  <c r="I1002" i="18"/>
  <c r="T86" i="10"/>
  <c r="T91" i="10" s="1"/>
  <c r="N341" i="11"/>
  <c r="H1983" i="18"/>
  <c r="P85" i="10"/>
  <c r="P90" i="10" s="1"/>
  <c r="I987" i="18"/>
  <c r="R149" i="10"/>
  <c r="R154" i="10" s="1"/>
  <c r="I1220" i="18"/>
  <c r="S149" i="10"/>
  <c r="S154" i="10" s="1"/>
  <c r="I1221" i="18"/>
  <c r="I1754" i="18"/>
  <c r="P256" i="11"/>
  <c r="I1197" i="18"/>
  <c r="Q147" i="10"/>
  <c r="Q152" i="10" s="1"/>
  <c r="H1807" i="18"/>
  <c r="N345" i="11"/>
  <c r="K318" i="11"/>
  <c r="H1958" i="18"/>
  <c r="I955" i="18"/>
  <c r="Q82" i="10"/>
  <c r="Q87" i="10" s="1"/>
  <c r="T260" i="11"/>
  <c r="I1802" i="18"/>
  <c r="N85" i="10"/>
  <c r="N90" i="10" s="1"/>
  <c r="I985" i="18"/>
  <c r="L259" i="11"/>
  <c r="I1783" i="18"/>
  <c r="K346" i="11"/>
  <c r="H1815" i="18"/>
  <c r="S83" i="10"/>
  <c r="S88" i="10" s="1"/>
  <c r="I968" i="18"/>
  <c r="I1209" i="18"/>
  <c r="R148" i="10"/>
  <c r="R153" i="10" s="1"/>
  <c r="D150" i="17"/>
  <c r="J84" i="10"/>
  <c r="J89" i="10" s="1"/>
  <c r="H71" i="10"/>
  <c r="H84" i="10" s="1"/>
  <c r="I970" i="18"/>
  <c r="L317" i="11"/>
  <c r="H1948" i="18"/>
  <c r="H1929" i="18"/>
  <c r="O315" i="11"/>
  <c r="T316" i="11"/>
  <c r="H1945" i="18"/>
  <c r="T256" i="11"/>
  <c r="I1758" i="18"/>
  <c r="L318" i="11"/>
  <c r="H1959" i="18"/>
  <c r="H143" i="10"/>
  <c r="H129" i="10"/>
  <c r="I1182" i="18"/>
  <c r="M146" i="10"/>
  <c r="M151" i="10" s="1"/>
  <c r="T317" i="11"/>
  <c r="H1956" i="18"/>
  <c r="T345" i="11"/>
  <c r="H1813" i="18"/>
  <c r="P259" i="11"/>
  <c r="I1787" i="18"/>
  <c r="O317" i="11"/>
  <c r="H1951" i="18"/>
  <c r="H128" i="10"/>
  <c r="H142" i="10"/>
  <c r="O342" i="11"/>
  <c r="H1995" i="18"/>
  <c r="O259" i="11"/>
  <c r="I1786" i="18"/>
  <c r="M257" i="11"/>
  <c r="I1762" i="18"/>
  <c r="M349" i="11"/>
  <c r="H1850" i="18"/>
  <c r="O316" i="11"/>
  <c r="H1940" i="18"/>
  <c r="Q146" i="10"/>
  <c r="Q151" i="10" s="1"/>
  <c r="I1186" i="18"/>
  <c r="M345" i="11"/>
  <c r="H1806" i="18"/>
  <c r="L145" i="10"/>
  <c r="L150" i="10" s="1"/>
  <c r="I1170" i="18"/>
  <c r="T343" i="11"/>
  <c r="T358" i="11" s="1"/>
  <c r="H2011" i="18"/>
  <c r="M344" i="11"/>
  <c r="H2015" i="18"/>
  <c r="S147" i="10"/>
  <c r="S152" i="10" s="1"/>
  <c r="I1199" i="18"/>
  <c r="P149" i="10"/>
  <c r="P154" i="10" s="1"/>
  <c r="I1218" i="18"/>
  <c r="O258" i="11"/>
  <c r="I1775" i="18"/>
  <c r="H1841" i="18"/>
  <c r="O348" i="11"/>
  <c r="M256" i="11"/>
  <c r="I1751" i="18"/>
  <c r="I1185" i="18"/>
  <c r="P146" i="10"/>
  <c r="P151" i="10" s="1"/>
  <c r="Q259" i="11"/>
  <c r="I1788" i="18"/>
  <c r="D250" i="17"/>
  <c r="J258" i="11"/>
  <c r="I1770" i="18"/>
  <c r="H1969" i="18"/>
  <c r="K340" i="11"/>
  <c r="H1820" i="18"/>
  <c r="P346" i="11"/>
  <c r="O347" i="11"/>
  <c r="H1830" i="18"/>
  <c r="D256" i="17"/>
  <c r="J348" i="11"/>
  <c r="H1836" i="18"/>
  <c r="I1207" i="18"/>
  <c r="P148" i="10"/>
  <c r="P153" i="10" s="1"/>
  <c r="P147" i="10"/>
  <c r="P152" i="10" s="1"/>
  <c r="I1196" i="18"/>
  <c r="O343" i="11"/>
  <c r="H2006" i="18"/>
  <c r="M258" i="11"/>
  <c r="I1773" i="18"/>
  <c r="M340" i="11"/>
  <c r="H1971" i="18"/>
  <c r="D257" i="17"/>
  <c r="J349" i="11"/>
  <c r="H1847" i="18"/>
  <c r="D255" i="17"/>
  <c r="J347" i="11"/>
  <c r="H1825" i="18"/>
  <c r="K256" i="11"/>
  <c r="I1749" i="18"/>
  <c r="I1169" i="18"/>
  <c r="K145" i="10"/>
  <c r="K150" i="10" s="1"/>
  <c r="K316" i="11"/>
  <c r="H1936" i="18"/>
  <c r="N149" i="10"/>
  <c r="N154" i="10" s="1"/>
  <c r="I1216" i="18"/>
  <c r="P315" i="11"/>
  <c r="H1930" i="18"/>
  <c r="K259" i="11"/>
  <c r="I1782" i="18"/>
  <c r="N349" i="11"/>
  <c r="H1851" i="18"/>
  <c r="M342" i="11"/>
  <c r="H1993" i="18"/>
  <c r="M317" i="11"/>
  <c r="H1949" i="18"/>
  <c r="D252" i="17"/>
  <c r="J260" i="11"/>
  <c r="I1792" i="18"/>
  <c r="H252" i="11"/>
  <c r="H260" i="11" s="1"/>
  <c r="Q343" i="11"/>
  <c r="H2008" i="18"/>
  <c r="J342" i="11"/>
  <c r="D270" i="17"/>
  <c r="H1990" i="18"/>
  <c r="O349" i="11"/>
  <c r="H1852" i="18"/>
  <c r="R347" i="11"/>
  <c r="H1833" i="18"/>
  <c r="K314" i="11"/>
  <c r="H1914" i="18"/>
  <c r="I1771" i="18"/>
  <c r="K258" i="11"/>
  <c r="S349" i="11"/>
  <c r="H1856" i="18"/>
  <c r="H1955" i="18"/>
  <c r="S317" i="11"/>
  <c r="D253" i="17"/>
  <c r="J345" i="11"/>
  <c r="H1803" i="18"/>
  <c r="K348" i="11"/>
  <c r="H1837" i="18"/>
  <c r="N317" i="11"/>
  <c r="H1950" i="18"/>
  <c r="H269" i="11"/>
  <c r="H304" i="11"/>
  <c r="H327" i="11"/>
  <c r="H246" i="11"/>
  <c r="P258" i="11"/>
  <c r="I1776" i="18"/>
  <c r="H1939" i="18"/>
  <c r="N316" i="11"/>
  <c r="I1796" i="18"/>
  <c r="N260" i="11"/>
  <c r="M316" i="11"/>
  <c r="H1938" i="18"/>
  <c r="M343" i="11"/>
  <c r="H2004" i="18"/>
  <c r="J344" i="11"/>
  <c r="D272" i="17"/>
  <c r="H2012" i="18"/>
  <c r="I980" i="18"/>
  <c r="T84" i="10"/>
  <c r="T89" i="10" s="1"/>
  <c r="H1843" i="18"/>
  <c r="Q348" i="11"/>
  <c r="O344" i="11"/>
  <c r="H2017" i="18"/>
  <c r="Q260" i="11"/>
  <c r="I1799" i="18"/>
  <c r="I965" i="18"/>
  <c r="P83" i="10"/>
  <c r="P88" i="10" s="1"/>
  <c r="K342" i="11"/>
  <c r="H1991" i="18"/>
  <c r="T346" i="11"/>
  <c r="H1824" i="18"/>
  <c r="S344" i="11"/>
  <c r="H2021" i="18"/>
  <c r="S145" i="10"/>
  <c r="S150" i="10" s="1"/>
  <c r="I1177" i="18"/>
  <c r="H1822" i="18"/>
  <c r="R346" i="11"/>
  <c r="H1845" i="18"/>
  <c r="S348" i="11"/>
  <c r="P257" i="11"/>
  <c r="I1765" i="18"/>
  <c r="J314" i="11"/>
  <c r="H1913" i="18"/>
  <c r="D263" i="17"/>
  <c r="K317" i="11"/>
  <c r="H1947" i="18"/>
  <c r="N348" i="11"/>
  <c r="H1840" i="18"/>
  <c r="D251" i="17"/>
  <c r="H251" i="11"/>
  <c r="H259" i="11" s="1"/>
  <c r="I1781" i="18"/>
  <c r="J259" i="11"/>
  <c r="Q149" i="10"/>
  <c r="Q154" i="10" s="1"/>
  <c r="I1219" i="18"/>
  <c r="P316" i="11"/>
  <c r="H1941" i="18"/>
  <c r="N347" i="11"/>
  <c r="H1829" i="18"/>
  <c r="N318" i="11"/>
  <c r="H1961" i="18"/>
  <c r="M347" i="11"/>
  <c r="H1828" i="18"/>
  <c r="O260" i="11"/>
  <c r="I1797" i="18"/>
  <c r="R316" i="11"/>
  <c r="H1943" i="18"/>
  <c r="K347" i="11"/>
  <c r="H1826" i="18"/>
  <c r="T315" i="11"/>
  <c r="H1934" i="18"/>
  <c r="R257" i="11"/>
  <c r="I1767" i="18"/>
  <c r="P341" i="11"/>
  <c r="H1985" i="18"/>
  <c r="D268" i="17"/>
  <c r="J340" i="11"/>
  <c r="H1968" i="18"/>
  <c r="N343" i="11"/>
  <c r="H2005" i="18"/>
  <c r="J343" i="11"/>
  <c r="H2001" i="18"/>
  <c r="D271" i="17"/>
  <c r="P342" i="11"/>
  <c r="H1996" i="18"/>
  <c r="N147" i="10"/>
  <c r="N152" i="10" s="1"/>
  <c r="I1194" i="18"/>
  <c r="I1774" i="18"/>
  <c r="N258" i="11"/>
  <c r="N344" i="11"/>
  <c r="H2016" i="18"/>
  <c r="M348" i="11"/>
  <c r="H1839" i="18"/>
  <c r="O145" i="10"/>
  <c r="O150" i="10" s="1"/>
  <c r="I1173" i="18"/>
  <c r="L258" i="11"/>
  <c r="I1772" i="18"/>
  <c r="O318" i="11"/>
  <c r="H1962" i="18"/>
  <c r="R258" i="11"/>
  <c r="I1778" i="18"/>
  <c r="Q349" i="11"/>
  <c r="H1854" i="18"/>
  <c r="T257" i="11"/>
  <c r="I1769" i="18"/>
  <c r="H1966" i="18"/>
  <c r="S318" i="11"/>
  <c r="R341" i="11"/>
  <c r="H1987" i="18"/>
  <c r="S259" i="11"/>
  <c r="I1790" i="18"/>
  <c r="K343" i="11"/>
  <c r="H2002" i="18"/>
  <c r="N259" i="11"/>
  <c r="I1785" i="18"/>
  <c r="J317" i="11"/>
  <c r="D266" i="17"/>
  <c r="H1946" i="18"/>
  <c r="P347" i="11"/>
  <c r="H1831" i="18"/>
  <c r="H1994" i="18"/>
  <c r="N342" i="11"/>
  <c r="M259" i="11"/>
  <c r="I1784" i="18"/>
  <c r="L256" i="11"/>
  <c r="I1750" i="18"/>
  <c r="S148" i="10"/>
  <c r="S153" i="10" s="1"/>
  <c r="I1210" i="18"/>
  <c r="H1998" i="18"/>
  <c r="R342" i="11"/>
  <c r="Q318" i="11"/>
  <c r="H1964" i="18"/>
  <c r="K147" i="10"/>
  <c r="K152" i="10" s="1"/>
  <c r="I1191" i="18"/>
  <c r="T341" i="11"/>
  <c r="H1989" i="18"/>
  <c r="I1801" i="18"/>
  <c r="S260" i="11"/>
  <c r="O358" i="11" l="1"/>
  <c r="H243" i="11"/>
  <c r="J358" i="11"/>
  <c r="D276" i="17" s="1"/>
  <c r="H266" i="11"/>
  <c r="O356" i="11"/>
  <c r="R356" i="11"/>
  <c r="O357" i="11"/>
  <c r="H2050" i="18" s="1"/>
  <c r="N355" i="11"/>
  <c r="M355" i="11"/>
  <c r="N358" i="11"/>
  <c r="M358" i="11"/>
  <c r="M357" i="11"/>
  <c r="P355" i="11"/>
  <c r="T356" i="11"/>
  <c r="H2044" i="18" s="1"/>
  <c r="K357" i="11"/>
  <c r="L356" i="11"/>
  <c r="H2036" i="18" s="1"/>
  <c r="L358" i="11"/>
  <c r="L16" i="15" s="1"/>
  <c r="L21" i="15" s="1"/>
  <c r="S359" i="11"/>
  <c r="H2076" i="18" s="1"/>
  <c r="P358" i="11"/>
  <c r="O355" i="11"/>
  <c r="Q359" i="11"/>
  <c r="R358" i="11"/>
  <c r="R16" i="15" s="1"/>
  <c r="R21" i="15" s="1"/>
  <c r="L355" i="11"/>
  <c r="H2025" i="18" s="1"/>
  <c r="O359" i="11"/>
  <c r="O17" i="15" s="1"/>
  <c r="O22" i="15" s="1"/>
  <c r="Q358" i="11"/>
  <c r="P356" i="11"/>
  <c r="P14" i="15" s="1"/>
  <c r="P19" i="15" s="1"/>
  <c r="M359" i="11"/>
  <c r="M17" i="15" s="1"/>
  <c r="M22" i="15" s="1"/>
  <c r="M356" i="11"/>
  <c r="R359" i="11"/>
  <c r="H2075" i="18" s="1"/>
  <c r="N357" i="11"/>
  <c r="N15" i="15" s="1"/>
  <c r="N20" i="15" s="1"/>
  <c r="N359" i="11"/>
  <c r="T359" i="11"/>
  <c r="R357" i="11"/>
  <c r="H302" i="11"/>
  <c r="N356" i="11"/>
  <c r="S358" i="11"/>
  <c r="P359" i="11"/>
  <c r="P17" i="15" s="1"/>
  <c r="P22" i="15" s="1"/>
  <c r="H244" i="11"/>
  <c r="T355" i="11"/>
  <c r="T357" i="11"/>
  <c r="T15" i="15" s="1"/>
  <c r="T20" i="15" s="1"/>
  <c r="P357" i="11"/>
  <c r="P15" i="15" s="1"/>
  <c r="P20" i="15" s="1"/>
  <c r="L357" i="11"/>
  <c r="H2026" i="18"/>
  <c r="H245" i="11"/>
  <c r="H325" i="11"/>
  <c r="H268" i="11"/>
  <c r="J355" i="11"/>
  <c r="D273" i="17" s="1"/>
  <c r="H2061" i="18"/>
  <c r="K359" i="11"/>
  <c r="K358" i="11"/>
  <c r="J357" i="11"/>
  <c r="D275" i="17" s="1"/>
  <c r="J359" i="11"/>
  <c r="H2067" i="18" s="1"/>
  <c r="K356" i="11"/>
  <c r="K355" i="11"/>
  <c r="K13" i="15" s="1"/>
  <c r="K18" i="15" s="1"/>
  <c r="T16" i="15"/>
  <c r="T21" i="15" s="1"/>
  <c r="H303" i="11"/>
  <c r="J356" i="11"/>
  <c r="D274" i="17" s="1"/>
  <c r="H2039" i="18"/>
  <c r="R13" i="15"/>
  <c r="R18" i="15" s="1"/>
  <c r="H2059" i="18"/>
  <c r="N16" i="15"/>
  <c r="N21" i="15" s="1"/>
  <c r="L164" i="10"/>
  <c r="L169" i="10" s="1"/>
  <c r="I1236" i="18"/>
  <c r="O166" i="10"/>
  <c r="O171" i="10" s="1"/>
  <c r="I1261" i="18"/>
  <c r="T164" i="10"/>
  <c r="T169" i="10" s="1"/>
  <c r="I1244" i="18"/>
  <c r="N163" i="10"/>
  <c r="N168" i="10" s="1"/>
  <c r="I1227" i="18"/>
  <c r="P164" i="10"/>
  <c r="P169" i="10" s="1"/>
  <c r="I1240" i="18"/>
  <c r="M167" i="10"/>
  <c r="M172" i="10" s="1"/>
  <c r="I1270" i="18"/>
  <c r="I1272" i="18"/>
  <c r="O167" i="10"/>
  <c r="O172" i="10" s="1"/>
  <c r="I1271" i="18"/>
  <c r="N167" i="10"/>
  <c r="N172" i="10" s="1"/>
  <c r="D176" i="17"/>
  <c r="J166" i="10"/>
  <c r="J171" i="10" s="1"/>
  <c r="I1256" i="18"/>
  <c r="H153" i="10"/>
  <c r="H166" i="10" s="1"/>
  <c r="Q166" i="10"/>
  <c r="Q171" i="10" s="1"/>
  <c r="I1263" i="18"/>
  <c r="Q164" i="10"/>
  <c r="Q169" i="10" s="1"/>
  <c r="I1241" i="18"/>
  <c r="H150" i="10"/>
  <c r="H163" i="10" s="1"/>
  <c r="J163" i="10"/>
  <c r="J168" i="10" s="1"/>
  <c r="D173" i="17"/>
  <c r="I1223" i="18"/>
  <c r="I1248" i="18"/>
  <c r="M165" i="10"/>
  <c r="M170" i="10" s="1"/>
  <c r="L166" i="10"/>
  <c r="L171" i="10" s="1"/>
  <c r="I1258" i="18"/>
  <c r="H154" i="10"/>
  <c r="H167" i="10" s="1"/>
  <c r="D177" i="17"/>
  <c r="I1267" i="18"/>
  <c r="J167" i="10"/>
  <c r="J172" i="10" s="1"/>
  <c r="S167" i="10"/>
  <c r="S172" i="10" s="1"/>
  <c r="I1276" i="18"/>
  <c r="R164" i="10"/>
  <c r="R169" i="10" s="1"/>
  <c r="I1242" i="18"/>
  <c r="O164" i="10"/>
  <c r="O169" i="10" s="1"/>
  <c r="I1239" i="18"/>
  <c r="I1253" i="18"/>
  <c r="R165" i="10"/>
  <c r="R170" i="10" s="1"/>
  <c r="P166" i="10"/>
  <c r="P171" i="10" s="1"/>
  <c r="I1262" i="18"/>
  <c r="I1246" i="18"/>
  <c r="K165" i="10"/>
  <c r="K170" i="10" s="1"/>
  <c r="S164" i="10"/>
  <c r="S169" i="10" s="1"/>
  <c r="I1243" i="18"/>
  <c r="I1232" i="18"/>
  <c r="S163" i="10"/>
  <c r="S168" i="10" s="1"/>
  <c r="I1273" i="18"/>
  <c r="P167" i="10"/>
  <c r="P172" i="10" s="1"/>
  <c r="R167" i="10"/>
  <c r="R172" i="10" s="1"/>
  <c r="I1275" i="18"/>
  <c r="I1250" i="18"/>
  <c r="O165" i="10"/>
  <c r="O170" i="10" s="1"/>
  <c r="Q167" i="10"/>
  <c r="Q172" i="10" s="1"/>
  <c r="I1274" i="18"/>
  <c r="I1054" i="18"/>
  <c r="Q228" i="11"/>
  <c r="R233" i="11" s="1"/>
  <c r="S225" i="11"/>
  <c r="I1023" i="18"/>
  <c r="M225" i="11"/>
  <c r="N230" i="11" s="1"/>
  <c r="I1017" i="18"/>
  <c r="D174" i="17"/>
  <c r="H151" i="10"/>
  <c r="H164" i="10" s="1"/>
  <c r="J164" i="10"/>
  <c r="J169" i="10" s="1"/>
  <c r="I1234" i="18"/>
  <c r="Q225" i="11"/>
  <c r="I1021" i="18"/>
  <c r="H2056" i="18"/>
  <c r="J16" i="15"/>
  <c r="J21" i="15" s="1"/>
  <c r="Q163" i="10"/>
  <c r="Q168" i="10" s="1"/>
  <c r="I1230" i="18"/>
  <c r="P227" i="11"/>
  <c r="Q232" i="11" s="1"/>
  <c r="I1042" i="18"/>
  <c r="I1052" i="18"/>
  <c r="O228" i="11"/>
  <c r="P233" i="11" s="1"/>
  <c r="I1231" i="18"/>
  <c r="R163" i="10"/>
  <c r="R168" i="10" s="1"/>
  <c r="S224" i="11"/>
  <c r="I1012" i="18"/>
  <c r="R227" i="11"/>
  <c r="S232" i="11" s="1"/>
  <c r="I1044" i="18"/>
  <c r="I1057" i="18"/>
  <c r="T228" i="11"/>
  <c r="I1011" i="18"/>
  <c r="R224" i="11"/>
  <c r="O227" i="11"/>
  <c r="P232" i="11" s="1"/>
  <c r="I1041" i="18"/>
  <c r="S227" i="11"/>
  <c r="T232" i="11" s="1"/>
  <c r="I1045" i="18"/>
  <c r="S226" i="11"/>
  <c r="I1034" i="18"/>
  <c r="O225" i="11"/>
  <c r="I1019" i="18"/>
  <c r="K225" i="11"/>
  <c r="L230" i="11" s="1"/>
  <c r="I1015" i="18"/>
  <c r="I1009" i="18"/>
  <c r="P224" i="11"/>
  <c r="I1010" i="18"/>
  <c r="Q224" i="11"/>
  <c r="D154" i="17"/>
  <c r="H88" i="10"/>
  <c r="H225" i="11" s="1"/>
  <c r="I1014" i="18"/>
  <c r="J225" i="11"/>
  <c r="K230" i="11" s="1"/>
  <c r="L225" i="11"/>
  <c r="M230" i="11" s="1"/>
  <c r="I1016" i="18"/>
  <c r="O226" i="11"/>
  <c r="I1030" i="18"/>
  <c r="P163" i="10"/>
  <c r="P168" i="10" s="1"/>
  <c r="I1229" i="18"/>
  <c r="N225" i="11"/>
  <c r="O230" i="11" s="1"/>
  <c r="I1018" i="18"/>
  <c r="L224" i="11"/>
  <c r="M229" i="11" s="1"/>
  <c r="I1005" i="18"/>
  <c r="I1031" i="18"/>
  <c r="P226" i="11"/>
  <c r="N166" i="10"/>
  <c r="N171" i="10" s="1"/>
  <c r="I1260" i="18"/>
  <c r="I1037" i="18"/>
  <c r="K227" i="11"/>
  <c r="L232" i="11" s="1"/>
  <c r="I1048" i="18"/>
  <c r="K228" i="11"/>
  <c r="L233" i="11" s="1"/>
  <c r="M227" i="11"/>
  <c r="N232" i="11" s="1"/>
  <c r="I1039" i="18"/>
  <c r="I1053" i="18"/>
  <c r="P228" i="11"/>
  <c r="Q233" i="11" s="1"/>
  <c r="T224" i="11"/>
  <c r="I1013" i="18"/>
  <c r="T225" i="11"/>
  <c r="I1024" i="18"/>
  <c r="R226" i="11"/>
  <c r="I1033" i="18"/>
  <c r="H89" i="10"/>
  <c r="H226" i="11" s="1"/>
  <c r="I1025" i="18"/>
  <c r="J226" i="11"/>
  <c r="K231" i="11" s="1"/>
  <c r="D155" i="17"/>
  <c r="N226" i="11"/>
  <c r="O231" i="11" s="1"/>
  <c r="I1029" i="18"/>
  <c r="N224" i="11"/>
  <c r="O229" i="11" s="1"/>
  <c r="I1007" i="18"/>
  <c r="I1277" i="18"/>
  <c r="T167" i="10"/>
  <c r="T172" i="10" s="1"/>
  <c r="I1249" i="18"/>
  <c r="N165" i="10"/>
  <c r="N170" i="10" s="1"/>
  <c r="M13" i="15"/>
  <c r="M18" i="15" s="1"/>
  <c r="Q165" i="10"/>
  <c r="Q170" i="10" s="1"/>
  <c r="I1252" i="18"/>
  <c r="M224" i="11"/>
  <c r="N229" i="11" s="1"/>
  <c r="I1006" i="18"/>
  <c r="I1237" i="18"/>
  <c r="M164" i="10"/>
  <c r="M169" i="10" s="1"/>
  <c r="R228" i="11"/>
  <c r="S233" i="11" s="1"/>
  <c r="I1055" i="18"/>
  <c r="H91" i="10"/>
  <c r="H228" i="11" s="1"/>
  <c r="J228" i="11"/>
  <c r="K233" i="11" s="1"/>
  <c r="I1047" i="18"/>
  <c r="D157" i="17"/>
  <c r="I1225" i="18"/>
  <c r="L163" i="10"/>
  <c r="L168" i="10" s="1"/>
  <c r="M163" i="10"/>
  <c r="M168" i="10" s="1"/>
  <c r="I1226" i="18"/>
  <c r="Q226" i="11"/>
  <c r="I1032" i="18"/>
  <c r="I1255" i="18"/>
  <c r="T165" i="10"/>
  <c r="T170" i="10" s="1"/>
  <c r="K166" i="10"/>
  <c r="K171" i="10" s="1"/>
  <c r="I1257" i="18"/>
  <c r="M166" i="10"/>
  <c r="M171" i="10" s="1"/>
  <c r="I1259" i="18"/>
  <c r="K226" i="11"/>
  <c r="L231" i="11" s="1"/>
  <c r="I1026" i="18"/>
  <c r="T226" i="11"/>
  <c r="I1035" i="18"/>
  <c r="Q227" i="11"/>
  <c r="R232" i="11" s="1"/>
  <c r="I1043" i="18"/>
  <c r="T166" i="10"/>
  <c r="T171" i="10" s="1"/>
  <c r="I1266" i="18"/>
  <c r="N227" i="11"/>
  <c r="O232" i="11" s="1"/>
  <c r="I1040" i="18"/>
  <c r="I1251" i="18"/>
  <c r="P165" i="10"/>
  <c r="P170" i="10" s="1"/>
  <c r="D153" i="17"/>
  <c r="J224" i="11"/>
  <c r="K229" i="11" s="1"/>
  <c r="I1003" i="18"/>
  <c r="H87" i="10"/>
  <c r="H224" i="11" s="1"/>
  <c r="O163" i="10"/>
  <c r="O168" i="10" s="1"/>
  <c r="I1228" i="18"/>
  <c r="D175" i="17"/>
  <c r="H152" i="10"/>
  <c r="H165" i="10" s="1"/>
  <c r="I1245" i="18"/>
  <c r="J165" i="10"/>
  <c r="J170" i="10" s="1"/>
  <c r="S166" i="10"/>
  <c r="S171" i="10" s="1"/>
  <c r="I1265" i="18"/>
  <c r="R225" i="11"/>
  <c r="I1022" i="18"/>
  <c r="R166" i="10"/>
  <c r="R171" i="10" s="1"/>
  <c r="I1264" i="18"/>
  <c r="I1224" i="18"/>
  <c r="K163" i="10"/>
  <c r="K168" i="10" s="1"/>
  <c r="M228" i="11"/>
  <c r="N233" i="11" s="1"/>
  <c r="I1050" i="18"/>
  <c r="N228" i="11"/>
  <c r="O233" i="11" s="1"/>
  <c r="I1051" i="18"/>
  <c r="I1008" i="18"/>
  <c r="O224" i="11"/>
  <c r="I1254" i="18"/>
  <c r="S165" i="10"/>
  <c r="S170" i="10" s="1"/>
  <c r="I1268" i="18"/>
  <c r="K167" i="10"/>
  <c r="K172" i="10" s="1"/>
  <c r="K164" i="10"/>
  <c r="K169" i="10" s="1"/>
  <c r="I1235" i="18"/>
  <c r="M226" i="11"/>
  <c r="N231" i="11" s="1"/>
  <c r="I1028" i="18"/>
  <c r="S228" i="11"/>
  <c r="T233" i="11" s="1"/>
  <c r="I1056" i="18"/>
  <c r="L165" i="10"/>
  <c r="L170" i="10" s="1"/>
  <c r="I1247" i="18"/>
  <c r="T227" i="11"/>
  <c r="I1046" i="18"/>
  <c r="I1269" i="18"/>
  <c r="L167" i="10"/>
  <c r="L172" i="10" s="1"/>
  <c r="I1238" i="18"/>
  <c r="N164" i="10"/>
  <c r="N169" i="10" s="1"/>
  <c r="H90" i="10"/>
  <c r="H227" i="11" s="1"/>
  <c r="I1036" i="18"/>
  <c r="J227" i="11"/>
  <c r="K232" i="11" s="1"/>
  <c r="D156" i="17"/>
  <c r="I1233" i="18"/>
  <c r="T163" i="10"/>
  <c r="T168" i="10" s="1"/>
  <c r="P225" i="11"/>
  <c r="I1020" i="18"/>
  <c r="L227" i="11"/>
  <c r="M232" i="11" s="1"/>
  <c r="I1038" i="18"/>
  <c r="K224" i="11"/>
  <c r="L229" i="11" s="1"/>
  <c r="I1004" i="18"/>
  <c r="L226" i="11"/>
  <c r="M231" i="11" s="1"/>
  <c r="I1027" i="18"/>
  <c r="L228" i="11"/>
  <c r="M233" i="11" s="1"/>
  <c r="I1049" i="18"/>
  <c r="J13" i="15" l="1"/>
  <c r="J18" i="15" s="1"/>
  <c r="H2023" i="18"/>
  <c r="T231" i="11"/>
  <c r="T239" i="11" s="1"/>
  <c r="O16" i="15"/>
  <c r="O21" i="15" s="1"/>
  <c r="O14" i="16" s="1"/>
  <c r="H2072" i="18"/>
  <c r="R17" i="15"/>
  <c r="R22" i="15" s="1"/>
  <c r="R15" i="16" s="1"/>
  <c r="L13" i="15"/>
  <c r="L18" i="15" s="1"/>
  <c r="H2051" i="18"/>
  <c r="R231" i="11"/>
  <c r="H1723" i="18" s="1"/>
  <c r="H2049" i="18"/>
  <c r="S229" i="11"/>
  <c r="S237" i="11" s="1"/>
  <c r="S248" i="11" s="1"/>
  <c r="P231" i="11"/>
  <c r="H1721" i="18" s="1"/>
  <c r="S230" i="11"/>
  <c r="H1713" i="18" s="1"/>
  <c r="P229" i="11"/>
  <c r="P237" i="11" s="1"/>
  <c r="P230" i="11"/>
  <c r="P238" i="11" s="1"/>
  <c r="Q230" i="11"/>
  <c r="Q238" i="11" s="1"/>
  <c r="Q249" i="11" s="1"/>
  <c r="R230" i="11"/>
  <c r="R238" i="11" s="1"/>
  <c r="L14" i="15"/>
  <c r="L19" i="15" s="1"/>
  <c r="L12" i="16" s="1"/>
  <c r="R229" i="11"/>
  <c r="R237" i="11" s="1"/>
  <c r="Q229" i="11"/>
  <c r="H1700" i="18" s="1"/>
  <c r="Q231" i="11"/>
  <c r="Q239" i="11" s="1"/>
  <c r="Q250" i="11" s="1"/>
  <c r="S231" i="11"/>
  <c r="S239" i="11" s="1"/>
  <c r="S250" i="11" s="1"/>
  <c r="H2034" i="18"/>
  <c r="J14" i="15"/>
  <c r="J19" i="15" s="1"/>
  <c r="J12" i="16" s="1"/>
  <c r="J17" i="15"/>
  <c r="J22" i="15" s="1"/>
  <c r="J15" i="16" s="1"/>
  <c r="D277" i="17"/>
  <c r="H2070" i="18"/>
  <c r="O15" i="15"/>
  <c r="O20" i="15" s="1"/>
  <c r="O13" i="16" s="1"/>
  <c r="H2064" i="18"/>
  <c r="T230" i="11"/>
  <c r="T238" i="11" s="1"/>
  <c r="T229" i="11"/>
  <c r="T237" i="11" s="1"/>
  <c r="H2040" i="18"/>
  <c r="J15" i="15"/>
  <c r="J20" i="15" s="1"/>
  <c r="I2486" i="18" s="1"/>
  <c r="H2066" i="18"/>
  <c r="H2031" i="18"/>
  <c r="T14" i="15"/>
  <c r="T19" i="15" s="1"/>
  <c r="T12" i="16" s="1"/>
  <c r="S17" i="15"/>
  <c r="S22" i="15" s="1"/>
  <c r="S15" i="16" s="1"/>
  <c r="H2045" i="18"/>
  <c r="H2060" i="18"/>
  <c r="H2073" i="18"/>
  <c r="H2055" i="18"/>
  <c r="H2058" i="18"/>
  <c r="M16" i="15"/>
  <c r="M21" i="15" s="1"/>
  <c r="M14" i="16" s="1"/>
  <c r="O14" i="15"/>
  <c r="O19" i="15" s="1"/>
  <c r="I2480" i="18" s="1"/>
  <c r="H2024" i="18"/>
  <c r="H1740" i="18"/>
  <c r="M241" i="11"/>
  <c r="I2511" i="18"/>
  <c r="M15" i="16"/>
  <c r="S16" i="15"/>
  <c r="S21" i="15" s="1"/>
  <c r="H2065" i="18"/>
  <c r="M239" i="11"/>
  <c r="H1718" i="18"/>
  <c r="L15" i="15"/>
  <c r="L20" i="15" s="1"/>
  <c r="H2047" i="18"/>
  <c r="I1294" i="18"/>
  <c r="O283" i="11"/>
  <c r="S241" i="11"/>
  <c r="H1746" i="18"/>
  <c r="D181" i="17"/>
  <c r="H171" i="10"/>
  <c r="H285" i="11" s="1"/>
  <c r="I1311" i="18"/>
  <c r="J285" i="11"/>
  <c r="K290" i="11" s="1"/>
  <c r="K237" i="11"/>
  <c r="H1694" i="18"/>
  <c r="L241" i="11"/>
  <c r="H1739" i="18"/>
  <c r="R283" i="11"/>
  <c r="I1297" i="18"/>
  <c r="L286" i="11"/>
  <c r="M291" i="11" s="1"/>
  <c r="I1324" i="18"/>
  <c r="P16" i="15"/>
  <c r="P21" i="15" s="1"/>
  <c r="H2062" i="18"/>
  <c r="I1312" i="18"/>
  <c r="K285" i="11"/>
  <c r="L290" i="11" s="1"/>
  <c r="O239" i="11"/>
  <c r="H1720" i="18"/>
  <c r="Q240" i="11"/>
  <c r="H1733" i="18"/>
  <c r="I1326" i="18"/>
  <c r="N286" i="11"/>
  <c r="O291" i="11" s="1"/>
  <c r="R285" i="11"/>
  <c r="S290" i="11" s="1"/>
  <c r="I1319" i="18"/>
  <c r="T284" i="11"/>
  <c r="I1310" i="18"/>
  <c r="H1728" i="18"/>
  <c r="L240" i="11"/>
  <c r="O13" i="15"/>
  <c r="O18" i="15" s="1"/>
  <c r="H2028" i="18"/>
  <c r="I1329" i="18"/>
  <c r="Q286" i="11"/>
  <c r="R291" i="11" s="1"/>
  <c r="N237" i="11"/>
  <c r="H1697" i="18"/>
  <c r="D182" i="17"/>
  <c r="J286" i="11"/>
  <c r="K291" i="11" s="1"/>
  <c r="H172" i="10"/>
  <c r="H286" i="11" s="1"/>
  <c r="I1322" i="18"/>
  <c r="P15" i="16"/>
  <c r="I2514" i="18"/>
  <c r="K239" i="11"/>
  <c r="H1716" i="18"/>
  <c r="H2027" i="18"/>
  <c r="N13" i="15"/>
  <c r="N18" i="15" s="1"/>
  <c r="H1702" i="18"/>
  <c r="P13" i="16"/>
  <c r="I2492" i="18"/>
  <c r="M14" i="15"/>
  <c r="M19" i="15" s="1"/>
  <c r="H2037" i="18"/>
  <c r="S238" i="11"/>
  <c r="S249" i="11" s="1"/>
  <c r="K15" i="15"/>
  <c r="K20" i="15" s="1"/>
  <c r="H2046" i="18"/>
  <c r="R15" i="15"/>
  <c r="R20" i="15" s="1"/>
  <c r="H2053" i="18"/>
  <c r="I1313" i="18"/>
  <c r="L285" i="11"/>
  <c r="M290" i="11" s="1"/>
  <c r="L14" i="16"/>
  <c r="I2499" i="18"/>
  <c r="I1307" i="18"/>
  <c r="Q284" i="11"/>
  <c r="T282" i="11"/>
  <c r="I1288" i="18"/>
  <c r="M237" i="11"/>
  <c r="H1696" i="18"/>
  <c r="N14" i="15"/>
  <c r="N19" i="15" s="1"/>
  <c r="H2038" i="18"/>
  <c r="I1321" i="18"/>
  <c r="T285" i="11"/>
  <c r="M11" i="16"/>
  <c r="I2467" i="18"/>
  <c r="H1709" i="18"/>
  <c r="O238" i="11"/>
  <c r="K284" i="11"/>
  <c r="L289" i="11" s="1"/>
  <c r="I1301" i="18"/>
  <c r="J282" i="11"/>
  <c r="K287" i="11" s="1"/>
  <c r="D178" i="17"/>
  <c r="I1278" i="18"/>
  <c r="H168" i="10"/>
  <c r="H282" i="11" s="1"/>
  <c r="O241" i="11"/>
  <c r="H1742" i="18"/>
  <c r="L282" i="11"/>
  <c r="M287" i="11" s="1"/>
  <c r="I1280" i="18"/>
  <c r="Q16" i="15"/>
  <c r="Q21" i="15" s="1"/>
  <c r="H2063" i="18"/>
  <c r="H1708" i="18"/>
  <c r="N238" i="11"/>
  <c r="O285" i="11"/>
  <c r="P290" i="11" s="1"/>
  <c r="I1316" i="18"/>
  <c r="K282" i="11"/>
  <c r="L287" i="11" s="1"/>
  <c r="I1279" i="18"/>
  <c r="R284" i="11"/>
  <c r="I1308" i="18"/>
  <c r="H1738" i="18"/>
  <c r="K241" i="11"/>
  <c r="P13" i="15"/>
  <c r="P18" i="15" s="1"/>
  <c r="H2029" i="18"/>
  <c r="Q285" i="11"/>
  <c r="R290" i="11" s="1"/>
  <c r="I1318" i="18"/>
  <c r="K283" i="11"/>
  <c r="L288" i="11" s="1"/>
  <c r="I1290" i="18"/>
  <c r="I1283" i="18"/>
  <c r="O282" i="11"/>
  <c r="L11" i="16"/>
  <c r="I2466" i="18"/>
  <c r="O237" i="11"/>
  <c r="H1698" i="18"/>
  <c r="M238" i="11"/>
  <c r="H1707" i="18"/>
  <c r="I1314" i="18"/>
  <c r="M285" i="11"/>
  <c r="N290" i="11" s="1"/>
  <c r="T13" i="15"/>
  <c r="T18" i="15" s="1"/>
  <c r="H2033" i="18"/>
  <c r="N17" i="15"/>
  <c r="N22" i="15" s="1"/>
  <c r="H2071" i="18"/>
  <c r="H1705" i="18"/>
  <c r="K238" i="11"/>
  <c r="D324" i="17"/>
  <c r="J11" i="16"/>
  <c r="I2464" i="18"/>
  <c r="O284" i="11"/>
  <c r="I1305" i="18"/>
  <c r="M286" i="11"/>
  <c r="N291" i="11" s="1"/>
  <c r="I1325" i="18"/>
  <c r="L284" i="11"/>
  <c r="M289" i="11" s="1"/>
  <c r="I1302" i="18"/>
  <c r="M282" i="11"/>
  <c r="N287" i="11" s="1"/>
  <c r="I1281" i="18"/>
  <c r="S282" i="11"/>
  <c r="I1287" i="18"/>
  <c r="I1282" i="18"/>
  <c r="N282" i="11"/>
  <c r="O287" i="11" s="1"/>
  <c r="H2057" i="18"/>
  <c r="K16" i="15"/>
  <c r="K21" i="15" s="1"/>
  <c r="H1731" i="18"/>
  <c r="O240" i="11"/>
  <c r="L238" i="11"/>
  <c r="H1706" i="18"/>
  <c r="D180" i="17"/>
  <c r="J284" i="11"/>
  <c r="K289" i="11" s="1"/>
  <c r="I1300" i="18"/>
  <c r="H170" i="10"/>
  <c r="H284" i="11" s="1"/>
  <c r="K17" i="15"/>
  <c r="K22" i="15" s="1"/>
  <c r="H2068" i="18"/>
  <c r="I1298" i="18"/>
  <c r="S283" i="11"/>
  <c r="I1299" i="18"/>
  <c r="T283" i="11"/>
  <c r="T17" i="15"/>
  <c r="T22" i="15" s="1"/>
  <c r="H2077" i="18"/>
  <c r="T241" i="11"/>
  <c r="H1747" i="18"/>
  <c r="S240" i="11"/>
  <c r="H1735" i="18"/>
  <c r="H1727" i="18"/>
  <c r="K240" i="11"/>
  <c r="N239" i="11"/>
  <c r="H1719" i="18"/>
  <c r="R240" i="11"/>
  <c r="H1734" i="18"/>
  <c r="N284" i="11"/>
  <c r="O289" i="11" s="1"/>
  <c r="I1304" i="18"/>
  <c r="Q241" i="11"/>
  <c r="H1744" i="18"/>
  <c r="I1284" i="18"/>
  <c r="P282" i="11"/>
  <c r="I2481" i="18"/>
  <c r="P12" i="16"/>
  <c r="T286" i="11"/>
  <c r="I1332" i="18"/>
  <c r="R241" i="11"/>
  <c r="H1745" i="18"/>
  <c r="H1730" i="18"/>
  <c r="N240" i="11"/>
  <c r="N283" i="11"/>
  <c r="O288" i="11" s="1"/>
  <c r="I1293" i="18"/>
  <c r="L239" i="11"/>
  <c r="H1717" i="18"/>
  <c r="N14" i="16"/>
  <c r="I2501" i="18"/>
  <c r="P241" i="11"/>
  <c r="H1743" i="18"/>
  <c r="R14" i="16"/>
  <c r="I2505" i="18"/>
  <c r="H1736" i="18"/>
  <c r="T240" i="11"/>
  <c r="M283" i="11"/>
  <c r="N288" i="11" s="1"/>
  <c r="I1292" i="18"/>
  <c r="I2465" i="18"/>
  <c r="K11" i="16"/>
  <c r="H1695" i="18"/>
  <c r="L237" i="11"/>
  <c r="P240" i="11"/>
  <c r="H1732" i="18"/>
  <c r="M15" i="15"/>
  <c r="M20" i="15" s="1"/>
  <c r="H2048" i="18"/>
  <c r="I1306" i="18"/>
  <c r="P284" i="11"/>
  <c r="K14" i="15"/>
  <c r="K19" i="15" s="1"/>
  <c r="H2035" i="18"/>
  <c r="S286" i="11"/>
  <c r="T291" i="11" s="1"/>
  <c r="I1331" i="18"/>
  <c r="I1285" i="18"/>
  <c r="Q282" i="11"/>
  <c r="I1327" i="18"/>
  <c r="O286" i="11"/>
  <c r="P291" i="11" s="1"/>
  <c r="H1729" i="18"/>
  <c r="M240" i="11"/>
  <c r="I2507" i="18"/>
  <c r="T14" i="16"/>
  <c r="D327" i="17"/>
  <c r="J14" i="16"/>
  <c r="I2497" i="18"/>
  <c r="I1323" i="18"/>
  <c r="K286" i="11"/>
  <c r="L291" i="11" s="1"/>
  <c r="O15" i="16"/>
  <c r="I2513" i="18"/>
  <c r="L17" i="15"/>
  <c r="L22" i="15" s="1"/>
  <c r="H2069" i="18"/>
  <c r="R286" i="11"/>
  <c r="S291" i="11" s="1"/>
  <c r="I1330" i="18"/>
  <c r="N13" i="16"/>
  <c r="I2490" i="18"/>
  <c r="T13" i="16"/>
  <c r="I2496" i="18"/>
  <c r="N285" i="11"/>
  <c r="O290" i="11" s="1"/>
  <c r="I1315" i="18"/>
  <c r="P286" i="11"/>
  <c r="Q291" i="11" s="1"/>
  <c r="I1328" i="18"/>
  <c r="S285" i="11"/>
  <c r="T290" i="11" s="1"/>
  <c r="I1320" i="18"/>
  <c r="I1295" i="18"/>
  <c r="P283" i="11"/>
  <c r="Q17" i="15"/>
  <c r="Q22" i="15" s="1"/>
  <c r="H2074" i="18"/>
  <c r="S284" i="11"/>
  <c r="I1309" i="18"/>
  <c r="M284" i="11"/>
  <c r="N289" i="11" s="1"/>
  <c r="I1303" i="18"/>
  <c r="R14" i="15"/>
  <c r="R19" i="15" s="1"/>
  <c r="H2042" i="18"/>
  <c r="I2472" i="18"/>
  <c r="R11" i="16"/>
  <c r="D179" i="17"/>
  <c r="J283" i="11"/>
  <c r="K288" i="11" s="1"/>
  <c r="H169" i="10"/>
  <c r="H283" i="11" s="1"/>
  <c r="I1289" i="18"/>
  <c r="N241" i="11"/>
  <c r="H1741" i="18"/>
  <c r="R282" i="11"/>
  <c r="I1286" i="18"/>
  <c r="I1317" i="18"/>
  <c r="P285" i="11"/>
  <c r="Q290" i="11" s="1"/>
  <c r="Q283" i="11"/>
  <c r="I1296" i="18"/>
  <c r="L283" i="11"/>
  <c r="M288" i="11" s="1"/>
  <c r="I1291" i="18"/>
  <c r="I2502" i="18" l="1"/>
  <c r="I2516" i="18"/>
  <c r="H1712" i="18"/>
  <c r="H1711" i="18"/>
  <c r="H1699" i="18"/>
  <c r="I2477" i="18"/>
  <c r="S289" i="11"/>
  <c r="H1889" i="18" s="1"/>
  <c r="H1725" i="18"/>
  <c r="P239" i="11"/>
  <c r="Q237" i="11"/>
  <c r="Q248" i="11" s="1"/>
  <c r="Q256" i="11" s="1"/>
  <c r="Q271" i="11" s="1"/>
  <c r="R239" i="11"/>
  <c r="D328" i="17"/>
  <c r="H1710" i="18"/>
  <c r="H1703" i="18"/>
  <c r="D325" i="17"/>
  <c r="R288" i="11"/>
  <c r="R296" i="11" s="1"/>
  <c r="H1701" i="18"/>
  <c r="P289" i="11"/>
  <c r="P297" i="11" s="1"/>
  <c r="P287" i="11"/>
  <c r="P295" i="11" s="1"/>
  <c r="I2475" i="18"/>
  <c r="H1714" i="18"/>
  <c r="H1724" i="18"/>
  <c r="S287" i="11"/>
  <c r="S295" i="11" s="1"/>
  <c r="S306" i="11" s="1"/>
  <c r="I2508" i="18"/>
  <c r="Q257" i="11"/>
  <c r="Q272" i="11" s="1"/>
  <c r="I1766" i="18"/>
  <c r="S288" i="11"/>
  <c r="Q287" i="11"/>
  <c r="Q295" i="11" s="1"/>
  <c r="Q306" i="11" s="1"/>
  <c r="Q258" i="11"/>
  <c r="Q273" i="11" s="1"/>
  <c r="I1777" i="18"/>
  <c r="P288" i="11"/>
  <c r="P296" i="11" s="1"/>
  <c r="R289" i="11"/>
  <c r="R297" i="11" s="1"/>
  <c r="Q289" i="11"/>
  <c r="H1887" i="18" s="1"/>
  <c r="R287" i="11"/>
  <c r="R295" i="11" s="1"/>
  <c r="D326" i="17"/>
  <c r="Q288" i="11"/>
  <c r="H1876" i="18" s="1"/>
  <c r="H1722" i="18"/>
  <c r="J13" i="16"/>
  <c r="I2517" i="18"/>
  <c r="I2491" i="18"/>
  <c r="I2500" i="18"/>
  <c r="T287" i="11"/>
  <c r="T295" i="11" s="1"/>
  <c r="O12" i="16"/>
  <c r="I2485" i="18"/>
  <c r="T289" i="11"/>
  <c r="H1890" i="18" s="1"/>
  <c r="S256" i="11"/>
  <c r="I1757" i="18"/>
  <c r="S258" i="11"/>
  <c r="I1779" i="18"/>
  <c r="H250" i="11"/>
  <c r="H258" i="11" s="1"/>
  <c r="T288" i="11"/>
  <c r="T296" i="11" s="1"/>
  <c r="I1768" i="18"/>
  <c r="H249" i="11"/>
  <c r="H257" i="11" s="1"/>
  <c r="S257" i="11"/>
  <c r="T15" i="16"/>
  <c r="I2518" i="18"/>
  <c r="N297" i="11"/>
  <c r="H1884" i="18"/>
  <c r="H1883" i="18"/>
  <c r="M297" i="11"/>
  <c r="H1860" i="18"/>
  <c r="L295" i="11"/>
  <c r="S298" i="11"/>
  <c r="H1900" i="18"/>
  <c r="H22" i="15"/>
  <c r="H15" i="16" s="1"/>
  <c r="H1911" i="18"/>
  <c r="S299" i="11"/>
  <c r="Q15" i="16"/>
  <c r="I2515" i="18"/>
  <c r="K13" i="16"/>
  <c r="I2487" i="18"/>
  <c r="L298" i="11"/>
  <c r="H1893" i="18"/>
  <c r="M295" i="11"/>
  <c r="H1861" i="18"/>
  <c r="L299" i="11"/>
  <c r="H1904" i="18"/>
  <c r="O296" i="11"/>
  <c r="H1874" i="18"/>
  <c r="H1871" i="18"/>
  <c r="L296" i="11"/>
  <c r="R299" i="11"/>
  <c r="H1910" i="18"/>
  <c r="R298" i="11"/>
  <c r="H1899" i="18"/>
  <c r="S296" i="11"/>
  <c r="S307" i="11" s="1"/>
  <c r="H1878" i="18"/>
  <c r="T11" i="16"/>
  <c r="I2474" i="18"/>
  <c r="H1882" i="18"/>
  <c r="L297" i="11"/>
  <c r="M12" i="16"/>
  <c r="I2478" i="18"/>
  <c r="O11" i="16"/>
  <c r="I2469" i="18"/>
  <c r="N298" i="11"/>
  <c r="H1895" i="18"/>
  <c r="O298" i="11"/>
  <c r="H1896" i="18"/>
  <c r="H1907" i="18"/>
  <c r="O299" i="11"/>
  <c r="P298" i="11"/>
  <c r="H1897" i="18"/>
  <c r="R13" i="16"/>
  <c r="I2494" i="18"/>
  <c r="L15" i="16"/>
  <c r="I2510" i="18"/>
  <c r="P14" i="16"/>
  <c r="I2503" i="18"/>
  <c r="M296" i="11"/>
  <c r="H1872" i="18"/>
  <c r="M299" i="11"/>
  <c r="H1905" i="18"/>
  <c r="N15" i="16"/>
  <c r="I2512" i="18"/>
  <c r="K295" i="11"/>
  <c r="H1859" i="18"/>
  <c r="K296" i="11"/>
  <c r="H1870" i="18"/>
  <c r="O295" i="11"/>
  <c r="H1863" i="18"/>
  <c r="P11" i="16"/>
  <c r="I2470" i="18"/>
  <c r="Q299" i="11"/>
  <c r="H1909" i="18"/>
  <c r="R12" i="16"/>
  <c r="I2483" i="18"/>
  <c r="N296" i="11"/>
  <c r="H1873" i="18"/>
  <c r="H1862" i="18"/>
  <c r="N295" i="11"/>
  <c r="H1908" i="18"/>
  <c r="P299" i="11"/>
  <c r="I2468" i="18"/>
  <c r="N11" i="16"/>
  <c r="H1906" i="18"/>
  <c r="N299" i="11"/>
  <c r="K15" i="16"/>
  <c r="I2509" i="18"/>
  <c r="N12" i="16"/>
  <c r="I2479" i="18"/>
  <c r="T299" i="11"/>
  <c r="H1912" i="18"/>
  <c r="O297" i="11"/>
  <c r="H1885" i="18"/>
  <c r="I2504" i="18"/>
  <c r="Q14" i="16"/>
  <c r="K297" i="11"/>
  <c r="H1881" i="18"/>
  <c r="K299" i="11"/>
  <c r="H1903" i="18"/>
  <c r="K12" i="16"/>
  <c r="I2476" i="18"/>
  <c r="L13" i="16"/>
  <c r="I2488" i="18"/>
  <c r="M13" i="16"/>
  <c r="I2489" i="18"/>
  <c r="I2498" i="18"/>
  <c r="K14" i="16"/>
  <c r="T298" i="11"/>
  <c r="H1901" i="18"/>
  <c r="S14" i="16"/>
  <c r="I2506" i="18"/>
  <c r="Q298" i="11"/>
  <c r="H1898" i="18"/>
  <c r="H21" i="15"/>
  <c r="H14" i="16" s="1"/>
  <c r="M298" i="11"/>
  <c r="H1894" i="18"/>
  <c r="K298" i="11"/>
  <c r="H1892" i="18"/>
  <c r="H1886" i="18" l="1"/>
  <c r="S297" i="11"/>
  <c r="S308" i="11" s="1"/>
  <c r="Q296" i="11"/>
  <c r="Q307" i="11" s="1"/>
  <c r="H1931" i="18" s="1"/>
  <c r="H248" i="11"/>
  <c r="H256" i="11" s="1"/>
  <c r="I1755" i="18"/>
  <c r="H1864" i="18"/>
  <c r="Q297" i="11"/>
  <c r="Q308" i="11" s="1"/>
  <c r="H1888" i="18"/>
  <c r="H1865" i="18"/>
  <c r="H1877" i="18"/>
  <c r="H1875" i="18"/>
  <c r="H1867" i="18"/>
  <c r="Q314" i="11"/>
  <c r="Q329" i="11" s="1"/>
  <c r="H1920" i="18"/>
  <c r="H1942" i="18"/>
  <c r="Q316" i="11"/>
  <c r="Q331" i="11" s="1"/>
  <c r="Q347" i="11"/>
  <c r="H1832" i="18"/>
  <c r="H1866" i="18"/>
  <c r="Q346" i="11"/>
  <c r="H1821" i="18"/>
  <c r="H1810" i="18"/>
  <c r="Q345" i="11"/>
  <c r="T297" i="11"/>
  <c r="H1868" i="18"/>
  <c r="H1879" i="18"/>
  <c r="S347" i="11"/>
  <c r="H1834" i="18"/>
  <c r="S314" i="11"/>
  <c r="H1922" i="18"/>
  <c r="S346" i="11"/>
  <c r="H1823" i="18"/>
  <c r="S316" i="11"/>
  <c r="H1944" i="18"/>
  <c r="S345" i="11"/>
  <c r="H1812" i="18"/>
  <c r="S315" i="11"/>
  <c r="H1933" i="18"/>
  <c r="Q315" i="11" l="1"/>
  <c r="Q330" i="11" s="1"/>
  <c r="Q341" i="11"/>
  <c r="Q356" i="11" s="1"/>
  <c r="H1986" i="18"/>
  <c r="Q342" i="11"/>
  <c r="Q357" i="11" s="1"/>
  <c r="H1997" i="18"/>
  <c r="H1975" i="18"/>
  <c r="Q340" i="11"/>
  <c r="Q355" i="11" s="1"/>
  <c r="S341" i="11"/>
  <c r="S356" i="11" s="1"/>
  <c r="H1988" i="18"/>
  <c r="S340" i="11"/>
  <c r="S355" i="11" s="1"/>
  <c r="H1977" i="18"/>
  <c r="H1999" i="18"/>
  <c r="S342" i="11"/>
  <c r="S357" i="11" s="1"/>
  <c r="H2030" i="18" l="1"/>
  <c r="Q13" i="15"/>
  <c r="Q18" i="15" s="1"/>
  <c r="Q15" i="15"/>
  <c r="Q20" i="15" s="1"/>
  <c r="H2052" i="18"/>
  <c r="Q14" i="15"/>
  <c r="Q19" i="15" s="1"/>
  <c r="H2041" i="18"/>
  <c r="S15" i="15"/>
  <c r="S20" i="15" s="1"/>
  <c r="H2054" i="18"/>
  <c r="H2032" i="18"/>
  <c r="S13" i="15"/>
  <c r="S18" i="15" s="1"/>
  <c r="H2043" i="18"/>
  <c r="S14" i="15"/>
  <c r="S19" i="15" s="1"/>
  <c r="Q13" i="16" l="1"/>
  <c r="I2493" i="18"/>
  <c r="I2482" i="18"/>
  <c r="Q12" i="16"/>
  <c r="Q11" i="16"/>
  <c r="I2471" i="18"/>
  <c r="I2484" i="18"/>
  <c r="S12" i="16"/>
  <c r="H19" i="15"/>
  <c r="H12" i="16" s="1"/>
  <c r="S11" i="16"/>
  <c r="I2473" i="18"/>
  <c r="H18" i="15"/>
  <c r="H11" i="16" s="1"/>
  <c r="S13" i="16"/>
  <c r="I2495" i="18"/>
  <c r="H20" i="15"/>
  <c r="H13" i="16" s="1"/>
</calcChain>
</file>

<file path=xl/sharedStrings.xml><?xml version="1.0" encoding="utf-8"?>
<sst xmlns="http://schemas.openxmlformats.org/spreadsheetml/2006/main" count="26267" uniqueCount="1307">
  <si>
    <t>Date:</t>
  </si>
  <si>
    <t xml:space="preserve">INPUTS </t>
  </si>
  <si>
    <t>IRE</t>
  </si>
  <si>
    <t>Opex</t>
  </si>
  <si>
    <t>Font</t>
  </si>
  <si>
    <t>(R=0, G=105, B=56)</t>
  </si>
  <si>
    <t>Warning text</t>
  </si>
  <si>
    <t>Ofwat grey – 33%</t>
  </si>
  <si>
    <t>Second blue – 66%</t>
  </si>
  <si>
    <t>Ofwat green 66%</t>
  </si>
  <si>
    <t>PR24 In-period adjustments model</t>
  </si>
  <si>
    <t>In periods notification</t>
  </si>
  <si>
    <t>PR24R12</t>
  </si>
  <si>
    <t>Financial Year End Month Number</t>
  </si>
  <si>
    <t>year</t>
  </si>
  <si>
    <t>year #</t>
  </si>
  <si>
    <t>Voluntary deferrals - bioresources (sludge)</t>
  </si>
  <si>
    <t>Marginal tax rate</t>
  </si>
  <si>
    <t xml:space="preserve">Model Column Counter </t>
  </si>
  <si>
    <t>1st Post Last Forecast Period Flag</t>
  </si>
  <si>
    <t>Post Forecast Period Flag</t>
  </si>
  <si>
    <t>Is column 2 flag</t>
  </si>
  <si>
    <t>November CPIH cumulative inflation factor</t>
  </si>
  <si>
    <t>Cost change process revenue adjustment to be applied in current year - real prices - bioresources (sludge)</t>
  </si>
  <si>
    <t>Application of ODI payments</t>
  </si>
  <si>
    <t>ODI payments deferred until next reconciliation year</t>
  </si>
  <si>
    <t>flag</t>
  </si>
  <si>
    <t xml:space="preserve">Tax on nominal cost change process adjustment (WR) </t>
  </si>
  <si>
    <t xml:space="preserve">Tax on nominal cost change process adjustment (WN) </t>
  </si>
  <si>
    <t xml:space="preserve">Total value of ODI - wholesale (WWN) </t>
  </si>
  <si>
    <t xml:space="preserve">Cost change model adjustments – wholesale (WWN) </t>
  </si>
  <si>
    <t xml:space="preserve">Cost change process revenue adjustments - wholesale - current year (ADDN2) </t>
  </si>
  <si>
    <t xml:space="preserve">Delayed Delivery &amp; DDCM mechanism adjustments - wholesale - current year (ADDN1) </t>
  </si>
  <si>
    <t xml:space="preserve">Allowed revenue percentage movement after cost change (WR) </t>
  </si>
  <si>
    <t xml:space="preserve">Allowed revenue percentage movement after cost change (WN) </t>
  </si>
  <si>
    <t xml:space="preserve">Allowed revenue percentage movement after ODI - wholesale (WR) </t>
  </si>
  <si>
    <t xml:space="preserve">Allowed revenue percentage movement after ODI - wholesale (WN) </t>
  </si>
  <si>
    <t xml:space="preserve">Deferred payments this year - wholesale (WWN) </t>
  </si>
  <si>
    <t>Voluntary_abatements___residential_retail</t>
  </si>
  <si>
    <t>Voluntary_deferrals___wholesale.WR</t>
  </si>
  <si>
    <t>Prior year cost change process revenue adjustments - wholesale</t>
  </si>
  <si>
    <t>Prior_year_cost_change_process_revenue_adjustments___wholesale.WR</t>
  </si>
  <si>
    <t>Prior_year_cost_change_process_revenue_adjustments___wholesale.WN</t>
  </si>
  <si>
    <t>Delayed delivery mechanism adjustment - wholesale</t>
  </si>
  <si>
    <t>Allowed_revenue_starting_point_in_FD___wholesale.WR</t>
  </si>
  <si>
    <t>Allowed_revenue_starting_point_in_FD___wholesale.WN</t>
  </si>
  <si>
    <t>Allowed_revenue_starting_point_in_FD___wholesale.ADDN2</t>
  </si>
  <si>
    <t>Pre_Forecast_Period_Total</t>
  </si>
  <si>
    <t>_1st_Post_Last_Forecast_Period_Flag</t>
  </si>
  <si>
    <t>Model_column_counter</t>
  </si>
  <si>
    <t>November_CPIH_inflation__Prior_year_</t>
  </si>
  <si>
    <t>Total_value_cost_change_process.WWN</t>
  </si>
  <si>
    <t>Tax_on_nominal_ODI___wholesale.WWN</t>
  </si>
  <si>
    <t>Revised_total_nominal_revenue_after_ODI___wholesale.ADDN2</t>
  </si>
  <si>
    <t>Unadjusted_payments_after_abatements___wholesale.WN</t>
  </si>
  <si>
    <t>Delayed_Delivery___DDCM_mechanism_adjustments___wholesale.ADDN2</t>
  </si>
  <si>
    <t>Allowed_revenue___wholesale.ADDN1</t>
  </si>
  <si>
    <t>Allowed_revenue_percentage_movement_after_cost_change.ADDN2</t>
  </si>
  <si>
    <t>Allowed_revenue_percentage_movement_after_cost_change__Nov_Nov_CPIH_deflated_.ADDN1</t>
  </si>
  <si>
    <t>Revised_K_as_percent_after_cost_change_process.WN</t>
  </si>
  <si>
    <t>Unadjusted_payments_after_abatements_and_deferrals___bioresources__sludge_</t>
  </si>
  <si>
    <t>Total_ODI_value_including_tax_in__m__2022_23_FYA_CPIH_prices____bioresources__sludge_</t>
  </si>
  <si>
    <t>Tax_on_nominal_ODI___residential_retail</t>
  </si>
  <si>
    <t>Total_value_of_ODI___business_retail</t>
  </si>
  <si>
    <t xml:space="preserve"> - Percent conversion</t>
  </si>
  <si>
    <t xml:space="preserve"> - Financial Year End Month Number</t>
  </si>
  <si>
    <t xml:space="preserve"> - Last Pre Forecast Date</t>
  </si>
  <si>
    <t xml:space="preserve"> - Voluntary abatements - business retail</t>
  </si>
  <si>
    <t xml:space="preserve"> - Voluntary deferrals - business retail</t>
  </si>
  <si>
    <t xml:space="preserve"> - Allowed revenue starting point in FD - wholesale</t>
  </si>
  <si>
    <t xml:space="preserve"> - Forecast Period Flag</t>
  </si>
  <si>
    <t xml:space="preserve"> - Column greater than 2?</t>
  </si>
  <si>
    <t xml:space="preserve"> - Payments after abatements and deferrals and other bespoke adjustments this year - wholesale</t>
  </si>
  <si>
    <t xml:space="preserve"> - Total value of ODI - wholesale</t>
  </si>
  <si>
    <t xml:space="preserve"> - Unadjusted payments after abatements and deferrals - wholesale</t>
  </si>
  <si>
    <t xml:space="preserve"> - Payments after abatements and deferrals and other bespoke adjustments this year - bioresources (sludge)</t>
  </si>
  <si>
    <t xml:space="preserve"> - Net ODI payments to be applied this year - residential retail</t>
  </si>
  <si>
    <t xml:space="preserve"> - Payments after abatements and deferrals and other bespoke adjustments this year - residential retail</t>
  </si>
  <si>
    <t xml:space="preserve"> - Total value of ODI - residential retail</t>
  </si>
  <si>
    <t xml:space="preserve"> - Net ODI payments to be applied this year - business retail</t>
  </si>
  <si>
    <t xml:space="preserve"> - Deferred payments for next reconciliation year - total</t>
  </si>
  <si>
    <t>QUALITY CONTROL</t>
  </si>
  <si>
    <t>CF</t>
  </si>
  <si>
    <t>m</t>
  </si>
  <si>
    <t>Non residential</t>
  </si>
  <si>
    <t>nr</t>
  </si>
  <si>
    <t>Number</t>
  </si>
  <si>
    <t>Water and Sewerage company</t>
  </si>
  <si>
    <t>Documentation</t>
  </si>
  <si>
    <t>Calibri 10 pt – Ofwat dark green 100%</t>
  </si>
  <si>
    <t>Ofwat yellow 100%</t>
  </si>
  <si>
    <t>Ofwat green – 66%</t>
  </si>
  <si>
    <t>Contract year</t>
  </si>
  <si>
    <t>K-based controls</t>
  </si>
  <si>
    <t>Revised total revenue for bioresources as a result of the company's performance.</t>
  </si>
  <si>
    <t>#</t>
  </si>
  <si>
    <t>Output</t>
  </si>
  <si>
    <t>Number per %</t>
  </si>
  <si>
    <t xml:space="preserve">ODI payments deferred from previous reconciliation year - wholesale (WWN) </t>
  </si>
  <si>
    <t>Price control variables</t>
  </si>
  <si>
    <t>Year of adjustment to be applied</t>
  </si>
  <si>
    <t>Last Forecast Period Flag</t>
  </si>
  <si>
    <t>Forecast Period Flag</t>
  </si>
  <si>
    <t>Tax on Tax geometric uplift</t>
  </si>
  <si>
    <t>Tax on nominal cost change process adjustment</t>
  </si>
  <si>
    <t>Cost change process</t>
  </si>
  <si>
    <t>Delayed Delivery &amp; DDCM mechanism adjustments - wholesale - current year</t>
  </si>
  <si>
    <t>Tax on nominal cost change process revenue adjustment - bioresources (sludge)</t>
  </si>
  <si>
    <t>Revised unadjusted revenue (URt)</t>
  </si>
  <si>
    <t xml:space="preserve">Cost change values nominal prices (ADDN2) </t>
  </si>
  <si>
    <t xml:space="preserve">Tax on nominal cost change process adjustment (ADDN2) </t>
  </si>
  <si>
    <t xml:space="preserve">Tax on nominal ODI - wholesale (WR) </t>
  </si>
  <si>
    <t xml:space="preserve">Tax on nominal ODI - wholesale (WN) </t>
  </si>
  <si>
    <t xml:space="preserve">Cost change process revenue adjustments - wholesale - future periods (ADDN2) </t>
  </si>
  <si>
    <t xml:space="preserve">Delayed Delivery &amp; DDCM mechanism adjustments - wholesale (WR) </t>
  </si>
  <si>
    <t xml:space="preserve">Delayed Delivery &amp; DDCM mechanism adjustments - wholesale (WN) </t>
  </si>
  <si>
    <t xml:space="preserve">Delayed Delivery &amp; DDCM mechanism adjustments - wholesale (ADDN1) </t>
  </si>
  <si>
    <t xml:space="preserve">K factors (last determined) as % (WR) </t>
  </si>
  <si>
    <t xml:space="preserve">K factors (last determined) as % (WN) </t>
  </si>
  <si>
    <t>Line item</t>
  </si>
  <si>
    <t>Percent_conversion</t>
  </si>
  <si>
    <t>Net_ODI_payments___business_retail</t>
  </si>
  <si>
    <t>Voluntary_abatements___wholesale.ADDN1</t>
  </si>
  <si>
    <t>Voluntary_deferrals___wholesale.ADDN1</t>
  </si>
  <si>
    <t>Other_adjustments____residential_retail</t>
  </si>
  <si>
    <t>Current_year_cost_change_model_adjustments___wholesale.WN</t>
  </si>
  <si>
    <t>Current_year_cost_change_model_adjustments___wholesale.ADDN2</t>
  </si>
  <si>
    <t>Delayed_delivery_mechanism_adjustment___wholesale.ADDN1</t>
  </si>
  <si>
    <t>Allowed_average_retail_cost_component__rct_in_last_determination_.tariff.band.1</t>
  </si>
  <si>
    <t>Number_of_customers__cnt_in_last_determination_.tariff.band.2</t>
  </si>
  <si>
    <t>Proportion of revenue expected to be collected from these customers in year adjustment to be made</t>
  </si>
  <si>
    <t>Financial_year_end_month</t>
  </si>
  <si>
    <t>Period_number</t>
  </si>
  <si>
    <t>Cost_change_values_nominal_prices.ADDN1</t>
  </si>
  <si>
    <t>Total_value_cost_change_process.ADDN2</t>
  </si>
  <si>
    <t>Payments_after_abatements_and_deferrals_and_other_bespoke_adjustments_this_year___wholesale.ADDN2</t>
  </si>
  <si>
    <t>Net_ODI_payments_to_be_applied_this_year___wholesale.ADDN2</t>
  </si>
  <si>
    <t>Unadjusted_payments_after_abatements___wholesale.WR</t>
  </si>
  <si>
    <t>K_factors__last_determined__as__.ADDN2</t>
  </si>
  <si>
    <t>Year_that_price_limits_should_be_recalculated.WN</t>
  </si>
  <si>
    <t>Year_that_price_limits_should_be_recalculated.WWN</t>
  </si>
  <si>
    <t>Revised_K_as_percent_after_cost_change_process.WR</t>
  </si>
  <si>
    <t>Revised_K_as_percent_after_cost_change_process.ADDN1</t>
  </si>
  <si>
    <t>Total_Revised_K.WWN</t>
  </si>
  <si>
    <t>Total_Revised_K.ADDN2</t>
  </si>
  <si>
    <t>Net_ODI_payments_to_be_applied_this_year___bioresources__sludge_</t>
  </si>
  <si>
    <t>Total_value_of_cost_change_process___bioresources__sludge_</t>
  </si>
  <si>
    <t>Allowed_retail_cost_component_in__m.tariff.band.3</t>
  </si>
  <si>
    <t>Deferred_payments_this_year___wholesale.WWN</t>
  </si>
  <si>
    <t xml:space="preserve"> - £ per £m</t>
  </si>
  <si>
    <t xml:space="preserve"> - Last forecast date</t>
  </si>
  <si>
    <t xml:space="preserve"> - ODI payments deferred from previous reconciliation year - wholesale</t>
  </si>
  <si>
    <t xml:space="preserve"> - ODI payments deferred from previous reconciliation year - residential retail</t>
  </si>
  <si>
    <t xml:space="preserve"> - Voluntary deferrals - bioresources (sludge)</t>
  </si>
  <si>
    <t xml:space="preserve"> - Delayed delivery mechanism adjustment - wholesale</t>
  </si>
  <si>
    <t xml:space="preserve"> - Year of adjustment to be applied</t>
  </si>
  <si>
    <t xml:space="preserve"> - Last Forecast Period Flag</t>
  </si>
  <si>
    <t xml:space="preserve"> - Modelling Period Check const</t>
  </si>
  <si>
    <t xml:space="preserve"> - Forecast Period Total</t>
  </si>
  <si>
    <t xml:space="preserve"> - Model column counter</t>
  </si>
  <si>
    <t xml:space="preserve"> - November CPIH inflation (Prior year)</t>
  </si>
  <si>
    <t xml:space="preserve"> - ODI value nominal prices - wholesale</t>
  </si>
  <si>
    <t xml:space="preserve"> - Revised total nominal revenue after ODI - wholesale</t>
  </si>
  <si>
    <t xml:space="preserve"> - K factors (last determined) as %</t>
  </si>
  <si>
    <t xml:space="preserve"> - Revised unadjusted revenue (URt)</t>
  </si>
  <si>
    <t xml:space="preserve"> - Revised allowed average retail cost component</t>
  </si>
  <si>
    <t>DOCUMENTATION</t>
  </si>
  <si>
    <t>FAST</t>
  </si>
  <si>
    <t>BEG</t>
  </si>
  <si>
    <t>CTS</t>
  </si>
  <si>
    <t>Input nominal</t>
  </si>
  <si>
    <t>Checks and administration</t>
  </si>
  <si>
    <t>Outputs</t>
  </si>
  <si>
    <t>Model column counter</t>
  </si>
  <si>
    <t>Thousands_in_a_million</t>
  </si>
  <si>
    <t>Residential retail</t>
  </si>
  <si>
    <t>Business retail</t>
  </si>
  <si>
    <t>Revised total nominal revenue  for water resources, water network plus, wastewater network plus, additional control 1 and additional control 2 as a result of the company's performance (adjusted for tax).</t>
  </si>
  <si>
    <t>Input source log</t>
  </si>
  <si>
    <t>ODI Payments</t>
  </si>
  <si>
    <t xml:space="preserve">Other adjustments - wholesale (WWN) </t>
  </si>
  <si>
    <t xml:space="preserve">Other adjustments - wholesale (ADDN2) </t>
  </si>
  <si>
    <t xml:space="preserve">Current year cost change model adjustments – wholesale (ADDN1) </t>
  </si>
  <si>
    <t>Unadjusted revenue (URt in last determination) - bioresources (sludge)</t>
  </si>
  <si>
    <t>First model column flag</t>
  </si>
  <si>
    <t>HEADERS</t>
  </si>
  <si>
    <t>Financial Year Ending</t>
  </si>
  <si>
    <t>ODI REVENUES</t>
  </si>
  <si>
    <t>Revised total nominal revenue after ODI - wholesale</t>
  </si>
  <si>
    <t>Cost change model adjustments – wholesale</t>
  </si>
  <si>
    <t>Cost change process revenue adjustments - wholesale - future periods</t>
  </si>
  <si>
    <t>K factors (last determined) as %</t>
  </si>
  <si>
    <t>Tax on nominal ODI - residential retail</t>
  </si>
  <si>
    <t>Tax on nominal ODI - business retail</t>
  </si>
  <si>
    <t xml:space="preserve">Tax on nominal ODI - wholesale (ADDN1) </t>
  </si>
  <si>
    <t xml:space="preserve">Payments after abatements and deferrals, other bespoke adjustments &amp; delivery adjustments - wholesale (WR) </t>
  </si>
  <si>
    <t xml:space="preserve">Payments after abatements and deferrals, other bespoke adjustments &amp; delivery adjustments - wholesale (WN) </t>
  </si>
  <si>
    <t xml:space="preserve">K factors (last determined) as % (ADDN1) </t>
  </si>
  <si>
    <t xml:space="preserve">Year that price limits should be recalculated (ADDN1) </t>
  </si>
  <si>
    <t xml:space="preserve">Allowed revenue percentage movement after cost change (ADDN2) </t>
  </si>
  <si>
    <t xml:space="preserve">Allowed revenue percentage movement after ODI (Nov-Nov CPIH deflated) (ADDN1) </t>
  </si>
  <si>
    <t xml:space="preserve">ODI payment by customer type (tariff band 1) </t>
  </si>
  <si>
    <t xml:space="preserve">ODI payment by customer type (tariff band 3) </t>
  </si>
  <si>
    <t xml:space="preserve">Deferred payments for next reconciliation year - wholesale (ADDN2) </t>
  </si>
  <si>
    <t>Voluntary_abatements___wholesale.WR</t>
  </si>
  <si>
    <t>Voluntary_abatements___wholesale.WN</t>
  </si>
  <si>
    <t>Current year cost change model adjustments – wholesale</t>
  </si>
  <si>
    <t>Current_year_cost_change_model_adjustments___wholesale.WR</t>
  </si>
  <si>
    <t>Prior_year_cost_change_process_revenue_adjustments___wholesale.WWN</t>
  </si>
  <si>
    <t>Allowed revenue starting point in FD - wholesale</t>
  </si>
  <si>
    <t>tariff band 1</t>
  </si>
  <si>
    <t>Cost_change_process_adjustments_this_year.ADDN2</t>
  </si>
  <si>
    <t>Cost_change_values_nominal_prices.WN</t>
  </si>
  <si>
    <t>Revised_total_nominal_revenue_after_cost_change_process.WN</t>
  </si>
  <si>
    <t>ODI_value_nominal_prices___wholesale.WR</t>
  </si>
  <si>
    <t>ODI_value_nominal_prices___wholesale.WN</t>
  </si>
  <si>
    <t>Unadjusted_payments_after_abatements___wholesale.WWN</t>
  </si>
  <si>
    <t>Delayed_Delivery___DDCM_mechanism_adjustments___wholesale.WWN</t>
  </si>
  <si>
    <t>Delayed_Delivery___DDCM_mechanism_adjustments___wholesale___current_year.ADDN2</t>
  </si>
  <si>
    <t>Payments_after_abatements_and_deferrals__other_bespoke_adjustments___delivery_adjustments___wholesale.WR</t>
  </si>
  <si>
    <t>Payments_after_abatements_and_deferrals__other_bespoke_adjustments___delivery_adjustments___wholesale.WN</t>
  </si>
  <si>
    <t>Year_that_price_limits_should_be_recalculated.WR</t>
  </si>
  <si>
    <t>Allowed_revenue_percentage_movement_after_ODI__Nov_Nov_CPIH_deflated_.WWN</t>
  </si>
  <si>
    <t>Payments_after_abatements_and_deferrals_and_other_bespoke_adjustments___business_retail</t>
  </si>
  <si>
    <t>Tax_on_nominal_ODI___business_retail</t>
  </si>
  <si>
    <t>Revised_allowed_retail_cost_component_in__m.tariff.band.1</t>
  </si>
  <si>
    <t>ValueDate</t>
  </si>
  <si>
    <t xml:space="preserve"> - First Modelling Column Financial Year Number</t>
  </si>
  <si>
    <t xml:space="preserve"> - Current year cost change model adjustments – wholesale</t>
  </si>
  <si>
    <t xml:space="preserve"> - Unadjusted revenue (URt in last determination) - bioresources (sludge)</t>
  </si>
  <si>
    <t xml:space="preserve"> - Pre Forecast Period Total</t>
  </si>
  <si>
    <t xml:space="preserve"> - 1st Forecast Period Flag</t>
  </si>
  <si>
    <t xml:space="preserve"> - Post Forecast Period Total</t>
  </si>
  <si>
    <t xml:space="preserve"> - ODI value nominal prices - bioresources (sludge)</t>
  </si>
  <si>
    <t>File name:</t>
  </si>
  <si>
    <t>Not available / applicable</t>
  </si>
  <si>
    <t>NEG</t>
  </si>
  <si>
    <t>WWN</t>
  </si>
  <si>
    <t>Cell / Row / Column colour</t>
  </si>
  <si>
    <t>n/a</t>
  </si>
  <si>
    <t>* Except from input sheets (sheets with 'Inp' prefix)</t>
  </si>
  <si>
    <t xml:space="preserve">Within-worksheet counter-flow </t>
  </si>
  <si>
    <t>(R=148, G=54, B=141)</t>
  </si>
  <si>
    <t>Other</t>
  </si>
  <si>
    <t>(R-0, G=113, B=206)</t>
  </si>
  <si>
    <t>(R = 226, G = 231, B = 104)</t>
  </si>
  <si>
    <t>Net_ODI_payments___wholesale.ADDN1</t>
  </si>
  <si>
    <t>Other_adjustments____bioresources__sludge_</t>
  </si>
  <si>
    <t>Months in year</t>
  </si>
  <si>
    <t>Voluntary abatements - bioresources (sludge)</t>
  </si>
  <si>
    <t xml:space="preserve">Delayed delivery mechanism adjustment - wholesale (ADDN1) </t>
  </si>
  <si>
    <t xml:space="preserve">Proportion of revenue expected to be collected from these customers in year adjustment to be made (tariff band 2) </t>
  </si>
  <si>
    <t>Pre Forecast Period Flag</t>
  </si>
  <si>
    <t>Pre Forecast Period Total</t>
  </si>
  <si>
    <t>Total value cost change process</t>
  </si>
  <si>
    <t>Cost change process future periods revenue adjustment real prices - bioresources (sludge)</t>
  </si>
  <si>
    <t>Total value of cost change process - bioresources (sludge)</t>
  </si>
  <si>
    <t>Total cost change process adjustment + tax in £m (2022-23 FYA CPIH prices) - bioresources (sludge)</t>
  </si>
  <si>
    <t>Total value of ODI - residential retail</t>
  </si>
  <si>
    <t>counter</t>
  </si>
  <si>
    <t xml:space="preserve">Tax on nominal cost change process adjustment (WWN) </t>
  </si>
  <si>
    <t xml:space="preserve">Total value cost change process (WR) </t>
  </si>
  <si>
    <t xml:space="preserve">Total value cost change process (WN) </t>
  </si>
  <si>
    <t xml:space="preserve">Total value cost change process (ADDN1) </t>
  </si>
  <si>
    <t xml:space="preserve">Revised total nominal revenue after cost change process (ADDN2) </t>
  </si>
  <si>
    <t xml:space="preserve">Total value of ODI - wholesale (ADDN1) </t>
  </si>
  <si>
    <t xml:space="preserve">Revised total nominal revenue after ODI - wholesale (WR) </t>
  </si>
  <si>
    <t xml:space="preserve">Revised total nominal revenue after ODI - wholesale (WN) </t>
  </si>
  <si>
    <t xml:space="preserve">Revised total nominal revenue after ODI - wholesale (ADDN1) </t>
  </si>
  <si>
    <t xml:space="preserve">Net ODI payments to be applied this year - wholesale (WWN) </t>
  </si>
  <si>
    <t xml:space="preserve">Unadjusted payments after abatements - wholesale (ADDN2) </t>
  </si>
  <si>
    <t xml:space="preserve">Payments after abatements and deferrals, other bespoke adjustments &amp; delivery adjustments - wholesale (ADDN2) </t>
  </si>
  <si>
    <t xml:space="preserve">Allowed revenue percentage movement after cost change (Nov-Nov CPIH deflated) (WR) </t>
  </si>
  <si>
    <t xml:space="preserve">Allowed revenue percentage movement after cost change (Nov-Nov CPIH deflated) (WN) </t>
  </si>
  <si>
    <t xml:space="preserve">Total Revised K (ADDN1) </t>
  </si>
  <si>
    <t xml:space="preserve">Revised allowed average retail cost component (tariff band 2) </t>
  </si>
  <si>
    <t>Current_year_cost_change_model_adjustments___wholesale.WWN</t>
  </si>
  <si>
    <t>Delivery mechanism adjustment - wholesale</t>
  </si>
  <si>
    <t>Delivery_mechanism_adjustment___wholesale.ADDN1</t>
  </si>
  <si>
    <t>Proportion_of_revenue_expected_to_be_collected_from_these_customers_in_year_adjustment_to_be_made.tariff.band.2</t>
  </si>
  <si>
    <t>Last_Pre_Forecast_Flag</t>
  </si>
  <si>
    <t>_1st_Forecast_Period_Flag</t>
  </si>
  <si>
    <t>Pre_Forecast_vs_Forecast</t>
  </si>
  <si>
    <t>November_CPIH_annual_inflation_figures</t>
  </si>
  <si>
    <t>Cost_change_values_nominal_prices.WR</t>
  </si>
  <si>
    <t>Tax_on_nominal_cost_change_process_adjustment.WWN</t>
  </si>
  <si>
    <t>Revised_total_nominal_revenue_after_cost_change_process.WR</t>
  </si>
  <si>
    <t>Payments_after_abatements_and_deferrals_and_other_bespoke_adjustments_this_year___wholesale.WWN</t>
  </si>
  <si>
    <t>ODI_value_nominal_prices___wholesale.ADDN2</t>
  </si>
  <si>
    <t>Total_value_of_ODI___wholesale.ADDN1</t>
  </si>
  <si>
    <t>Cost_change_process_revenue_adjustments___wholesale___future_periods.ADDN2</t>
  </si>
  <si>
    <t>Cost_change_process_revenue_adjustments___wholesale___current_year.WWN</t>
  </si>
  <si>
    <t>Unadjusted_payments_after_abatements_and_deferrals___wholesale.ADDN2</t>
  </si>
  <si>
    <t>Allowed_revenue_percentage_movement_after_cost_change.WWN</t>
  </si>
  <si>
    <t>Payments_after_abatements_and_deferrals_and_other_bespoke_adjustments_this_year___bioresources__sludge_</t>
  </si>
  <si>
    <t>Tax_on_nominal_cost_change_process_revenue_adjustment___bioresources__sludge_</t>
  </si>
  <si>
    <t>Revised_M</t>
  </si>
  <si>
    <t>ODI_payment_by_customer_type.tariff.band.2</t>
  </si>
  <si>
    <t>Deferred_payments_for_next_reconciliation_year___bioresources__sludge_</t>
  </si>
  <si>
    <t>Deferred_payments_this_year___business_retail</t>
  </si>
  <si>
    <t>Deferred_payments_for_next_reconciliation_year___total</t>
  </si>
  <si>
    <t>Report name</t>
  </si>
  <si>
    <t xml:space="preserve"> - Prior year cost change process revenue adjustments - wholesale</t>
  </si>
  <si>
    <t xml:space="preserve"> - Customer numbers</t>
  </si>
  <si>
    <t xml:space="preserve"> - Cost change values nominal prices</t>
  </si>
  <si>
    <t xml:space="preserve"> - Revised K as percent after cost change process</t>
  </si>
  <si>
    <t xml:space="preserve"> - Total Revised K</t>
  </si>
  <si>
    <t xml:space="preserve"> - Total value of ODI - business retail</t>
  </si>
  <si>
    <t xml:space="preserve"> - Deferred payments for next reconciliation year - residential retail</t>
  </si>
  <si>
    <t>BELOW BONNET - CALCULATION ENGINE</t>
  </si>
  <si>
    <t>MODEL MAP</t>
  </si>
  <si>
    <t>Excluding</t>
  </si>
  <si>
    <t>Unique reference number</t>
  </si>
  <si>
    <t>Imported from another sheet/section</t>
  </si>
  <si>
    <t>(R=214, G=0, B=55)</t>
  </si>
  <si>
    <t>Ofwat green 100%</t>
  </si>
  <si>
    <t>Empty cells being referenced/used</t>
  </si>
  <si>
    <t>Ofwat lemon</t>
  </si>
  <si>
    <t>Second blue 66%</t>
  </si>
  <si>
    <t>(R = 87, G = 161, B = 223)</t>
  </si>
  <si>
    <t>REPORTS</t>
  </si>
  <si>
    <t>Source</t>
  </si>
  <si>
    <t>Table with all outputs and calculations summarised in format for use by PowerBI</t>
  </si>
  <si>
    <t>The application of ODI payments taken this year and deferred.</t>
  </si>
  <si>
    <t>This log contains a list of changes to the model from the previously published version.</t>
  </si>
  <si>
    <t xml:space="preserve">Net ODI payments - wholesale (ADDN2) </t>
  </si>
  <si>
    <t>ODI payments deferred from previous reconciliation year</t>
  </si>
  <si>
    <t xml:space="preserve">ODI payments deferred from previous reconciliation year - wholesale (ADDN1) </t>
  </si>
  <si>
    <t>ODI payments deferred from previous reconciliation year - residential retail</t>
  </si>
  <si>
    <t xml:space="preserve">Voluntary abatements - wholesale (ADDN2) </t>
  </si>
  <si>
    <t xml:space="preserve">Voluntary deferrals - wholesale (WR) </t>
  </si>
  <si>
    <t xml:space="preserve">Voluntary deferrals - wholesale (WN) </t>
  </si>
  <si>
    <t xml:space="preserve">Voluntary deferrals - wholesale (WWN) </t>
  </si>
  <si>
    <t>Other bespoke adjustments - to be applied this year</t>
  </si>
  <si>
    <t xml:space="preserve">Number of customers (cnt in last determination) (tariff band 2) </t>
  </si>
  <si>
    <t>MODEL PERIOD</t>
  </si>
  <si>
    <t>Cost change values nominal prices</t>
  </si>
  <si>
    <t>ODI value nominal prices - wholesale</t>
  </si>
  <si>
    <t>ODI value nominal prices - bioresources (sludge)</t>
  </si>
  <si>
    <t>Cost change process revenue adjustment nominal prices - bioresources (sludge)</t>
  </si>
  <si>
    <t>Payments after abatements and deferrals and other bespoke adjustments this year - residential retail</t>
  </si>
  <si>
    <t>Allowed retail cost component in £m</t>
  </si>
  <si>
    <t>Revised allowed average retail cost component</t>
  </si>
  <si>
    <t>Deferred payments for next reconciliation year - bioresources (sludge)</t>
  </si>
  <si>
    <t xml:space="preserve"> </t>
  </si>
  <si>
    <t xml:space="preserve">Cost change process adjustments this year (WR) </t>
  </si>
  <si>
    <t xml:space="preserve">Cost change process adjustments this year (WN) </t>
  </si>
  <si>
    <t xml:space="preserve">Payments after abatements and deferrals and other bespoke adjustments this year - wholesale (ADDN1) </t>
  </si>
  <si>
    <t xml:space="preserve">Unadjusted payments after abatements - wholesale (WWN) </t>
  </si>
  <si>
    <t xml:space="preserve">Delayed Delivery &amp; DDCM mechanism adjustments - wholesale (WWN) </t>
  </si>
  <si>
    <t xml:space="preserve">Allowed revenue - wholesale (ADDN2) </t>
  </si>
  <si>
    <t xml:space="preserve">Year that price limits should be recalculated (WR) </t>
  </si>
  <si>
    <t xml:space="preserve">Year that price limits should be recalculated (WN) </t>
  </si>
  <si>
    <t xml:space="preserve">Allowed revenue percentage movement after cost change (Nov-Nov CPIH deflated) (ADDN1) </t>
  </si>
  <si>
    <t>Link</t>
  </si>
  <si>
    <t>Net_ODI_payments___bioresources__sludge_</t>
  </si>
  <si>
    <t>ODI_payments_deferred_from_previous_reconciliation_year___business_retail</t>
  </si>
  <si>
    <t>Future_year_flag</t>
  </si>
  <si>
    <t>Net_ODI_payments_to_be_applied_this_year___wholesale.WN</t>
  </si>
  <si>
    <t>Delayed_Delivery___DDCM_mechanism_adjustments___wholesale.WR</t>
  </si>
  <si>
    <t>Delayed_Delivery___DDCM_mechanism_adjustments___wholesale.WN</t>
  </si>
  <si>
    <t>Delayed_Delivery___DDCM_mechanism_adjustments___wholesale___current_year.WWN</t>
  </si>
  <si>
    <t>Allowed_revenue___wholesale.ADDN2</t>
  </si>
  <si>
    <t>Allowed_revenue_percentage_movement_after_ODI___wholesale.ADDN1</t>
  </si>
  <si>
    <t>Revised_K_as_percent_after_ODI.ADDN1</t>
  </si>
  <si>
    <t>Revised_allowed_average_retail_cost_component.tariff.band.1</t>
  </si>
  <si>
    <t>tariff band</t>
  </si>
  <si>
    <t>ValueNumber</t>
  </si>
  <si>
    <t xml:space="preserve"> - Net ODI payments - business retail</t>
  </si>
  <si>
    <t xml:space="preserve"> - Voluntary abatements - residential retail</t>
  </si>
  <si>
    <t xml:space="preserve"> - Other adjustments -  business retail</t>
  </si>
  <si>
    <t xml:space="preserve"> - Pre Forecast vs Forecast</t>
  </si>
  <si>
    <t xml:space="preserve"> - November CPIH Index column 2</t>
  </si>
  <si>
    <t xml:space="preserve"> - Total value cost change process</t>
  </si>
  <si>
    <t xml:space="preserve"> - Unadjusted payments after abatements - wholesale</t>
  </si>
  <si>
    <t xml:space="preserve"> - Tax on nominal cost change process revenue adjustment - bioresources (sludge)</t>
  </si>
  <si>
    <t xml:space="preserve"> - Unadjusted payments after abatements and deferrals - residential retail</t>
  </si>
  <si>
    <t xml:space="preserve"> - Payments after abatements and deferrals and other bespoke adjustments this year - business retail</t>
  </si>
  <si>
    <t xml:space="preserve"> - ODI value nominal prices - business retail</t>
  </si>
  <si>
    <t xml:space="preserve"> - Deferred payments for next reconciliation year - bioresources (sludge)</t>
  </si>
  <si>
    <t xml:space="preserve"> - Deferred payments this year - bioresources (sludge)</t>
  </si>
  <si>
    <t>Section</t>
  </si>
  <si>
    <t>For enquiries please contact:</t>
  </si>
  <si>
    <t>Note: FAST strictly applicable below the bonnet</t>
  </si>
  <si>
    <t>InpS</t>
  </si>
  <si>
    <t>Colour coding for the model is shown in this sheet.</t>
  </si>
  <si>
    <t>Contents of the model.</t>
  </si>
  <si>
    <t>Balance sheet</t>
  </si>
  <si>
    <t>Changes</t>
  </si>
  <si>
    <t>Finstat</t>
  </si>
  <si>
    <t>Operating expenditure</t>
  </si>
  <si>
    <t xml:space="preserve">Total expenditure </t>
  </si>
  <si>
    <t>Written - down value method</t>
  </si>
  <si>
    <t>WN</t>
  </si>
  <si>
    <t>Calibri 10 pt – Ofwat red 100%</t>
  </si>
  <si>
    <t>Black text (no shade)</t>
  </si>
  <si>
    <t>Black text + light yellow shade</t>
  </si>
  <si>
    <t>Ofwat second blue text + light grey shade</t>
  </si>
  <si>
    <t>Conditional formatting for error checks*</t>
  </si>
  <si>
    <t>Temporary</t>
  </si>
  <si>
    <t>Sub-section</t>
  </si>
  <si>
    <t>Months_in_year</t>
  </si>
  <si>
    <t>Units</t>
  </si>
  <si>
    <t>Output source log</t>
  </si>
  <si>
    <t>Thousands in a million</t>
  </si>
  <si>
    <t xml:space="preserve">Voluntary deferrals - wholesale (ADDN1) </t>
  </si>
  <si>
    <t>Voluntary deferrals - residential retail</t>
  </si>
  <si>
    <t>Voluntary deferrals - business retail</t>
  </si>
  <si>
    <t xml:space="preserve">Prior year cost change process revenue adjustments - wholesale (ADDN1) </t>
  </si>
  <si>
    <t xml:space="preserve">Allowed revenue starting point in FD - wholesale (ADDN1) </t>
  </si>
  <si>
    <t>November CPIH inflation (Prior year)</t>
  </si>
  <si>
    <t>Revised total nominal revenue after cost change process</t>
  </si>
  <si>
    <t>ABATEMENTS AND DEFERRALS</t>
  </si>
  <si>
    <t>Revised M</t>
  </si>
  <si>
    <t>Deferred payments this year - bioresources (sludge)</t>
  </si>
  <si>
    <t xml:space="preserve">ODI value nominal prices - wholesale (WR) </t>
  </si>
  <si>
    <t xml:space="preserve">ODI value nominal prices - wholesale (WN) </t>
  </si>
  <si>
    <t>£m (2022-23 FYA CPIH prices</t>
  </si>
  <si>
    <t xml:space="preserve">Revised K (ADDN1) </t>
  </si>
  <si>
    <t>Voluntary_abatements___wholesale.ADDN2</t>
  </si>
  <si>
    <t>Voluntary_deferrals___wholesale.ADDN2</t>
  </si>
  <si>
    <t>Other_adjustments___wholesale.WN</t>
  </si>
  <si>
    <t>Delayed_delivery_mechanism_adjustment___wholesale.ADDN2</t>
  </si>
  <si>
    <t>Unadjusted_revenue__URt_in_last_determination____bioresources__sludge_</t>
  </si>
  <si>
    <t>Allowed average retail cost component (rct in last determination)</t>
  </si>
  <si>
    <t>Allowed_average_retail_cost_component__rct_in_last_determination_.tariff.band.2</t>
  </si>
  <si>
    <t>Number_of_customers__cnt_in_last_determination_.tariff.band.3</t>
  </si>
  <si>
    <t>Model_Column_Total</t>
  </si>
  <si>
    <t>Forecast_Period_Flag</t>
  </si>
  <si>
    <t>Tax_on_Tax_geometric_uplift</t>
  </si>
  <si>
    <t>Cost_change_values_nominal_prices.ADDN2</t>
  </si>
  <si>
    <t>Tax_on_nominal_ODI___wholesale.ADDN1</t>
  </si>
  <si>
    <t>Total_value_of_ODI___wholesale.WWN</t>
  </si>
  <si>
    <t>Net_ODI_payments_to_be_applied_this_year___wholesale.WR</t>
  </si>
  <si>
    <t>Unadjusted_payments_after_abatements_and_deferrals___wholesale.WWN</t>
  </si>
  <si>
    <t>Allowed_revenue_percentage_movement_after_cost_change__Nov_Nov_CPIH_deflated_.WR</t>
  </si>
  <si>
    <t>Allowed_revenue_percentage_movement_after_cost_change__Nov_Nov_CPIH_deflated_.WN</t>
  </si>
  <si>
    <t>Allowed_revenue_percentage_movement_after_cost_change__Nov_Nov_CPIH_deflated_.ADDN2</t>
  </si>
  <si>
    <t>Revised_K_as_percent_after_cost_change_process.WWN</t>
  </si>
  <si>
    <t>Revised_K_as_percent_after_cost_change_process.ADDN2</t>
  </si>
  <si>
    <t>Allowed_revenue_percentage_movement_after_ODI___wholesale.WWN</t>
  </si>
  <si>
    <t>Unadjusted_payments_after_abatements_and_deferrals___residential_retail</t>
  </si>
  <si>
    <t>Revised_K.ADDN1</t>
  </si>
  <si>
    <t>Deferred_payments_this_year___wholesale.WN</t>
  </si>
  <si>
    <t>Deferred_payments_for_next_reconciliation_year___residential_retail</t>
  </si>
  <si>
    <t xml:space="preserve"> - Other adjustments -  residential retail</t>
  </si>
  <si>
    <t xml:space="preserve"> - November CPIH Index</t>
  </si>
  <si>
    <t xml:space="preserve"> - Financial Year Ending</t>
  </si>
  <si>
    <t xml:space="preserve"> - Deferred payments for next reconciliation year - business retail</t>
  </si>
  <si>
    <t xml:space="preserve"> - Deferred payments this year - residential retail</t>
  </si>
  <si>
    <t xml:space="preserve"> - Deferred payments this year - business retail</t>
  </si>
  <si>
    <t>Time</t>
  </si>
  <si>
    <t>Adjustment</t>
  </si>
  <si>
    <t>BR</t>
  </si>
  <si>
    <t>Funds from operations</t>
  </si>
  <si>
    <t>Including</t>
  </si>
  <si>
    <t>Redn.</t>
  </si>
  <si>
    <t>Tonnes per dry solid</t>
  </si>
  <si>
    <t>URN</t>
  </si>
  <si>
    <t>Water network</t>
  </si>
  <si>
    <t>WR</t>
  </si>
  <si>
    <t>Wtd Avg</t>
  </si>
  <si>
    <t>Fill</t>
  </si>
  <si>
    <t>(R=0, G=113, B=206)</t>
  </si>
  <si>
    <t>Ofwat dark green (no shade)</t>
  </si>
  <si>
    <t>(R=204, G=204, B=206)</t>
  </si>
  <si>
    <t>Ofwat yellow – 50%</t>
  </si>
  <si>
    <t>(R = 152, G = 197, B = 97)</t>
  </si>
  <si>
    <t>Error chks</t>
  </si>
  <si>
    <t>Array elements</t>
  </si>
  <si>
    <t>Financial_Year_End_Month_Number</t>
  </si>
  <si>
    <t>Calculation of ODI payments taken this year and deferred.</t>
  </si>
  <si>
    <t>In periods adjustment model (following year)</t>
  </si>
  <si>
    <t>Net ODI payments (by price control)</t>
  </si>
  <si>
    <t>Voluntary abatements or deferrals - to be applied this year</t>
  </si>
  <si>
    <t xml:space="preserve">Prior year cost change process revenue adjustments - wholesale (WWN) </t>
  </si>
  <si>
    <t xml:space="preserve">Delivery mechanism adjustment - wholesale (WR) </t>
  </si>
  <si>
    <t xml:space="preserve">Delivery mechanism adjustment - wholesale (WN) </t>
  </si>
  <si>
    <t>Years of delay for deferrals</t>
  </si>
  <si>
    <t xml:space="preserve">Allowed average retail cost component (rct in last determination) (tariff band 2) </t>
  </si>
  <si>
    <t>Financial year end month</t>
  </si>
  <si>
    <t>Model Column Total</t>
  </si>
  <si>
    <t>Last Pre Forecast Flag</t>
  </si>
  <si>
    <t>COST CHANGE PROCESS</t>
  </si>
  <si>
    <t>Unadjusted payments after abatements - wholesale</t>
  </si>
  <si>
    <t>Payments after abatements and deferrals and other bespoke adjustments total - bioresources (sludge)</t>
  </si>
  <si>
    <t>Unadjusted payments after abatements and deferrals - residential retail</t>
  </si>
  <si>
    <t>Unadjusted payments after abatements and deferrals - business retail</t>
  </si>
  <si>
    <t>Payments after abatements and deferrals and other bespoke adjustments this year - business retail</t>
  </si>
  <si>
    <t>ODI value nominal prices - business retail</t>
  </si>
  <si>
    <t>ODI payment by customer type</t>
  </si>
  <si>
    <t>Revised allowed retail cost component in £m</t>
  </si>
  <si>
    <t xml:space="preserve">Payments after abatements and deferrals and other bespoke adjustments this year - wholesale (WR) </t>
  </si>
  <si>
    <t xml:space="preserve">Payments after abatements and deferrals and other bespoke adjustments this year - wholesale (WN) </t>
  </si>
  <si>
    <t xml:space="preserve">Total value of ODI - wholesale (WR) </t>
  </si>
  <si>
    <t xml:space="preserve">Total value of ODI - wholesale (WN) </t>
  </si>
  <si>
    <t xml:space="preserve">Cost change model adjustments – wholesale (ADDN1) </t>
  </si>
  <si>
    <t xml:space="preserve">Net ODI payments to be applied this year - wholesale (ADDN2) </t>
  </si>
  <si>
    <t xml:space="preserve">Unadjusted payments after abatements and deferrals - wholesale (WR) </t>
  </si>
  <si>
    <t xml:space="preserve">Unadjusted payments after abatements and deferrals - wholesale (WN) </t>
  </si>
  <si>
    <t xml:space="preserve">Unadjusted payments after abatements and deferrals - wholesale (ADDN1) </t>
  </si>
  <si>
    <t xml:space="preserve">Delayed Delivery &amp; DDCM mechanism adjustments - wholesale - current year (WWN) </t>
  </si>
  <si>
    <t xml:space="preserve">Allowed retail cost component in £m (tariff band 2) </t>
  </si>
  <si>
    <t xml:space="preserve">Revised allowed retail cost component in £m (tariff band 1) </t>
  </si>
  <si>
    <t xml:space="preserve">Revised allowed retail cost component in £m (tariff band 3) </t>
  </si>
  <si>
    <t xml:space="preserve">Revised K (WWN) </t>
  </si>
  <si>
    <t xml:space="preserve">Deferred payments for next reconciliation year - wholesale (WWN) </t>
  </si>
  <si>
    <t>Net_ODI_payments___wholesale.WR</t>
  </si>
  <si>
    <t>Net_ODI_payments___wholesale.WN</t>
  </si>
  <si>
    <t>ADDN1</t>
  </si>
  <si>
    <t>Other adjustments - wholesale</t>
  </si>
  <si>
    <t>Other_adjustments___wholesale.WR</t>
  </si>
  <si>
    <t>tariff band 2</t>
  </si>
  <si>
    <t>Model_Period_END</t>
  </si>
  <si>
    <t>Tax_on_nominal_cost_change_process_adjustment.ADDN1</t>
  </si>
  <si>
    <t>Payments_after_abatements_and_deferrals_and_other_bespoke_adjustments_this_year___wholesale.WR</t>
  </si>
  <si>
    <t>Payments_after_abatements_and_deferrals_and_other_bespoke_adjustments_this_year___wholesale.WN</t>
  </si>
  <si>
    <t>Cost_change_model_adjustments___wholesale.ADDN1</t>
  </si>
  <si>
    <t>Cost_change_process_revenue_adjustments___wholesale___current_year.ADDN1</t>
  </si>
  <si>
    <t>Revised_K_as_percent_after_ODI.WR</t>
  </si>
  <si>
    <t>Revised_K_as_percent_after_ODI.WN</t>
  </si>
  <si>
    <t>Revised_allowed_retail_cost_component_in__m.tariff.band.2</t>
  </si>
  <si>
    <t>Deferred_payments_this_year___wholesale.WR</t>
  </si>
  <si>
    <t>Deferred_payments_this_year___wholesale.ADDN1</t>
  </si>
  <si>
    <t xml:space="preserve"> - Thousands in a million</t>
  </si>
  <si>
    <t xml:space="preserve"> - ODI payments deferred from previous reconciliation year - bioresources (sludge)</t>
  </si>
  <si>
    <t xml:space="preserve"> - Model Period BEG</t>
  </si>
  <si>
    <t xml:space="preserve"> - Cost change process adjustments this year</t>
  </si>
  <si>
    <t xml:space="preserve"> - Total value of ODI - bioresources (sludge)</t>
  </si>
  <si>
    <t xml:space="preserve"> - Cost change process revenue adjustment to be applied in current year - real prices - bioresources (sludge)</t>
  </si>
  <si>
    <t xml:space="preserve"> - Total value of cost change process - bioresources (sludge)</t>
  </si>
  <si>
    <t>Inputs</t>
  </si>
  <si>
    <t>PowerBi Table</t>
  </si>
  <si>
    <t>Beginning</t>
  </si>
  <si>
    <t>Customer</t>
  </si>
  <si>
    <t xml:space="preserve">Infrastructure renewal expenditure </t>
  </si>
  <si>
    <t>Negative</t>
  </si>
  <si>
    <t>Business</t>
  </si>
  <si>
    <t>Positive</t>
  </si>
  <si>
    <t>WACC</t>
  </si>
  <si>
    <t>Water only company</t>
  </si>
  <si>
    <t>Water resources</t>
  </si>
  <si>
    <t>Font and shade combinations</t>
  </si>
  <si>
    <t>Stored/dead/hard coded outputs</t>
  </si>
  <si>
    <t>Entire row/column with blue text + Ofwat light blue shade</t>
  </si>
  <si>
    <t>Section separator</t>
  </si>
  <si>
    <t>Last_forecast_date</t>
  </si>
  <si>
    <t>Inputs &amp; outputs log</t>
  </si>
  <si>
    <t>Year of adjustment lag</t>
  </si>
  <si>
    <t xml:space="preserve">Current year cost change model adjustments – wholesale (WR) </t>
  </si>
  <si>
    <t xml:space="preserve">Current year cost change model adjustments – wholesale (WN) </t>
  </si>
  <si>
    <t xml:space="preserve">Delivery mechanism adjustment - wholesale (ADDN2) </t>
  </si>
  <si>
    <t>Company-wide adjustments</t>
  </si>
  <si>
    <t>November CPIH Index</t>
  </si>
  <si>
    <t xml:space="preserve">K factors (last determined) (ADDN2) </t>
  </si>
  <si>
    <t>Retail revenue M (in last determination) - residential retail</t>
  </si>
  <si>
    <t>Future year flag</t>
  </si>
  <si>
    <t>Model Period END</t>
  </si>
  <si>
    <t>Total value of ODI - business retail</t>
  </si>
  <si>
    <t>Deferred payments this year - residential retail</t>
  </si>
  <si>
    <t xml:space="preserve">Cost change process adjustments this year (ADDN1) </t>
  </si>
  <si>
    <t xml:space="preserve">ODI value nominal prices - wholesale (ADDN2) </t>
  </si>
  <si>
    <t xml:space="preserve">Unadjusted payments after abatements - wholesale (WN) </t>
  </si>
  <si>
    <t xml:space="preserve">Unadjusted payments after abatements and deferrals - wholesale (WWN) </t>
  </si>
  <si>
    <t xml:space="preserve">Allowed revenue - wholesale (WWN) </t>
  </si>
  <si>
    <t xml:space="preserve">Allowed revenue percentage movement after cost change (WWN) </t>
  </si>
  <si>
    <t xml:space="preserve">Allowed revenue percentage movement after ODI - wholesale (ADDN1) </t>
  </si>
  <si>
    <t xml:space="preserve">Deferred payments this year - wholesale (ADDN1) </t>
  </si>
  <si>
    <t>Reporting_year_as_financial_year_ending</t>
  </si>
  <si>
    <t>ODI_payments_deferred_from_previous_reconciliation_year___wholesale.WWN</t>
  </si>
  <si>
    <t>ODI_payments_deferred_from_previous_reconciliation_year___wholesale.ADDN1</t>
  </si>
  <si>
    <t>Delivery_mechanism_adjustment___wholesale.ADDN2</t>
  </si>
  <si>
    <t>K_factors__last_determined_.WR</t>
  </si>
  <si>
    <t>K_factors__last_determined_.WN</t>
  </si>
  <si>
    <t>Allowed_revenue_starting_point_in_FD___wholesale.WWN</t>
  </si>
  <si>
    <t>Proportion_of_revenue_expected_to_be_collected_from_these_customers_in_year_adjustment_to_be_made.tariff.band.3</t>
  </si>
  <si>
    <t>Post_Forecast_Period_Flag</t>
  </si>
  <si>
    <t>Column_greater_than_2_</t>
  </si>
  <si>
    <t>Tax_on_nominal_cost_change_process_adjustment.WN</t>
  </si>
  <si>
    <t>Total_value_of_ODI___wholesale.ADDN2</t>
  </si>
  <si>
    <t>Revised_total_nominal_revenue_after_ODI___wholesale.WR</t>
  </si>
  <si>
    <t>Revised_total_nominal_revenue_after_ODI___wholesale.WN</t>
  </si>
  <si>
    <t>Cost_change_process_revenue_adjustments___wholesale___current_year.WR</t>
  </si>
  <si>
    <t>Cost_change_process_revenue_adjustments___wholesale___current_year.WN</t>
  </si>
  <si>
    <t>Allowed_revenue_percentage_movement_after_cost_change__Nov_Nov_CPIH_deflated_.WWN</t>
  </si>
  <si>
    <t>Total_value_of_ODI___bioresources__sludge_</t>
  </si>
  <si>
    <t>Total_value_of_ODI___residential_retail_per_customer</t>
  </si>
  <si>
    <t>Unadjusted_payments_after_abatements___business_retail</t>
  </si>
  <si>
    <t>Deferred_payments_for_next_reconciliation_year___wholesale.WWN</t>
  </si>
  <si>
    <t>Deferred_payments_for_next_reconciliation_year___business_retail</t>
  </si>
  <si>
    <t xml:space="preserve"> - Start date</t>
  </si>
  <si>
    <t xml:space="preserve"> - Net ODI payments - residential retail</t>
  </si>
  <si>
    <t xml:space="preserve"> - Voluntary abatements - bioresources (sludge)</t>
  </si>
  <si>
    <t xml:space="preserve"> - Other adjustments - wholesale</t>
  </si>
  <si>
    <t xml:space="preserve"> - Prior year cost change process revenue adjustments - bioresouces</t>
  </si>
  <si>
    <t xml:space="preserve"> - Last Pre Forecast Flag</t>
  </si>
  <si>
    <t xml:space="preserve"> - Delayed Delivery &amp; DDCM mechanism adjustments - wholesale - current year</t>
  </si>
  <si>
    <t xml:space="preserve"> - Year that price limits should be recalculated</t>
  </si>
  <si>
    <t xml:space="preserve"> - Allowed revenue percentage movement after ODI (Nov-Nov CPIH deflated)</t>
  </si>
  <si>
    <t xml:space="preserve"> - Cost change process revenue adjustment nominal prices - bioresources (sludge)</t>
  </si>
  <si>
    <t xml:space="preserve"> - Revised M</t>
  </si>
  <si>
    <t xml:space="preserve"> - Revised allowed retail cost component in £m</t>
  </si>
  <si>
    <t>Version number:</t>
  </si>
  <si>
    <t>Cover</t>
  </si>
  <si>
    <t>Enquiry information; disclaimer, known limitations of the model, changes from previous models are mentioned in this sheet.</t>
  </si>
  <si>
    <t>Contents</t>
  </si>
  <si>
    <t>RCV</t>
  </si>
  <si>
    <t>ABBREVIATIONS</t>
  </si>
  <si>
    <t>excl.</t>
  </si>
  <si>
    <t>PL</t>
  </si>
  <si>
    <t xml:space="preserve">Regulatory capital value </t>
  </si>
  <si>
    <t>Return on Renewal Expenditure</t>
  </si>
  <si>
    <t>TDS</t>
  </si>
  <si>
    <t>Weighted average</t>
  </si>
  <si>
    <t>* returns green when value is zero. For all other values it returns red</t>
  </si>
  <si>
    <t>Worksheet tab colour coding</t>
  </si>
  <si>
    <t>Reference</t>
  </si>
  <si>
    <t>Bioresources (Sludge)</t>
  </si>
  <si>
    <t>Dependent model</t>
  </si>
  <si>
    <t>Opening revenue in the model has been amended to a nominal figure from a real figure</t>
  </si>
  <si>
    <t>000s</t>
  </si>
  <si>
    <t xml:space="preserve">Net ODI payments - wholesale (WN) </t>
  </si>
  <si>
    <t>Net ODI payments - bioresources (sludge)</t>
  </si>
  <si>
    <t xml:space="preserve">ODI payments deferred from previous reconciliation year - wholesale (WR) </t>
  </si>
  <si>
    <t xml:space="preserve">ODI payments deferred from previous reconciliation year - wholesale (WN) </t>
  </si>
  <si>
    <t>ODI payments deferred from previous reconciliation year - business retail</t>
  </si>
  <si>
    <t>Voluntary deferrals</t>
  </si>
  <si>
    <t>Other adjustments -  residential retail</t>
  </si>
  <si>
    <t>Other adjustments -  business retail</t>
  </si>
  <si>
    <t xml:space="preserve">Delayed delivery mechanism adjustment - wholesale (WR) </t>
  </si>
  <si>
    <t xml:space="preserve">Delayed delivery mechanism adjustment - wholesale (WN) </t>
  </si>
  <si>
    <t xml:space="preserve">Delivery mechanism adjustment - wholesale (WWN) </t>
  </si>
  <si>
    <t>PRE FORECAST PERIOD</t>
  </si>
  <si>
    <t>November CPIH annual inflation figures</t>
  </si>
  <si>
    <t>Revised K Cost change process</t>
  </si>
  <si>
    <t>Allowed revenue percentage movement after cost change (Nov-Nov CPIH deflated)</t>
  </si>
  <si>
    <t>Revised K as percent after ODI</t>
  </si>
  <si>
    <t>Total value of ODI - bioresources (sludge)</t>
  </si>
  <si>
    <t>Unadjusted payments after abatements - business retail</t>
  </si>
  <si>
    <t>Deferred payments this year - business retail</t>
  </si>
  <si>
    <t xml:space="preserve">Cost change values nominal prices (ADDN1) </t>
  </si>
  <si>
    <t xml:space="preserve">Total value cost change process (WWN) </t>
  </si>
  <si>
    <t xml:space="preserve">Revised total nominal revenue after ODI - wholesale (WWN) </t>
  </si>
  <si>
    <t xml:space="preserve">Cost change process revenue adjustments - wholesale - current year (ADDN1) </t>
  </si>
  <si>
    <t xml:space="preserve">Unadjusted payments after abatements - wholesale (WR) </t>
  </si>
  <si>
    <t xml:space="preserve">Delayed Delivery &amp; DDCM mechanism adjustments - wholesale - current year (ADDN2) </t>
  </si>
  <si>
    <t xml:space="preserve">Allowed revenue - wholesale (WR) </t>
  </si>
  <si>
    <t xml:space="preserve">Allowed revenue - wholesale (WN) </t>
  </si>
  <si>
    <t xml:space="preserve">Deferred payments this year - wholesale (WR) </t>
  </si>
  <si>
    <t xml:space="preserve">Deferred payments this year - wholesale (WN) </t>
  </si>
  <si>
    <t>Net_ODI_payments___wholesale.ADDN2</t>
  </si>
  <si>
    <t>ODI payments deferred from previous reconciliation year - wholesale</t>
  </si>
  <si>
    <t>Voluntary deferrals - wholesale</t>
  </si>
  <si>
    <t>Voluntary_deferrals___wholesale.WWN</t>
  </si>
  <si>
    <t>Prior_year_cost_change_process_revenue_adjustments___wholesale.ADDN1</t>
  </si>
  <si>
    <t>Current_year_cost_change_model_adjustments___bioresouces</t>
  </si>
  <si>
    <t>Delayed_delivery_mechanism_adjustment___wholesale.WR</t>
  </si>
  <si>
    <t>Delayed_delivery_mechanism_adjustment___wholesale.WN</t>
  </si>
  <si>
    <t>Delivery_mechanism_adjustment___wholesale.WR</t>
  </si>
  <si>
    <t>Delivery_mechanism_adjustment___wholesale.WN</t>
  </si>
  <si>
    <t>K_factors__last_determined_.WWN</t>
  </si>
  <si>
    <t>Retail_revenue_M__in_last_determination____residential_retail</t>
  </si>
  <si>
    <t>Number of customers (cnt in last determination)</t>
  </si>
  <si>
    <t>Modelling_Period_Check</t>
  </si>
  <si>
    <t>Tax_on_nominal_cost_change_process_adjustment.WR</t>
  </si>
  <si>
    <t>Year_that_price_limits_should_be_recalculated.ADDN1</t>
  </si>
  <si>
    <t>Allowed_revenue_percentage_movement_after_cost_change.WR</t>
  </si>
  <si>
    <t>Allowed_revenue_percentage_movement_after_cost_change.WN</t>
  </si>
  <si>
    <t>Allowed_revenue_percentage_movement_after_ODI___wholesale.ADDN2</t>
  </si>
  <si>
    <t>Revised_K_as_percent_after_ODI.ADDN2</t>
  </si>
  <si>
    <t>Revised_unadjusted_revenue__URt_</t>
  </si>
  <si>
    <t>Total_value_of_ODI___residential_retail</t>
  </si>
  <si>
    <t>ODI_payment_by_customer_type.tariff.band.3</t>
  </si>
  <si>
    <t>Allowed_retail_cost_component_in__m.tariff.band.1</t>
  </si>
  <si>
    <t>Revised_allowed_average_retail_cost_component.tariff.band.2</t>
  </si>
  <si>
    <t>Revised_K.WR</t>
  </si>
  <si>
    <t>Revised_K.WN</t>
  </si>
  <si>
    <t>Year_of_deferral_to_be_applied</t>
  </si>
  <si>
    <t>Deferred_payments_this_year___residential_retail</t>
  </si>
  <si>
    <t xml:space="preserve"> - Months in year</t>
  </si>
  <si>
    <t xml:space="preserve"> - Year of adjustment lag</t>
  </si>
  <si>
    <t xml:space="preserve"> - Is column 2 flag</t>
  </si>
  <si>
    <t xml:space="preserve"> - Cost change process revenue adjustments - wholesale - future periods</t>
  </si>
  <si>
    <t>adj.</t>
  </si>
  <si>
    <t>Bio resources</t>
  </si>
  <si>
    <t>Input real</t>
  </si>
  <si>
    <t>Reduction</t>
  </si>
  <si>
    <t>WoC</t>
  </si>
  <si>
    <t>Calibri 10 pt – Ofwat second blue 100%</t>
  </si>
  <si>
    <t>Ofwat grey 33%</t>
  </si>
  <si>
    <t>(R=185, G=217, B=236)</t>
  </si>
  <si>
    <t>(R=98, G=167, B=15)</t>
  </si>
  <si>
    <t>Ofwat purple – 66%</t>
  </si>
  <si>
    <t>(R = 185, G = 123, B = 180)</t>
  </si>
  <si>
    <t>Timeline label</t>
  </si>
  <si>
    <t>Total</t>
  </si>
  <si>
    <t>Change log</t>
  </si>
  <si>
    <t>Revised total revenue for residential retail as a result of the company's performance.</t>
  </si>
  <si>
    <t>The MeX adjustments have been removed as the net ODI payments input from the ODI performance model will include these values.</t>
  </si>
  <si>
    <t>This log contains a list of all the inputs and outputs of the model with corresponding source references.</t>
  </si>
  <si>
    <t>£ per £m</t>
  </si>
  <si>
    <t>month #</t>
  </si>
  <si>
    <t>date</t>
  </si>
  <si>
    <t xml:space="preserve">Net ODI payments - wholesale (WR) </t>
  </si>
  <si>
    <t>Net ODI payments - business retail</t>
  </si>
  <si>
    <t xml:space="preserve">Voluntary abatements - wholesale (WWN) </t>
  </si>
  <si>
    <t>%</t>
  </si>
  <si>
    <t>£m (nominal)</t>
  </si>
  <si>
    <t xml:space="preserve">Allowed revenue starting point in FD - wholesale (WR) </t>
  </si>
  <si>
    <t xml:space="preserve">Allowed revenue starting point in FD - wholesale (WN) </t>
  </si>
  <si>
    <t>Revised K as percent after cost change process</t>
  </si>
  <si>
    <t>Allowed revenue percentage movement after ODI (Nov-Nov CPIH deflated)</t>
  </si>
  <si>
    <t>Deferred payments for next reconciliation year - residential retail</t>
  </si>
  <si>
    <t xml:space="preserve">Tax on nominal cost change process adjustment (ADDN1) </t>
  </si>
  <si>
    <t xml:space="preserve">Cost change process revenue adjustments - wholesale - future periods (ADDN1) </t>
  </si>
  <si>
    <t xml:space="preserve">Delayed Delivery &amp; DDCM mechanism adjustments - wholesale (ADDN2) </t>
  </si>
  <si>
    <t xml:space="preserve">Delayed Delivery &amp; DDCM mechanism adjustments - wholesale - current year (WR) </t>
  </si>
  <si>
    <t xml:space="preserve">Delayed Delivery &amp; DDCM mechanism adjustments - wholesale - current year (WN) </t>
  </si>
  <si>
    <t>Other_adjustments___wholesale.ADDN1</t>
  </si>
  <si>
    <t>Years_of_delay_for_deferrals</t>
  </si>
  <si>
    <t>Allowed_average_retail_cost_component__rct_in_last_determination_.tariff.band.3</t>
  </si>
  <si>
    <t>First_model_column_flag</t>
  </si>
  <si>
    <t>Last_Forecast_Period_Flag</t>
  </si>
  <si>
    <t>Post_Forecast_Period_Total</t>
  </si>
  <si>
    <t>Financial_Year_Ending</t>
  </si>
  <si>
    <t>November_CPIH_Index_column_2</t>
  </si>
  <si>
    <t>November_CPIH_cumulative_inflation_factor</t>
  </si>
  <si>
    <t>Cost_change_process_adjustments_this_year.WWN</t>
  </si>
  <si>
    <t>Revised_total_nominal_revenue_after_cost_change_process.ADDN1</t>
  </si>
  <si>
    <t>Tax_on_nominal_ODI___wholesale.ADDN2</t>
  </si>
  <si>
    <t>Revised_total_nominal_revenue_after_ODI___wholesale.WWN</t>
  </si>
  <si>
    <t>Cost_change_process_revenue_adjustments___wholesale___future_periods.WN</t>
  </si>
  <si>
    <t>Payments_after_abatements_and_deferrals__other_bespoke_adjustments___delivery_adjustments___wholesale.ADDN1</t>
  </si>
  <si>
    <t>K_factors__last_determined__as__.WR</t>
  </si>
  <si>
    <t>K_factors__last_determined__as__.WN</t>
  </si>
  <si>
    <t>Allowed_revenue___wholesale.WWN</t>
  </si>
  <si>
    <t>Total_Revised_K.WR</t>
  </si>
  <si>
    <t>Total_Revised_K.WN</t>
  </si>
  <si>
    <t>Payments_after_abatements_and_deferrals_and_other_bespoke_adjustments_total___bioresources__sludge_</t>
  </si>
  <si>
    <t>Net_ODI_payments_to_be_applied_this_year___residential_retail</t>
  </si>
  <si>
    <t>Payments_after_abatements_and_deferrals_and_other_bespoke_adjustments_this_year___residential_retail</t>
  </si>
  <si>
    <t>ODI_value_nominal_prices___residential_retail</t>
  </si>
  <si>
    <t>Revised_K.ADDN2</t>
  </si>
  <si>
    <t>Deferred_payments_this_year___bioresources__sludge_</t>
  </si>
  <si>
    <t xml:space="preserve"> - Reporting year as financial year ending</t>
  </si>
  <si>
    <t xml:space="preserve"> - ODI payments deferred from previous reconciliation year - business retail</t>
  </si>
  <si>
    <t xml:space="preserve"> - Voluntary deferrals - wholesale</t>
  </si>
  <si>
    <t xml:space="preserve"> - Retail revenue M (in last determination) - residential retail</t>
  </si>
  <si>
    <t xml:space="preserve"> - November CPIH cumulative inflation factor</t>
  </si>
  <si>
    <t xml:space="preserve"> - Allowed revenue - wholesale</t>
  </si>
  <si>
    <t xml:space="preserve"> - Allowed revenue percentage movement after cost change</t>
  </si>
  <si>
    <t xml:space="preserve"> - Revised K as percent after ODI</t>
  </si>
  <si>
    <t xml:space="preserve"> - Net ODI payments to be applied this year - bioresources (sludge)</t>
  </si>
  <si>
    <t xml:space="preserve"> - Unadjusted payments after abatements - bioresources (sludge)</t>
  </si>
  <si>
    <t xml:space="preserve"> - Tax on nominal ODI - bioresources (sludge)</t>
  </si>
  <si>
    <t xml:space="preserve"> - Unadjusted payments after abatements - business retail</t>
  </si>
  <si>
    <t xml:space="preserve"> - Payments after abatements and deferrals and other bespoke adjustments - business retail</t>
  </si>
  <si>
    <t>All inputs are brought to this sheet and further linked into the model for calculation.</t>
  </si>
  <si>
    <t>BS</t>
  </si>
  <si>
    <t>Calculation</t>
  </si>
  <si>
    <t>WaSC</t>
  </si>
  <si>
    <t>End of sheet</t>
  </si>
  <si>
    <t>* Except to track sheet</t>
  </si>
  <si>
    <t xml:space="preserve">Between-worksheet counter-flow </t>
  </si>
  <si>
    <t>Ofwat light blue 100%</t>
  </si>
  <si>
    <t>White text (Franklin Gothic Demi) + Ofwat purple shade</t>
  </si>
  <si>
    <t>Values or logic to be reviewed/discussed</t>
  </si>
  <si>
    <t>(R = 255, G = 219, B = 142)</t>
  </si>
  <si>
    <t>Unit</t>
  </si>
  <si>
    <t>Net ODI payments - wholesale</t>
  </si>
  <si>
    <t>First_Modelling_Column_Financial_Year_Number</t>
  </si>
  <si>
    <t>Index</t>
  </si>
  <si>
    <t>Revised allowed average retail cost components for business retail as a result of the company's performance.</t>
  </si>
  <si>
    <t>Description</t>
  </si>
  <si>
    <t>Change log added to model</t>
  </si>
  <si>
    <t>Any cost change revenues to be applied in future years from existing cost change processes</t>
  </si>
  <si>
    <t>£m (2022-23 FYA CPIH prices)</t>
  </si>
  <si>
    <t xml:space="preserve">Other adjustments - wholesale (ADDN1) </t>
  </si>
  <si>
    <t xml:space="preserve">Current year cost change model adjustments – wholesale (ADDN2) </t>
  </si>
  <si>
    <t>Modelling Period Check</t>
  </si>
  <si>
    <t>1st Forecast Period Flag</t>
  </si>
  <si>
    <t>Tax on nominal ODI - wholesale</t>
  </si>
  <si>
    <t>Cost change process revenue adjustments - wholesale - current year</t>
  </si>
  <si>
    <t>Delayed Delivery &amp; DDCM mechanism adjustments - wholesale</t>
  </si>
  <si>
    <t>Year that price limits should be recalculated</t>
  </si>
  <si>
    <t>Business Retail</t>
  </si>
  <si>
    <t>Cost related revenue adjustments to apply in future years</t>
  </si>
  <si>
    <t>check</t>
  </si>
  <si>
    <t>label</t>
  </si>
  <si>
    <t xml:space="preserve">Cost change values nominal prices (WN) </t>
  </si>
  <si>
    <t xml:space="preserve">Revised total nominal revenue after cost change process (WN) </t>
  </si>
  <si>
    <t xml:space="preserve">ODI value nominal prices - wholesale (WWN) </t>
  </si>
  <si>
    <t xml:space="preserve">Cost change model adjustments – wholesale (WR) </t>
  </si>
  <si>
    <t xml:space="preserve">Cost change model adjustments – wholesale (WN) </t>
  </si>
  <si>
    <t xml:space="preserve">Cost change process revenue adjustments - wholesale - future periods (WWN) </t>
  </si>
  <si>
    <t xml:space="preserve">K factors (last determined) as % (ADDN2) </t>
  </si>
  <si>
    <t xml:space="preserve">Year that price limits should be recalculated (WWN) </t>
  </si>
  <si>
    <t xml:space="preserve">Year that price limits should be recalculated (ADDN2) </t>
  </si>
  <si>
    <t xml:space="preserve">Allowed revenue percentage movement after cost change (ADDN1) </t>
  </si>
  <si>
    <t xml:space="preserve">Allowed revenue percentage movement after ODI (Nov-Nov CPIH deflated) (ADDN2) </t>
  </si>
  <si>
    <t xml:space="preserve">ODI payment by customer type (tariff band 2) </t>
  </si>
  <si>
    <t xml:space="preserve">Deferred payments for next reconciliation year - wholesale (WR) </t>
  </si>
  <si>
    <t xml:space="preserve">Deferred payments for next reconciliation year - wholesale (WN) </t>
  </si>
  <si>
    <t xml:space="preserve">Deferred payments for next reconciliation year - wholesale (ADDN1) </t>
  </si>
  <si>
    <t>ODI_payments_deferred_from_previous_reconciliation_year___wholesale.WR</t>
  </si>
  <si>
    <t>ODI_payments_deferred_from_previous_reconciliation_year___wholesale.WN</t>
  </si>
  <si>
    <t>Voluntary_abatements___bioresources__sludge_</t>
  </si>
  <si>
    <t>K_factors__last_determined_.ADDN1</t>
  </si>
  <si>
    <t>tariff band 3</t>
  </si>
  <si>
    <t>Cost_change_process_adjustments_this_year.WR</t>
  </si>
  <si>
    <t>Cost_change_process_adjustments_this_year.WN</t>
  </si>
  <si>
    <t>Tax_on_nominal_cost_change_process_adjustment.ADDN2</t>
  </si>
  <si>
    <t>Cost_change_model_adjustments___wholesale.ADDN2</t>
  </si>
  <si>
    <t>Cost_change_process_revenue_adjustments___wholesale___future_periods.WR</t>
  </si>
  <si>
    <t>Cost_change_process_revenue_adjustments___wholesale___current_year.ADDN2</t>
  </si>
  <si>
    <t>Net_ODI_payments_to_be_applied_this_year___wholesale.WWN</t>
  </si>
  <si>
    <t>Unadjusted_payments_after_abatements___wholesale.ADDN1</t>
  </si>
  <si>
    <t>Payments_after_abatements_and_deferrals__other_bespoke_adjustments___delivery_adjustments___wholesale.WWN</t>
  </si>
  <si>
    <t>K_factors__last_determined__as__.WWN</t>
  </si>
  <si>
    <t>Allowed_revenue_percentage_movement_after_ODI__Nov_Nov_CPIH_deflated_.WN</t>
  </si>
  <si>
    <t>Unadjusted_payments_after_abatements___bioresources__sludge_</t>
  </si>
  <si>
    <t>Tax_on_nominal_ODI___bioresources__sludge_</t>
  </si>
  <si>
    <t>Total_cost_change_process_adjustment___tax_in__m__2022_23_FYA_CPIH_prices____bioresources__sludge_</t>
  </si>
  <si>
    <t>Net_ODI_payments_to_be_applied_this_year___business_retail</t>
  </si>
  <si>
    <t>Payments_after_abatements_and_deferrals_and_other_bespoke_adjustments_this_year___business_retail</t>
  </si>
  <si>
    <t>Revised_allowed_retail_cost_component_in__m.tariff.band.3</t>
  </si>
  <si>
    <t>Revised_K.WWN</t>
  </si>
  <si>
    <t>Deferred_payments_for_next_reconciliation_year___wholesale.ADDN1</t>
  </si>
  <si>
    <t>Deferred_payments_this_year___wholesale.ADDN2</t>
  </si>
  <si>
    <t xml:space="preserve"> - Other adjustments -  bioresources (sludge)</t>
  </si>
  <si>
    <t xml:space="preserve"> - K factors (last determined)</t>
  </si>
  <si>
    <t xml:space="preserve"> - Model Column Total</t>
  </si>
  <si>
    <t xml:space="preserve"> - Tax on nominal ODI - wholesale</t>
  </si>
  <si>
    <t xml:space="preserve"> - Delayed Delivery &amp; DDCM mechanism adjustments - wholesale</t>
  </si>
  <si>
    <t xml:space="preserve"> - Cost change process future periods revenue adjustment real prices - bioresources (sludge)</t>
  </si>
  <si>
    <t>The model timeline and flag calculations are performed on this sheet.</t>
  </si>
  <si>
    <t>All the indexation related calculations are performed on this sheet.</t>
  </si>
  <si>
    <t>Totex</t>
  </si>
  <si>
    <t>Summary of checks and alerts to ensure that the model is performing corectly</t>
  </si>
  <si>
    <t>CALC</t>
  </si>
  <si>
    <t>Residential</t>
  </si>
  <si>
    <t>IN</t>
  </si>
  <si>
    <t>IR</t>
  </si>
  <si>
    <t>MIC</t>
  </si>
  <si>
    <t>na</t>
  </si>
  <si>
    <t>PAYG</t>
  </si>
  <si>
    <t>Ofwat second blue text (no shade)</t>
  </si>
  <si>
    <t>Ofwat purple 100%</t>
  </si>
  <si>
    <t>Empty cell with light grey shade</t>
  </si>
  <si>
    <t>Ofwat light blue 50%</t>
  </si>
  <si>
    <t>Ofwat purple 66%</t>
  </si>
  <si>
    <t>END</t>
  </si>
  <si>
    <t>Sheet</t>
  </si>
  <si>
    <t>Constant</t>
  </si>
  <si>
    <t>Revised K factors for water resources, water network plus, wastewater network plus, additional control 1 and additional control 2 as a result of the company's performance.</t>
  </si>
  <si>
    <t>Percent conversion</t>
  </si>
  <si>
    <t xml:space="preserve">Net ODI payments - wholesale (WWN) </t>
  </si>
  <si>
    <t>Voluntary abatements</t>
  </si>
  <si>
    <t>Other adjustments -  bioresources (sludge)</t>
  </si>
  <si>
    <t xml:space="preserve">Delayed delivery mechanism adjustment - wholesale (WWN) </t>
  </si>
  <si>
    <t xml:space="preserve">Delayed delivery mechanism adjustment - wholesale (ADDN2) </t>
  </si>
  <si>
    <t xml:space="preserve">Allowed revenue starting point in FD - wholesale (WWN) </t>
  </si>
  <si>
    <t>Customer numbers</t>
  </si>
  <si>
    <t xml:space="preserve">Proportion of revenue expected to be collected from these customers in year adjustment to be made (tariff band 1) </t>
  </si>
  <si>
    <t xml:space="preserve">Proportion of revenue expected to be collected from these customers in year adjustment to be made (tariff band 3) </t>
  </si>
  <si>
    <t>TIMING</t>
  </si>
  <si>
    <t>Post Forecast Period Total</t>
  </si>
  <si>
    <t>Modelling Period Check const</t>
  </si>
  <si>
    <t>Payments after abatements and deferrals, other bespoke adjustments &amp; delivery adjustments - wholesale</t>
  </si>
  <si>
    <t>REVENUE ADJUSTMENTS</t>
  </si>
  <si>
    <t>Unadjusted payments after abatements and deferrals - bioresources (sludge)</t>
  </si>
  <si>
    <t>Tax on nominal ODI - bioresources (sludge)</t>
  </si>
  <si>
    <t>Unadjusted payments after abatements - residential retail</t>
  </si>
  <si>
    <t>Payments after abatements and deferrals and other bespoke adjustments - business retail</t>
  </si>
  <si>
    <t>Year of deferral to be applied</t>
  </si>
  <si>
    <t>Deferred payments for next reconciliation year - business retail</t>
  </si>
  <si>
    <t xml:space="preserve">  </t>
  </si>
  <si>
    <t xml:space="preserve">Cost change values nominal prices (WR) </t>
  </si>
  <si>
    <t xml:space="preserve">Total value cost change process (ADDN2) </t>
  </si>
  <si>
    <t xml:space="preserve">Revised total nominal revenue after cost change process (WR) </t>
  </si>
  <si>
    <t xml:space="preserve">Revised total nominal revenue after cost change process (ADDN1) </t>
  </si>
  <si>
    <t xml:space="preserve">Payments after abatements and deferrals and other bespoke adjustments this year - wholesale (WWN) </t>
  </si>
  <si>
    <t xml:space="preserve">Tax on nominal ODI - wholesale (ADDN2) </t>
  </si>
  <si>
    <t xml:space="preserve">Total value of ODI - wholesale (ADDN2) </t>
  </si>
  <si>
    <t xml:space="preserve">Revised total nominal revenue after ODI - wholesale (ADDN2) </t>
  </si>
  <si>
    <t xml:space="preserve">Cost change process revenue adjustments - wholesale - future periods (WR) </t>
  </si>
  <si>
    <t xml:space="preserve">Cost change process revenue adjustments - wholesale - future periods (WN) </t>
  </si>
  <si>
    <t xml:space="preserve">Unadjusted payments after abatements - wholesale (ADDN1) </t>
  </si>
  <si>
    <t xml:space="preserve">Payments after abatements and deferrals, other bespoke adjustments &amp; delivery adjustments - wholesale (ADDN1) </t>
  </si>
  <si>
    <t xml:space="preserve">Total Revised K (WN) </t>
  </si>
  <si>
    <t xml:space="preserve">Total Revised K (ADDN2) </t>
  </si>
  <si>
    <t xml:space="preserve">Revised allowed average retail cost component (tariff band 1) </t>
  </si>
  <si>
    <t xml:space="preserve">Revised allowed average retail cost component (tariff band 3) </t>
  </si>
  <si>
    <t>ADDN2</t>
  </si>
  <si>
    <t>ODI_payments_deferred_from_previous_reconciliation_year___wholesale.ADDN2</t>
  </si>
  <si>
    <t>Voluntary_deferrals___bioresources__sludge_</t>
  </si>
  <si>
    <t>Voluntary_deferrals___residential_retail</t>
  </si>
  <si>
    <t>Other_adjustments____business_retail</t>
  </si>
  <si>
    <t>Delivery_mechanism_adjustment___wholesale.WWN</t>
  </si>
  <si>
    <t>Year_of_adjustment_to_be_applied</t>
  </si>
  <si>
    <t>Pre_Forecast_Period_Flag</t>
  </si>
  <si>
    <t>Modelling_Period_Check_const</t>
  </si>
  <si>
    <t>Cost_change_values_nominal_prices.WWN</t>
  </si>
  <si>
    <t>Revised_total_nominal_revenue_after_cost_change_process.WWN</t>
  </si>
  <si>
    <t>ODI_value_nominal_prices___wholesale.WWN</t>
  </si>
  <si>
    <t>Allowed_revenue___wholesale.WN</t>
  </si>
  <si>
    <t>Allowed_revenue_percentage_movement_after_ODI__Nov_Nov_CPIH_deflated_.WR</t>
  </si>
  <si>
    <t>Allowed_revenue_percentage_movement_after_ODI__Nov_Nov_CPIH_deflated_.ADDN1</t>
  </si>
  <si>
    <t>Cost_change_process_revenue_adjustment_to_be_applied_in_current_year___real_prices___bioresources__sludge_</t>
  </si>
  <si>
    <t>ValuePercentage</t>
  </si>
  <si>
    <t xml:space="preserve"> - Years of delay for deferrals</t>
  </si>
  <si>
    <t xml:space="preserve"> - Allowed average retail cost component (rct in last determination)</t>
  </si>
  <si>
    <t xml:space="preserve"> - Number of customers (cnt in last determination)</t>
  </si>
  <si>
    <t xml:space="preserve"> - Year of performance</t>
  </si>
  <si>
    <t xml:space="preserve"> - Modelling Period Check</t>
  </si>
  <si>
    <t xml:space="preserve"> - Pre Forecast Period Flag</t>
  </si>
  <si>
    <t xml:space="preserve"> - 1st Post Last Forecast Period Flag</t>
  </si>
  <si>
    <t xml:space="preserve"> - Period number</t>
  </si>
  <si>
    <t xml:space="preserve"> - Cost change model adjustments – wholesale</t>
  </si>
  <si>
    <t xml:space="preserve"> - Payments after abatements and deferrals, other bespoke adjustments &amp; delivery adjustments - wholesale</t>
  </si>
  <si>
    <t xml:space="preserve"> - Allowed revenue percentage movement after cost change (Nov-Nov CPIH deflated)</t>
  </si>
  <si>
    <t xml:space="preserve"> - Unadjusted payments after abatements and deferrals - bioresources (sludge)</t>
  </si>
  <si>
    <t xml:space="preserve"> - Total cost change process adjustment + tax in £m (2022-23 FYA CPIH prices) - bioresources (sludge)</t>
  </si>
  <si>
    <t xml:space="preserve"> - Unadjusted payments after abatements - residential retail</t>
  </si>
  <si>
    <t xml:space="preserve"> - ODI payment by customer type</t>
  </si>
  <si>
    <t xml:space="preserve"> - Allowed retail cost component in £m</t>
  </si>
  <si>
    <t xml:space="preserve"> - Deferred payments this year - wholesale</t>
  </si>
  <si>
    <t>PR24@ofwat.gov.uk</t>
  </si>
  <si>
    <t>DOCUMENTATION AND QUALITY CONTROL</t>
  </si>
  <si>
    <t>cust</t>
  </si>
  <si>
    <t>Financial statements</t>
  </si>
  <si>
    <t>Input</t>
  </si>
  <si>
    <t>Million</t>
  </si>
  <si>
    <t>Model integrity checks</t>
  </si>
  <si>
    <t>RoRE</t>
  </si>
  <si>
    <t>WDV</t>
  </si>
  <si>
    <t>Font colour</t>
  </si>
  <si>
    <t>Black text + light grey shade on ENTIRE row</t>
  </si>
  <si>
    <t>(R = 255, G = 184, B = 29)</t>
  </si>
  <si>
    <t>Model period ending</t>
  </si>
  <si>
    <t>Tax adjustment</t>
  </si>
  <si>
    <t>Output calcs</t>
  </si>
  <si>
    <t>Worksheet</t>
  </si>
  <si>
    <t>Calculation of November CPIH annual inflation figures has been simplified, this is to be more consistent with the FAST standard</t>
  </si>
  <si>
    <t>Last forecast date</t>
  </si>
  <si>
    <t>Reporting year as financial year ending</t>
  </si>
  <si>
    <t xml:space="preserve">Net ODI payments - wholesale (ADDN1) </t>
  </si>
  <si>
    <t>Net ODI payments - residential retail</t>
  </si>
  <si>
    <t xml:space="preserve">ODI payments deferred from previous reconciliation year - wholesale (ADDN2) </t>
  </si>
  <si>
    <t xml:space="preserve">Voluntary abatements - wholesale (WR) </t>
  </si>
  <si>
    <t xml:space="preserve">Voluntary abatements - wholesale (WN) </t>
  </si>
  <si>
    <t xml:space="preserve">Voluntary abatements - wholesale (ADDN1) </t>
  </si>
  <si>
    <t>Voluntary abatements - residential retail</t>
  </si>
  <si>
    <t>Voluntary abatements - business retail</t>
  </si>
  <si>
    <t xml:space="preserve">Other adjustments - wholesale (WR) </t>
  </si>
  <si>
    <t xml:space="preserve">Other adjustments - wholesale (WN) </t>
  </si>
  <si>
    <t xml:space="preserve">Current year cost change model adjustments – wholesale (WWN) </t>
  </si>
  <si>
    <t xml:space="preserve">K factors (last determined) (WWN) </t>
  </si>
  <si>
    <t xml:space="preserve">Number of customers (cnt in last determination) (tariff band 1) </t>
  </si>
  <si>
    <t xml:space="preserve">Number of customers (cnt in last determination) (tariff band 3) </t>
  </si>
  <si>
    <t>FORECAST PERIOD</t>
  </si>
  <si>
    <t>Revised K</t>
  </si>
  <si>
    <t>Total ODI value including tax in £m (2022-23 FYA CPIH prices) - bioresources (sludge)</t>
  </si>
  <si>
    <t>Deferred payments for next reconciliation year - wholesale</t>
  </si>
  <si>
    <t xml:space="preserve">Cost change values nominal prices (WWN) </t>
  </si>
  <si>
    <t xml:space="preserve">Payments after abatements and deferrals and other bespoke adjustments this year - wholesale (ADDN2) </t>
  </si>
  <si>
    <t xml:space="preserve">Allowed revenue - wholesale (ADDN1) </t>
  </si>
  <si>
    <t xml:space="preserve">Allowed revenue percentage movement after cost change (Nov-Nov CPIH deflated) (ADDN2) </t>
  </si>
  <si>
    <t xml:space="preserve">Total Revised K (WR) </t>
  </si>
  <si>
    <t xml:space="preserve">Revised K (WR) </t>
  </si>
  <si>
    <t xml:space="preserve">Revised K (WN) </t>
  </si>
  <si>
    <t>Last_Pre_Forecast_Date</t>
  </si>
  <si>
    <t>ODI_payments_deferred_from_previous_reconciliation_year___residential_retail</t>
  </si>
  <si>
    <t>Voluntary_abatements___wholesale.WWN</t>
  </si>
  <si>
    <t>Prior_year_cost_change_process_revenue_adjustments___wholesale.ADDN2</t>
  </si>
  <si>
    <t>Allowed_revenue_starting_point_in_FD___wholesale.ADDN1</t>
  </si>
  <si>
    <t>Model_Period_BEG</t>
  </si>
  <si>
    <t>Forecast_Period_Total</t>
  </si>
  <si>
    <t>Timeline_label</t>
  </si>
  <si>
    <t>Total_value_of_ODI___wholesale.WR</t>
  </si>
  <si>
    <t>Total_value_of_ODI___wholesale.WN</t>
  </si>
  <si>
    <t>Revised_total_nominal_revenue_after_ODI___wholesale.ADDN1</t>
  </si>
  <si>
    <t>Cost_change_model_adjustments___wholesale.WR</t>
  </si>
  <si>
    <t>Cost_change_model_adjustments___wholesale.WN</t>
  </si>
  <si>
    <t>Delayed_Delivery___DDCM_mechanism_adjustments___wholesale.ADDN1</t>
  </si>
  <si>
    <t>Allowed_revenue___wholesale.WR</t>
  </si>
  <si>
    <t>Year_that_price_limits_should_be_recalculated.ADDN2</t>
  </si>
  <si>
    <t>Allowed_revenue_percentage_movement_after_cost_change.ADDN1</t>
  </si>
  <si>
    <t>Total_Revised_K.ADDN1</t>
  </si>
  <si>
    <t>Cost_change_process_future_periods_revenue_adjustment_real_prices___bioresources__sludge_</t>
  </si>
  <si>
    <t>Cost_change_process_revenue_adjustment_nominal_prices___bioresources__sludge_</t>
  </si>
  <si>
    <t>Unadjusted_payments_after_abatements_and_deferrals___business_retail</t>
  </si>
  <si>
    <t>ODI_value_nominal_prices___business_retail</t>
  </si>
  <si>
    <t>Name</t>
  </si>
  <si>
    <t>Heading level</t>
  </si>
  <si>
    <t xml:space="preserve"> - Delivery mechanism adjustment - wholesale</t>
  </si>
  <si>
    <t xml:space="preserve"> - November CPIH annual inflation figures</t>
  </si>
  <si>
    <t xml:space="preserve"> - Tax on Tax geometric uplift</t>
  </si>
  <si>
    <t xml:space="preserve"> - Payments after abatements and deferrals and other bespoke adjustments total - bioresources (sludge)</t>
  </si>
  <si>
    <t xml:space="preserve"> - Total ODI value including tax in £m (2022-23 FYA CPIH prices) - bioresources (sludge)</t>
  </si>
  <si>
    <t xml:space="preserve"> - Payments after abatements and deferrals and other bespoke adjustments total - residential retail</t>
  </si>
  <si>
    <t xml:space="preserve"> - ODI value nominal prices - residential retail</t>
  </si>
  <si>
    <t xml:space="preserve"> - Year of deferral to be applied</t>
  </si>
  <si>
    <t>GENERIC MODEL DESIGN</t>
  </si>
  <si>
    <t>Map of the model</t>
  </si>
  <si>
    <t>INP</t>
  </si>
  <si>
    <t>Waste water network</t>
  </si>
  <si>
    <t>Neither imported nor exported</t>
  </si>
  <si>
    <t>Ofwat yellow 50%</t>
  </si>
  <si>
    <t>Calibri 10 pt – second blue 100%</t>
  </si>
  <si>
    <t>(R=220, G=236, B=245)</t>
  </si>
  <si>
    <t>Input sheets</t>
  </si>
  <si>
    <t>Cached results sheets</t>
  </si>
  <si>
    <t>Quality control</t>
  </si>
  <si>
    <t>OUTPUTS</t>
  </si>
  <si>
    <t>The output for the retail adjustment has been amended to a modification factor (M) consistent with the retail price control notification.</t>
  </si>
  <si>
    <t>In periods notification, Revenue forecasting incentive model</t>
  </si>
  <si>
    <t>ODI payments deferred from previous reconciliation year - bioresources (sludge)</t>
  </si>
  <si>
    <t xml:space="preserve">Voluntary deferrals - wholesale (ADDN2) </t>
  </si>
  <si>
    <t xml:space="preserve">Prior year cost change process revenue adjustments - wholesale (ADDN2) </t>
  </si>
  <si>
    <t>Current year cost change model adjustments – bioresouces</t>
  </si>
  <si>
    <t>Prior year cost change process revenue adjustments - bioresouces</t>
  </si>
  <si>
    <t>Discount rate (wholesale allowed return on capital - real CPIH)</t>
  </si>
  <si>
    <t xml:space="preserve">Allowed revenue starting point in FD - wholesale (ADDN2) </t>
  </si>
  <si>
    <t>POST FORECAST PERIOD</t>
  </si>
  <si>
    <t>OTHER</t>
  </si>
  <si>
    <t>Forecast Period Total</t>
  </si>
  <si>
    <t>Pre Forecast vs Forecast</t>
  </si>
  <si>
    <t>Net ODI payments to be applied this year - wholesale</t>
  </si>
  <si>
    <t>Unadjusted payments after abatements and deferrals - wholesale</t>
  </si>
  <si>
    <t>Total Revised K</t>
  </si>
  <si>
    <t>Payments after abatements and deferrals and other bespoke adjustments this year - bioresources (sludge)</t>
  </si>
  <si>
    <t>Total value of ODI - residential retail per customer</t>
  </si>
  <si>
    <t>Net ODI payments to be applied this year - business retail</t>
  </si>
  <si>
    <t>ODI PAYMENTS DEFERRED UNTIL NEXT RECONCILIATION YEAR</t>
  </si>
  <si>
    <t>factor</t>
  </si>
  <si>
    <t xml:space="preserve">Cost change process revenue adjustments - wholesale - current year (WR) </t>
  </si>
  <si>
    <t xml:space="preserve">Cost change process revenue adjustments - wholesale - current year (WN) </t>
  </si>
  <si>
    <t xml:space="preserve">Net ODI payments to be applied this year - wholesale (WR) </t>
  </si>
  <si>
    <t xml:space="preserve">Net ODI payments to be applied this year - wholesale (WN) </t>
  </si>
  <si>
    <t xml:space="preserve">K factors (last determined) as % (WWN) </t>
  </si>
  <si>
    <t xml:space="preserve">Allowed revenue percentage movement after cost change (Nov-Nov CPIH deflated) (WWN) </t>
  </si>
  <si>
    <t xml:space="preserve">Allowed revenue percentage movement after ODI (Nov-Nov CPIH deflated) (WWN) </t>
  </si>
  <si>
    <t xml:space="preserve">Revised K (ADDN2) </t>
  </si>
  <si>
    <t>Named range name</t>
  </si>
  <si>
    <t>Year_of_adjustment_lag</t>
  </si>
  <si>
    <t>Other_adjustments___wholesale.WWN</t>
  </si>
  <si>
    <t>Other_adjustments___wholesale.ADDN2</t>
  </si>
  <si>
    <t>Current_year_cost_change_model_adjustments___wholesale.ADDN1</t>
  </si>
  <si>
    <t>Delayed_delivery_mechanism_adjustment___wholesale.WWN</t>
  </si>
  <si>
    <t>Number_of_customers__cnt_in_last_determination_.tariff.band.1</t>
  </si>
  <si>
    <t>Year_of_performance</t>
  </si>
  <si>
    <t>Total_value_cost_change_process.ADDN1</t>
  </si>
  <si>
    <t>Revised_total_nominal_revenue_after_cost_change_process.ADDN2</t>
  </si>
  <si>
    <t>Payments_after_abatements_and_deferrals_and_other_bespoke_adjustments_this_year___wholesale.ADDN1</t>
  </si>
  <si>
    <t>Net_ODI_payments_to_be_applied_this_year___wholesale.ADDN1</t>
  </si>
  <si>
    <t>Unadjusted_payments_after_abatements_and_deferrals___wholesale.WR</t>
  </si>
  <si>
    <t>Unadjusted_payments_after_abatements_and_deferrals___wholesale.WN</t>
  </si>
  <si>
    <t>Delayed_Delivery___DDCM_mechanism_adjustments___wholesale___current_year.WN</t>
  </si>
  <si>
    <t>Payments_after_abatements_and_deferrals__other_bespoke_adjustments___delivery_adjustments___wholesale.ADDN2</t>
  </si>
  <si>
    <t>K_factors__last_determined__as__.ADDN1</t>
  </si>
  <si>
    <t>Revised_K_as_percent_after_ODI.WWN</t>
  </si>
  <si>
    <t>ODI_value_nominal_prices___bioresources__sludge_</t>
  </si>
  <si>
    <t>Payments_after_abatements_and_deferrals_and_other_bespoke_adjustments_total___residential_retail</t>
  </si>
  <si>
    <t>Allowed_retail_cost_component_in__m.tariff.band.2</t>
  </si>
  <si>
    <t>Revised_allowed_average_retail_cost_component.tariff.band.3</t>
  </si>
  <si>
    <t>Deferred_payments_for_next_reconciliation_year___wholesale.WR</t>
  </si>
  <si>
    <t>Deferred_payments_for_next_reconciliation_year___wholesale.WN</t>
  </si>
  <si>
    <t>wholesale control</t>
  </si>
  <si>
    <t>Date</t>
  </si>
  <si>
    <t xml:space="preserve"> - Voluntary deferrals - residential retail</t>
  </si>
  <si>
    <t xml:space="preserve"> - Current year cost change model adjustments – bioresouces</t>
  </si>
  <si>
    <t xml:space="preserve"> - First model column flag</t>
  </si>
  <si>
    <t xml:space="preserve"> - Revised total nominal revenue after cost change process</t>
  </si>
  <si>
    <t xml:space="preserve"> - Unadjusted payments after abatements and deferrals - business retail</t>
  </si>
  <si>
    <t>Output Summary</t>
  </si>
  <si>
    <t>Calculations</t>
  </si>
  <si>
    <t>Map &amp; Key</t>
  </si>
  <si>
    <t>Model Checks and Alerts</t>
  </si>
  <si>
    <t>Cash flow</t>
  </si>
  <si>
    <t>chgs</t>
  </si>
  <si>
    <t>chks</t>
  </si>
  <si>
    <t>Checks</t>
  </si>
  <si>
    <t>Cost to serve</t>
  </si>
  <si>
    <t>incl.</t>
  </si>
  <si>
    <t xml:space="preserve">Pay as you go </t>
  </si>
  <si>
    <t>POS</t>
  </si>
  <si>
    <t>Weighted average cost of capital</t>
  </si>
  <si>
    <t>Calibri 10 pt – black</t>
  </si>
  <si>
    <t>Calibri 10 pt – white</t>
  </si>
  <si>
    <t>(R = 204, G = 204, B = 206)</t>
  </si>
  <si>
    <t>Ofwat yellow – 100%</t>
  </si>
  <si>
    <t>Start_date</t>
  </si>
  <si>
    <t>___per__m</t>
  </si>
  <si>
    <t>Model code</t>
  </si>
  <si>
    <t>Start date</t>
  </si>
  <si>
    <t>First Modelling Column Financial Year Number</t>
  </si>
  <si>
    <t>Last Pre Forecast Date</t>
  </si>
  <si>
    <t xml:space="preserve">Prior year cost change process revenue adjustments - wholesale (WR) </t>
  </si>
  <si>
    <t xml:space="preserve">Prior year cost change process revenue adjustments - wholesale (WN) </t>
  </si>
  <si>
    <t xml:space="preserve">K factors (last determined) (WR) </t>
  </si>
  <si>
    <t xml:space="preserve">K factors (last determined) (WN) </t>
  </si>
  <si>
    <t xml:space="preserve">Allowed average retail cost component (rct in last determination) (tariff band 1) </t>
  </si>
  <si>
    <t xml:space="preserve">Allowed average retail cost component (rct in last determination) (tariff band 3) </t>
  </si>
  <si>
    <t>Year of performance</t>
  </si>
  <si>
    <t>Model Period BEG</t>
  </si>
  <si>
    <t>Period number</t>
  </si>
  <si>
    <t>Cost change process adjustments this year</t>
  </si>
  <si>
    <t>Allowed revenue - wholesale</t>
  </si>
  <si>
    <t>Allowed revenue percentage movement after ODI - wholesale</t>
  </si>
  <si>
    <t>COMBINED REVISED K</t>
  </si>
  <si>
    <t>Unadjusted payments after abatements - bioresources (sludge)</t>
  </si>
  <si>
    <t>Net ODI payments to be applied this year - residential retail</t>
  </si>
  <si>
    <t>Payments after abatements and deferrals and other bespoke adjustments total - residential retail</t>
  </si>
  <si>
    <t>APPLICATION OF ODI PAYMENTS</t>
  </si>
  <si>
    <t>Deferred payments this year - wholesale</t>
  </si>
  <si>
    <t xml:space="preserve">Cost change model adjustments – wholesale (ADDN2) </t>
  </si>
  <si>
    <t xml:space="preserve">Cost change process revenue adjustments - wholesale - current year (WWN) </t>
  </si>
  <si>
    <t xml:space="preserve">Net ODI payments to be applied this year - wholesale (ADDN1) </t>
  </si>
  <si>
    <t xml:space="preserve">Unadjusted payments after abatements and deferrals - wholesale (ADDN2) </t>
  </si>
  <si>
    <t xml:space="preserve">Allowed revenue percentage movement after ODI (Nov-Nov CPIH deflated) (WR) </t>
  </si>
  <si>
    <t xml:space="preserve">Allowed revenue percentage movement after ODI (Nov-Nov CPIH deflated) (WN) </t>
  </si>
  <si>
    <t xml:space="preserve">Total Revised K (WWN) </t>
  </si>
  <si>
    <t xml:space="preserve">Allowed retail cost component in £m (tariff band 1) </t>
  </si>
  <si>
    <t xml:space="preserve">Allowed retail cost component in £m (tariff band 3) </t>
  </si>
  <si>
    <t xml:space="preserve">Revised allowed retail cost component in £m (tariff band 2) </t>
  </si>
  <si>
    <t>Net_ODI_payments___wholesale.WWN</t>
  </si>
  <si>
    <t>Voluntary abatements - wholesale</t>
  </si>
  <si>
    <t>Voluntary_abatements___business_retail</t>
  </si>
  <si>
    <t>Voluntary_deferrals___business_retail</t>
  </si>
  <si>
    <t>Prior_year_cost_change_process_revenue_adjustments___bioresouces</t>
  </si>
  <si>
    <t>Discount_rate__wholesale_allowed_return_on_capital___real_CPIH_</t>
  </si>
  <si>
    <t>Marginal_tax_rate</t>
  </si>
  <si>
    <t>K factors (last determined)</t>
  </si>
  <si>
    <t>K_factors__last_determined_.ADDN2</t>
  </si>
  <si>
    <t>Customer_numbers</t>
  </si>
  <si>
    <t>Cost_change_process_adjustments_this_year.ADDN1</t>
  </si>
  <si>
    <t>Total_value_cost_change_process.WR</t>
  </si>
  <si>
    <t>Total_value_cost_change_process.WN</t>
  </si>
  <si>
    <t>Cost_change_model_adjustments___wholesale.WWN</t>
  </si>
  <si>
    <t>Cost_change_process_revenue_adjustments___wholesale___future_periods.WWN</t>
  </si>
  <si>
    <t>Unadjusted_payments_after_abatements___wholesale.ADDN2</t>
  </si>
  <si>
    <t>Delayed_Delivery___DDCM_mechanism_adjustments___wholesale___current_year.WR</t>
  </si>
  <si>
    <t>Delayed_Delivery___DDCM_mechanism_adjustments___wholesale___current_year.ADDN1</t>
  </si>
  <si>
    <t>Allowed_revenue_percentage_movement_after_ODI___wholesale.WR</t>
  </si>
  <si>
    <t>Allowed_revenue_percentage_movement_after_ODI___wholesale.WN</t>
  </si>
  <si>
    <t>Unadjusted_payments_after_abatements___residential_retail</t>
  </si>
  <si>
    <t>Deferred_payments_for_next_reconciliation_year___wholesale.ADDN2</t>
  </si>
  <si>
    <t>ValueText</t>
  </si>
  <si>
    <t xml:space="preserve"> - Voluntary abatements - wholesale</t>
  </si>
  <si>
    <t xml:space="preserve"> - Marginal tax rate</t>
  </si>
  <si>
    <t xml:space="preserve"> - Financial year end month</t>
  </si>
  <si>
    <t xml:space="preserve"> - Tax on nominal cost change process adjustment</t>
  </si>
  <si>
    <t xml:space="preserve"> - Tax on nominal ODI - business retail</t>
  </si>
  <si>
    <t>ABOVE BONNET - USER INTERFACE</t>
  </si>
  <si>
    <t>CALCULATIONS</t>
  </si>
  <si>
    <t>£</t>
  </si>
  <si>
    <t>Great Britain Pound</t>
  </si>
  <si>
    <t>FFO</t>
  </si>
  <si>
    <t>Profit and loss</t>
  </si>
  <si>
    <t>Ofwat red text (no shade)</t>
  </si>
  <si>
    <t>Exported to another sheet/section *</t>
  </si>
  <si>
    <t>(R=255, G=219, B=142)</t>
  </si>
  <si>
    <t>Light blue</t>
  </si>
  <si>
    <t>Lemon shade</t>
  </si>
  <si>
    <t>Model Constants</t>
  </si>
  <si>
    <t xml:space="preserve">Delivery mechanism adjustment - wholesale (ADDN1) </t>
  </si>
  <si>
    <t xml:space="preserve">K factors (last determined) (ADDN1) </t>
  </si>
  <si>
    <t>Bioresources (sludge)</t>
  </si>
  <si>
    <t>£ (nominal) per customer</t>
  </si>
  <si>
    <t>Column greater than 2?</t>
  </si>
  <si>
    <t>November CPIH Index column 2</t>
  </si>
  <si>
    <t>Payments after abatements and deferrals and other bespoke adjustments this year - wholesale</t>
  </si>
  <si>
    <t>Total value of ODI - wholesale</t>
  </si>
  <si>
    <t>Allowed revenue percentage movement after cost change</t>
  </si>
  <si>
    <t>Net ODI payments to be applied this year - bioresources (sludge)</t>
  </si>
  <si>
    <t>ODI value nominal prices - residential retail</t>
  </si>
  <si>
    <t>Deferred payments for next reconciliation year - total</t>
  </si>
  <si>
    <t>K-Based controls</t>
  </si>
  <si>
    <t xml:space="preserve">Cost change process adjustments this year (WWN) </t>
  </si>
  <si>
    <t xml:space="preserve">Cost change process adjustments this year (ADDN2) </t>
  </si>
  <si>
    <t xml:space="preserve">Revised total nominal revenue after cost change process (WWN) </t>
  </si>
  <si>
    <t xml:space="preserve">ODI value nominal prices - wholesale (ADDN1) </t>
  </si>
  <si>
    <t xml:space="preserve">Tax on nominal ODI - wholesale (WWN) </t>
  </si>
  <si>
    <t xml:space="preserve">Payments after abatements and deferrals, other bespoke adjustments &amp; delivery adjustments - wholesale (WWN) </t>
  </si>
  <si>
    <t xml:space="preserve">Allowed revenue percentage movement after ODI - wholesale (WWN) </t>
  </si>
  <si>
    <t xml:space="preserve">Allowed revenue percentage movement after ODI - wholesale (ADDN2) </t>
  </si>
  <si>
    <t xml:space="preserve">Deferred payments this year - wholesale (ADDN2) </t>
  </si>
  <si>
    <t>Net_ODI_payments___residential_retail</t>
  </si>
  <si>
    <t>ODI_payments_deferred_from_previous_reconciliation_year___bioresources__sludge_</t>
  </si>
  <si>
    <t>Voluntary_deferrals___wholesale.WN</t>
  </si>
  <si>
    <t>November_CPIH_Index</t>
  </si>
  <si>
    <t>Proportion_of_revenue_expected_to_be_collected_from_these_customers_in_year_adjustment_to_be_made.tariff.band.1</t>
  </si>
  <si>
    <t>Is_column_2_flag</t>
  </si>
  <si>
    <t>ODI_value_nominal_prices___wholesale.ADDN1</t>
  </si>
  <si>
    <t>Tax_on_nominal_ODI___wholesale.WR</t>
  </si>
  <si>
    <t>Tax_on_nominal_ODI___wholesale.WN</t>
  </si>
  <si>
    <t>Cost_change_process_revenue_adjustments___wholesale___future_periods.ADDN1</t>
  </si>
  <si>
    <t>Unadjusted_payments_after_abatements_and_deferrals___wholesale.ADDN1</t>
  </si>
  <si>
    <t>Allowed_revenue_percentage_movement_after_ODI__Nov_Nov_CPIH_deflated_.ADDN2</t>
  </si>
  <si>
    <t>ODI_payment_by_customer_type.tariff.band.1</t>
  </si>
  <si>
    <t xml:space="preserve"> - Net ODI payments - wholesale</t>
  </si>
  <si>
    <t xml:space="preserve"> - Net ODI payments - bioresources (sludge)</t>
  </si>
  <si>
    <t xml:space="preserve"> - Discount rate (wholesale allowed return on capital - real CPIH)</t>
  </si>
  <si>
    <t xml:space="preserve"> - Proportion of revenue expected to be collected from these customers in year adjustment to be made</t>
  </si>
  <si>
    <t xml:space="preserve"> - Future year flag</t>
  </si>
  <si>
    <t xml:space="preserve"> - Post Forecast Period Flag</t>
  </si>
  <si>
    <t xml:space="preserve"> - Model Period END</t>
  </si>
  <si>
    <t xml:space="preserve"> - Timeline label</t>
  </si>
  <si>
    <t xml:space="preserve"> - Cost change process revenue adjustments - wholesale - current year</t>
  </si>
  <si>
    <t xml:space="preserve"> - Net ODI payments to be applied this year - wholesale</t>
  </si>
  <si>
    <t xml:space="preserve"> - Allowed revenue percentage movement after ODI - wholesale</t>
  </si>
  <si>
    <t xml:space="preserve"> - Tax on nominal ODI - residential retail</t>
  </si>
  <si>
    <t xml:space="preserve"> - Total value of ODI - residential retail per customer</t>
  </si>
  <si>
    <t xml:space="preserve"> - Revised K</t>
  </si>
  <si>
    <t xml:space="preserve"> - Deferred payments for next reconciliation year - wholesale</t>
  </si>
  <si>
    <t>BY error correction</t>
  </si>
  <si>
    <t>The blind year error correct inputs have been removed as this adjustment is applied through the RFI model</t>
  </si>
  <si>
    <t>Cost change process k seperation</t>
  </si>
  <si>
    <t>The cost change process inputs have been removed from the cost related adjustments to allow for the calculation of a separate k calculation for the cost chage process which can be added to the k adjustment for the in period ODI adjustments. These calculations replicate the approach for the previous calculation.</t>
  </si>
  <si>
    <t>v2.0</t>
  </si>
  <si>
    <t>Inputs &amp; Outputs log</t>
  </si>
  <si>
    <t>Input and Output log sheet added to model</t>
  </si>
  <si>
    <t>Inputs, K-based controls</t>
  </si>
  <si>
    <r>
      <t xml:space="preserve">Separate inputs have been added to the model for cost related revenue adjustments for delivery mechanism, DDCM, </t>
    </r>
    <r>
      <rPr>
        <strike/>
        <sz val="8"/>
        <rFont val="Calibri"/>
        <family val="2"/>
      </rPr>
      <t>BY error corrections</t>
    </r>
    <r>
      <rPr>
        <sz val="10"/>
        <rFont val="Calibri"/>
        <family val="2"/>
      </rPr>
      <t xml:space="preserve"> not applied in the blind year and the cost change process. These inputs have been added as a series and are then converted to the appropriate input for the modelled year.</t>
    </r>
  </si>
  <si>
    <t>Cost related revenue adjustments - wholesale</t>
  </si>
  <si>
    <t>K-based controls, Outputs</t>
  </si>
  <si>
    <t>A new block has been added to calculate known future period revenue adjustments to be applied in next years in period adjustment model.</t>
  </si>
  <si>
    <t>Residential Retail</t>
  </si>
  <si>
    <t>Inputs, Business retail, Residential retail</t>
  </si>
  <si>
    <t xml:space="preserve">The calculation for business retail adjustments has been updated to use 1000s in a million from £ in £million with customer numbers updated to 000s customers </t>
  </si>
  <si>
    <t>v3.0</t>
  </si>
  <si>
    <t>Company/Ofwat input</t>
  </si>
  <si>
    <t>Financial year in which the performance took place</t>
  </si>
  <si>
    <t>Wholesale control net ODI payments including MeXes. Input is included for each K-Based wholesale control. Payments for South West water will be apportioned between the South West and Bristol controls.</t>
  </si>
  <si>
    <t>Company input/ODI performance model</t>
  </si>
  <si>
    <t xml:space="preserve">Bioresources  net ODI payments including MeXes. </t>
  </si>
  <si>
    <t xml:space="preserve">Residential retail net ODI payments including MeXes. </t>
  </si>
  <si>
    <t xml:space="preserve">Business retail net ODI payments including MeXes. </t>
  </si>
  <si>
    <t>Net ODI payments deferred from the prior year. Input is included for each K-Based wholesale control</t>
  </si>
  <si>
    <t>Prior years in period adjustments model</t>
  </si>
  <si>
    <t>Bioresources net ODI payments deferred from the prior year.</t>
  </si>
  <si>
    <t>Residential retail net ODI payments deferred from the prior year.</t>
  </si>
  <si>
    <t>Business retail net ODI payments deferred from the prior year.</t>
  </si>
  <si>
    <t>Outperformance payments the company proposes to not receive for wholesale k-based controls.</t>
  </si>
  <si>
    <t>Company input</t>
  </si>
  <si>
    <t>Outperformance payments the company proposes to not receive for bioresources.</t>
  </si>
  <si>
    <t>Outperformance payments the company proposes to not receive for residential retail.</t>
  </si>
  <si>
    <t>Outperformance payments the company proposes to not receive for business retail.</t>
  </si>
  <si>
    <t>Outperformance payments the company proposes to defer for wholesale k-based controls.</t>
  </si>
  <si>
    <t>Outperformance payments the company proposes to defer for bioresources.</t>
  </si>
  <si>
    <t>Outperformance payments the company proposes to defer for residential retail.</t>
  </si>
  <si>
    <t>Outperformance payments the company proposes to defer for business retail.</t>
  </si>
  <si>
    <t>Other adjustments on the for wholesale k-based controls.</t>
  </si>
  <si>
    <t>Other adjustments on the for bioresources controls.</t>
  </si>
  <si>
    <t>Other adjustments on the for residential retail</t>
  </si>
  <si>
    <t>Other adjustments on the for business retail</t>
  </si>
  <si>
    <t>Cost change process model</t>
  </si>
  <si>
    <t>Any adjustments required as part of the Delayed Delivery Cashflow Mechanism (DDCM)</t>
  </si>
  <si>
    <t>Delayed Delivery Cashflow Mechanism model</t>
  </si>
  <si>
    <t>Any adjustments required as part of the Delivery Mechanism (DM) model</t>
  </si>
  <si>
    <t>Delivery Mechanism model</t>
  </si>
  <si>
    <t>The appropriate company specific wholesale return on capital.</t>
  </si>
  <si>
    <t>PR24 final determination financial model or updated for latest determination</t>
  </si>
  <si>
    <t>The number of years for a deferral to apply.</t>
  </si>
  <si>
    <t>Prepopulated as 1 based on Ofwat policy</t>
  </si>
  <si>
    <t>Company input of its expected marginal rate of corporation tax for the year when the revenue adjustments will be applied – for example, for performance in 2025-26, the marginal tax rate should be inputted in the column for 2027-28</t>
  </si>
  <si>
    <t>The November CPIH index should be included in its own financial year (i.e. November 2024 CPIH should be inputted in the column for 2024-25). Where actual inflation is not available, a forecast should be provided.</t>
  </si>
  <si>
    <t>ONS or value based on latest forecast information</t>
  </si>
  <si>
    <t>Companies latest k factors from its final determination or as updated following any interim or in-period determinations</t>
  </si>
  <si>
    <t>Wholesale controls allowed revenue in 2024-25 from its final determination.</t>
  </si>
  <si>
    <t>PR24 final determination notifications</t>
  </si>
  <si>
    <t>Bioresources total revenue from its final determination or as updated following any interim or in-period determinations in the 2020-25 period</t>
  </si>
  <si>
    <t>PR24 final determination notifications/prior year in periods model</t>
  </si>
  <si>
    <t>Total revenue allowed to the Appointed Business in each Charging Year in respect of Residential Retail Activities</t>
  </si>
  <si>
    <t>Actual customer numbers i.e. the average number of individual household premises supplied or served by the Appointed Business in a Charging Year. Household premises are defined in section 17C of the Water Industry Act 1991.</t>
  </si>
  <si>
    <t>Company’s APR. Table 2F, RAG 4 reference 2F.7</t>
  </si>
  <si>
    <t>Average retail cost component by customer type</t>
  </si>
  <si>
    <t>Customer numbers by customer type from its final determination or as updated following any interim or in-period determinations</t>
  </si>
  <si>
    <t>Proportion of revenue expected to be collected by customer type from its final determination or as updated following any interim or in-period determinations</t>
  </si>
  <si>
    <t>Any payments deferred from the business retail control in the current modelled year to be applied in the following years in periods model</t>
  </si>
  <si>
    <t>Any payments deferred from the residential retail control in the current modelled year to be applied in the following years in periods model</t>
  </si>
  <si>
    <t>Any payments deferred from the bioresources control in the current modelled year to be applied in the following years in periods model</t>
  </si>
  <si>
    <t>Any payments deferred from the k-based controls in the current modelled year to be applied in the following years in periods model</t>
  </si>
  <si>
    <t>The business retail revised allowed average retail cost component, by customer type, in £, in nominal prices</t>
  </si>
  <si>
    <t>The revised residential retail modification factor in £ nominal prices, for the relevant reporting year</t>
  </si>
  <si>
    <t>The revised total bioresources revenue, in £m, in 2022-23 FYA CPIH prices.</t>
  </si>
  <si>
    <t>The revised K factors for the water resources, water network plus, wastewater network plus and additional k-based controls for the relevant reporting years</t>
  </si>
  <si>
    <t>Any adjustments required as part of the new cost change process for wholesale k based controls</t>
  </si>
  <si>
    <t>Any adjustments coming from prior year cost change processes wholesale k based controls</t>
  </si>
  <si>
    <t>Any adjustments required as part of the new cost change process for bioresources</t>
  </si>
  <si>
    <t>Any adjustments coming from prior year cost change processes for bioresources</t>
  </si>
  <si>
    <t>Inputs, Bioresouces</t>
  </si>
  <si>
    <t>Bioresources cost change process inputs have been addeto the model to allow for potential cost change process adjustments to the bioresources control.</t>
  </si>
  <si>
    <t>Documentation and calculation sheets</t>
  </si>
  <si>
    <t>Delivery related adjustments</t>
  </si>
  <si>
    <t>Cost change process adjustments</t>
  </si>
  <si>
    <t xml:space="preserve">ODI impact on k as a percentage (WR) </t>
  </si>
  <si>
    <t xml:space="preserve">ODI impact on k as a percentage (WN) </t>
  </si>
  <si>
    <t xml:space="preserve">ODI impact on k as a percentage (WWN) </t>
  </si>
  <si>
    <t xml:space="preserve">ODI impact on k as a percentage (ADDN1) </t>
  </si>
  <si>
    <t xml:space="preserve">ODI impact on k as a percentage (ADDN2) </t>
  </si>
  <si>
    <t xml:space="preserve">Cost change process impact on k as a percentage (WR) </t>
  </si>
  <si>
    <t xml:space="preserve">Cost change process impact on k as a percentage (WN) </t>
  </si>
  <si>
    <t xml:space="preserve">Cost change process impact on k as a percentage (WWN) </t>
  </si>
  <si>
    <t xml:space="preserve">Cost change process impact on k as a percentage (ADDN1) </t>
  </si>
  <si>
    <t xml:space="preserve">Cost change process impact on k as a percentage (ADDN2)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</si>
</sst>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3" formatCode="_-* #,##0.00_-;\-* #,##0.00_-;_-* &quot;-&quot;??_-;_-@_-"/>
    <numFmt numFmtId="164" formatCode="_(* #,##0.00_);_(* \(#,##0.00\);_(* &quot;-&quot;??_);_(@_)"/>
    <numFmt numFmtId="165" formatCode="dd/mm/yyyy;@"/>
    <numFmt numFmtId="166" formatCode="#,##0_);\(#,##0\);&quot;-  &quot;;&quot; &quot;@&quot; &quot;"/>
    <numFmt numFmtId="167" formatCode="#,##0_);\(#,##0\);&quot;-  &quot;;&quot; &quot;@"/>
    <numFmt numFmtId="168" formatCode="dd\ mmm\ yy_);\(###0\);&quot;-  &quot;;&quot; &quot;@&quot; &quot;"/>
    <numFmt numFmtId="169" formatCode="#,##0.0000_);\(#,##0.0000\);&quot;-  &quot;;&quot; &quot;@&quot; &quot;"/>
    <numFmt numFmtId="170" formatCode="0.00%_);\-0.00%_);&quot;-  &quot;;&quot; &quot;@&quot; &quot;"/>
    <numFmt numFmtId="171" formatCode="dd\ mmm\ yyyy_);\(###0\);&quot;-  &quot;;&quot; &quot;@&quot; &quot;"/>
    <numFmt numFmtId="172" formatCode="###0_);\(###0\);&quot;-  &quot;;&quot; &quot;@&quot; &quot;"/>
    <numFmt numFmtId="173" formatCode="0;0;&quot;-&quot;"/>
    <numFmt numFmtId="174" formatCode="0.00%;\-0.00%_);&quot;-  &quot;;&quot; &quot;@&quot; &quot;"/>
    <numFmt numFmtId="175" formatCode="#,##0.0000;\(#,##0.0000\);&quot;-  &quot;;&quot; &quot;@&quot; &quot;"/>
    <numFmt numFmtId="176" formatCode="mmmm\ yyyy;@"/>
    <numFmt numFmtId="177" formatCode="#,##0.0_);\(#,##0.0\);&quot;-  &quot;;&quot; &quot;@&quot; &quot;"/>
    <numFmt numFmtId="178" formatCode="#,##0.00_);\(#,##0.00\);&quot;-  &quot;;&quot; &quot;@&quot; &quot;"/>
    <numFmt numFmtId="179" formatCode="#,##0.000_);\(#,##0.000\);&quot;-  &quot;;&quot; &quot;@&quot; &quot;"/>
    <numFmt numFmtId="180" formatCode="0.00;\(0.00\);&quot;-&quot;"/>
    <numFmt numFmtId="181" formatCode="0.000000;\(0.000000\);&quot;-&quot;"/>
  </numFmts>
  <fonts count="64" x14ac:knownFonts="1">
    <font>
      <sz val="8"/>
      <color theme="1"/>
      <name val="Tahoma"/>
      <family val="2"/>
    </font>
    <font>
      <sz val="10"/>
      <name val="Calibri"/>
      <family val="2"/>
    </font>
    <font>
      <sz val="11"/>
      <color theme="1"/>
      <name val="Arial"/>
      <family val="2"/>
    </font>
    <font>
      <sz val="10"/>
      <color theme="1"/>
      <name val="Calibri"/>
      <family val="2"/>
    </font>
    <font>
      <u/>
      <sz val="11"/>
      <color theme="10"/>
      <name val="Arial"/>
      <family val="2"/>
    </font>
    <font>
      <sz val="10"/>
      <color rgb="FF000000"/>
      <name val="Calibri"/>
      <family val="2"/>
    </font>
    <font>
      <sz val="10"/>
      <name val="Arial"/>
      <family val="2"/>
    </font>
    <font>
      <sz val="10"/>
      <color theme="1"/>
      <name val="Calibri"/>
      <family val="2"/>
      <scheme val="minor"/>
    </font>
    <font>
      <b/>
      <sz val="10"/>
      <color theme="0"/>
      <name val="Calibri"/>
      <family val="2"/>
    </font>
    <font>
      <sz val="10"/>
      <name val="Calibri"/>
      <family val="2"/>
      <scheme val="minor"/>
    </font>
    <font>
      <b/>
      <sz val="10"/>
      <name val="Calibri"/>
      <family val="2"/>
      <scheme val="minor"/>
    </font>
    <font>
      <sz val="10"/>
      <color rgb="FF000000"/>
      <name val="Calibri"/>
      <family val="2"/>
      <scheme val="minor"/>
    </font>
    <font>
      <sz val="10"/>
      <color rgb="FF0071CE"/>
      <name val="Calibri"/>
      <family val="2"/>
    </font>
    <font>
      <b/>
      <sz val="10"/>
      <color rgb="FF0071CE"/>
      <name val="Calibri"/>
      <family val="2"/>
      <scheme val="minor"/>
    </font>
    <font>
      <sz val="10"/>
      <color rgb="FFD60037"/>
      <name val="Calibri"/>
      <family val="2"/>
    </font>
    <font>
      <sz val="10"/>
      <color rgb="FF0071CE"/>
      <name val="Calibri"/>
      <family val="2"/>
      <scheme val="minor"/>
    </font>
    <font>
      <b/>
      <sz val="12"/>
      <name val="Calibri"/>
      <family val="2"/>
      <scheme val="minor"/>
    </font>
    <font>
      <sz val="10"/>
      <color rgb="FFD60037"/>
      <name val="Calibri"/>
      <family val="2"/>
      <scheme val="minor"/>
    </font>
    <font>
      <u/>
      <sz val="10"/>
      <color rgb="FF0071CE"/>
      <name val="Calibri"/>
      <family val="2"/>
      <scheme val="minor"/>
    </font>
    <font>
      <b/>
      <sz val="10"/>
      <color rgb="FF000000"/>
      <name val="Calibri"/>
      <family val="2"/>
      <scheme val="minor"/>
    </font>
    <font>
      <sz val="24"/>
      <color theme="0"/>
      <name val="Calibri"/>
      <family val="2"/>
      <scheme val="minor"/>
    </font>
    <font>
      <b/>
      <sz val="10"/>
      <color rgb="FFD60037"/>
      <name val="Calibri"/>
      <family val="2"/>
      <scheme val="minor"/>
    </font>
    <font>
      <u/>
      <sz val="10"/>
      <color rgb="FF000000"/>
      <name val="Calibri"/>
      <family val="2"/>
      <scheme val="minor"/>
    </font>
    <font>
      <sz val="10"/>
      <color indexed="8"/>
      <name val="Calibri"/>
      <family val="2"/>
      <scheme val="minor"/>
    </font>
    <font>
      <b/>
      <sz val="10"/>
      <color theme="1"/>
      <name val="Calibri"/>
      <family val="2"/>
      <scheme val="minor"/>
    </font>
    <font>
      <u/>
      <sz val="10"/>
      <color rgb="FFD60037"/>
      <name val="Calibri"/>
      <family val="2"/>
      <scheme val="minor"/>
    </font>
    <font>
      <sz val="10"/>
      <color rgb="FF003595"/>
      <name val="Calibri"/>
      <family val="2"/>
    </font>
    <font>
      <sz val="12"/>
      <color theme="3"/>
      <name val="Calibri"/>
      <family val="2"/>
    </font>
    <font>
      <u/>
      <sz val="10"/>
      <name val="Calibri"/>
      <family val="2"/>
    </font>
    <font>
      <u/>
      <sz val="10"/>
      <name val="Calibri"/>
      <family val="2"/>
      <scheme val="minor"/>
    </font>
    <font>
      <i/>
      <sz val="10"/>
      <name val="Calibri"/>
      <family val="2"/>
      <scheme val="minor"/>
    </font>
    <font>
      <sz val="10"/>
      <color theme="0"/>
      <name val="Calibri"/>
      <family val="2"/>
    </font>
    <font>
      <sz val="10"/>
      <color indexed="9"/>
      <name val="Calibri"/>
      <family val="2"/>
      <scheme val="minor"/>
    </font>
    <font>
      <b/>
      <sz val="8"/>
      <name val="Calibri"/>
      <family val="2"/>
      <scheme val="minor"/>
    </font>
    <font>
      <b/>
      <sz val="14"/>
      <name val="Calibri"/>
      <family val="2"/>
    </font>
    <font>
      <sz val="18"/>
      <name val="Calibri"/>
      <family val="2"/>
    </font>
    <font>
      <sz val="8"/>
      <color theme="1"/>
      <name val="Calibri"/>
      <family val="2"/>
      <scheme val="minor"/>
    </font>
    <font>
      <b/>
      <sz val="10"/>
      <color indexed="8"/>
      <name val="Calibri"/>
      <family val="2"/>
      <scheme val="minor"/>
    </font>
    <font>
      <sz val="12"/>
      <color rgb="FF003595"/>
      <name val="Calibri"/>
      <family val="2"/>
    </font>
    <font>
      <sz val="14"/>
      <name val="Calibri"/>
      <family val="2"/>
    </font>
    <font>
      <u/>
      <sz val="12"/>
      <color theme="3"/>
      <name val="Calibri"/>
      <family val="2"/>
    </font>
    <font>
      <sz val="16"/>
      <color rgb="FF003595"/>
      <name val="Calibri"/>
      <family val="2"/>
    </font>
    <font>
      <sz val="10"/>
      <color rgb="FF0000FF"/>
      <name val="Calibri"/>
      <family val="2"/>
    </font>
    <font>
      <sz val="9"/>
      <color theme="1"/>
      <name val="Calibri"/>
      <family val="2"/>
    </font>
    <font>
      <b/>
      <sz val="16"/>
      <name val="Calibri"/>
      <family val="2"/>
    </font>
    <font>
      <sz val="24"/>
      <color theme="0"/>
      <name val="Calibri"/>
      <family val="2"/>
    </font>
    <font>
      <u/>
      <sz val="14"/>
      <name val="Calibri"/>
      <family val="2"/>
    </font>
    <font>
      <b/>
      <u/>
      <sz val="12"/>
      <color rgb="FF0071CE"/>
      <name val="Calibri"/>
      <family val="2"/>
      <scheme val="minor"/>
    </font>
    <font>
      <sz val="11"/>
      <color theme="1"/>
      <name val="Calibri"/>
      <family val="2"/>
    </font>
    <font>
      <b/>
      <sz val="10"/>
      <color rgb="FF0071CE"/>
      <name val="Calibri"/>
      <family val="2"/>
    </font>
    <font>
      <b/>
      <sz val="16"/>
      <color theme="0"/>
      <name val="Calibri"/>
      <family val="2"/>
    </font>
    <font>
      <b/>
      <u/>
      <sz val="10"/>
      <color rgb="FF000000"/>
      <name val="Calibri"/>
      <family val="2"/>
      <scheme val="minor"/>
    </font>
    <font>
      <sz val="12"/>
      <color theme="0"/>
      <name val="Calibri"/>
      <family val="2"/>
    </font>
    <font>
      <u/>
      <sz val="11"/>
      <color theme="10"/>
      <name val="Calibri"/>
      <family val="2"/>
    </font>
    <font>
      <sz val="10"/>
      <color rgb="FF0000FF"/>
      <name val="Calibri"/>
      <family val="2"/>
      <scheme val="minor"/>
    </font>
    <font>
      <b/>
      <sz val="18"/>
      <name val="Calibri"/>
      <family val="2"/>
    </font>
    <font>
      <u/>
      <sz val="10"/>
      <color theme="3"/>
      <name val="Calibri"/>
      <family val="2"/>
    </font>
    <font>
      <sz val="18"/>
      <name val="Calibri"/>
      <family val="2"/>
      <scheme val="minor"/>
    </font>
    <font>
      <sz val="10"/>
      <color rgb="FF006938"/>
      <name val="Calibri"/>
      <family val="2"/>
    </font>
    <font>
      <sz val="11"/>
      <color rgb="FF242424"/>
      <name val="Aptos Narrow"/>
      <family val="2"/>
    </font>
    <font>
      <sz val="8"/>
      <color theme="1"/>
      <name val="Tahoma"/>
      <family val="2"/>
    </font>
    <font>
      <sz val="10"/>
      <color rgb="FF0070C0"/>
      <name val="Calibri"/>
      <family val="2"/>
    </font>
    <font>
      <strike/>
      <sz val="8"/>
      <name val="Calibri"/>
      <family val="2"/>
    </font>
    <font>
      <strike/>
      <sz val="10"/>
      <color rgb="FF0070C0"/>
      <name val="Calibri"/>
      <family val="2"/>
    </font>
  </fonts>
  <fills count="20">
    <fill>
      <patternFill patternType="none"/>
    </fill>
    <fill>
      <patternFill patternType="gray125"/>
    </fill>
    <fill>
      <patternFill patternType="solid">
        <fgColor rgb="FFFFDB8E"/>
        <bgColor indexed="64"/>
      </patternFill>
    </fill>
    <fill>
      <patternFill patternType="solid">
        <fgColor rgb="FF94368D"/>
        <bgColor indexed="64"/>
      </patternFill>
    </fill>
    <fill>
      <patternFill patternType="solid">
        <fgColor rgb="FFC0C0C0"/>
        <bgColor indexed="64"/>
      </patternFill>
    </fill>
    <fill>
      <patternFill patternType="solid">
        <fgColor rgb="FFB9D9EC"/>
        <bgColor indexed="64"/>
      </patternFill>
    </fill>
    <fill>
      <patternFill patternType="solid">
        <fgColor rgb="FFDCECF5"/>
        <bgColor indexed="64"/>
      </patternFill>
    </fill>
    <fill>
      <patternFill patternType="solid">
        <fgColor rgb="FFD3D3D3"/>
        <bgColor indexed="64"/>
      </patternFill>
    </fill>
    <fill>
      <patternFill patternType="solid">
        <fgColor rgb="FF003595"/>
        <bgColor indexed="64"/>
      </patternFill>
    </fill>
    <fill>
      <patternFill patternType="solid">
        <fgColor rgb="FFD9D9D9"/>
        <bgColor indexed="64"/>
      </patternFill>
    </fill>
    <fill>
      <patternFill patternType="solid">
        <fgColor rgb="FF99CCFF"/>
        <bgColor indexed="64"/>
      </patternFill>
    </fill>
    <fill>
      <patternFill patternType="solid">
        <fgColor rgb="FFCCCCCE"/>
        <bgColor indexed="64"/>
      </patternFill>
    </fill>
    <fill>
      <patternFill patternType="solid">
        <fgColor theme="3" tint="0.89999084444715716"/>
        <bgColor indexed="64"/>
      </patternFill>
    </fill>
    <fill>
      <patternFill patternType="solid">
        <fgColor rgb="FF92D050"/>
        <bgColor indexed="64"/>
      </patternFill>
    </fill>
    <fill>
      <patternFill patternType="solid">
        <fgColor rgb="FF98C561"/>
        <bgColor indexed="64"/>
      </patternFill>
    </fill>
    <fill>
      <patternFill patternType="solid">
        <fgColor rgb="FF62A70F"/>
        <bgColor indexed="64"/>
      </patternFill>
    </fill>
    <fill>
      <patternFill patternType="solid">
        <fgColor rgb="FF57A1DF"/>
        <bgColor indexed="64"/>
      </patternFill>
    </fill>
    <fill>
      <patternFill patternType="solid">
        <fgColor rgb="FFFFB81D"/>
        <bgColor indexed="64"/>
      </patternFill>
    </fill>
    <fill>
      <patternFill patternType="solid">
        <fgColor rgb="FFB97BB4"/>
        <bgColor indexed="64"/>
      </patternFill>
    </fill>
    <fill>
      <patternFill patternType="solid">
        <fgColor rgb="FFE2E768"/>
        <bgColor indexed="64"/>
      </patternFill>
    </fill>
  </fills>
  <borders count="21">
    <border>
      <left/>
      <right/>
      <top/>
      <bottom/>
      <diagonal/>
    </border>
    <border>
      <left style="thin">
        <color theme="0" tint="-0.24991607409894101"/>
      </left>
      <right style="thin">
        <color theme="0" tint="-0.24991607409894101"/>
      </right>
      <top style="thin">
        <color theme="0" tint="-0.24991607409894101"/>
      </top>
      <bottom style="thin">
        <color theme="0" tint="-0.24991607409894101"/>
      </bottom>
      <diagonal/>
    </border>
    <border>
      <left style="thin">
        <color theme="0" tint="-0.24988555558946501"/>
      </left>
      <right/>
      <top style="thin">
        <color theme="0" tint="-0.24988555558946501"/>
      </top>
      <bottom style="thin">
        <color theme="0" tint="-0.24988555558946501"/>
      </bottom>
      <diagonal/>
    </border>
    <border>
      <left style="thin">
        <color theme="0" tint="-0.24985503707998902"/>
      </left>
      <right/>
      <top style="thin">
        <color theme="0" tint="-0.24985503707998902"/>
      </top>
      <bottom style="thin">
        <color theme="0" tint="-0.24985503707998902"/>
      </bottom>
      <diagonal/>
    </border>
    <border>
      <left style="thin">
        <color theme="0" tint="-0.24982451857051302"/>
      </left>
      <right/>
      <top style="thin">
        <color theme="0" tint="-0.24982451857051302"/>
      </top>
      <bottom style="thin">
        <color theme="0" tint="-0.24982451857051302"/>
      </bottom>
      <diagonal/>
    </border>
    <border>
      <left style="thin">
        <color theme="0" tint="-0.24991607409894101"/>
      </left>
      <right/>
      <top style="thin">
        <color theme="0" tint="-0.24991607409894101"/>
      </top>
      <bottom style="thin">
        <color theme="0" tint="-0.24991607409894101"/>
      </bottom>
      <diagonal/>
    </border>
    <border>
      <left/>
      <right/>
      <top/>
      <bottom style="thin">
        <color rgb="FFCCCCCE"/>
      </bottom>
      <diagonal/>
    </border>
    <border>
      <left/>
      <right/>
      <top style="thin">
        <color rgb="FFCCCCCE"/>
      </top>
      <bottom/>
      <diagonal/>
    </border>
    <border>
      <left/>
      <right style="thin">
        <color rgb="FFCCCCCE"/>
      </right>
      <top/>
      <bottom/>
      <diagonal/>
    </border>
    <border>
      <left style="thin">
        <color rgb="FF003595"/>
      </left>
      <right style="thin">
        <color rgb="FF003595"/>
      </right>
      <top style="thin">
        <color rgb="FF003595"/>
      </top>
      <bottom style="thin">
        <color rgb="FF003595"/>
      </bottom>
      <diagonal/>
    </border>
    <border>
      <left style="thin">
        <color rgb="FFCCCCCE"/>
      </left>
      <right/>
      <top/>
      <bottom/>
      <diagonal/>
    </border>
    <border>
      <left/>
      <right style="thin">
        <color rgb="FFCCCCCE"/>
      </right>
      <top/>
      <bottom style="thin">
        <color rgb="FFCCCCCE"/>
      </bottom>
      <diagonal/>
    </border>
    <border>
      <left/>
      <right style="thin">
        <color rgb="FFCCCCCE"/>
      </right>
      <top style="thin">
        <color rgb="FFCCCCCE"/>
      </top>
      <bottom/>
      <diagonal/>
    </border>
    <border>
      <left style="thin">
        <color rgb="FFCCCCCE"/>
      </left>
      <right/>
      <top style="thin">
        <color rgb="FFCCCCCE"/>
      </top>
      <bottom/>
      <diagonal/>
    </border>
    <border>
      <left style="thin">
        <color rgb="FF003595"/>
      </left>
      <right style="thin">
        <color rgb="FF003595"/>
      </right>
      <top/>
      <bottom style="thin">
        <color rgb="FF003595"/>
      </bottom>
      <diagonal/>
    </border>
    <border>
      <left style="thin">
        <color rgb="FF003595"/>
      </left>
      <right style="thin">
        <color rgb="FF003595"/>
      </right>
      <top style="thin">
        <color rgb="FF003595"/>
      </top>
      <bottom/>
      <diagonal/>
    </border>
    <border>
      <left style="thin">
        <color rgb="FFCCCCCE"/>
      </left>
      <right/>
      <top/>
      <bottom style="thin">
        <color rgb="FFCCCCCE"/>
      </bottom>
      <diagonal/>
    </border>
    <border>
      <left style="thin">
        <color rgb="FF003595"/>
      </left>
      <right style="thin">
        <color rgb="FF003595"/>
      </right>
      <top/>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s>
  <cellStyleXfs count="151">
    <xf numFmtId="166" fontId="0" fillId="0" borderId="0" applyFont="0" applyFill="0" applyBorder="0" applyProtection="0">
      <alignment vertical="top"/>
    </xf>
    <xf numFmtId="166" fontId="1" fillId="0" borderId="0" applyBorder="0">
      <alignment vertical="top"/>
    </xf>
    <xf numFmtId="170" fontId="1" fillId="0" borderId="0" applyBorder="0">
      <alignment vertical="top"/>
    </xf>
    <xf numFmtId="166" fontId="1" fillId="0" borderId="0" applyBorder="0">
      <alignment vertical="top"/>
    </xf>
    <xf numFmtId="168" fontId="1" fillId="0" borderId="0" applyBorder="0">
      <alignment vertical="top"/>
    </xf>
    <xf numFmtId="167" fontId="1" fillId="0" borderId="0" applyFill="0" applyBorder="0" applyProtection="0">
      <alignment vertical="top"/>
    </xf>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60" fillId="0" borderId="0" applyFont="0" applyFill="0" applyBorder="0" applyAlignment="0" applyProtection="0"/>
    <xf numFmtId="171" fontId="1" fillId="0" borderId="0" applyFont="0" applyFill="0" applyBorder="0" applyProtection="0">
      <alignment vertical="top"/>
    </xf>
    <xf numFmtId="171" fontId="1" fillId="0" borderId="0" applyFill="0" applyBorder="0" applyProtection="0">
      <alignment vertical="top"/>
    </xf>
    <xf numFmtId="168" fontId="1" fillId="0" borderId="0" applyFont="0" applyFill="0" applyBorder="0" applyProtection="0">
      <alignment vertical="top"/>
    </xf>
    <xf numFmtId="168" fontId="1" fillId="0" borderId="0" applyFill="0" applyBorder="0" applyProtection="0">
      <alignment vertical="top"/>
    </xf>
    <xf numFmtId="175" fontId="1" fillId="0" borderId="0" applyFont="0" applyFill="0" applyBorder="0" applyProtection="0">
      <alignment vertical="top"/>
    </xf>
    <xf numFmtId="169" fontId="3" fillId="0" borderId="0" applyFill="0" applyBorder="0" applyProtection="0">
      <alignment vertical="top"/>
    </xf>
    <xf numFmtId="169" fontId="1" fillId="0" borderId="0" applyFill="0" applyBorder="0" applyProtection="0">
      <alignment vertical="top"/>
    </xf>
    <xf numFmtId="0" fontId="4" fillId="0" borderId="0" applyNumberFormat="0" applyFill="0" applyBorder="0" applyAlignment="0" applyProtection="0"/>
    <xf numFmtId="170" fontId="5" fillId="2" borderId="1" applyProtection="0">
      <alignment vertical="top"/>
    </xf>
    <xf numFmtId="170" fontId="5" fillId="2" borderId="2" applyProtection="0">
      <alignment vertical="top"/>
    </xf>
    <xf numFmtId="170" fontId="5" fillId="2" borderId="3" applyProtection="0">
      <alignment vertical="top"/>
    </xf>
    <xf numFmtId="170" fontId="5" fillId="2" borderId="4" applyProtection="0">
      <alignment vertical="top"/>
    </xf>
    <xf numFmtId="166" fontId="5" fillId="2" borderId="5" applyProtection="0">
      <alignment vertical="top"/>
    </xf>
    <xf numFmtId="166" fontId="5" fillId="2" borderId="2" applyProtection="0">
      <alignment vertical="top"/>
    </xf>
    <xf numFmtId="166" fontId="5" fillId="2" borderId="3" applyProtection="0">
      <alignment vertical="top"/>
    </xf>
    <xf numFmtId="166" fontId="5" fillId="2" borderId="4" applyProtection="0">
      <alignment vertical="top"/>
    </xf>
    <xf numFmtId="165" fontId="5" fillId="2" borderId="1" applyProtection="0">
      <alignment vertical="top"/>
    </xf>
    <xf numFmtId="165" fontId="5" fillId="2" borderId="2" applyProtection="0">
      <alignment vertical="top"/>
    </xf>
    <xf numFmtId="165" fontId="5" fillId="2" borderId="3" applyProtection="0">
      <alignment vertical="top"/>
    </xf>
    <xf numFmtId="165" fontId="5" fillId="2" borderId="4" applyProtection="0">
      <alignment vertical="top"/>
    </xf>
    <xf numFmtId="166" fontId="5" fillId="2" borderId="1" applyProtection="0">
      <alignment vertical="top"/>
    </xf>
    <xf numFmtId="166" fontId="5" fillId="2" borderId="2" applyProtection="0">
      <alignment vertical="top"/>
    </xf>
    <xf numFmtId="166" fontId="5" fillId="2" borderId="3" applyProtection="0">
      <alignment vertical="top"/>
    </xf>
    <xf numFmtId="166" fontId="5" fillId="2" borderId="4" applyProtection="0">
      <alignment vertical="top"/>
    </xf>
    <xf numFmtId="0" fontId="2" fillId="0" borderId="0"/>
    <xf numFmtId="0" fontId="2" fillId="0" borderId="0"/>
    <xf numFmtId="0" fontId="2" fillId="0" borderId="0"/>
    <xf numFmtId="0" fontId="2" fillId="0" borderId="0"/>
    <xf numFmtId="166" fontId="1" fillId="0" borderId="0" applyFill="0" applyBorder="0" applyProtection="0">
      <alignment vertical="top"/>
    </xf>
    <xf numFmtId="0" fontId="6" fillId="0" borderId="0"/>
    <xf numFmtId="166" fontId="1" fillId="0" borderId="0" applyFill="0" applyBorder="0" applyProtection="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6" fontId="60" fillId="0" borderId="0" applyFont="0" applyFill="0" applyBorder="0" applyProtection="0">
      <alignment vertical="top"/>
    </xf>
    <xf numFmtId="166" fontId="7" fillId="0" borderId="0" applyFill="0" applyBorder="0" applyProtection="0">
      <alignment vertical="top"/>
    </xf>
    <xf numFmtId="166" fontId="7" fillId="0" borderId="0" applyFill="0" applyBorder="0" applyProtection="0">
      <alignment vertical="top"/>
    </xf>
    <xf numFmtId="166" fontId="1" fillId="0" borderId="0" applyFill="0" applyBorder="0" applyProtection="0">
      <alignment vertical="top"/>
    </xf>
    <xf numFmtId="0" fontId="3" fillId="0" borderId="0"/>
    <xf numFmtId="166" fontId="2" fillId="0" borderId="0" applyFont="0" applyFill="0" applyBorder="0" applyProtection="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6" fontId="2" fillId="0" borderId="0" applyFont="0" applyFill="0" applyBorder="0" applyProtection="0">
      <alignment vertical="top"/>
    </xf>
    <xf numFmtId="166" fontId="2" fillId="0" borderId="0" applyFont="0" applyFill="0" applyBorder="0" applyProtection="0">
      <alignment vertical="top"/>
    </xf>
    <xf numFmtId="166" fontId="2" fillId="0" borderId="0" applyFont="0" applyFill="0" applyBorder="0" applyProtection="0">
      <alignment vertical="top"/>
    </xf>
    <xf numFmtId="166" fontId="2" fillId="0" borderId="0" applyFont="0" applyFill="0" applyBorder="0" applyProtection="0">
      <alignment vertical="top"/>
    </xf>
    <xf numFmtId="166" fontId="2" fillId="0" borderId="0" applyFont="0" applyFill="0" applyBorder="0" applyProtection="0">
      <alignment vertical="top"/>
    </xf>
    <xf numFmtId="166" fontId="2" fillId="0" borderId="0" applyFont="0" applyFill="0" applyBorder="0" applyProtection="0">
      <alignment vertical="top"/>
    </xf>
    <xf numFmtId="166" fontId="2" fillId="0" borderId="0" applyFont="0" applyFill="0" applyBorder="0" applyProtection="0">
      <alignment vertical="top"/>
    </xf>
    <xf numFmtId="166" fontId="2" fillId="0" borderId="0" applyFont="0" applyFill="0" applyBorder="0" applyProtection="0">
      <alignment vertical="top"/>
    </xf>
    <xf numFmtId="166" fontId="2" fillId="0" borderId="0" applyFont="0" applyFill="0" applyBorder="0" applyProtection="0">
      <alignment vertical="top"/>
    </xf>
    <xf numFmtId="166" fontId="2" fillId="0" borderId="0" applyFont="0" applyFill="0" applyBorder="0" applyProtection="0">
      <alignment vertical="top"/>
    </xf>
    <xf numFmtId="166" fontId="2" fillId="0" borderId="0" applyFont="0" applyFill="0" applyBorder="0" applyProtection="0">
      <alignment vertical="top"/>
    </xf>
    <xf numFmtId="166" fontId="2" fillId="0" borderId="0" applyFont="0" applyFill="0" applyBorder="0" applyProtection="0">
      <alignment vertical="top"/>
    </xf>
    <xf numFmtId="166" fontId="2" fillId="0" borderId="0" applyFont="0" applyFill="0" applyBorder="0" applyProtection="0">
      <alignment vertical="top"/>
    </xf>
    <xf numFmtId="166" fontId="2" fillId="0" borderId="0" applyFont="0" applyFill="0" applyBorder="0" applyProtection="0">
      <alignment vertical="top"/>
    </xf>
    <xf numFmtId="166" fontId="2" fillId="0" borderId="0" applyFont="0" applyFill="0" applyBorder="0" applyProtection="0">
      <alignment vertical="top"/>
    </xf>
    <xf numFmtId="166" fontId="2" fillId="0" borderId="0" applyFont="0" applyFill="0" applyBorder="0" applyProtection="0">
      <alignment vertical="top"/>
    </xf>
    <xf numFmtId="166" fontId="2" fillId="0" borderId="0" applyFont="0" applyFill="0" applyBorder="0" applyProtection="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4" fontId="60" fillId="0" borderId="0" applyFont="0" applyFill="0" applyBorder="0" applyProtection="0">
      <alignment vertical="top"/>
    </xf>
    <xf numFmtId="170" fontId="1" fillId="0" borderId="0" applyFill="0" applyBorder="0" applyProtection="0">
      <alignment vertical="top"/>
    </xf>
    <xf numFmtId="170" fontId="7" fillId="0" borderId="0" applyFill="0" applyBorder="0" applyProtection="0">
      <alignment vertical="top"/>
    </xf>
    <xf numFmtId="170" fontId="1" fillId="0" borderId="0" applyFill="0" applyBorder="0" applyProtection="0">
      <alignment vertical="top"/>
    </xf>
    <xf numFmtId="170" fontId="2" fillId="0" borderId="0" applyFont="0" applyFill="0" applyBorder="0" applyProtection="0">
      <alignment vertical="top"/>
    </xf>
    <xf numFmtId="170" fontId="2" fillId="0" borderId="0" applyFont="0" applyFill="0" applyBorder="0" applyProtection="0">
      <alignment vertical="top"/>
    </xf>
    <xf numFmtId="170" fontId="2" fillId="0" borderId="0" applyFont="0" applyFill="0" applyBorder="0" applyProtection="0">
      <alignment vertical="top"/>
    </xf>
    <xf numFmtId="170" fontId="2" fillId="0" borderId="0" applyFont="0" applyFill="0" applyBorder="0" applyProtection="0">
      <alignment vertical="top"/>
    </xf>
    <xf numFmtId="170" fontId="2" fillId="0" borderId="0" applyFont="0" applyFill="0" applyBorder="0" applyProtection="0">
      <alignment vertical="top"/>
    </xf>
    <xf numFmtId="170" fontId="2" fillId="0" borderId="0" applyFont="0" applyFill="0" applyBorder="0" applyProtection="0">
      <alignment vertical="top"/>
    </xf>
    <xf numFmtId="170" fontId="2" fillId="0" borderId="0" applyFont="0" applyFill="0" applyBorder="0" applyProtection="0">
      <alignment vertical="top"/>
    </xf>
    <xf numFmtId="170" fontId="2" fillId="0" borderId="0" applyFont="0" applyFill="0" applyBorder="0" applyProtection="0">
      <alignment vertical="top"/>
    </xf>
    <xf numFmtId="170" fontId="2" fillId="0" borderId="0" applyFont="0" applyFill="0" applyBorder="0" applyProtection="0">
      <alignment vertical="top"/>
    </xf>
    <xf numFmtId="170" fontId="2" fillId="0" borderId="0" applyFont="0" applyFill="0" applyBorder="0" applyProtection="0">
      <alignment vertical="top"/>
    </xf>
    <xf numFmtId="170" fontId="2" fillId="0" borderId="0" applyFont="0" applyFill="0" applyBorder="0" applyProtection="0">
      <alignment vertical="top"/>
    </xf>
    <xf numFmtId="170" fontId="2" fillId="0" borderId="0" applyFont="0" applyFill="0" applyBorder="0" applyProtection="0">
      <alignment vertical="top"/>
    </xf>
    <xf numFmtId="170" fontId="2" fillId="0" borderId="0" applyFont="0" applyFill="0" applyBorder="0" applyProtection="0">
      <alignment vertical="top"/>
    </xf>
    <xf numFmtId="170" fontId="2" fillId="0" borderId="0" applyFont="0" applyFill="0" applyBorder="0" applyProtection="0">
      <alignment vertical="top"/>
    </xf>
    <xf numFmtId="170" fontId="2" fillId="0" borderId="0" applyFont="0" applyFill="0" applyBorder="0" applyProtection="0">
      <alignment vertical="top"/>
    </xf>
    <xf numFmtId="170" fontId="2" fillId="0" borderId="0" applyFont="0" applyFill="0" applyBorder="0" applyProtection="0">
      <alignment vertical="top"/>
    </xf>
    <xf numFmtId="170" fontId="2" fillId="0" borderId="0" applyFont="0" applyFill="0" applyBorder="0" applyProtection="0">
      <alignment vertical="top"/>
    </xf>
    <xf numFmtId="9" fontId="2" fillId="0" borderId="0" applyFont="0" applyFill="0" applyBorder="0" applyAlignment="0" applyProtection="0"/>
    <xf numFmtId="167" fontId="1" fillId="0" borderId="0" applyBorder="0">
      <alignment vertical="top"/>
    </xf>
    <xf numFmtId="9" fontId="1" fillId="0" borderId="0" applyBorder="0">
      <alignment vertical="top"/>
    </xf>
    <xf numFmtId="167" fontId="1" fillId="0" borderId="0" applyBorder="0">
      <alignment vertical="top"/>
    </xf>
    <xf numFmtId="168" fontId="5" fillId="0" borderId="0" applyBorder="0">
      <alignment vertical="top"/>
    </xf>
    <xf numFmtId="0" fontId="8" fillId="3" borderId="0" applyNumberFormat="0" applyBorder="0" applyAlignment="0" applyProtection="0"/>
    <xf numFmtId="172" fontId="1" fillId="0" borderId="0" applyFont="0" applyFill="0" applyBorder="0" applyProtection="0">
      <alignment vertical="top"/>
    </xf>
    <xf numFmtId="172" fontId="1" fillId="0" borderId="0" applyFill="0" applyBorder="0" applyProtection="0">
      <alignment vertical="top"/>
    </xf>
    <xf numFmtId="43" fontId="60" fillId="0" borderId="0" applyFont="0" applyFill="0" applyBorder="0" applyAlignment="0" applyProtection="0"/>
  </cellStyleXfs>
  <cellXfs count="273">
    <xf numFmtId="166" fontId="0" fillId="0" borderId="0" xfId="0">
      <alignment vertical="top"/>
    </xf>
    <xf numFmtId="167" fontId="9" fillId="4" borderId="0" xfId="5" applyFont="1" applyFill="1" applyAlignment="1">
      <alignment horizontal="right" vertical="top"/>
    </xf>
    <xf numFmtId="167" fontId="9" fillId="0" borderId="0" xfId="5" applyFont="1">
      <alignment vertical="top"/>
    </xf>
    <xf numFmtId="168" fontId="10" fillId="0" borderId="0" xfId="34" applyFont="1">
      <alignment vertical="top"/>
    </xf>
    <xf numFmtId="172" fontId="11" fillId="0" borderId="0" xfId="148" applyFont="1">
      <alignment vertical="top"/>
    </xf>
    <xf numFmtId="179" fontId="1" fillId="0" borderId="0" xfId="3" applyNumberFormat="1">
      <alignment vertical="top"/>
    </xf>
    <xf numFmtId="166" fontId="9" fillId="4" borderId="0" xfId="0" applyFont="1" applyFill="1" applyAlignment="1">
      <alignment horizontal="right" vertical="top"/>
    </xf>
    <xf numFmtId="166" fontId="1" fillId="0" borderId="0" xfId="1">
      <alignment vertical="top"/>
    </xf>
    <xf numFmtId="166" fontId="12" fillId="0" borderId="0" xfId="1" applyFont="1">
      <alignment vertical="top"/>
    </xf>
    <xf numFmtId="0" fontId="9" fillId="0" borderId="0" xfId="110" applyFont="1" applyAlignment="1">
      <alignment vertical="top"/>
    </xf>
    <xf numFmtId="179" fontId="12" fillId="0" borderId="0" xfId="3" applyNumberFormat="1" applyFont="1">
      <alignment vertical="top"/>
    </xf>
    <xf numFmtId="172" fontId="9" fillId="0" borderId="0" xfId="5" applyNumberFormat="1" applyFont="1">
      <alignment vertical="top"/>
    </xf>
    <xf numFmtId="170" fontId="1" fillId="0" borderId="0" xfId="2">
      <alignment vertical="top"/>
    </xf>
    <xf numFmtId="170" fontId="12" fillId="0" borderId="0" xfId="2" applyFont="1">
      <alignment vertical="top"/>
    </xf>
    <xf numFmtId="166" fontId="13" fillId="0" borderId="0" xfId="59" applyFont="1">
      <alignment vertical="top"/>
    </xf>
    <xf numFmtId="179" fontId="14" fillId="0" borderId="0" xfId="3" applyNumberFormat="1" applyFont="1">
      <alignment vertical="top"/>
    </xf>
    <xf numFmtId="170" fontId="12" fillId="0" borderId="0" xfId="1" applyNumberFormat="1" applyFont="1">
      <alignment vertical="top"/>
    </xf>
    <xf numFmtId="166" fontId="15" fillId="0" borderId="0" xfId="59" applyFont="1">
      <alignment vertical="top"/>
    </xf>
    <xf numFmtId="0" fontId="16" fillId="5" borderId="0" xfId="83" applyFont="1" applyFill="1" applyAlignment="1">
      <alignment vertical="top"/>
    </xf>
    <xf numFmtId="179" fontId="5" fillId="2" borderId="1" xfId="51" applyNumberFormat="1" applyProtection="1">
      <alignment vertical="top"/>
      <protection locked="0"/>
    </xf>
    <xf numFmtId="166" fontId="17" fillId="0" borderId="0" xfId="59" applyFont="1">
      <alignment vertical="top"/>
    </xf>
    <xf numFmtId="166" fontId="18" fillId="0" borderId="0" xfId="59" applyFont="1">
      <alignment vertical="top"/>
    </xf>
    <xf numFmtId="166" fontId="15" fillId="0" borderId="0" xfId="59" applyFont="1" applyAlignment="1">
      <alignment horizontal="right" vertical="top"/>
    </xf>
    <xf numFmtId="166" fontId="14" fillId="0" borderId="0" xfId="1" applyFont="1">
      <alignment vertical="top"/>
    </xf>
    <xf numFmtId="166" fontId="19" fillId="6" borderId="0" xfId="59" applyFont="1" applyFill="1">
      <alignment vertical="top"/>
    </xf>
    <xf numFmtId="172" fontId="1" fillId="7" borderId="0" xfId="1" applyNumberFormat="1" applyFill="1">
      <alignment vertical="top"/>
    </xf>
    <xf numFmtId="168" fontId="1" fillId="7" borderId="0" xfId="4" applyFill="1">
      <alignment vertical="top"/>
    </xf>
    <xf numFmtId="166" fontId="20" fillId="8" borderId="0" xfId="0" applyFont="1" applyFill="1">
      <alignment vertical="top"/>
    </xf>
    <xf numFmtId="179" fontId="1" fillId="0" borderId="0" xfId="145" applyNumberFormat="1">
      <alignment vertical="top"/>
    </xf>
    <xf numFmtId="166" fontId="11" fillId="0" borderId="0" xfId="59" applyFont="1">
      <alignment vertical="top"/>
    </xf>
    <xf numFmtId="168" fontId="1" fillId="0" borderId="0" xfId="4">
      <alignment vertical="top"/>
    </xf>
    <xf numFmtId="166" fontId="21" fillId="0" borderId="0" xfId="59" applyFont="1">
      <alignment vertical="top"/>
    </xf>
    <xf numFmtId="166" fontId="10" fillId="0" borderId="0" xfId="59" applyFont="1">
      <alignment vertical="top"/>
    </xf>
    <xf numFmtId="166" fontId="11" fillId="6" borderId="0" xfId="59" applyFont="1" applyFill="1">
      <alignment vertical="top"/>
    </xf>
    <xf numFmtId="170" fontId="14" fillId="0" borderId="0" xfId="2" applyFont="1">
      <alignment vertical="top"/>
    </xf>
    <xf numFmtId="172" fontId="14" fillId="0" borderId="0" xfId="1" applyNumberFormat="1" applyFont="1">
      <alignment vertical="top"/>
    </xf>
    <xf numFmtId="166" fontId="5" fillId="2" borderId="1" xfId="51" applyProtection="1">
      <alignment vertical="top"/>
      <protection locked="0"/>
    </xf>
    <xf numFmtId="166" fontId="22" fillId="6" borderId="0" xfId="59" applyFont="1" applyFill="1">
      <alignment vertical="top"/>
    </xf>
    <xf numFmtId="0" fontId="23" fillId="0" borderId="0" xfId="110" applyFont="1" applyAlignment="1">
      <alignment vertical="top"/>
    </xf>
    <xf numFmtId="166" fontId="9" fillId="0" borderId="0" xfId="59" applyFont="1">
      <alignment vertical="top"/>
    </xf>
    <xf numFmtId="179" fontId="9" fillId="0" borderId="0" xfId="59" applyNumberFormat="1" applyFont="1">
      <alignment vertical="top"/>
    </xf>
    <xf numFmtId="0" fontId="24" fillId="9" borderId="0" xfId="110" applyFont="1" applyFill="1" applyAlignment="1">
      <alignment vertical="top"/>
    </xf>
    <xf numFmtId="169" fontId="1" fillId="0" borderId="0" xfId="1" applyNumberFormat="1">
      <alignment vertical="top"/>
    </xf>
    <xf numFmtId="0" fontId="9" fillId="0" borderId="6" xfId="110" applyFont="1" applyBorder="1" applyAlignment="1">
      <alignment vertical="top"/>
    </xf>
    <xf numFmtId="180" fontId="14" fillId="0" borderId="0" xfId="1" applyNumberFormat="1" applyFont="1">
      <alignment vertical="top"/>
    </xf>
    <xf numFmtId="172" fontId="12" fillId="0" borderId="0" xfId="1" applyNumberFormat="1" applyFont="1">
      <alignment vertical="top"/>
    </xf>
    <xf numFmtId="170" fontId="5" fillId="2" borderId="1" xfId="39" applyProtection="1">
      <alignment vertical="top"/>
      <protection locked="0"/>
    </xf>
    <xf numFmtId="0" fontId="23" fillId="9" borderId="0" xfId="110" applyFont="1" applyFill="1" applyAlignment="1">
      <alignment horizontal="centerContinuous" vertical="top"/>
    </xf>
    <xf numFmtId="0" fontId="9" fillId="0" borderId="0" xfId="110" applyFont="1" applyAlignment="1">
      <alignment horizontal="center" vertical="top" wrapText="1"/>
    </xf>
    <xf numFmtId="166" fontId="10" fillId="7" borderId="0" xfId="59" applyFont="1" applyFill="1">
      <alignment vertical="top"/>
    </xf>
    <xf numFmtId="0" fontId="1" fillId="0" borderId="0" xfId="83" applyFont="1" applyAlignment="1">
      <alignment vertical="top"/>
    </xf>
    <xf numFmtId="0" fontId="10" fillId="10" borderId="0" xfId="110" applyFont="1" applyFill="1" applyAlignment="1">
      <alignment vertical="top"/>
    </xf>
    <xf numFmtId="166" fontId="25" fillId="0" borderId="0" xfId="59" applyFont="1">
      <alignment vertical="top"/>
    </xf>
    <xf numFmtId="166" fontId="17" fillId="0" borderId="0" xfId="59" applyFont="1" applyAlignment="1">
      <alignment horizontal="right" vertical="top"/>
    </xf>
    <xf numFmtId="0" fontId="9" fillId="0" borderId="7" xfId="110" applyFont="1" applyBorder="1" applyAlignment="1">
      <alignment vertical="top"/>
    </xf>
    <xf numFmtId="0" fontId="10" fillId="0" borderId="0" xfId="110" applyFont="1" applyAlignment="1">
      <alignment vertical="center"/>
    </xf>
    <xf numFmtId="166" fontId="11" fillId="6" borderId="0" xfId="59" applyFont="1" applyFill="1" applyAlignment="1">
      <alignment horizontal="right" vertical="top"/>
    </xf>
    <xf numFmtId="166" fontId="19" fillId="0" borderId="0" xfId="59" applyFont="1">
      <alignment vertical="top"/>
    </xf>
    <xf numFmtId="0" fontId="9" fillId="0" borderId="8" xfId="110" applyFont="1" applyBorder="1" applyAlignment="1">
      <alignment vertical="top"/>
    </xf>
    <xf numFmtId="167" fontId="1" fillId="0" borderId="0" xfId="143">
      <alignment vertical="top"/>
    </xf>
    <xf numFmtId="181" fontId="1" fillId="0" borderId="0" xfId="145" applyNumberFormat="1">
      <alignment vertical="top"/>
    </xf>
    <xf numFmtId="180" fontId="1" fillId="0" borderId="0" xfId="143" applyNumberFormat="1">
      <alignment vertical="top"/>
    </xf>
    <xf numFmtId="180" fontId="1" fillId="0" borderId="0" xfId="145" applyNumberFormat="1">
      <alignment vertical="top"/>
    </xf>
    <xf numFmtId="166" fontId="1" fillId="0" borderId="0" xfId="59" applyFill="1">
      <alignment vertical="top"/>
    </xf>
    <xf numFmtId="180" fontId="12" fillId="0" borderId="0" xfId="1" applyNumberFormat="1" applyFont="1">
      <alignment vertical="top"/>
    </xf>
    <xf numFmtId="166" fontId="11" fillId="6" borderId="0" xfId="59" applyFont="1" applyFill="1" applyAlignment="1">
      <alignment horizontal="left" vertical="top"/>
    </xf>
    <xf numFmtId="0" fontId="24" fillId="11" borderId="0" xfId="110" applyFont="1" applyFill="1" applyAlignment="1">
      <alignment horizontal="center" vertical="center"/>
    </xf>
    <xf numFmtId="0" fontId="10" fillId="0" borderId="0" xfId="110" applyFont="1" applyAlignment="1">
      <alignment horizontal="center" vertical="top"/>
    </xf>
    <xf numFmtId="166" fontId="26" fillId="12" borderId="9" xfId="0" applyFont="1" applyFill="1" applyBorder="1" applyAlignment="1">
      <alignment horizontal="center" vertical="center"/>
    </xf>
    <xf numFmtId="0" fontId="9" fillId="0" borderId="0" xfId="110" applyFont="1" applyAlignment="1">
      <alignment horizontal="center" vertical="top"/>
    </xf>
    <xf numFmtId="166" fontId="9" fillId="8" borderId="0" xfId="59" applyFont="1" applyFill="1">
      <alignment vertical="top"/>
    </xf>
    <xf numFmtId="0" fontId="27" fillId="0" borderId="0" xfId="83" applyFont="1" applyAlignment="1">
      <alignment vertical="top"/>
    </xf>
    <xf numFmtId="0" fontId="10" fillId="0" borderId="8" xfId="110" applyFont="1" applyBorder="1" applyAlignment="1">
      <alignment vertical="center"/>
    </xf>
    <xf numFmtId="0" fontId="9" fillId="10" borderId="0" xfId="110" applyFont="1" applyFill="1" applyAlignment="1">
      <alignment vertical="top"/>
    </xf>
    <xf numFmtId="166" fontId="1" fillId="8" borderId="0" xfId="59" applyFill="1">
      <alignment vertical="top"/>
    </xf>
    <xf numFmtId="181" fontId="14" fillId="0" borderId="0" xfId="1" applyNumberFormat="1" applyFont="1">
      <alignment vertical="top"/>
    </xf>
    <xf numFmtId="0" fontId="23" fillId="6" borderId="0" xfId="110" applyFont="1" applyFill="1" applyAlignment="1">
      <alignment horizontal="centerContinuous" vertical="top"/>
    </xf>
    <xf numFmtId="168" fontId="14" fillId="0" borderId="0" xfId="4" applyFont="1">
      <alignment vertical="top"/>
    </xf>
    <xf numFmtId="0" fontId="9" fillId="0" borderId="10" xfId="110" applyFont="1" applyBorder="1" applyAlignment="1">
      <alignment vertical="top"/>
    </xf>
    <xf numFmtId="170" fontId="14" fillId="0" borderId="0" xfId="1" applyNumberFormat="1" applyFont="1">
      <alignment vertical="top"/>
    </xf>
    <xf numFmtId="180" fontId="5" fillId="2" borderId="1" xfId="51" applyNumberFormat="1" applyProtection="1">
      <alignment vertical="top"/>
      <protection locked="0"/>
    </xf>
    <xf numFmtId="168" fontId="11" fillId="0" borderId="0" xfId="33" applyFont="1">
      <alignment vertical="top"/>
    </xf>
    <xf numFmtId="0" fontId="10" fillId="0" borderId="0" xfId="110" applyFont="1" applyAlignment="1">
      <alignment vertical="top"/>
    </xf>
    <xf numFmtId="0" fontId="28" fillId="0" borderId="0" xfId="83" applyFont="1" applyAlignment="1">
      <alignment vertical="top"/>
    </xf>
    <xf numFmtId="0" fontId="1" fillId="0" borderId="0" xfId="83" applyFont="1"/>
    <xf numFmtId="166" fontId="9" fillId="7" borderId="0" xfId="59" applyFont="1" applyFill="1" applyAlignment="1">
      <alignment horizontal="right" vertical="top"/>
    </xf>
    <xf numFmtId="173" fontId="9" fillId="13" borderId="0" xfId="0" applyNumberFormat="1" applyFont="1" applyFill="1" applyBorder="1" applyAlignment="1">
      <alignment horizontal="center" vertical="top"/>
    </xf>
    <xf numFmtId="166" fontId="9" fillId="7" borderId="0" xfId="59" applyFont="1" applyFill="1">
      <alignment vertical="top"/>
    </xf>
    <xf numFmtId="166" fontId="29" fillId="7" borderId="0" xfId="59" applyFont="1" applyFill="1">
      <alignment vertical="top"/>
    </xf>
    <xf numFmtId="168" fontId="30" fillId="0" borderId="0" xfId="34" applyFont="1">
      <alignment vertical="top"/>
    </xf>
    <xf numFmtId="166" fontId="29" fillId="0" borderId="0" xfId="59" applyFont="1">
      <alignment vertical="top"/>
    </xf>
    <xf numFmtId="0" fontId="7" fillId="0" borderId="8" xfId="110" applyFont="1" applyBorder="1" applyAlignment="1">
      <alignment vertical="top"/>
    </xf>
    <xf numFmtId="166" fontId="22" fillId="0" borderId="0" xfId="59" applyFont="1">
      <alignment vertical="top"/>
    </xf>
    <xf numFmtId="166" fontId="11" fillId="0" borderId="0" xfId="59" applyFont="1" applyAlignment="1">
      <alignment horizontal="right" vertical="top"/>
    </xf>
    <xf numFmtId="166" fontId="9" fillId="0" borderId="0" xfId="59" applyFont="1" applyAlignment="1">
      <alignment horizontal="right" vertical="top"/>
    </xf>
    <xf numFmtId="166" fontId="31" fillId="8" borderId="0" xfId="0" applyFont="1" applyFill="1">
      <alignment vertical="top"/>
    </xf>
    <xf numFmtId="10" fontId="0" fillId="0" borderId="0" xfId="0" applyNumberFormat="1">
      <alignment vertical="top"/>
    </xf>
    <xf numFmtId="170" fontId="9" fillId="0" borderId="0" xfId="59" applyNumberFormat="1" applyFont="1">
      <alignment vertical="top"/>
    </xf>
    <xf numFmtId="0" fontId="9" fillId="0" borderId="11" xfId="110" applyFont="1" applyBorder="1" applyAlignment="1">
      <alignment vertical="top"/>
    </xf>
    <xf numFmtId="0" fontId="32" fillId="9" borderId="7" xfId="110" applyFont="1" applyFill="1" applyBorder="1" applyAlignment="1">
      <alignment horizontal="centerContinuous" vertical="top"/>
    </xf>
    <xf numFmtId="166" fontId="33" fillId="0" borderId="0" xfId="0" applyFont="1">
      <alignment vertical="top"/>
    </xf>
    <xf numFmtId="0" fontId="9" fillId="0" borderId="12" xfId="110" applyFont="1" applyBorder="1" applyAlignment="1">
      <alignment vertical="top"/>
    </xf>
    <xf numFmtId="166" fontId="34" fillId="6" borderId="0" xfId="59" applyFont="1" applyFill="1">
      <alignment vertical="top"/>
    </xf>
    <xf numFmtId="166" fontId="10" fillId="0" borderId="0" xfId="0" applyFont="1">
      <alignment vertical="top"/>
    </xf>
    <xf numFmtId="172" fontId="1" fillId="0" borderId="0" xfId="1" applyNumberFormat="1">
      <alignment vertical="top"/>
    </xf>
    <xf numFmtId="166" fontId="35" fillId="0" borderId="0" xfId="59" applyFont="1" applyFill="1">
      <alignment vertical="top"/>
    </xf>
    <xf numFmtId="166" fontId="1" fillId="0" borderId="9" xfId="0" applyFont="1" applyBorder="1" applyAlignment="1">
      <alignment vertical="top" wrapText="1"/>
    </xf>
    <xf numFmtId="0" fontId="10" fillId="0" borderId="10" xfId="110" applyFont="1" applyBorder="1" applyAlignment="1">
      <alignment vertical="center"/>
    </xf>
    <xf numFmtId="0" fontId="9" fillId="0" borderId="6" xfId="110" applyFont="1" applyBorder="1" applyAlignment="1">
      <alignment vertical="center"/>
    </xf>
    <xf numFmtId="0" fontId="27" fillId="0" borderId="0" xfId="83" applyFont="1" applyAlignment="1">
      <alignment horizontal="right" vertical="top"/>
    </xf>
    <xf numFmtId="0" fontId="1" fillId="0" borderId="0" xfId="83" applyFont="1" applyAlignment="1">
      <alignment horizontal="right" vertical="top"/>
    </xf>
    <xf numFmtId="166" fontId="36" fillId="0" borderId="0" xfId="0" applyFont="1">
      <alignment vertical="top"/>
    </xf>
    <xf numFmtId="0" fontId="7" fillId="0" borderId="7" xfId="110" applyFont="1" applyBorder="1" applyAlignment="1">
      <alignment vertical="top"/>
    </xf>
    <xf numFmtId="0" fontId="9" fillId="0" borderId="13" xfId="110" applyFont="1" applyBorder="1" applyAlignment="1">
      <alignment vertical="top"/>
    </xf>
    <xf numFmtId="14" fontId="0" fillId="0" borderId="0" xfId="0" applyNumberFormat="1">
      <alignment vertical="top"/>
    </xf>
    <xf numFmtId="0" fontId="1" fillId="0" borderId="0" xfId="83" applyFont="1" applyAlignment="1">
      <alignment horizontal="center" vertical="top"/>
    </xf>
    <xf numFmtId="0" fontId="37" fillId="9" borderId="0" xfId="110" applyFont="1" applyFill="1" applyAlignment="1">
      <alignment horizontal="centerContinuous" vertical="top"/>
    </xf>
    <xf numFmtId="0" fontId="9" fillId="0" borderId="16" xfId="110" applyFont="1" applyBorder="1" applyAlignment="1">
      <alignment vertical="top"/>
    </xf>
    <xf numFmtId="0" fontId="38" fillId="0" borderId="0" xfId="83" applyFont="1" applyAlignment="1">
      <alignment vertical="top"/>
    </xf>
    <xf numFmtId="166" fontId="3" fillId="0" borderId="9" xfId="0" applyFont="1" applyBorder="1" applyAlignment="1">
      <alignment vertical="center" wrapText="1"/>
    </xf>
    <xf numFmtId="0" fontId="27" fillId="0" borderId="0" xfId="83" applyFont="1"/>
    <xf numFmtId="166" fontId="39" fillId="6" borderId="0" xfId="59" applyFont="1" applyFill="1">
      <alignment vertical="top"/>
    </xf>
    <xf numFmtId="180" fontId="9" fillId="0" borderId="0" xfId="59" applyNumberFormat="1" applyFont="1">
      <alignment vertical="top"/>
    </xf>
    <xf numFmtId="166" fontId="3" fillId="0" borderId="0" xfId="0" applyFont="1" applyBorder="1" applyAlignment="1">
      <alignment vertical="center" wrapText="1"/>
    </xf>
    <xf numFmtId="0" fontId="9" fillId="9" borderId="7" xfId="110" applyFont="1" applyFill="1" applyBorder="1" applyAlignment="1">
      <alignment horizontal="centerContinuous" vertical="top"/>
    </xf>
    <xf numFmtId="0" fontId="40" fillId="0" borderId="0" xfId="83" applyFont="1" applyAlignment="1">
      <alignment vertical="top"/>
    </xf>
    <xf numFmtId="0" fontId="9" fillId="2" borderId="0" xfId="110" applyFont="1" applyFill="1" applyAlignment="1">
      <alignment vertical="top"/>
    </xf>
    <xf numFmtId="166" fontId="3" fillId="0" borderId="9" xfId="0" applyFont="1" applyBorder="1" applyAlignment="1">
      <alignment vertical="center"/>
    </xf>
    <xf numFmtId="166" fontId="3" fillId="0" borderId="0" xfId="0" applyFont="1" applyBorder="1" applyAlignment="1">
      <alignment vertical="center"/>
    </xf>
    <xf numFmtId="0" fontId="9" fillId="14" borderId="0" xfId="110" applyFont="1" applyFill="1" applyAlignment="1">
      <alignment vertical="top"/>
    </xf>
    <xf numFmtId="168" fontId="12" fillId="0" borderId="0" xfId="4" applyFont="1">
      <alignment vertical="top"/>
    </xf>
    <xf numFmtId="0" fontId="41" fillId="0" borderId="0" xfId="83" applyFont="1" applyAlignment="1">
      <alignment vertical="top"/>
    </xf>
    <xf numFmtId="166" fontId="9" fillId="0" borderId="0" xfId="59" applyFont="1" applyFill="1">
      <alignment vertical="top"/>
    </xf>
    <xf numFmtId="0" fontId="9" fillId="0" borderId="7" xfId="110" applyFont="1" applyBorder="1" applyAlignment="1">
      <alignment horizontal="center" vertical="top"/>
    </xf>
    <xf numFmtId="0" fontId="43" fillId="0" borderId="0" xfId="83" applyFont="1"/>
    <xf numFmtId="0" fontId="9" fillId="0" borderId="0" xfId="110" applyFont="1" applyAlignment="1">
      <alignment horizontal="right" vertical="top"/>
    </xf>
    <xf numFmtId="166" fontId="34" fillId="0" borderId="0" xfId="59" applyFont="1" applyFill="1">
      <alignment vertical="top"/>
    </xf>
    <xf numFmtId="0" fontId="9" fillId="0" borderId="6" xfId="110" applyFont="1" applyBorder="1" applyAlignment="1">
      <alignment horizontal="center" vertical="top"/>
    </xf>
    <xf numFmtId="0" fontId="24" fillId="0" borderId="0" xfId="110" applyFont="1" applyAlignment="1">
      <alignment horizontal="center" vertical="center"/>
    </xf>
    <xf numFmtId="166" fontId="5" fillId="9" borderId="1" xfId="51" applyFill="1" applyProtection="1">
      <alignment vertical="top"/>
    </xf>
    <xf numFmtId="166" fontId="44" fillId="8" borderId="0" xfId="59" applyFont="1" applyFill="1">
      <alignment vertical="top"/>
    </xf>
    <xf numFmtId="166" fontId="18" fillId="0" borderId="0" xfId="0" applyFont="1">
      <alignment vertical="top"/>
    </xf>
    <xf numFmtId="0" fontId="9" fillId="0" borderId="6" xfId="110" applyFont="1" applyBorder="1" applyAlignment="1">
      <alignment horizontal="right" vertical="top"/>
    </xf>
    <xf numFmtId="166" fontId="45" fillId="8" borderId="0" xfId="79" applyFont="1" applyFill="1">
      <alignment vertical="top"/>
    </xf>
    <xf numFmtId="0" fontId="29" fillId="0" borderId="0" xfId="110" applyFont="1" applyAlignment="1">
      <alignment vertical="top"/>
    </xf>
    <xf numFmtId="0" fontId="10" fillId="2" borderId="0" xfId="110" applyFont="1" applyFill="1" applyAlignment="1">
      <alignment horizontal="center" vertical="top"/>
    </xf>
    <xf numFmtId="0" fontId="7" fillId="0" borderId="6" xfId="110" applyFont="1" applyBorder="1" applyAlignment="1">
      <alignment vertical="top"/>
    </xf>
    <xf numFmtId="0" fontId="10" fillId="14" borderId="0" xfId="110" applyFont="1" applyFill="1" applyAlignment="1">
      <alignment horizontal="center" vertical="top"/>
    </xf>
    <xf numFmtId="0" fontId="9" fillId="0" borderId="13" xfId="110" applyFont="1" applyBorder="1" applyAlignment="1">
      <alignment horizontal="right" vertical="top"/>
    </xf>
    <xf numFmtId="166" fontId="46" fillId="6" borderId="0" xfId="59" applyFont="1" applyFill="1">
      <alignment vertical="top"/>
    </xf>
    <xf numFmtId="0" fontId="1" fillId="11" borderId="0" xfId="83" applyFont="1" applyFill="1" applyAlignment="1">
      <alignment vertical="top"/>
    </xf>
    <xf numFmtId="166" fontId="47" fillId="0" borderId="0" xfId="0" applyFont="1">
      <alignment vertical="top"/>
    </xf>
    <xf numFmtId="166" fontId="19" fillId="0" borderId="0" xfId="0" applyFont="1">
      <alignment vertical="top"/>
    </xf>
    <xf numFmtId="166" fontId="39" fillId="0" borderId="0" xfId="59" applyFont="1" applyFill="1">
      <alignment vertical="top"/>
    </xf>
    <xf numFmtId="166" fontId="42" fillId="0" borderId="0" xfId="0" applyFont="1" applyBorder="1" applyAlignment="1">
      <alignment vertical="center" wrapText="1"/>
    </xf>
    <xf numFmtId="0" fontId="48" fillId="0" borderId="0" xfId="55" applyFont="1"/>
    <xf numFmtId="0" fontId="9" fillId="11" borderId="0" xfId="110" applyFont="1" applyFill="1" applyAlignment="1">
      <alignment vertical="top"/>
    </xf>
    <xf numFmtId="165" fontId="5" fillId="2" borderId="1" xfId="47" applyProtection="1">
      <alignment vertical="top"/>
      <protection locked="0"/>
    </xf>
    <xf numFmtId="0" fontId="49" fillId="6" borderId="0" xfId="83" applyFont="1" applyFill="1" applyAlignment="1">
      <alignment vertical="center"/>
    </xf>
    <xf numFmtId="0" fontId="3" fillId="0" borderId="0" xfId="83"/>
    <xf numFmtId="166" fontId="3" fillId="0" borderId="0" xfId="0" applyFont="1" applyBorder="1" applyAlignment="1">
      <alignment horizontal="center" vertical="center"/>
    </xf>
    <xf numFmtId="0" fontId="37" fillId="0" borderId="0" xfId="110" applyFont="1" applyAlignment="1">
      <alignment vertical="top"/>
    </xf>
    <xf numFmtId="166" fontId="50" fillId="8" borderId="0" xfId="79" applyFont="1" applyFill="1">
      <alignment vertical="top"/>
    </xf>
    <xf numFmtId="166" fontId="3" fillId="0" borderId="9" xfId="0" applyFont="1" applyBorder="1" applyAlignment="1">
      <alignment horizontal="center" vertical="center"/>
    </xf>
    <xf numFmtId="166" fontId="51" fillId="6" borderId="0" xfId="59" applyFont="1" applyFill="1">
      <alignment vertical="top"/>
    </xf>
    <xf numFmtId="0" fontId="7" fillId="0" borderId="0" xfId="110" applyFont="1"/>
    <xf numFmtId="166" fontId="39" fillId="6" borderId="0" xfId="59" applyFont="1" applyFill="1" applyAlignment="1">
      <alignment horizontal="right" vertical="top"/>
    </xf>
    <xf numFmtId="166" fontId="11" fillId="0" borderId="0" xfId="0" applyFont="1">
      <alignment vertical="top"/>
    </xf>
    <xf numFmtId="166" fontId="15" fillId="0" borderId="0" xfId="0" applyFont="1">
      <alignment vertical="top"/>
    </xf>
    <xf numFmtId="0" fontId="24" fillId="9" borderId="0" xfId="110" applyFont="1" applyFill="1" applyAlignment="1">
      <alignment wrapText="1"/>
    </xf>
    <xf numFmtId="166" fontId="29" fillId="0" borderId="0" xfId="0" applyFont="1">
      <alignment vertical="top"/>
    </xf>
    <xf numFmtId="166" fontId="9" fillId="0" borderId="0" xfId="0" applyFont="1">
      <alignment vertical="top"/>
    </xf>
    <xf numFmtId="0" fontId="9" fillId="0" borderId="0" xfId="110" applyFont="1" applyAlignment="1">
      <alignment horizontal="center"/>
    </xf>
    <xf numFmtId="0" fontId="31" fillId="3" borderId="0" xfId="147" applyFont="1"/>
    <xf numFmtId="166" fontId="31" fillId="15" borderId="0" xfId="83" applyNumberFormat="1" applyFont="1" applyFill="1" applyAlignment="1">
      <alignment vertical="top"/>
    </xf>
    <xf numFmtId="0" fontId="9" fillId="0" borderId="6" xfId="110" applyFont="1" applyBorder="1" applyAlignment="1">
      <alignment horizontal="center" vertical="top" wrapText="1"/>
    </xf>
    <xf numFmtId="0" fontId="12" fillId="0" borderId="0" xfId="83" applyFont="1" applyAlignment="1">
      <alignment vertical="top"/>
    </xf>
    <xf numFmtId="0" fontId="14" fillId="0" borderId="0" xfId="83" applyFont="1" applyAlignment="1">
      <alignment vertical="top"/>
    </xf>
    <xf numFmtId="0" fontId="12" fillId="6" borderId="0" xfId="83" applyFont="1" applyFill="1" applyAlignment="1">
      <alignment vertical="center"/>
    </xf>
    <xf numFmtId="0" fontId="9" fillId="0" borderId="11" xfId="110" applyFont="1" applyBorder="1" applyAlignment="1">
      <alignment vertical="center"/>
    </xf>
    <xf numFmtId="166" fontId="22" fillId="0" borderId="0" xfId="0" applyFont="1">
      <alignment vertical="top"/>
    </xf>
    <xf numFmtId="0" fontId="1" fillId="2" borderId="0" xfId="83" applyFont="1" applyFill="1" applyAlignment="1">
      <alignment horizontal="center" vertical="top"/>
    </xf>
    <xf numFmtId="0" fontId="32" fillId="9" borderId="12" xfId="110" applyFont="1" applyFill="1" applyBorder="1" applyAlignment="1">
      <alignment horizontal="centerContinuous" vertical="top"/>
    </xf>
    <xf numFmtId="168" fontId="9" fillId="0" borderId="0" xfId="34" applyFont="1">
      <alignment vertical="top"/>
    </xf>
    <xf numFmtId="0" fontId="52" fillId="8" borderId="0" xfId="83" applyFont="1" applyFill="1" applyAlignment="1">
      <alignment vertical="center"/>
    </xf>
    <xf numFmtId="0" fontId="7" fillId="0" borderId="0" xfId="110" applyFont="1" applyAlignment="1">
      <alignment vertical="top"/>
    </xf>
    <xf numFmtId="166" fontId="11" fillId="0" borderId="0" xfId="59" applyFont="1" applyAlignment="1">
      <alignment horizontal="left" vertical="top"/>
    </xf>
    <xf numFmtId="0" fontId="10" fillId="9" borderId="13" xfId="110" applyFont="1" applyFill="1" applyBorder="1" applyAlignment="1">
      <alignment horizontal="centerContinuous" vertical="top"/>
    </xf>
    <xf numFmtId="0" fontId="1" fillId="16" borderId="0" xfId="83" applyFont="1" applyFill="1" applyAlignment="1">
      <alignment horizontal="center" vertical="top"/>
    </xf>
    <xf numFmtId="166" fontId="53" fillId="0" borderId="0" xfId="38" applyNumberFormat="1" applyFont="1" applyFill="1" applyAlignment="1">
      <alignment vertical="top"/>
    </xf>
    <xf numFmtId="178" fontId="54" fillId="0" borderId="0" xfId="110" applyNumberFormat="1" applyFont="1" applyAlignment="1">
      <alignment vertical="top"/>
    </xf>
    <xf numFmtId="0" fontId="3" fillId="2" borderId="0" xfId="83" applyFill="1"/>
    <xf numFmtId="166" fontId="45" fillId="8" borderId="0" xfId="0" applyFont="1" applyFill="1">
      <alignment vertical="top"/>
    </xf>
    <xf numFmtId="166" fontId="10" fillId="0" borderId="0" xfId="59" applyFont="1" applyAlignment="1">
      <alignment horizontal="left" vertical="top"/>
    </xf>
    <xf numFmtId="0" fontId="1" fillId="17" borderId="0" xfId="83" applyFont="1" applyFill="1" applyAlignment="1">
      <alignment horizontal="center" vertical="top"/>
    </xf>
    <xf numFmtId="166" fontId="1" fillId="14" borderId="0" xfId="83" applyNumberFormat="1" applyFont="1" applyFill="1" applyAlignment="1">
      <alignment horizontal="center" vertical="top"/>
    </xf>
    <xf numFmtId="0" fontId="37" fillId="6" borderId="0" xfId="110" applyFont="1" applyFill="1" applyAlignment="1">
      <alignment horizontal="centerContinuous" vertical="top"/>
    </xf>
    <xf numFmtId="0" fontId="24" fillId="2" borderId="0" xfId="110" applyFont="1" applyFill="1" applyAlignment="1">
      <alignment horizontal="center" vertical="center"/>
    </xf>
    <xf numFmtId="166" fontId="45" fillId="8" borderId="0" xfId="83" applyNumberFormat="1" applyFont="1" applyFill="1" applyAlignment="1">
      <alignment vertical="top"/>
    </xf>
    <xf numFmtId="0" fontId="9" fillId="0" borderId="6" xfId="110" applyFont="1" applyBorder="1" applyAlignment="1">
      <alignment horizontal="center" vertical="center"/>
    </xf>
    <xf numFmtId="0" fontId="10" fillId="11" borderId="0" xfId="110" applyFont="1" applyFill="1" applyAlignment="1">
      <alignment horizontal="center" vertical="top"/>
    </xf>
    <xf numFmtId="0" fontId="10" fillId="9" borderId="7" xfId="110" applyFont="1" applyFill="1" applyBorder="1" applyAlignment="1">
      <alignment horizontal="centerContinuous" vertical="top"/>
    </xf>
    <xf numFmtId="0" fontId="10" fillId="0" borderId="10" xfId="110" applyFont="1" applyBorder="1" applyAlignment="1">
      <alignment horizontal="right" vertical="center"/>
    </xf>
    <xf numFmtId="0" fontId="24" fillId="14" borderId="0" xfId="110" applyFont="1" applyFill="1" applyAlignment="1">
      <alignment horizontal="center" vertical="center"/>
    </xf>
    <xf numFmtId="0" fontId="10" fillId="10" borderId="0" xfId="110" applyFont="1" applyFill="1" applyAlignment="1">
      <alignment horizontal="left" vertical="top"/>
    </xf>
    <xf numFmtId="166" fontId="11" fillId="0" borderId="0" xfId="0" applyFont="1" applyAlignment="1">
      <alignment horizontal="right" vertical="top"/>
    </xf>
    <xf numFmtId="166" fontId="55" fillId="0" borderId="0" xfId="59" applyFont="1" applyFill="1">
      <alignment vertical="top"/>
    </xf>
    <xf numFmtId="0" fontId="1" fillId="11" borderId="0" xfId="83" applyFont="1" applyFill="1" applyAlignment="1">
      <alignment horizontal="center" vertical="top"/>
    </xf>
    <xf numFmtId="166" fontId="20" fillId="8" borderId="0" xfId="0" applyFont="1" applyFill="1" applyAlignment="1">
      <alignment horizontal="left" vertical="top"/>
    </xf>
    <xf numFmtId="0" fontId="56" fillId="0" borderId="0" xfId="83" applyFont="1" applyAlignment="1">
      <alignment vertical="top"/>
    </xf>
    <xf numFmtId="0" fontId="24" fillId="9" borderId="0" xfId="110" applyFont="1" applyFill="1" applyAlignment="1">
      <alignment vertical="top" wrapText="1"/>
    </xf>
    <xf numFmtId="0" fontId="9" fillId="0" borderId="16" xfId="110" applyFont="1" applyBorder="1" applyAlignment="1">
      <alignment horizontal="right" vertical="top"/>
    </xf>
    <xf numFmtId="0" fontId="24" fillId="6" borderId="0" xfId="110" applyFont="1" applyFill="1" applyAlignment="1">
      <alignment horizontal="center" vertical="center"/>
    </xf>
    <xf numFmtId="0" fontId="7" fillId="0" borderId="10" xfId="110" applyFont="1" applyBorder="1" applyAlignment="1">
      <alignment vertical="top"/>
    </xf>
    <xf numFmtId="166" fontId="36" fillId="0" borderId="0" xfId="0" applyFont="1" applyAlignment="1">
      <alignment horizontal="right" vertical="top"/>
    </xf>
    <xf numFmtId="0" fontId="7" fillId="0" borderId="16" xfId="110" applyFont="1" applyBorder="1" applyAlignment="1">
      <alignment vertical="top"/>
    </xf>
    <xf numFmtId="166" fontId="57" fillId="0" borderId="0" xfId="59" applyFont="1" applyFill="1">
      <alignment vertical="top"/>
    </xf>
    <xf numFmtId="0" fontId="7" fillId="0" borderId="0" xfId="110" applyFont="1" applyAlignment="1">
      <alignment horizontal="center" vertical="top" wrapText="1"/>
    </xf>
    <xf numFmtId="176" fontId="1" fillId="0" borderId="0" xfId="148" applyNumberFormat="1" applyFont="1" applyFill="1" applyAlignment="1">
      <alignment horizontal="left" vertical="top"/>
    </xf>
    <xf numFmtId="0" fontId="9" fillId="0" borderId="10" xfId="110" applyFont="1" applyBorder="1" applyAlignment="1">
      <alignment horizontal="right" vertical="top"/>
    </xf>
    <xf numFmtId="166" fontId="39" fillId="0" borderId="0" xfId="59" applyFont="1" applyFill="1" applyAlignment="1">
      <alignment horizontal="right" vertical="top"/>
    </xf>
    <xf numFmtId="0" fontId="32" fillId="0" borderId="0" xfId="110" applyFont="1" applyAlignment="1">
      <alignment horizontal="centerContinuous" vertical="top"/>
    </xf>
    <xf numFmtId="166" fontId="1" fillId="0" borderId="0" xfId="59" applyFill="1" applyAlignment="1">
      <alignment horizontal="left" vertical="center"/>
    </xf>
    <xf numFmtId="0" fontId="1" fillId="18" borderId="0" xfId="147" applyFont="1" applyFill="1" applyBorder="1" applyAlignment="1">
      <alignment horizontal="center" vertical="top"/>
    </xf>
    <xf numFmtId="0" fontId="41" fillId="0" borderId="0" xfId="83" applyFont="1"/>
    <xf numFmtId="166" fontId="46" fillId="0" borderId="0" xfId="59" applyFont="1" applyFill="1">
      <alignment vertical="top"/>
    </xf>
    <xf numFmtId="0" fontId="10" fillId="0" borderId="0" xfId="110" applyFont="1" applyAlignment="1">
      <alignment horizontal="right" vertical="center"/>
    </xf>
    <xf numFmtId="0" fontId="37" fillId="6" borderId="10" xfId="110" applyFont="1" applyFill="1" applyBorder="1" applyAlignment="1">
      <alignment horizontal="centerContinuous" vertical="top"/>
    </xf>
    <xf numFmtId="0" fontId="58" fillId="0" borderId="0" xfId="83" applyFont="1" applyAlignment="1">
      <alignment vertical="top"/>
    </xf>
    <xf numFmtId="0" fontId="59" fillId="0" borderId="0" xfId="55" applyFont="1"/>
    <xf numFmtId="166" fontId="7" fillId="0" borderId="0" xfId="79" applyFont="1" applyAlignment="1"/>
    <xf numFmtId="177" fontId="1" fillId="0" borderId="0" xfId="59" applyNumberFormat="1" applyFill="1" applyAlignment="1">
      <alignment horizontal="left" vertical="top"/>
    </xf>
    <xf numFmtId="0" fontId="24" fillId="9" borderId="0" xfId="110" applyFont="1" applyFill="1" applyAlignment="1">
      <alignment horizontal="left" vertical="center" wrapText="1"/>
    </xf>
    <xf numFmtId="0" fontId="1" fillId="19" borderId="0" xfId="83" applyFont="1" applyFill="1" applyAlignment="1">
      <alignment vertical="top"/>
    </xf>
    <xf numFmtId="0" fontId="23" fillId="0" borderId="0" xfId="110" applyFont="1" applyAlignment="1">
      <alignment horizontal="centerContinuous" vertical="top"/>
    </xf>
    <xf numFmtId="0" fontId="9" fillId="5" borderId="0" xfId="83" applyFont="1" applyFill="1" applyAlignment="1">
      <alignment vertical="top"/>
    </xf>
    <xf numFmtId="166" fontId="3" fillId="0" borderId="9" xfId="0" applyFont="1" applyBorder="1" applyAlignment="1">
      <alignment horizontal="left" vertical="center" wrapText="1"/>
    </xf>
    <xf numFmtId="0" fontId="1" fillId="5" borderId="0" xfId="83" applyFont="1" applyFill="1" applyAlignment="1">
      <alignment vertical="top"/>
    </xf>
    <xf numFmtId="0" fontId="9" fillId="6" borderId="8" xfId="110" applyFont="1" applyFill="1" applyBorder="1" applyAlignment="1">
      <alignment vertical="top"/>
    </xf>
    <xf numFmtId="0" fontId="9" fillId="0" borderId="16" xfId="110" applyFont="1" applyBorder="1" applyAlignment="1">
      <alignment vertical="center"/>
    </xf>
    <xf numFmtId="166" fontId="9" fillId="0" borderId="0" xfId="59" applyFont="1" applyAlignment="1">
      <alignment horizontal="left" vertical="top"/>
    </xf>
    <xf numFmtId="0" fontId="12" fillId="11" borderId="0" xfId="83" applyFont="1" applyFill="1" applyAlignment="1">
      <alignment vertical="top"/>
    </xf>
    <xf numFmtId="166" fontId="26" fillId="12" borderId="18" xfId="0" applyFont="1" applyFill="1" applyBorder="1" applyAlignment="1">
      <alignment horizontal="center" vertical="center"/>
    </xf>
    <xf numFmtId="166" fontId="26" fillId="12" borderId="19" xfId="0" applyFont="1" applyFill="1" applyBorder="1" applyAlignment="1">
      <alignment horizontal="center" vertical="center"/>
    </xf>
    <xf numFmtId="166" fontId="26" fillId="12" borderId="20" xfId="0" applyFont="1" applyFill="1" applyBorder="1" applyAlignment="1">
      <alignment horizontal="center" vertical="center" wrapText="1"/>
    </xf>
    <xf numFmtId="166" fontId="1" fillId="0" borderId="14" xfId="0" applyFont="1" applyBorder="1" applyAlignment="1">
      <alignment vertical="top" wrapText="1"/>
    </xf>
    <xf numFmtId="166" fontId="1" fillId="0" borderId="9" xfId="0" applyFont="1" applyBorder="1" applyAlignment="1">
      <alignment horizontal="center" vertical="center" wrapText="1"/>
    </xf>
    <xf numFmtId="166" fontId="61" fillId="0" borderId="9" xfId="0" applyFont="1" applyBorder="1" applyAlignment="1">
      <alignment vertical="top" wrapText="1"/>
    </xf>
    <xf numFmtId="166" fontId="63" fillId="0" borderId="9" xfId="0" applyFont="1" applyBorder="1" applyAlignment="1">
      <alignment vertical="top" wrapText="1"/>
    </xf>
    <xf numFmtId="166" fontId="1" fillId="0" borderId="14" xfId="0" applyFont="1" applyBorder="1" applyAlignment="1">
      <alignment horizontal="center" vertical="center" wrapText="1"/>
    </xf>
    <xf numFmtId="166" fontId="61" fillId="0" borderId="9" xfId="0" applyFont="1" applyBorder="1" applyAlignment="1">
      <alignment vertical="center" wrapText="1"/>
    </xf>
    <xf numFmtId="43" fontId="3" fillId="0" borderId="9" xfId="150" applyFont="1" applyBorder="1" applyAlignment="1">
      <alignment vertical="center" wrapText="1"/>
    </xf>
    <xf numFmtId="174" fontId="1" fillId="0" borderId="0" xfId="121" applyFont="1">
      <alignment vertical="top"/>
    </xf>
    <xf numFmtId="0" fontId="5" fillId="2" borderId="1" xfId="51" applyNumberFormat="1" applyProtection="1">
      <alignment vertical="top"/>
      <protection locked="0"/>
    </xf>
    <xf numFmtId="166" fontId="19" fillId="0" borderId="0" xfId="59" applyFont="1" applyFill="1">
      <alignment vertical="top"/>
    </xf>
    <xf numFmtId="166" fontId="22" fillId="0" borderId="0" xfId="59" applyFont="1" applyFill="1">
      <alignment vertical="top"/>
    </xf>
    <xf numFmtId="166" fontId="11" fillId="0" borderId="0" xfId="59" applyFont="1" applyFill="1" applyAlignment="1">
      <alignment horizontal="left" vertical="top"/>
    </xf>
    <xf numFmtId="166" fontId="11" fillId="0" borderId="0" xfId="59" applyFont="1" applyFill="1">
      <alignment vertical="top"/>
    </xf>
    <xf numFmtId="49" fontId="1" fillId="0" borderId="15" xfId="0" applyNumberFormat="1" applyFont="1" applyBorder="1" applyAlignment="1">
      <alignment horizontal="center" vertical="top" wrapText="1"/>
    </xf>
    <xf numFmtId="49" fontId="1" fillId="0" borderId="17" xfId="0" applyNumberFormat="1" applyFont="1" applyBorder="1" applyAlignment="1">
      <alignment horizontal="center" vertical="top" wrapText="1"/>
    </xf>
    <xf numFmtId="49" fontId="1" fillId="0" borderId="14" xfId="0" applyNumberFormat="1" applyFont="1" applyBorder="1" applyAlignment="1">
      <alignment horizontal="center" vertical="top" wrapText="1"/>
    </xf>
    <xf numFmtId="49" fontId="1" fillId="0" borderId="15" xfId="0" applyNumberFormat="1" applyFont="1" applyBorder="1" applyAlignment="1">
      <alignment horizontal="left" vertical="top" wrapText="1"/>
    </xf>
    <xf numFmtId="49" fontId="1" fillId="0" borderId="17" xfId="0" applyNumberFormat="1" applyFont="1" applyBorder="1" applyAlignment="1">
      <alignment horizontal="left" vertical="top" wrapText="1"/>
    </xf>
    <xf numFmtId="49" fontId="1" fillId="0" borderId="14" xfId="0" applyNumberFormat="1" applyFont="1" applyBorder="1" applyAlignment="1">
      <alignment horizontal="left" vertical="top" wrapText="1"/>
    </xf>
    <xf numFmtId="166" fontId="1" fillId="0" borderId="15" xfId="0" applyFont="1" applyBorder="1" applyAlignment="1">
      <alignment horizontal="center" vertical="center" wrapText="1"/>
    </xf>
    <xf numFmtId="166" fontId="1" fillId="0" borderId="17" xfId="0" applyFont="1" applyBorder="1" applyAlignment="1">
      <alignment horizontal="center" vertical="center" wrapText="1"/>
    </xf>
    <xf numFmtId="166" fontId="1" fillId="0" borderId="14" xfId="0" applyFont="1" applyBorder="1" applyAlignment="1">
      <alignment horizontal="center" vertical="center" wrapText="1"/>
    </xf>
    <xf numFmtId="166" fontId="1" fillId="0" borderId="15" xfId="0" applyFont="1" applyBorder="1" applyAlignment="1">
      <alignment horizontal="left" vertical="top" wrapText="1"/>
    </xf>
    <xf numFmtId="166" fontId="1" fillId="0" borderId="17" xfId="0" applyFont="1" applyBorder="1" applyAlignment="1">
      <alignment horizontal="left" vertical="top" wrapText="1"/>
    </xf>
    <xf numFmtId="166" fontId="1" fillId="0" borderId="14" xfId="0" applyFont="1" applyBorder="1" applyAlignment="1">
      <alignment horizontal="left" vertical="top" wrapText="1"/>
    </xf>
    <xf numFmtId="166" fontId="1" fillId="0" borderId="15" xfId="0" applyFont="1" applyBorder="1" applyAlignment="1">
      <alignment horizontal="center" vertical="top" wrapText="1"/>
    </xf>
    <xf numFmtId="166" fontId="1" fillId="0" borderId="17" xfId="0" applyFont="1" applyBorder="1" applyAlignment="1">
      <alignment horizontal="center" vertical="top" wrapText="1"/>
    </xf>
    <xf numFmtId="166" fontId="1" fillId="0" borderId="14" xfId="0" applyFont="1" applyBorder="1" applyAlignment="1">
      <alignment horizontal="center" vertical="top" wrapText="1"/>
    </xf>
  </cellXfs>
  <cellStyles count="151">
    <cellStyle name="Calcs" xfId="1" xr:uid="{00000000-0005-0000-0000-000000000000}"/>
    <cellStyle name="Calcs%" xfId="2" xr:uid="{00000000-0005-0000-0000-000001000000}"/>
    <cellStyle name="CalcsCurrency" xfId="3" xr:uid="{00000000-0005-0000-0000-000002000000}"/>
    <cellStyle name="CalcsDate" xfId="4" xr:uid="{00000000-0005-0000-0000-000003000000}"/>
    <cellStyle name="Comma" xfId="150" builtinId="3"/>
    <cellStyle name="Comma 2" xfId="5" xr:uid="{00000000-0005-0000-0000-000004000000}"/>
    <cellStyle name="Comma 3" xfId="6" xr:uid="{00000000-0005-0000-0000-000005000000}"/>
    <cellStyle name="Comma 3 2" xfId="7" xr:uid="{00000000-0005-0000-0000-000006000000}"/>
    <cellStyle name="Comma 3 2 2" xfId="8" xr:uid="{00000000-0005-0000-0000-000007000000}"/>
    <cellStyle name="Comma 3 2 2 2" xfId="9" xr:uid="{00000000-0005-0000-0000-000008000000}"/>
    <cellStyle name="Comma 3 2 2 2 2" xfId="10" xr:uid="{00000000-0005-0000-0000-000009000000}"/>
    <cellStyle name="Comma 3 2 2 3" xfId="11" xr:uid="{00000000-0005-0000-0000-00000A000000}"/>
    <cellStyle name="Comma 3 2 3" xfId="12" xr:uid="{00000000-0005-0000-0000-00000B000000}"/>
    <cellStyle name="Comma 3 2 3 2" xfId="13" xr:uid="{00000000-0005-0000-0000-00000C000000}"/>
    <cellStyle name="Comma 3 2 4" xfId="14" xr:uid="{00000000-0005-0000-0000-00000D000000}"/>
    <cellStyle name="Comma 3 3" xfId="15" xr:uid="{00000000-0005-0000-0000-00000E000000}"/>
    <cellStyle name="Comma 3 3 2" xfId="16" xr:uid="{00000000-0005-0000-0000-00000F000000}"/>
    <cellStyle name="Comma 3 3 2 2" xfId="17" xr:uid="{00000000-0005-0000-0000-000010000000}"/>
    <cellStyle name="Comma 3 3 3" xfId="18" xr:uid="{00000000-0005-0000-0000-000011000000}"/>
    <cellStyle name="Comma 3 4" xfId="19" xr:uid="{00000000-0005-0000-0000-000012000000}"/>
    <cellStyle name="Comma 3 4 2" xfId="20" xr:uid="{00000000-0005-0000-0000-000013000000}"/>
    <cellStyle name="Comma 3 5" xfId="21" xr:uid="{00000000-0005-0000-0000-000014000000}"/>
    <cellStyle name="Comma 4" xfId="22" xr:uid="{00000000-0005-0000-0000-000015000000}"/>
    <cellStyle name="Comma 4 2" xfId="23" xr:uid="{00000000-0005-0000-0000-000016000000}"/>
    <cellStyle name="Comma 4 2 2" xfId="24" xr:uid="{00000000-0005-0000-0000-000017000000}"/>
    <cellStyle name="Comma 4 2 2 2" xfId="25" xr:uid="{00000000-0005-0000-0000-000018000000}"/>
    <cellStyle name="Comma 4 2 3" xfId="26" xr:uid="{00000000-0005-0000-0000-000019000000}"/>
    <cellStyle name="Comma 4 3" xfId="27" xr:uid="{00000000-0005-0000-0000-00001A000000}"/>
    <cellStyle name="Comma 4 3 2" xfId="28" xr:uid="{00000000-0005-0000-0000-00001B000000}"/>
    <cellStyle name="Comma 4 4" xfId="29" xr:uid="{00000000-0005-0000-0000-00001C000000}"/>
    <cellStyle name="Comma 5" xfId="30" xr:uid="{00000000-0005-0000-0000-00001D000000}"/>
    <cellStyle name="DateLong" xfId="31" xr:uid="{00000000-0005-0000-0000-00001E000000}"/>
    <cellStyle name="DateLong 2" xfId="32" xr:uid="{00000000-0005-0000-0000-00001F000000}"/>
    <cellStyle name="DateShort" xfId="33" xr:uid="{00000000-0005-0000-0000-000020000000}"/>
    <cellStyle name="DateShort 2" xfId="34" xr:uid="{00000000-0005-0000-0000-000021000000}"/>
    <cellStyle name="Factor" xfId="35" xr:uid="{00000000-0005-0000-0000-000022000000}"/>
    <cellStyle name="Factor 2" xfId="36" xr:uid="{00000000-0005-0000-0000-000023000000}"/>
    <cellStyle name="Factor 3" xfId="37" xr:uid="{00000000-0005-0000-0000-000024000000}"/>
    <cellStyle name="Hyperlink 2" xfId="38" xr:uid="{00000000-0005-0000-0000-000025000000}"/>
    <cellStyle name="Input%" xfId="39" xr:uid="{00000000-0005-0000-0000-000026000000}"/>
    <cellStyle name="Input% 2" xfId="40" xr:uid="{00000000-0005-0000-0000-000027000000}"/>
    <cellStyle name="Input% 2 2" xfId="41" xr:uid="{00000000-0005-0000-0000-000028000000}"/>
    <cellStyle name="Input% 2 2 2" xfId="42" xr:uid="{00000000-0005-0000-0000-000029000000}"/>
    <cellStyle name="InputCurrency" xfId="43" xr:uid="{00000000-0005-0000-0000-00002A000000}"/>
    <cellStyle name="InputCurrency 2" xfId="44" xr:uid="{00000000-0005-0000-0000-00002B000000}"/>
    <cellStyle name="InputCurrency 2 2" xfId="45" xr:uid="{00000000-0005-0000-0000-00002C000000}"/>
    <cellStyle name="InputCurrency 2 2 2" xfId="46" xr:uid="{00000000-0005-0000-0000-00002D000000}"/>
    <cellStyle name="InputDate" xfId="47" xr:uid="{00000000-0005-0000-0000-00002E000000}"/>
    <cellStyle name="InputDate 2" xfId="48" xr:uid="{00000000-0005-0000-0000-00002F000000}"/>
    <cellStyle name="InputDate 2 2" xfId="49" xr:uid="{00000000-0005-0000-0000-000030000000}"/>
    <cellStyle name="InputDate 2 2 2" xfId="50" xr:uid="{00000000-0005-0000-0000-000031000000}"/>
    <cellStyle name="InputStyle" xfId="51" xr:uid="{00000000-0005-0000-0000-000032000000}"/>
    <cellStyle name="InputStyle 2" xfId="52" xr:uid="{00000000-0005-0000-0000-000033000000}"/>
    <cellStyle name="InputStyle 2 2" xfId="53" xr:uid="{00000000-0005-0000-0000-000034000000}"/>
    <cellStyle name="InputStyle 2 2 2" xfId="54" xr:uid="{00000000-0005-0000-0000-000035000000}"/>
    <cellStyle name="Normal" xfId="0" builtinId="0" customBuiltin="1"/>
    <cellStyle name="Normal 10" xfId="55" xr:uid="{00000000-0005-0000-0000-000037000000}"/>
    <cellStyle name="Normal 11" xfId="56" xr:uid="{00000000-0005-0000-0000-000038000000}"/>
    <cellStyle name="Normal 11 2" xfId="57" xr:uid="{00000000-0005-0000-0000-000039000000}"/>
    <cellStyle name="Normal 12" xfId="58" xr:uid="{00000000-0005-0000-0000-00003A000000}"/>
    <cellStyle name="Normal 2" xfId="59" xr:uid="{00000000-0005-0000-0000-00003B000000}"/>
    <cellStyle name="Normal 2 2" xfId="60" xr:uid="{00000000-0005-0000-0000-00003C000000}"/>
    <cellStyle name="Normal 3" xfId="61" xr:uid="{00000000-0005-0000-0000-00003D000000}"/>
    <cellStyle name="Normal 3 2" xfId="62" xr:uid="{00000000-0005-0000-0000-00003E000000}"/>
    <cellStyle name="Normal 3 2 2" xfId="63" xr:uid="{00000000-0005-0000-0000-00003F000000}"/>
    <cellStyle name="Normal 3 2 2 2" xfId="64" xr:uid="{00000000-0005-0000-0000-000040000000}"/>
    <cellStyle name="Normal 3 2 2 2 2" xfId="65" xr:uid="{00000000-0005-0000-0000-000041000000}"/>
    <cellStyle name="Normal 3 2 2 2 2 2" xfId="66" xr:uid="{00000000-0005-0000-0000-000042000000}"/>
    <cellStyle name="Normal 3 2 2 2 3" xfId="67" xr:uid="{00000000-0005-0000-0000-000043000000}"/>
    <cellStyle name="Normal 3 2 2 3" xfId="68" xr:uid="{00000000-0005-0000-0000-000044000000}"/>
    <cellStyle name="Normal 3 2 2 3 2" xfId="69" xr:uid="{00000000-0005-0000-0000-000045000000}"/>
    <cellStyle name="Normal 3 2 2 4" xfId="70" xr:uid="{00000000-0005-0000-0000-000046000000}"/>
    <cellStyle name="Normal 3 2 2 5" xfId="71" xr:uid="{00000000-0005-0000-0000-000047000000}"/>
    <cellStyle name="Normal 3 2 3" xfId="72" xr:uid="{00000000-0005-0000-0000-000048000000}"/>
    <cellStyle name="Normal 3 2 3 2" xfId="73" xr:uid="{00000000-0005-0000-0000-000049000000}"/>
    <cellStyle name="Normal 3 2 3 2 2" xfId="74" xr:uid="{00000000-0005-0000-0000-00004A000000}"/>
    <cellStyle name="Normal 3 2 3 3" xfId="75" xr:uid="{00000000-0005-0000-0000-00004B000000}"/>
    <cellStyle name="Normal 3 2 4" xfId="76" xr:uid="{00000000-0005-0000-0000-00004C000000}"/>
    <cellStyle name="Normal 3 2 4 2" xfId="77" xr:uid="{00000000-0005-0000-0000-00004D000000}"/>
    <cellStyle name="Normal 3 2 5" xfId="78" xr:uid="{00000000-0005-0000-0000-00004E000000}"/>
    <cellStyle name="Normal 3 2 6" xfId="79" xr:uid="{00000000-0005-0000-0000-00004F000000}"/>
    <cellStyle name="Normal 4" xfId="80" xr:uid="{00000000-0005-0000-0000-000050000000}"/>
    <cellStyle name="Normal 5" xfId="81" xr:uid="{00000000-0005-0000-0000-000051000000}"/>
    <cellStyle name="Normal 6" xfId="82" xr:uid="{00000000-0005-0000-0000-000052000000}"/>
    <cellStyle name="Normal 7" xfId="83" xr:uid="{00000000-0005-0000-0000-000053000000}"/>
    <cellStyle name="Normal 7 2" xfId="84" xr:uid="{00000000-0005-0000-0000-000054000000}"/>
    <cellStyle name="Normal 7 2 2" xfId="85" xr:uid="{00000000-0005-0000-0000-000055000000}"/>
    <cellStyle name="Normal 7 2 2 2" xfId="86" xr:uid="{00000000-0005-0000-0000-000056000000}"/>
    <cellStyle name="Normal 7 2 2 2 2" xfId="87" xr:uid="{00000000-0005-0000-0000-000057000000}"/>
    <cellStyle name="Normal 7 2 2 2 2 2" xfId="88" xr:uid="{00000000-0005-0000-0000-000058000000}"/>
    <cellStyle name="Normal 7 2 2 2 3" xfId="89" xr:uid="{00000000-0005-0000-0000-000059000000}"/>
    <cellStyle name="Normal 7 2 2 3" xfId="90" xr:uid="{00000000-0005-0000-0000-00005A000000}"/>
    <cellStyle name="Normal 7 2 2 3 2" xfId="91" xr:uid="{00000000-0005-0000-0000-00005B000000}"/>
    <cellStyle name="Normal 7 2 2 4" xfId="92" xr:uid="{00000000-0005-0000-0000-00005C000000}"/>
    <cellStyle name="Normal 7 2 3" xfId="93" xr:uid="{00000000-0005-0000-0000-00005D000000}"/>
    <cellStyle name="Normal 7 2 3 2" xfId="94" xr:uid="{00000000-0005-0000-0000-00005E000000}"/>
    <cellStyle name="Normal 7 2 3 2 2" xfId="95" xr:uid="{00000000-0005-0000-0000-00005F000000}"/>
    <cellStyle name="Normal 7 2 3 2 2 2" xfId="96" xr:uid="{00000000-0005-0000-0000-000060000000}"/>
    <cellStyle name="Normal 7 2 3 2 2 2 3" xfId="97" xr:uid="{00000000-0005-0000-0000-000061000000}"/>
    <cellStyle name="Normal 7 2 3 2 2 2 3 2" xfId="98" xr:uid="{00000000-0005-0000-0000-000062000000}"/>
    <cellStyle name="Normal 7 2 3 2 3" xfId="99" xr:uid="{00000000-0005-0000-0000-000063000000}"/>
    <cellStyle name="Normal 7 2 3 3" xfId="100" xr:uid="{00000000-0005-0000-0000-000064000000}"/>
    <cellStyle name="Normal 7 2 3 3 2" xfId="101" xr:uid="{00000000-0005-0000-0000-000065000000}"/>
    <cellStyle name="Normal 7 2 3 4" xfId="102" xr:uid="{00000000-0005-0000-0000-000066000000}"/>
    <cellStyle name="Normal 7 2 4" xfId="103" xr:uid="{00000000-0005-0000-0000-000067000000}"/>
    <cellStyle name="Normal 7 2 4 2" xfId="104" xr:uid="{00000000-0005-0000-0000-000068000000}"/>
    <cellStyle name="Normal 7 2 4 2 2" xfId="105" xr:uid="{00000000-0005-0000-0000-000069000000}"/>
    <cellStyle name="Normal 7 2 4 3" xfId="106" xr:uid="{00000000-0005-0000-0000-00006A000000}"/>
    <cellStyle name="Normal 7 2 5" xfId="107" xr:uid="{00000000-0005-0000-0000-00006B000000}"/>
    <cellStyle name="Normal 7 2 5 2" xfId="108" xr:uid="{00000000-0005-0000-0000-00006C000000}"/>
    <cellStyle name="Normal 7 2 6" xfId="109" xr:uid="{00000000-0005-0000-0000-00006D000000}"/>
    <cellStyle name="Normal 8" xfId="110" xr:uid="{00000000-0005-0000-0000-00006E000000}"/>
    <cellStyle name="Normal 8 2" xfId="111" xr:uid="{00000000-0005-0000-0000-00006F000000}"/>
    <cellStyle name="Normal 8 2 2" xfId="112" xr:uid="{00000000-0005-0000-0000-000070000000}"/>
    <cellStyle name="Normal 8 2 2 2" xfId="113" xr:uid="{00000000-0005-0000-0000-000071000000}"/>
    <cellStyle name="Normal 8 2 3" xfId="114" xr:uid="{00000000-0005-0000-0000-000072000000}"/>
    <cellStyle name="Normal 8 3" xfId="115" xr:uid="{00000000-0005-0000-0000-000073000000}"/>
    <cellStyle name="Normal 8 3 2" xfId="116" xr:uid="{00000000-0005-0000-0000-000074000000}"/>
    <cellStyle name="Normal 8 4" xfId="117" xr:uid="{00000000-0005-0000-0000-000075000000}"/>
    <cellStyle name="Normal 8 5" xfId="118" xr:uid="{00000000-0005-0000-0000-000076000000}"/>
    <cellStyle name="Normal 9" xfId="119" xr:uid="{00000000-0005-0000-0000-000077000000}"/>
    <cellStyle name="Normal 9 2" xfId="120" xr:uid="{00000000-0005-0000-0000-000078000000}"/>
    <cellStyle name="Per cent" xfId="121" builtinId="5" customBuiltin="1"/>
    <cellStyle name="Percent 2" xfId="122" xr:uid="{00000000-0005-0000-0000-00007A000000}"/>
    <cellStyle name="Percent 3" xfId="123" xr:uid="{00000000-0005-0000-0000-00007B000000}"/>
    <cellStyle name="Percent 4" xfId="124" xr:uid="{00000000-0005-0000-0000-00007C000000}"/>
    <cellStyle name="Percent 5" xfId="125" xr:uid="{00000000-0005-0000-0000-00007D000000}"/>
    <cellStyle name="Percent 5 2" xfId="126" xr:uid="{00000000-0005-0000-0000-00007E000000}"/>
    <cellStyle name="Percent 5 2 2" xfId="127" xr:uid="{00000000-0005-0000-0000-00007F000000}"/>
    <cellStyle name="Percent 5 2 2 2" xfId="128" xr:uid="{00000000-0005-0000-0000-000080000000}"/>
    <cellStyle name="Percent 5 2 2 2 2" xfId="129" xr:uid="{00000000-0005-0000-0000-000081000000}"/>
    <cellStyle name="Percent 5 2 2 2 2 3" xfId="130" xr:uid="{00000000-0005-0000-0000-000082000000}"/>
    <cellStyle name="Percent 5 2 2 3" xfId="131" xr:uid="{00000000-0005-0000-0000-000083000000}"/>
    <cellStyle name="Percent 5 2 3" xfId="132" xr:uid="{00000000-0005-0000-0000-000084000000}"/>
    <cellStyle name="Percent 5 2 3 2" xfId="133" xr:uid="{00000000-0005-0000-0000-000085000000}"/>
    <cellStyle name="Percent 5 2 4" xfId="134" xr:uid="{00000000-0005-0000-0000-000086000000}"/>
    <cellStyle name="Percent 5 3" xfId="135" xr:uid="{00000000-0005-0000-0000-000087000000}"/>
    <cellStyle name="Percent 5 3 2" xfId="136" xr:uid="{00000000-0005-0000-0000-000088000000}"/>
    <cellStyle name="Percent 5 3 2 2" xfId="137" xr:uid="{00000000-0005-0000-0000-000089000000}"/>
    <cellStyle name="Percent 5 3 3" xfId="138" xr:uid="{00000000-0005-0000-0000-00008A000000}"/>
    <cellStyle name="Percent 5 4" xfId="139" xr:uid="{00000000-0005-0000-0000-00008B000000}"/>
    <cellStyle name="Percent 5 4 2" xfId="140" xr:uid="{00000000-0005-0000-0000-00008C000000}"/>
    <cellStyle name="Percent 5 5" xfId="141" xr:uid="{00000000-0005-0000-0000-00008D000000}"/>
    <cellStyle name="Percent 6" xfId="142" xr:uid="{00000000-0005-0000-0000-00008E000000}"/>
    <cellStyle name="Result" xfId="143" xr:uid="{00000000-0005-0000-0000-00008F000000}"/>
    <cellStyle name="Result%" xfId="144" xr:uid="{00000000-0005-0000-0000-000090000000}"/>
    <cellStyle name="ResultCurrency" xfId="145" xr:uid="{00000000-0005-0000-0000-000091000000}"/>
    <cellStyle name="ResultDate" xfId="146" xr:uid="{00000000-0005-0000-0000-000092000000}"/>
    <cellStyle name="Warning Text 2" xfId="147" xr:uid="{00000000-0005-0000-0000-000093000000}"/>
    <cellStyle name="Year" xfId="148" xr:uid="{00000000-0005-0000-0000-000094000000}"/>
    <cellStyle name="Year 2" xfId="149" xr:uid="{00000000-0005-0000-0000-000095000000}"/>
  </cellStyles>
  <dxfs count="87">
    <dxf>
      <fill>
        <patternFill>
          <bgColor indexed="44"/>
        </patternFill>
      </fill>
    </dxf>
    <dxf>
      <fill>
        <patternFill>
          <bgColor indexed="47"/>
        </patternFill>
      </fill>
    </dxf>
    <dxf>
      <fill>
        <patternFill>
          <bgColor theme="7" tint="0.39994506668294322"/>
        </patternFill>
      </fill>
    </dxf>
    <dxf>
      <fill>
        <patternFill>
          <bgColor theme="9" tint="-0.24991607409894101"/>
        </patternFill>
      </fill>
    </dxf>
    <dxf>
      <fill>
        <patternFill>
          <bgColor theme="8"/>
        </patternFill>
      </fill>
    </dxf>
    <dxf>
      <fill>
        <patternFill>
          <bgColor indexed="51"/>
        </patternFill>
      </fill>
    </dxf>
    <dxf>
      <fill>
        <patternFill>
          <bgColor indexed="51"/>
        </patternFill>
      </fill>
    </dxf>
    <dxf>
      <fill>
        <patternFill>
          <bgColor indexed="44"/>
        </patternFill>
      </fill>
    </dxf>
    <dxf>
      <fill>
        <patternFill>
          <bgColor indexed="47"/>
        </patternFill>
      </fill>
    </dxf>
    <dxf>
      <fill>
        <patternFill>
          <bgColor theme="7" tint="0.39994506668294322"/>
        </patternFill>
      </fill>
    </dxf>
    <dxf>
      <fill>
        <patternFill>
          <bgColor theme="9" tint="-0.24991607409894101"/>
        </patternFill>
      </fill>
    </dxf>
    <dxf>
      <fill>
        <patternFill>
          <bgColor theme="8"/>
        </patternFill>
      </fill>
    </dxf>
    <dxf>
      <fill>
        <patternFill>
          <bgColor indexed="51"/>
        </patternFill>
      </fill>
    </dxf>
    <dxf>
      <fill>
        <patternFill>
          <bgColor indexed="51"/>
        </patternFill>
      </fill>
    </dxf>
    <dxf>
      <fill>
        <patternFill>
          <bgColor indexed="44"/>
        </patternFill>
      </fill>
    </dxf>
    <dxf>
      <fill>
        <patternFill>
          <bgColor indexed="47"/>
        </patternFill>
      </fill>
    </dxf>
    <dxf>
      <fill>
        <patternFill>
          <bgColor theme="7" tint="0.39994506668294322"/>
        </patternFill>
      </fill>
    </dxf>
    <dxf>
      <fill>
        <patternFill>
          <bgColor theme="9" tint="-0.24991607409894101"/>
        </patternFill>
      </fill>
    </dxf>
    <dxf>
      <fill>
        <patternFill>
          <bgColor theme="8"/>
        </patternFill>
      </fill>
    </dxf>
    <dxf>
      <fill>
        <patternFill>
          <bgColor indexed="51"/>
        </patternFill>
      </fill>
    </dxf>
    <dxf>
      <fill>
        <patternFill>
          <bgColor indexed="51"/>
        </patternFill>
      </fill>
    </dxf>
    <dxf>
      <fill>
        <patternFill>
          <bgColor indexed="44"/>
        </patternFill>
      </fill>
    </dxf>
    <dxf>
      <fill>
        <patternFill>
          <bgColor indexed="47"/>
        </patternFill>
      </fill>
    </dxf>
    <dxf>
      <fill>
        <patternFill>
          <bgColor theme="7" tint="0.39994506668294322"/>
        </patternFill>
      </fill>
    </dxf>
    <dxf>
      <fill>
        <patternFill>
          <bgColor theme="9" tint="-0.24991607409894101"/>
        </patternFill>
      </fill>
    </dxf>
    <dxf>
      <fill>
        <patternFill>
          <bgColor theme="8"/>
        </patternFill>
      </fill>
    </dxf>
    <dxf>
      <fill>
        <patternFill>
          <bgColor indexed="51"/>
        </patternFill>
      </fill>
    </dxf>
    <dxf>
      <fill>
        <patternFill>
          <bgColor indexed="51"/>
        </patternFill>
      </fill>
    </dxf>
    <dxf>
      <fill>
        <patternFill>
          <bgColor indexed="44"/>
        </patternFill>
      </fill>
    </dxf>
    <dxf>
      <fill>
        <patternFill>
          <bgColor indexed="47"/>
        </patternFill>
      </fill>
    </dxf>
    <dxf>
      <fill>
        <patternFill>
          <bgColor theme="7" tint="0.39994506668294322"/>
        </patternFill>
      </fill>
    </dxf>
    <dxf>
      <fill>
        <patternFill>
          <bgColor theme="9" tint="-0.24991607409894101"/>
        </patternFill>
      </fill>
    </dxf>
    <dxf>
      <fill>
        <patternFill>
          <bgColor theme="8"/>
        </patternFill>
      </fill>
    </dxf>
    <dxf>
      <fill>
        <patternFill>
          <bgColor indexed="51"/>
        </patternFill>
      </fill>
    </dxf>
    <dxf>
      <fill>
        <patternFill>
          <bgColor indexed="51"/>
        </patternFill>
      </fill>
    </dxf>
    <dxf>
      <fill>
        <patternFill>
          <bgColor indexed="44"/>
        </patternFill>
      </fill>
    </dxf>
    <dxf>
      <fill>
        <patternFill>
          <bgColor indexed="47"/>
        </patternFill>
      </fill>
    </dxf>
    <dxf>
      <fill>
        <patternFill>
          <bgColor theme="7" tint="0.39994506668294322"/>
        </patternFill>
      </fill>
    </dxf>
    <dxf>
      <fill>
        <patternFill>
          <bgColor theme="9" tint="-0.24991607409894101"/>
        </patternFill>
      </fill>
    </dxf>
    <dxf>
      <fill>
        <patternFill>
          <bgColor theme="8"/>
        </patternFill>
      </fill>
    </dxf>
    <dxf>
      <fill>
        <patternFill>
          <bgColor indexed="51"/>
        </patternFill>
      </fill>
    </dxf>
    <dxf>
      <fill>
        <patternFill>
          <bgColor indexed="51"/>
        </patternFill>
      </fill>
    </dxf>
    <dxf>
      <fill>
        <patternFill>
          <bgColor indexed="44"/>
        </patternFill>
      </fill>
    </dxf>
    <dxf>
      <fill>
        <patternFill>
          <bgColor indexed="47"/>
        </patternFill>
      </fill>
    </dxf>
    <dxf>
      <fill>
        <patternFill>
          <bgColor theme="7" tint="0.39994506668294322"/>
        </patternFill>
      </fill>
    </dxf>
    <dxf>
      <fill>
        <patternFill>
          <bgColor theme="9" tint="-0.24991607409894101"/>
        </patternFill>
      </fill>
    </dxf>
    <dxf>
      <fill>
        <patternFill>
          <bgColor theme="8"/>
        </patternFill>
      </fill>
    </dxf>
    <dxf>
      <fill>
        <patternFill>
          <bgColor indexed="51"/>
        </patternFill>
      </fill>
    </dxf>
    <dxf>
      <fill>
        <patternFill>
          <bgColor indexed="51"/>
        </patternFill>
      </fill>
    </dxf>
    <dxf>
      <fill>
        <patternFill>
          <bgColor indexed="44"/>
        </patternFill>
      </fill>
    </dxf>
    <dxf>
      <fill>
        <patternFill>
          <bgColor indexed="47"/>
        </patternFill>
      </fill>
    </dxf>
    <dxf>
      <fill>
        <patternFill>
          <bgColor theme="7" tint="0.39994506668294322"/>
        </patternFill>
      </fill>
    </dxf>
    <dxf>
      <fill>
        <patternFill>
          <bgColor theme="9" tint="-0.24991607409894101"/>
        </patternFill>
      </fill>
    </dxf>
    <dxf>
      <fill>
        <patternFill>
          <bgColor theme="8"/>
        </patternFill>
      </fill>
    </dxf>
    <dxf>
      <fill>
        <patternFill>
          <bgColor indexed="51"/>
        </patternFill>
      </fill>
    </dxf>
    <dxf>
      <fill>
        <patternFill>
          <bgColor indexed="51"/>
        </patternFill>
      </fill>
    </dxf>
    <dxf>
      <fill>
        <patternFill>
          <bgColor indexed="44"/>
        </patternFill>
      </fill>
    </dxf>
    <dxf>
      <fill>
        <patternFill>
          <bgColor indexed="47"/>
        </patternFill>
      </fill>
    </dxf>
    <dxf>
      <fill>
        <patternFill>
          <bgColor theme="7" tint="0.39994506668294322"/>
        </patternFill>
      </fill>
    </dxf>
    <dxf>
      <fill>
        <patternFill>
          <bgColor theme="9" tint="-0.24991607409894101"/>
        </patternFill>
      </fill>
    </dxf>
    <dxf>
      <fill>
        <patternFill>
          <bgColor theme="8"/>
        </patternFill>
      </fill>
    </dxf>
    <dxf>
      <fill>
        <patternFill>
          <bgColor indexed="51"/>
        </patternFill>
      </fill>
    </dxf>
    <dxf>
      <fill>
        <patternFill>
          <bgColor indexed="51"/>
        </patternFill>
      </fill>
    </dxf>
    <dxf>
      <fill>
        <patternFill>
          <bgColor indexed="44"/>
        </patternFill>
      </fill>
    </dxf>
    <dxf>
      <fill>
        <patternFill>
          <bgColor indexed="47"/>
        </patternFill>
      </fill>
    </dxf>
    <dxf>
      <fill>
        <patternFill>
          <bgColor indexed="44"/>
        </patternFill>
      </fill>
    </dxf>
    <dxf>
      <fill>
        <patternFill>
          <bgColor indexed="47"/>
        </patternFill>
      </fill>
    </dxf>
    <dxf>
      <fill>
        <patternFill>
          <bgColor theme="7" tint="0.39994506668294322"/>
        </patternFill>
      </fill>
    </dxf>
    <dxf>
      <fill>
        <patternFill>
          <bgColor rgb="FFCCFFCC"/>
        </patternFill>
      </fill>
    </dxf>
    <dxf>
      <fill>
        <patternFill>
          <bgColor rgb="FF0070C0"/>
        </patternFill>
      </fill>
    </dxf>
    <dxf>
      <fill>
        <patternFill>
          <bgColor theme="7" tint="0.39994506668294322"/>
        </patternFill>
      </fill>
    </dxf>
    <dxf>
      <fill>
        <patternFill>
          <bgColor theme="4" tint="0.39994506668294322"/>
        </patternFill>
      </fill>
    </dxf>
    <dxf>
      <font>
        <b val="0"/>
        <i val="0"/>
        <condense val="0"/>
        <extend val="0"/>
      </font>
      <fill>
        <patternFill>
          <bgColor theme="8" tint="0.59996337778862885"/>
        </patternFill>
      </fill>
    </dxf>
    <dxf>
      <fill>
        <patternFill>
          <bgColor theme="8" tint="0.79998168889431442"/>
        </patternFill>
      </fill>
    </dxf>
    <dxf>
      <fill>
        <patternFill>
          <bgColor indexed="44"/>
        </patternFill>
      </fill>
    </dxf>
    <dxf>
      <fill>
        <patternFill>
          <bgColor indexed="47"/>
        </patternFill>
      </fill>
    </dxf>
    <dxf>
      <fill>
        <patternFill>
          <bgColor theme="7" tint="0.39994506668294322"/>
        </patternFill>
      </fill>
    </dxf>
    <dxf>
      <fill>
        <patternFill>
          <bgColor theme="9" tint="-0.24991607409894101"/>
        </patternFill>
      </fill>
    </dxf>
    <dxf>
      <fill>
        <patternFill>
          <bgColor theme="8"/>
        </patternFill>
      </fill>
    </dxf>
    <dxf>
      <fill>
        <patternFill>
          <bgColor indexed="51"/>
        </patternFill>
      </fill>
    </dxf>
    <dxf>
      <fill>
        <patternFill>
          <bgColor indexed="51"/>
        </patternFill>
      </fill>
    </dxf>
    <dxf>
      <fill>
        <patternFill>
          <bgColor rgb="FFD740A2"/>
        </patternFill>
      </fill>
    </dxf>
    <dxf>
      <fill>
        <patternFill>
          <bgColor rgb="FFD740A2"/>
        </patternFill>
      </fill>
    </dxf>
    <dxf>
      <fill>
        <patternFill>
          <bgColor indexed="44"/>
        </patternFill>
      </fill>
    </dxf>
    <dxf>
      <fill>
        <patternFill>
          <bgColor indexed="42"/>
        </patternFill>
      </fill>
    </dxf>
    <dxf>
      <fill>
        <patternFill>
          <bgColor indexed="43"/>
        </patternFill>
      </fill>
    </dxf>
    <dxf>
      <numFmt numFmtId="19" formatCode="dd/mm/yyyy"/>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38916</xdr:colOff>
      <xdr:row>11</xdr:row>
      <xdr:rowOff>103413</xdr:rowOff>
    </xdr:from>
    <xdr:to>
      <xdr:col>8</xdr:col>
      <xdr:colOff>560101</xdr:colOff>
      <xdr:row>43</xdr:row>
      <xdr:rowOff>66675</xdr:rowOff>
    </xdr:to>
    <xdr:sp macro="" textlink="">
      <xdr:nvSpPr>
        <xdr:cNvPr id="2" name="TextBox 2">
          <a:extLst>
            <a:ext uri="{FF2B5EF4-FFF2-40B4-BE49-F238E27FC236}">
              <a16:creationId xmlns:a16="http://schemas.microsoft.com/office/drawing/2014/main" id="{00000000-0008-0000-0000-000002000000}"/>
            </a:ext>
          </a:extLst>
        </xdr:cNvPr>
        <xdr:cNvSpPr txBox="1"/>
      </xdr:nvSpPr>
      <xdr:spPr>
        <a:xfrm>
          <a:off x="616667" y="2379888"/>
          <a:ext cx="8984971" cy="5554437"/>
        </a:xfrm>
        <a:prstGeom prst="rect">
          <a:avLst/>
        </a:prstGeom>
        <a:noFill/>
        <a:ln>
          <a:noFill/>
        </a:ln>
      </xdr:spPr>
      <xdr:txBody>
        <a:bodyPr lIns="27432" tIns="22860" rIns="0" bIns="0" rtlCol="0"/>
        <a:lstStyle/>
        <a:p>
          <a:pPr algn="l"/>
          <a:r>
            <a:rPr lang="en-US" sz="1100" b="1">
              <a:latin typeface="Calibri"/>
            </a:rPr>
            <a:t>Summary of the model:</a:t>
          </a:r>
          <a:endParaRPr lang="en-US" sz="1000" b="1">
            <a:solidFill>
              <a:srgbClr val="000000"/>
            </a:solidFill>
            <a:latin typeface="Calibri"/>
          </a:endParaRPr>
        </a:p>
        <a:p>
          <a:pPr algn="l"/>
          <a:endParaRPr lang="en-US" sz="1000" b="1">
            <a:solidFill>
              <a:srgbClr val="000000"/>
            </a:solidFill>
            <a:latin typeface="Calibri"/>
          </a:endParaRPr>
        </a:p>
        <a:p>
          <a:pPr algn="l"/>
          <a:r>
            <a:rPr lang="en-US" sz="1000">
              <a:latin typeface="Calibri"/>
            </a:rPr>
            <a:t>This model adjusts price controls to reflect in-period adjustments to revenue from PR24 reconciliation mechanisms including the DDCM, delivery mechanism, cost change process and the outcome delivery incentives mechanism.</a:t>
          </a:r>
        </a:p>
        <a:p>
          <a:pPr algn="l"/>
          <a:endParaRPr lang="en-US" sz="1000">
            <a:latin typeface="Calibri"/>
          </a:endParaRPr>
        </a:p>
        <a:p>
          <a:pPr algn="l"/>
          <a:r>
            <a:rPr lang="en-US" sz="1000">
              <a:latin typeface="Calibri"/>
            </a:rPr>
            <a:t>Each company’s PR24 final determination includes a revenue allowance for the 2025-30 period. The water resources, water network plus, wastewater network plus and Thames Tideway Tunnel controls are expressed in factors of K. The bioresources control is expressed as an average revenue control. </a:t>
          </a:r>
        </a:p>
        <a:p>
          <a:pPr algn="l"/>
          <a:r>
            <a:rPr lang="en-US" sz="1000">
              <a:latin typeface="Calibri"/>
            </a:rPr>
            <a:t>A number of reconciliation mechanisms will allow adjustments to revenue allowances during the 2025-30 period. This model adjusts price controls to reflect these revenue changes. This model is a development of the in-period adjustments model used during the 2020-25 period.</a:t>
          </a:r>
        </a:p>
        <a:p>
          <a:pPr algn="l"/>
          <a:endParaRPr lang="en-US" sz="1000">
            <a:latin typeface="Calibri"/>
          </a:endParaRPr>
        </a:p>
        <a:p>
          <a:pPr algn="l"/>
          <a:r>
            <a:rPr lang="en-US" sz="1000">
              <a:latin typeface="Calibri"/>
            </a:rPr>
            <a:t>This model takes outputs from the other reconciliation models and applies adjustments for inflation and tax in line with our approach for the 2020-25 period. </a:t>
          </a:r>
        </a:p>
        <a:p>
          <a:pPr algn="l"/>
          <a:endParaRPr lang="en-US" sz="1000">
            <a:latin typeface="Calibri"/>
          </a:endParaRPr>
        </a:p>
        <a:p>
          <a:pPr algn="l"/>
          <a:r>
            <a:rPr lang="en-US" sz="1000">
              <a:latin typeface="Calibri"/>
            </a:rPr>
            <a:t>In addition, this model enables companies to propose to not collect outperformance payments (‘abatements’) or delay when the adjustment will be made (‘deferrals’).</a:t>
          </a:r>
        </a:p>
        <a:p>
          <a:pPr algn="l"/>
          <a:endParaRPr lang="en-US" sz="1000">
            <a:latin typeface="Calibri"/>
          </a:endParaRPr>
        </a:p>
        <a:p>
          <a:pPr algn="l"/>
          <a:r>
            <a:rPr lang="en-US" sz="1000">
              <a:latin typeface="Calibri"/>
            </a:rPr>
            <a:t>More detailed instructions are provided in the PR24 reconciliation rulebook and any subsequent guidance that we provide.</a:t>
          </a:r>
        </a:p>
        <a:p>
          <a:pPr algn="l"/>
          <a:endParaRPr lang="en-US" sz="1100" b="1">
            <a:latin typeface="Calibri"/>
          </a:endParaRPr>
        </a:p>
        <a:p>
          <a:pPr algn="l"/>
          <a:r>
            <a:rPr lang="en-US" sz="1100" b="1">
              <a:latin typeface="Calibri"/>
            </a:rPr>
            <a:t>Quality assurance: </a:t>
          </a:r>
          <a:endParaRPr lang="en-US" sz="1000" b="1">
            <a:latin typeface="Calibri"/>
          </a:endParaRPr>
        </a:p>
        <a:p>
          <a:pPr algn="l"/>
          <a:endParaRPr lang="en-US" sz="1000">
            <a:latin typeface="Calibri"/>
          </a:endParaRPr>
        </a:p>
        <a:p>
          <a:pPr algn="l"/>
          <a:r>
            <a:rPr lang="en-US" sz="1000">
              <a:latin typeface="Calibri"/>
            </a:rPr>
            <a:t>This model has been subject to Ofwat internal quality assurance. </a:t>
          </a:r>
        </a:p>
        <a:p>
          <a:pPr algn="l"/>
          <a:r>
            <a:rPr lang="en-US" sz="1000">
              <a:latin typeface="Calibri"/>
            </a:rPr>
            <a:t>  </a:t>
          </a:r>
          <a:endParaRPr lang="en-US" sz="1000" b="1">
            <a:solidFill>
              <a:srgbClr val="000000"/>
            </a:solidFill>
            <a:latin typeface="Calibri"/>
          </a:endParaRPr>
        </a:p>
        <a:p>
          <a:pPr algn="l"/>
          <a:r>
            <a:rPr lang="en-US" sz="1000" b="1">
              <a:solidFill>
                <a:srgbClr val="000000"/>
              </a:solidFill>
              <a:latin typeface="Calibri"/>
            </a:rPr>
            <a:t>Disclaimer:</a:t>
          </a:r>
        </a:p>
        <a:p>
          <a:pPr algn="l"/>
          <a:endParaRPr lang="en-US" sz="1000">
            <a:solidFill>
              <a:srgbClr val="000000"/>
            </a:solidFill>
            <a:latin typeface="Calibri"/>
          </a:endParaRPr>
        </a:p>
        <a:p>
          <a:pPr algn="l"/>
          <a:r>
            <a:rPr lang="en-US" sz="1000">
              <a:latin typeface="Calibri"/>
            </a:rPr>
            <a:t>This model is part of the PR24 reconciliations. For further information see the PR24 Reconciliation Rulebook guidance document and the PR24 final determinations setting out the price, service, and incentive package for water companies for the period 2025-30.</a:t>
          </a:r>
        </a:p>
        <a:p>
          <a:pPr algn="l"/>
          <a:endParaRPr lang="en-US" sz="1000">
            <a:latin typeface="Calibri"/>
          </a:endParaRPr>
        </a:p>
        <a:p>
          <a:pPr algn="l"/>
          <a:endParaRPr lang="en-US" sz="1000" b="1">
            <a:solidFill>
              <a:srgbClr val="000000"/>
            </a:solidFill>
            <a:latin typeface="Calibri"/>
          </a:endParaRPr>
        </a:p>
        <a:p>
          <a:pPr algn="l"/>
          <a:r>
            <a:rPr lang="en-US" sz="1000" b="1">
              <a:solidFill>
                <a:srgbClr val="000000"/>
              </a:solidFill>
              <a:latin typeface="Calibri"/>
            </a:rPr>
            <a:t>Changes since previous published model:</a:t>
          </a:r>
        </a:p>
        <a:p>
          <a:pPr algn="l"/>
          <a:endParaRPr lang="en-US" sz="1100">
            <a:latin typeface="+mn-lt"/>
          </a:endParaRPr>
        </a:p>
        <a:p>
          <a:pPr algn="l"/>
          <a:r>
            <a:rPr lang="en-US" sz="1100">
              <a:latin typeface="+mn-lt"/>
            </a:rPr>
            <a:t>All changes since previous published mode can be found in the Change log worksheet</a:t>
          </a:r>
          <a:endParaRPr lang="en-US" sz="1000"/>
        </a:p>
      </xdr:txBody>
    </xdr:sp>
    <xdr:clientData/>
  </xdr:twoCellAnchor>
  <xdr:twoCellAnchor editAs="oneCell">
    <xdr:from>
      <xdr:col>6</xdr:col>
      <xdr:colOff>514351</xdr:colOff>
      <xdr:row>1</xdr:row>
      <xdr:rowOff>9524</xdr:rowOff>
    </xdr:from>
    <xdr:to>
      <xdr:col>9</xdr:col>
      <xdr:colOff>353732</xdr:colOff>
      <xdr:row>5</xdr:row>
      <xdr:rowOff>110110</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8336985" y="400684"/>
          <a:ext cx="1667736" cy="922911"/>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0</xdr:colOff>
      <xdr:row>18</xdr:row>
      <xdr:rowOff>0</xdr:rowOff>
    </xdr:from>
    <xdr:to>
      <xdr:col>9</xdr:col>
      <xdr:colOff>304800</xdr:colOff>
      <xdr:row>19</xdr:row>
      <xdr:rowOff>49213</xdr:rowOff>
    </xdr:to>
    <xdr:sp macro="" textlink="">
      <xdr:nvSpPr>
        <xdr:cNvPr id="2" name="AutoShape 38">
          <a:extLst>
            <a:ext uri="{FF2B5EF4-FFF2-40B4-BE49-F238E27FC236}">
              <a16:creationId xmlns:a16="http://schemas.microsoft.com/office/drawing/2014/main" id="{9F2211F1-45F0-4749-8D79-A2923C774C4D}"/>
            </a:ext>
          </a:extLst>
        </xdr:cNvPr>
        <xdr:cNvSpPr>
          <a:spLocks noChangeArrowheads="1"/>
        </xdr:cNvSpPr>
      </xdr:nvSpPr>
      <xdr:spPr bwMode="auto">
        <a:xfrm rot="10800000">
          <a:off x="3667125" y="3226594"/>
          <a:ext cx="304800" cy="215900"/>
        </a:xfrm>
        <a:prstGeom prst="leftArrow">
          <a:avLst>
            <a:gd name="adj1" fmla="val 50000"/>
            <a:gd name="adj2" fmla="val 50000"/>
          </a:avLst>
        </a:prstGeom>
        <a:solidFill>
          <a:srgbClr val="CCCCCE"/>
        </a:solidFill>
        <a:ln w="15875">
          <a:noFill/>
          <a:miter lim="800000"/>
          <a:headEnd/>
          <a:tailEnd/>
        </a:ln>
      </xdr:spPr>
    </xdr:sp>
    <xdr:clientData/>
  </xdr:twoCellAnchor>
  <xdr:twoCellAnchor>
    <xdr:from>
      <xdr:col>13</xdr:col>
      <xdr:colOff>0</xdr:colOff>
      <xdr:row>18</xdr:row>
      <xdr:rowOff>0</xdr:rowOff>
    </xdr:from>
    <xdr:to>
      <xdr:col>13</xdr:col>
      <xdr:colOff>304800</xdr:colOff>
      <xdr:row>19</xdr:row>
      <xdr:rowOff>49213</xdr:rowOff>
    </xdr:to>
    <xdr:sp macro="" textlink="">
      <xdr:nvSpPr>
        <xdr:cNvPr id="3" name="AutoShape 38">
          <a:extLst>
            <a:ext uri="{FF2B5EF4-FFF2-40B4-BE49-F238E27FC236}">
              <a16:creationId xmlns:a16="http://schemas.microsoft.com/office/drawing/2014/main" id="{650889FF-96D5-4477-8669-69747DF170AD}"/>
            </a:ext>
          </a:extLst>
        </xdr:cNvPr>
        <xdr:cNvSpPr>
          <a:spLocks noChangeArrowheads="1"/>
        </xdr:cNvSpPr>
      </xdr:nvSpPr>
      <xdr:spPr bwMode="auto">
        <a:xfrm rot="10800000">
          <a:off x="6667500" y="3226594"/>
          <a:ext cx="304800" cy="215900"/>
        </a:xfrm>
        <a:prstGeom prst="leftArrow">
          <a:avLst>
            <a:gd name="adj1" fmla="val 50000"/>
            <a:gd name="adj2" fmla="val 50000"/>
          </a:avLst>
        </a:prstGeom>
        <a:solidFill>
          <a:srgbClr val="CCCCCE"/>
        </a:solidFill>
        <a:ln w="15875">
          <a:noFill/>
          <a:miter lim="800000"/>
          <a:headEnd/>
          <a:tailEnd/>
        </a:ln>
      </xdr:spPr>
    </xdr:sp>
    <xdr:clientData/>
  </xdr:twoCellAnchor>
  <xdr:twoCellAnchor>
    <xdr:from>
      <xdr:col>9</xdr:col>
      <xdr:colOff>47625</xdr:colOff>
      <xdr:row>35</xdr:row>
      <xdr:rowOff>0</xdr:rowOff>
    </xdr:from>
    <xdr:to>
      <xdr:col>10</xdr:col>
      <xdr:colOff>19050</xdr:colOff>
      <xdr:row>36</xdr:row>
      <xdr:rowOff>46037</xdr:rowOff>
    </xdr:to>
    <xdr:sp macro="" textlink="">
      <xdr:nvSpPr>
        <xdr:cNvPr id="4" name="AutoShape 38">
          <a:extLst>
            <a:ext uri="{FF2B5EF4-FFF2-40B4-BE49-F238E27FC236}">
              <a16:creationId xmlns:a16="http://schemas.microsoft.com/office/drawing/2014/main" id="{F45A5595-FB2C-454D-9837-11E7995C2F03}"/>
            </a:ext>
          </a:extLst>
        </xdr:cNvPr>
        <xdr:cNvSpPr>
          <a:spLocks noChangeArrowheads="1"/>
        </xdr:cNvSpPr>
      </xdr:nvSpPr>
      <xdr:spPr bwMode="auto">
        <a:xfrm rot="10800000">
          <a:off x="3714750" y="6060281"/>
          <a:ext cx="304800" cy="212725"/>
        </a:xfrm>
        <a:prstGeom prst="leftArrow">
          <a:avLst>
            <a:gd name="adj1" fmla="val 50000"/>
            <a:gd name="adj2" fmla="val 50000"/>
          </a:avLst>
        </a:prstGeom>
        <a:solidFill>
          <a:srgbClr val="CCCCCE"/>
        </a:solidFill>
        <a:ln w="15875">
          <a:noFill/>
          <a:miter lim="800000"/>
          <a:headEnd/>
          <a:tailEnd/>
        </a:ln>
      </xdr:spPr>
    </xdr:sp>
    <xdr:clientData/>
  </xdr:twoCellAnchor>
  <xdr:twoCellAnchor>
    <xdr:from>
      <xdr:col>13</xdr:col>
      <xdr:colOff>95250</xdr:colOff>
      <xdr:row>35</xdr:row>
      <xdr:rowOff>0</xdr:rowOff>
    </xdr:from>
    <xdr:to>
      <xdr:col>14</xdr:col>
      <xdr:colOff>66675</xdr:colOff>
      <xdr:row>36</xdr:row>
      <xdr:rowOff>46037</xdr:rowOff>
    </xdr:to>
    <xdr:sp macro="" textlink="">
      <xdr:nvSpPr>
        <xdr:cNvPr id="5" name="AutoShape 38">
          <a:extLst>
            <a:ext uri="{FF2B5EF4-FFF2-40B4-BE49-F238E27FC236}">
              <a16:creationId xmlns:a16="http://schemas.microsoft.com/office/drawing/2014/main" id="{FECD3FB3-E00B-47E7-B0C7-7A683AA78C00}"/>
            </a:ext>
          </a:extLst>
        </xdr:cNvPr>
        <xdr:cNvSpPr>
          <a:spLocks noChangeArrowheads="1"/>
        </xdr:cNvSpPr>
      </xdr:nvSpPr>
      <xdr:spPr bwMode="auto">
        <a:xfrm rot="10800000">
          <a:off x="6762750" y="6060281"/>
          <a:ext cx="304800" cy="212725"/>
        </a:xfrm>
        <a:prstGeom prst="leftArrow">
          <a:avLst>
            <a:gd name="adj1" fmla="val 50000"/>
            <a:gd name="adj2" fmla="val 50000"/>
          </a:avLst>
        </a:prstGeom>
        <a:solidFill>
          <a:srgbClr val="CCCCCE"/>
        </a:solidFill>
        <a:ln w="15875">
          <a:noFill/>
          <a:miter lim="800000"/>
          <a:headEnd/>
          <a:tailEnd/>
        </a:ln>
      </xdr:spPr>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9D22B46-51F0-41D0-8F20-D6922D0A20FA}" name="tbl_PowerBiSourceTable" displayName="tbl_PowerBiSourceTable" ref="A1:L2636" totalsRowShown="0">
  <autoFilter ref="A1:L2636" xr:uid="{29D22B46-51F0-41D0-8F20-D6922D0A20FA}"/>
  <tableColumns count="12">
    <tableColumn id="1" xr3:uid="{C17E1A12-8426-4CC6-96EB-D18DE5047DF5}" name="Name"/>
    <tableColumn id="2" xr3:uid="{1D7FC728-ABD8-4EAC-9ECC-21E46B514369}" name="wholesale control"/>
    <tableColumn id="3" xr3:uid="{9026FF37-07ED-4EFE-AD9D-3114FAF0639E}" name="tariff band"/>
    <tableColumn id="4" xr3:uid="{0386DA95-3288-47BD-BB9D-B10020E76A2E}" name="Report name"/>
    <tableColumn id="5" xr3:uid="{23664C24-73E4-4F2F-AA49-AD9B87DCFF27}" name="Index"/>
    <tableColumn id="6" xr3:uid="{189FA443-335D-4B13-B481-268D953D2673}" name="Date" dataDxfId="86"/>
    <tableColumn id="7" xr3:uid="{0D95ADDA-03DE-42D8-B699-6D688841B313}" name="ValueDate"/>
    <tableColumn id="8" xr3:uid="{E772B75F-463E-4015-B843-26BCC65E108F}" name="ValuePercentage"/>
    <tableColumn id="9" xr3:uid="{0F3C2895-9961-47D1-8C03-578DB59180ED}" name="ValueNumber"/>
    <tableColumn id="10" xr3:uid="{906F415B-E3E7-4A58-8148-1F9E1457D3C0}" name="ValueText"/>
    <tableColumn id="11" xr3:uid="{45009B11-0EF4-4F4D-AE69-8FAD8AF36B23}" name="Heading level"/>
    <tableColumn id="12" xr3:uid="{DC54B50B-5BBE-4CDF-967F-D8F4B03B9A4D}" name="Reference"/>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ln>
        <a:ln w="12700"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hyperlink" Target="mailto:PR24@ofwat.gov.uk" TargetMode="External"/></Relationships>
</file>

<file path=xl/worksheets/_rels/sheet10.xml.rels><?xml version="1.0" encoding="UTF-8" standalone="yes"?>
<Relationships xmlns="http://schemas.openxmlformats.org/package/2006/relationships"><Relationship Id="rId1" Type="http://schemas.openxmlformats.org/officeDocument/2006/relationships/customProperty" Target="../customProperty12.bin"/></Relationships>
</file>

<file path=xl/worksheets/_rels/sheet11.xml.rels><?xml version="1.0" encoding="UTF-8" standalone="yes"?>
<Relationships xmlns="http://schemas.openxmlformats.org/package/2006/relationships"><Relationship Id="rId1" Type="http://schemas.openxmlformats.org/officeDocument/2006/relationships/customProperty" Target="../customProperty13.bin"/></Relationships>
</file>

<file path=xl/worksheets/_rels/sheet12.xml.rels><?xml version="1.0" encoding="UTF-8" standalone="yes"?>
<Relationships xmlns="http://schemas.openxmlformats.org/package/2006/relationships"><Relationship Id="rId1" Type="http://schemas.openxmlformats.org/officeDocument/2006/relationships/customProperty" Target="../customProperty14.bin"/></Relationships>
</file>

<file path=xl/worksheets/_rels/sheet13.xml.rels><?xml version="1.0" encoding="UTF-8" standalone="yes"?>
<Relationships xmlns="http://schemas.openxmlformats.org/package/2006/relationships"><Relationship Id="rId1" Type="http://schemas.openxmlformats.org/officeDocument/2006/relationships/customProperty" Target="../customProperty15.bin"/></Relationships>
</file>

<file path=xl/worksheets/_rels/sheet14.xml.rels><?xml version="1.0" encoding="UTF-8" standalone="yes"?>
<Relationships xmlns="http://schemas.openxmlformats.org/package/2006/relationships"><Relationship Id="rId1" Type="http://schemas.openxmlformats.org/officeDocument/2006/relationships/customProperty" Target="../customProperty16.bin"/></Relationships>
</file>

<file path=xl/worksheets/_rels/sheet15.xml.rels><?xml version="1.0" encoding="UTF-8" standalone="yes"?>
<Relationships xmlns="http://schemas.openxmlformats.org/package/2006/relationships"><Relationship Id="rId1" Type="http://schemas.openxmlformats.org/officeDocument/2006/relationships/customProperty" Target="../customProperty17.bin"/></Relationships>
</file>

<file path=xl/worksheets/_rels/sheet16.xml.rels><?xml version="1.0" encoding="UTF-8" standalone="yes"?>
<Relationships xmlns="http://schemas.openxmlformats.org/package/2006/relationships"><Relationship Id="rId2" Type="http://schemas.openxmlformats.org/officeDocument/2006/relationships/customProperty" Target="../customProperty19.bin"/><Relationship Id="rId1" Type="http://schemas.openxmlformats.org/officeDocument/2006/relationships/customProperty" Target="../customProperty18.bin"/></Relationships>
</file>

<file path=xl/worksheets/_rels/sheet17.xml.rels><?xml version="1.0" encoding="UTF-8" standalone="yes"?>
<Relationships xmlns="http://schemas.openxmlformats.org/package/2006/relationships"><Relationship Id="rId1" Type="http://schemas.openxmlformats.org/officeDocument/2006/relationships/customProperty" Target="../customProperty20.bin"/></Relationships>
</file>

<file path=xl/worksheets/_rels/sheet18.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customProperty" Target="../customProperty21.bin"/></Relationships>
</file>

<file path=xl/worksheets/_rels/sheet2.xml.rels><?xml version="1.0" encoding="UTF-8" standalone="yes"?>
<Relationships xmlns="http://schemas.openxmlformats.org/package/2006/relationships"><Relationship Id="rId1" Type="http://schemas.openxmlformats.org/officeDocument/2006/relationships/customProperty" Target="../customProperty2.bin"/></Relationships>
</file>

<file path=xl/worksheets/_rels/sheet3.xml.rels><?xml version="1.0" encoding="UTF-8" standalone="yes"?>
<Relationships xmlns="http://schemas.openxmlformats.org/package/2006/relationships"><Relationship Id="rId1" Type="http://schemas.openxmlformats.org/officeDocument/2006/relationships/customProperty" Target="../customProperty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customProperty" Target="../customProperty4.bin"/></Relationships>
</file>

<file path=xl/worksheets/_rels/sheet5.xml.rels><?xml version="1.0" encoding="UTF-8" standalone="yes"?>
<Relationships xmlns="http://schemas.openxmlformats.org/package/2006/relationships"><Relationship Id="rId1" Type="http://schemas.openxmlformats.org/officeDocument/2006/relationships/customProperty" Target="../customProperty5.bin"/></Relationships>
</file>

<file path=xl/worksheets/_rels/sheet6.xml.rels><?xml version="1.0" encoding="UTF-8" standalone="yes"?>
<Relationships xmlns="http://schemas.openxmlformats.org/package/2006/relationships"><Relationship Id="rId1" Type="http://schemas.openxmlformats.org/officeDocument/2006/relationships/customProperty" Target="../customProperty6.bin"/></Relationships>
</file>

<file path=xl/worksheets/_rels/sheet7.xml.rels><?xml version="1.0" encoding="UTF-8" standalone="yes"?>
<Relationships xmlns="http://schemas.openxmlformats.org/package/2006/relationships"><Relationship Id="rId1" Type="http://schemas.openxmlformats.org/officeDocument/2006/relationships/customProperty" Target="../customProperty7.bin"/></Relationships>
</file>

<file path=xl/worksheets/_rels/sheet8.xml.rels><?xml version="1.0" encoding="UTF-8" standalone="yes"?>
<Relationships xmlns="http://schemas.openxmlformats.org/package/2006/relationships"><Relationship Id="rId3" Type="http://schemas.openxmlformats.org/officeDocument/2006/relationships/customProperty" Target="../customProperty10.bin"/><Relationship Id="rId2" Type="http://schemas.openxmlformats.org/officeDocument/2006/relationships/customProperty" Target="../customProperty9.bin"/><Relationship Id="rId1" Type="http://schemas.openxmlformats.org/officeDocument/2006/relationships/customProperty" Target="../customProperty8.bin"/></Relationships>
</file>

<file path=xl/worksheets/_rels/sheet9.xml.rels><?xml version="1.0" encoding="UTF-8" standalone="yes"?>
<Relationships xmlns="http://schemas.openxmlformats.org/package/2006/relationships"><Relationship Id="rId1" Type="http://schemas.openxmlformats.org/officeDocument/2006/relationships/customProperty" Target="../customProperty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CCCCE"/>
    <outlinePr summaryBelow="0" summaryRight="0"/>
    <pageSetUpPr fitToPage="1"/>
  </sheetPr>
  <dimension ref="A1:XFC112"/>
  <sheetViews>
    <sheetView showGridLines="0" tabSelected="1" zoomScaleNormal="100" workbookViewId="0"/>
  </sheetViews>
  <sheetFormatPr defaultColWidth="10.6328125" defaultRowHeight="12.75" customHeight="1" zeroHeight="1" x14ac:dyDescent="0.25"/>
  <cols>
    <col min="1" max="1" width="10.08984375" style="132" customWidth="1"/>
    <col min="2" max="2" width="76.81640625" style="132" bestFit="1" customWidth="1"/>
    <col min="3" max="3" width="18" style="132" customWidth="1"/>
    <col min="4" max="11" width="10.6328125" style="132" customWidth="1"/>
    <col min="12" max="16383" width="10.6328125" style="132" hidden="1" customWidth="1"/>
    <col min="16384" max="16384" width="11" style="132" hidden="1" customWidth="1"/>
  </cols>
  <sheetData>
    <row r="1" spans="1:11" ht="30.75" x14ac:dyDescent="0.25">
      <c r="A1" s="143" t="str">
        <f ca="1" xml:space="preserve"> RIGHT(CELL("filename", $A$1), LEN(CELL("filename", $A$1)) - SEARCH("]", CELL("filename", $A$1)))</f>
        <v>Cover</v>
      </c>
      <c r="B1" s="143"/>
      <c r="C1" s="74"/>
      <c r="D1" s="74"/>
      <c r="E1" s="74"/>
      <c r="F1" s="74"/>
      <c r="G1" s="74"/>
      <c r="H1" s="70"/>
      <c r="I1" s="70"/>
      <c r="J1" s="70"/>
      <c r="K1" s="70"/>
    </row>
    <row r="2" spans="1:11" ht="13.15" x14ac:dyDescent="0.25">
      <c r="A2" s="63"/>
      <c r="B2" s="63"/>
      <c r="C2" s="63"/>
      <c r="D2" s="63"/>
      <c r="E2" s="63"/>
      <c r="F2" s="63"/>
      <c r="G2" s="63"/>
    </row>
    <row r="3" spans="1:11" s="216" customFormat="1" ht="23.25" x14ac:dyDescent="0.25">
      <c r="A3" s="105"/>
      <c r="B3" s="206" t="s">
        <v>10</v>
      </c>
      <c r="C3" s="105"/>
      <c r="D3" s="105"/>
      <c r="E3" s="105"/>
      <c r="F3" s="105"/>
      <c r="G3" s="105"/>
    </row>
    <row r="4" spans="1:11" ht="13.15" x14ac:dyDescent="0.25">
      <c r="A4" s="63"/>
      <c r="B4" s="63"/>
      <c r="C4" s="63"/>
      <c r="D4" s="63"/>
      <c r="E4" s="63"/>
      <c r="F4" s="63"/>
      <c r="G4" s="63"/>
    </row>
    <row r="5" spans="1:11" ht="13.15" x14ac:dyDescent="0.25">
      <c r="A5" s="63"/>
      <c r="B5" s="63" t="s">
        <v>1094</v>
      </c>
      <c r="C5" s="231" t="s">
        <v>12</v>
      </c>
      <c r="D5" s="63"/>
      <c r="E5" s="63"/>
      <c r="F5" s="63"/>
      <c r="G5" s="63"/>
    </row>
    <row r="6" spans="1:11" ht="13.15" x14ac:dyDescent="0.25">
      <c r="A6" s="63"/>
      <c r="B6" s="63" t="s">
        <v>602</v>
      </c>
      <c r="C6" s="231">
        <v>3</v>
      </c>
      <c r="D6" s="63"/>
      <c r="E6" s="63"/>
      <c r="F6" s="63"/>
      <c r="G6" s="63"/>
    </row>
    <row r="7" spans="1:11" ht="13.15" x14ac:dyDescent="0.25">
      <c r="A7" s="63"/>
      <c r="B7" s="63" t="s">
        <v>234</v>
      </c>
      <c r="C7" s="222" t="str">
        <f ca="1" xml:space="preserve"> MID(CELL("filename"), FIND("[", CELL("filename"), 1) + 1, FIND("]", CELL("filename"), 1) - FIND("[", CELL("filename"), 1) - 1)</f>
        <v>PR24R12 In period adjustments v3.0.xlsx</v>
      </c>
      <c r="D7" s="63"/>
      <c r="E7" s="63"/>
      <c r="F7" s="63"/>
      <c r="G7" s="63"/>
    </row>
    <row r="8" spans="1:11" ht="13.15" x14ac:dyDescent="0.25">
      <c r="A8" s="63"/>
      <c r="B8" s="63" t="s">
        <v>0</v>
      </c>
      <c r="C8" s="218">
        <v>46113</v>
      </c>
      <c r="D8" s="63"/>
      <c r="E8" s="63"/>
      <c r="F8" s="63"/>
      <c r="G8" s="63"/>
    </row>
    <row r="9" spans="1:11" ht="13.15" x14ac:dyDescent="0.25">
      <c r="A9" s="63"/>
      <c r="B9" s="63"/>
      <c r="C9" s="63"/>
      <c r="D9" s="63"/>
      <c r="E9" s="63"/>
      <c r="F9" s="63"/>
      <c r="G9" s="63"/>
    </row>
    <row r="10" spans="1:11" ht="14.25" x14ac:dyDescent="0.25">
      <c r="A10" s="63"/>
      <c r="B10" s="63" t="s">
        <v>382</v>
      </c>
      <c r="C10" s="189" t="s">
        <v>927</v>
      </c>
      <c r="D10" s="63"/>
      <c r="E10" s="63"/>
      <c r="F10" s="63"/>
      <c r="G10" s="63"/>
    </row>
    <row r="11" spans="1:11" ht="13.15" x14ac:dyDescent="0.4">
      <c r="C11" s="230"/>
    </row>
    <row r="12" spans="1:11" ht="13.15" x14ac:dyDescent="0.25"/>
    <row r="13" spans="1:11" ht="13.15" x14ac:dyDescent="0.25"/>
    <row r="14" spans="1:11" ht="13.15" x14ac:dyDescent="0.25"/>
    <row r="15" spans="1:11" ht="13.15" x14ac:dyDescent="0.25"/>
    <row r="16" spans="1:11" ht="13.15" x14ac:dyDescent="0.25"/>
    <row r="17" spans="2:2" ht="13.15" x14ac:dyDescent="0.25"/>
    <row r="18" spans="2:2" ht="13.15" x14ac:dyDescent="0.25"/>
    <row r="19" spans="2:2" ht="13.15" x14ac:dyDescent="0.25"/>
    <row r="20" spans="2:2" ht="13.15" x14ac:dyDescent="0.25"/>
    <row r="21" spans="2:2" ht="13.15" x14ac:dyDescent="0.25"/>
    <row r="22" spans="2:2" ht="13.15" x14ac:dyDescent="0.25"/>
    <row r="23" spans="2:2" ht="13.15" x14ac:dyDescent="0.25"/>
    <row r="24" spans="2:2" ht="13.15" x14ac:dyDescent="0.25"/>
    <row r="25" spans="2:2" ht="13.15" x14ac:dyDescent="0.25"/>
    <row r="26" spans="2:2" ht="14.25" x14ac:dyDescent="0.45">
      <c r="B26" s="229"/>
    </row>
    <row r="27" spans="2:2" ht="13.15" x14ac:dyDescent="0.25"/>
    <row r="28" spans="2:2" ht="13.15" x14ac:dyDescent="0.25"/>
    <row r="29" spans="2:2" ht="13.15" x14ac:dyDescent="0.25"/>
    <row r="30" spans="2:2" ht="13.15" x14ac:dyDescent="0.25"/>
    <row r="31" spans="2:2" ht="13.15" x14ac:dyDescent="0.25"/>
    <row r="32" spans="2:2" ht="13.15" x14ac:dyDescent="0.25"/>
    <row r="33" s="132" customFormat="1" ht="13.15" x14ac:dyDescent="0.25"/>
    <row r="34" s="132" customFormat="1" ht="13.15" x14ac:dyDescent="0.25"/>
    <row r="35" s="132" customFormat="1" ht="13.15" x14ac:dyDescent="0.25"/>
    <row r="36" s="132" customFormat="1" ht="13.15" x14ac:dyDescent="0.25"/>
    <row r="37" s="132" customFormat="1" ht="13.15" x14ac:dyDescent="0.25"/>
    <row r="38" s="132" customFormat="1" ht="13.15" x14ac:dyDescent="0.25"/>
    <row r="39" s="132" customFormat="1" ht="13.15" x14ac:dyDescent="0.25"/>
    <row r="40" s="132" customFormat="1" ht="13.15" x14ac:dyDescent="0.25"/>
    <row r="41" s="132" customFormat="1" ht="13.15" x14ac:dyDescent="0.25"/>
    <row r="42" s="132" customFormat="1" ht="13.15" x14ac:dyDescent="0.25"/>
    <row r="43" s="132" customFormat="1" ht="13.15" x14ac:dyDescent="0.25"/>
    <row r="44" s="132" customFormat="1" ht="13.15" x14ac:dyDescent="0.25"/>
    <row r="45" s="132" customFormat="1" ht="13.15" x14ac:dyDescent="0.25"/>
    <row r="46" s="132" customFormat="1" ht="13.15" hidden="1" x14ac:dyDescent="0.25"/>
    <row r="47" s="132" customFormat="1" ht="13.15" hidden="1" x14ac:dyDescent="0.25"/>
    <row r="48" s="132" customFormat="1" ht="13.5" hidden="1" customHeight="1" x14ac:dyDescent="0.25"/>
    <row r="49" s="132" customFormat="1" ht="13.5" hidden="1" customHeight="1" x14ac:dyDescent="0.25"/>
    <row r="50" s="132" customFormat="1" ht="13.5" hidden="1" customHeight="1" x14ac:dyDescent="0.25"/>
    <row r="51" s="132" customFormat="1" ht="13.5" hidden="1" customHeight="1" x14ac:dyDescent="0.25"/>
    <row r="52" s="132" customFormat="1" ht="13.5" hidden="1" customHeight="1" x14ac:dyDescent="0.25"/>
    <row r="53" s="132" customFormat="1" ht="13.5" hidden="1" customHeight="1" x14ac:dyDescent="0.25"/>
    <row r="54" s="132" customFormat="1" ht="13.5" hidden="1" customHeight="1" x14ac:dyDescent="0.25"/>
    <row r="55" s="132" customFormat="1" ht="13.5" hidden="1" customHeight="1" x14ac:dyDescent="0.25"/>
    <row r="56" s="132" customFormat="1" ht="13.5" hidden="1" customHeight="1" x14ac:dyDescent="0.25"/>
    <row r="57" s="132" customFormat="1" ht="13.5" hidden="1" customHeight="1" x14ac:dyDescent="0.25"/>
    <row r="58" s="132" customFormat="1" ht="13.5" hidden="1" customHeight="1" x14ac:dyDescent="0.25"/>
    <row r="59" s="132" customFormat="1" ht="13.5" hidden="1" customHeight="1" x14ac:dyDescent="0.25"/>
    <row r="60" s="132" customFormat="1" ht="13.5" hidden="1" customHeight="1" x14ac:dyDescent="0.25"/>
    <row r="61" s="132" customFormat="1" ht="13.5" hidden="1" customHeight="1" x14ac:dyDescent="0.25"/>
    <row r="62" s="132" customFormat="1" ht="13.5" hidden="1" customHeight="1" x14ac:dyDescent="0.25"/>
    <row r="63" s="132" customFormat="1" ht="13.5" hidden="1" customHeight="1" x14ac:dyDescent="0.25"/>
    <row r="64" s="132" customFormat="1" ht="13.5" hidden="1" customHeight="1" x14ac:dyDescent="0.25"/>
    <row r="65" s="132" customFormat="1" ht="13.5" hidden="1" customHeight="1" x14ac:dyDescent="0.25"/>
    <row r="66" s="132" customFormat="1" ht="13.5" hidden="1" customHeight="1" x14ac:dyDescent="0.25"/>
    <row r="67" s="132" customFormat="1" ht="13.5" hidden="1" customHeight="1" x14ac:dyDescent="0.25"/>
    <row r="68" s="132" customFormat="1" ht="13.5" hidden="1" customHeight="1" x14ac:dyDescent="0.25"/>
    <row r="69" s="132" customFormat="1" ht="13.5" hidden="1" customHeight="1" x14ac:dyDescent="0.25"/>
    <row r="70" s="132" customFormat="1" ht="13.5" hidden="1" customHeight="1" x14ac:dyDescent="0.25"/>
    <row r="71" s="132" customFormat="1" ht="13.5" hidden="1" customHeight="1" x14ac:dyDescent="0.25"/>
    <row r="72" s="132" customFormat="1" ht="13.5" hidden="1" customHeight="1" x14ac:dyDescent="0.25"/>
    <row r="73" s="132" customFormat="1" ht="13.5" hidden="1" customHeight="1" x14ac:dyDescent="0.25"/>
    <row r="74" s="132" customFormat="1" ht="13.5" hidden="1" customHeight="1" x14ac:dyDescent="0.25"/>
    <row r="75" s="132" customFormat="1" ht="13.5" hidden="1" customHeight="1" x14ac:dyDescent="0.25"/>
    <row r="76" s="132" customFormat="1" ht="13.5" hidden="1" customHeight="1" x14ac:dyDescent="0.25"/>
    <row r="77" s="132" customFormat="1" ht="13.5" hidden="1" customHeight="1" x14ac:dyDescent="0.25"/>
    <row r="78" s="132" customFormat="1" ht="13.5" hidden="1" customHeight="1" x14ac:dyDescent="0.25"/>
    <row r="79" s="132" customFormat="1" ht="13.5" hidden="1" customHeight="1" x14ac:dyDescent="0.25"/>
    <row r="80" s="132" customFormat="1" ht="13.5" hidden="1" customHeight="1" x14ac:dyDescent="0.25"/>
    <row r="81" s="132" customFormat="1" ht="13.5" hidden="1" customHeight="1" x14ac:dyDescent="0.25"/>
    <row r="82" s="132" customFormat="1" ht="13.5" hidden="1" customHeight="1" x14ac:dyDescent="0.25"/>
    <row r="83" s="132" customFormat="1" ht="13.5" hidden="1" customHeight="1" x14ac:dyDescent="0.25"/>
    <row r="84" s="132" customFormat="1" ht="13.5" hidden="1" customHeight="1" x14ac:dyDescent="0.25"/>
    <row r="85" s="132" customFormat="1" ht="13.5" hidden="1" customHeight="1" x14ac:dyDescent="0.25"/>
    <row r="86" s="132" customFormat="1" ht="13.5" hidden="1" customHeight="1" x14ac:dyDescent="0.25"/>
    <row r="87" s="132" customFormat="1" ht="13.5" hidden="1" customHeight="1" x14ac:dyDescent="0.25"/>
    <row r="88" s="132" customFormat="1" ht="13.5" hidden="1" customHeight="1" x14ac:dyDescent="0.25"/>
    <row r="89" s="132" customFormat="1" ht="13.5" hidden="1" customHeight="1" x14ac:dyDescent="0.25"/>
    <row r="90" s="132" customFormat="1" ht="13.5" hidden="1" customHeight="1" x14ac:dyDescent="0.25"/>
    <row r="91" s="132" customFormat="1" ht="13.5" hidden="1" customHeight="1" x14ac:dyDescent="0.25"/>
    <row r="92" s="132" customFormat="1" ht="13.5" hidden="1" customHeight="1" x14ac:dyDescent="0.25"/>
    <row r="93" s="132" customFormat="1" ht="13.5" hidden="1" customHeight="1" x14ac:dyDescent="0.25"/>
    <row r="94" s="132" customFormat="1" ht="13.5" hidden="1" customHeight="1" x14ac:dyDescent="0.25"/>
    <row r="95" s="132" customFormat="1" ht="13.5" hidden="1" customHeight="1" x14ac:dyDescent="0.25"/>
    <row r="96" s="132" customFormat="1" ht="13.5" hidden="1" customHeight="1" x14ac:dyDescent="0.25"/>
    <row r="97" s="132" customFormat="1" ht="13.5" hidden="1" customHeight="1" x14ac:dyDescent="0.25"/>
    <row r="98" s="132" customFormat="1" ht="13.5" hidden="1" customHeight="1" x14ac:dyDescent="0.25"/>
    <row r="99" s="132" customFormat="1" ht="13.5" hidden="1" customHeight="1" x14ac:dyDescent="0.25"/>
    <row r="100" s="132" customFormat="1" ht="13.5" hidden="1" customHeight="1" x14ac:dyDescent="0.25"/>
    <row r="101" s="132" customFormat="1" ht="12.75" hidden="1" customHeight="1" x14ac:dyDescent="0.25"/>
    <row r="102" s="132" customFormat="1" ht="12.75" hidden="1" customHeight="1" x14ac:dyDescent="0.25"/>
    <row r="103" s="132" customFormat="1" ht="12.75" hidden="1" customHeight="1" x14ac:dyDescent="0.25"/>
    <row r="104" s="132" customFormat="1" ht="12.75" hidden="1" customHeight="1" x14ac:dyDescent="0.25"/>
    <row r="105" s="132" customFormat="1" ht="12.75" hidden="1" customHeight="1" x14ac:dyDescent="0.25"/>
    <row r="106" s="132" customFormat="1" ht="12.75" hidden="1" customHeight="1" x14ac:dyDescent="0.25"/>
    <row r="107" s="132" customFormat="1" ht="12.75" hidden="1" customHeight="1" x14ac:dyDescent="0.25"/>
    <row r="108" s="132" customFormat="1" ht="12.75" hidden="1" customHeight="1" x14ac:dyDescent="0.25"/>
    <row r="109" s="132" customFormat="1" ht="12.75" hidden="1" customHeight="1" x14ac:dyDescent="0.25"/>
    <row r="110" s="132" customFormat="1" ht="12.75" hidden="1" customHeight="1" x14ac:dyDescent="0.25"/>
    <row r="111" s="132" customFormat="1" ht="12.75" hidden="1" customHeight="1" x14ac:dyDescent="0.25"/>
    <row r="112" s="132" customFormat="1" ht="12.75" hidden="1" customHeight="1" x14ac:dyDescent="0.25"/>
  </sheetData>
  <hyperlinks>
    <hyperlink ref="C10" r:id="rId1" xr:uid="{00000000-0004-0000-0000-000000000000}"/>
  </hyperlinks>
  <pageMargins left="0.70866141732283472" right="0.70866141732283472" top="0.74803149606299213" bottom="0.74803149606299213" header="0.31496062992125984" footer="0.31496062992125984"/>
  <pageSetup paperSize="8" orientation="landscape"/>
  <headerFooter>
    <oddHeader>&amp;L&amp;F&amp;CSheet: &amp;A&amp;ROFFICIAL</oddHeader>
    <oddFooter>&amp;LPrinted on &amp;D at &amp;T&amp;CPage &amp;P of &amp;N&amp;ROfwat</oddFooter>
  </headerFooter>
  <customProperties>
    <customPr name="MMSheetType" r:id="rId2"/>
  </customPropertie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CCCCCE"/>
    <outlinePr summaryBelow="0" summaryRight="0"/>
    <pageSetUpPr fitToPage="1"/>
  </sheetPr>
  <dimension ref="A1:ZZ176"/>
  <sheetViews>
    <sheetView showGridLines="0" zoomScale="80" workbookViewId="0">
      <pane xSplit="9" ySplit="5" topLeftCell="L7" activePane="bottomRight" state="frozen"/>
      <selection activeCell="J6" sqref="J6"/>
      <selection pane="topRight" activeCell="J6" sqref="J6"/>
      <selection pane="bottomLeft" activeCell="J6" sqref="J6"/>
      <selection pane="bottomRight"/>
    </sheetView>
  </sheetViews>
  <sheetFormatPr defaultColWidth="0" defaultRowHeight="13.15" outlineLevelRow="1" x14ac:dyDescent="0.25"/>
  <cols>
    <col min="1" max="2" width="1.453125" style="32" customWidth="1"/>
    <col min="3" max="3" width="1.453125" style="90" customWidth="1"/>
    <col min="4" max="4" width="1.453125" style="94" customWidth="1"/>
    <col min="5" max="5" width="120.6328125" style="39" bestFit="1" customWidth="1"/>
    <col min="6" max="6" width="14.81640625" style="39" customWidth="1"/>
    <col min="7" max="7" width="31.08984375" style="39" bestFit="1" customWidth="1"/>
    <col min="8" max="8" width="15.08984375" style="39" customWidth="1"/>
    <col min="9" max="9" width="3.453125" style="39" customWidth="1"/>
    <col min="10" max="20" width="14.81640625" style="39" customWidth="1"/>
    <col min="21" max="702" width="15.08984375" style="39" customWidth="1"/>
    <col min="703" max="703" width="15.08984375" style="39" hidden="1" customWidth="1"/>
    <col min="704" max="16384" width="15.08984375" style="39" hidden="1"/>
  </cols>
  <sheetData>
    <row r="1" spans="1:702" s="70" customFormat="1" ht="30.75" x14ac:dyDescent="0.25">
      <c r="A1" s="27" t="str">
        <f ca="1" xml:space="preserve"> RIGHT(CELL("filename", A1), LEN(CELL("filename", A1)) - SEARCH("]", CELL("filename", A1)))</f>
        <v>Tax adjustment</v>
      </c>
      <c r="B1" s="27"/>
    </row>
    <row r="2" spans="1:702" s="81" customFormat="1" x14ac:dyDescent="0.25">
      <c r="A2" s="57"/>
      <c r="B2" s="57"/>
      <c r="C2" s="92"/>
      <c r="D2" s="93"/>
      <c r="E2" s="29" t="s">
        <v>939</v>
      </c>
      <c r="F2" s="86">
        <f>Inputs!$F$2</f>
        <v>0</v>
      </c>
      <c r="G2" s="89" t="s">
        <v>468</v>
      </c>
      <c r="H2" s="29"/>
      <c r="I2" s="29"/>
      <c r="J2" s="3">
        <f xml:space="preserve"> Time!J$150</f>
        <v>44286</v>
      </c>
      <c r="K2" s="3">
        <f xml:space="preserve"> Time!K$150</f>
        <v>44651</v>
      </c>
      <c r="L2" s="3">
        <f xml:space="preserve"> Time!L$150</f>
        <v>45016</v>
      </c>
      <c r="M2" s="3">
        <f xml:space="preserve"> Time!M$150</f>
        <v>45382</v>
      </c>
      <c r="N2" s="3">
        <f xml:space="preserve"> Time!N$150</f>
        <v>45747</v>
      </c>
      <c r="O2" s="3">
        <f xml:space="preserve"> Time!O$150</f>
        <v>46112</v>
      </c>
      <c r="P2" s="3">
        <f xml:space="preserve"> Time!P$150</f>
        <v>46477</v>
      </c>
      <c r="Q2" s="3">
        <f xml:space="preserve"> Time!Q$150</f>
        <v>46843</v>
      </c>
      <c r="R2" s="3">
        <f xml:space="preserve"> Time!R$150</f>
        <v>47208</v>
      </c>
      <c r="S2" s="3">
        <f xml:space="preserve"> Time!S$150</f>
        <v>47573</v>
      </c>
      <c r="T2" s="3">
        <f xml:space="preserve"> Time!T$150</f>
        <v>47938</v>
      </c>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row>
    <row r="3" spans="1:702" s="4" customFormat="1" x14ac:dyDescent="0.25">
      <c r="A3" s="57"/>
      <c r="B3" s="57"/>
      <c r="C3" s="92"/>
      <c r="D3" s="93"/>
      <c r="E3" s="39" t="s">
        <v>694</v>
      </c>
      <c r="H3" s="29"/>
      <c r="I3" s="29"/>
      <c r="J3" s="1" t="str">
        <f xml:space="preserve"> Time!J$155</f>
        <v/>
      </c>
      <c r="K3" s="1" t="str">
        <f xml:space="preserve"> Time!K$155</f>
        <v/>
      </c>
      <c r="L3" s="1" t="str">
        <f xml:space="preserve"> Time!L$155</f>
        <v/>
      </c>
      <c r="M3" s="1" t="str">
        <f xml:space="preserve"> Time!M$155</f>
        <v/>
      </c>
      <c r="N3" s="1" t="str">
        <f xml:space="preserve"> Time!N$155</f>
        <v/>
      </c>
      <c r="O3" s="1" t="str">
        <f xml:space="preserve"> Time!O$155</f>
        <v>PR24</v>
      </c>
      <c r="P3" s="1" t="str">
        <f xml:space="preserve"> Time!P$155</f>
        <v>PR24</v>
      </c>
      <c r="Q3" s="1" t="str">
        <f xml:space="preserve"> Time!Q$155</f>
        <v>PR24</v>
      </c>
      <c r="R3" s="1" t="str">
        <f xml:space="preserve"> Time!R$155</f>
        <v>PR24</v>
      </c>
      <c r="S3" s="1" t="str">
        <f xml:space="preserve"> Time!S$155</f>
        <v>PR24</v>
      </c>
      <c r="T3" s="1" t="str">
        <f xml:space="preserve"> Time!T$155</f>
        <v/>
      </c>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c r="PU3" s="1"/>
      <c r="PV3" s="1"/>
      <c r="PW3" s="1"/>
      <c r="PX3" s="1"/>
      <c r="PY3" s="1"/>
      <c r="PZ3" s="1"/>
      <c r="QA3" s="1"/>
      <c r="QB3" s="1"/>
      <c r="QC3" s="1"/>
      <c r="QD3" s="1"/>
      <c r="QE3" s="1"/>
      <c r="QF3" s="1"/>
      <c r="QG3" s="1"/>
      <c r="QH3" s="1"/>
      <c r="QI3" s="1"/>
      <c r="QJ3" s="1"/>
      <c r="QK3" s="1"/>
      <c r="QL3" s="1"/>
      <c r="QM3" s="1"/>
      <c r="QN3" s="1"/>
      <c r="QO3" s="1"/>
      <c r="QP3" s="1"/>
      <c r="QQ3" s="1"/>
      <c r="QR3" s="1"/>
      <c r="QS3" s="1"/>
      <c r="QT3" s="1"/>
      <c r="QU3" s="1"/>
      <c r="QV3" s="1"/>
      <c r="QW3" s="1"/>
      <c r="QX3" s="1"/>
      <c r="QY3" s="1"/>
      <c r="QZ3" s="1"/>
      <c r="RA3" s="1"/>
      <c r="RB3" s="1"/>
      <c r="RC3" s="1"/>
      <c r="RD3" s="1"/>
      <c r="RE3" s="1"/>
      <c r="RF3" s="1"/>
      <c r="RG3" s="1"/>
      <c r="RH3" s="1"/>
      <c r="RI3" s="1"/>
      <c r="RJ3" s="1"/>
      <c r="RK3" s="1"/>
      <c r="RL3" s="1"/>
      <c r="RM3" s="1"/>
      <c r="RN3" s="1"/>
      <c r="RO3" s="1"/>
      <c r="RP3" s="1"/>
      <c r="RQ3" s="1"/>
      <c r="RR3" s="1"/>
      <c r="RS3" s="1"/>
      <c r="RT3" s="1"/>
      <c r="RU3" s="1"/>
      <c r="RV3" s="1"/>
      <c r="RW3" s="1"/>
      <c r="RX3" s="1"/>
      <c r="RY3" s="1"/>
      <c r="RZ3" s="1"/>
      <c r="SA3" s="1"/>
      <c r="SB3" s="1"/>
      <c r="SC3" s="1"/>
      <c r="SD3" s="1"/>
      <c r="SE3" s="1"/>
      <c r="SF3" s="1"/>
      <c r="SG3" s="1"/>
      <c r="SH3" s="1"/>
      <c r="SI3" s="1"/>
      <c r="SJ3" s="1"/>
      <c r="SK3" s="1"/>
      <c r="SL3" s="1"/>
      <c r="SM3" s="1"/>
      <c r="SN3" s="1"/>
      <c r="SO3" s="1"/>
      <c r="SP3" s="1"/>
      <c r="SQ3" s="1"/>
      <c r="SR3" s="1"/>
      <c r="SS3" s="1"/>
      <c r="ST3" s="1"/>
      <c r="SU3" s="1"/>
      <c r="SV3" s="1"/>
      <c r="SW3" s="1"/>
      <c r="SX3" s="1"/>
      <c r="SY3" s="1"/>
      <c r="SZ3" s="1"/>
      <c r="TA3" s="1"/>
      <c r="TB3" s="1"/>
      <c r="TC3" s="1"/>
      <c r="TD3" s="1"/>
      <c r="TE3" s="1"/>
      <c r="TF3" s="1"/>
      <c r="TG3" s="1"/>
      <c r="TH3" s="1"/>
      <c r="TI3" s="1"/>
      <c r="TJ3" s="1"/>
      <c r="TK3" s="1"/>
      <c r="TL3" s="1"/>
      <c r="TM3" s="1"/>
      <c r="TN3" s="1"/>
      <c r="TO3" s="1"/>
      <c r="TP3" s="1"/>
      <c r="TQ3" s="1"/>
      <c r="TR3" s="1"/>
      <c r="TS3" s="1"/>
      <c r="TT3" s="1"/>
      <c r="TU3" s="1"/>
      <c r="TV3" s="1"/>
      <c r="TW3" s="1"/>
      <c r="TX3" s="1"/>
      <c r="TY3" s="1"/>
      <c r="TZ3" s="1"/>
      <c r="UA3" s="1"/>
      <c r="UB3" s="1"/>
      <c r="UC3" s="1"/>
      <c r="UD3" s="1"/>
      <c r="UE3" s="1"/>
      <c r="UF3" s="1"/>
      <c r="UG3" s="1"/>
      <c r="UH3" s="1"/>
      <c r="UI3" s="1"/>
      <c r="UJ3" s="1"/>
      <c r="UK3" s="1"/>
      <c r="UL3" s="1"/>
      <c r="UM3" s="1"/>
      <c r="UN3" s="1"/>
      <c r="UO3" s="1"/>
      <c r="UP3" s="1"/>
      <c r="UQ3" s="1"/>
      <c r="UR3" s="1"/>
      <c r="US3" s="1"/>
      <c r="UT3" s="1"/>
      <c r="UU3" s="1"/>
      <c r="UV3" s="1"/>
      <c r="UW3" s="1"/>
      <c r="UX3" s="1"/>
      <c r="UY3" s="1"/>
      <c r="UZ3" s="1"/>
      <c r="VA3" s="1"/>
      <c r="VB3" s="1"/>
      <c r="VC3" s="1"/>
      <c r="VD3" s="1"/>
      <c r="VE3" s="1"/>
      <c r="VF3" s="1"/>
      <c r="VG3" s="1"/>
      <c r="VH3" s="1"/>
      <c r="VI3" s="1"/>
      <c r="VJ3" s="1"/>
      <c r="VK3" s="1"/>
      <c r="VL3" s="1"/>
      <c r="VM3" s="1"/>
      <c r="VN3" s="1"/>
      <c r="VO3" s="1"/>
      <c r="VP3" s="1"/>
      <c r="VQ3" s="1"/>
      <c r="VR3" s="1"/>
      <c r="VS3" s="1"/>
      <c r="VT3" s="1"/>
      <c r="VU3" s="1"/>
      <c r="VV3" s="1"/>
      <c r="VW3" s="1"/>
      <c r="VX3" s="1"/>
      <c r="VY3" s="1"/>
      <c r="VZ3" s="1"/>
      <c r="WA3" s="1"/>
      <c r="WB3" s="1"/>
      <c r="WC3" s="1"/>
      <c r="WD3" s="1"/>
      <c r="WE3" s="1"/>
      <c r="WF3" s="1"/>
      <c r="WG3" s="1"/>
      <c r="WH3" s="1"/>
      <c r="WI3" s="1"/>
      <c r="WJ3" s="1"/>
      <c r="WK3" s="1"/>
      <c r="WL3" s="1"/>
      <c r="WM3" s="1"/>
      <c r="WN3" s="1"/>
      <c r="WO3" s="1"/>
      <c r="WP3" s="1"/>
      <c r="WQ3" s="1"/>
      <c r="WR3" s="1"/>
      <c r="WS3" s="1"/>
      <c r="WT3" s="1"/>
      <c r="WU3" s="1"/>
      <c r="WV3" s="1"/>
      <c r="WW3" s="1"/>
      <c r="WX3" s="1"/>
      <c r="WY3" s="1"/>
      <c r="WZ3" s="1"/>
      <c r="XA3" s="1"/>
      <c r="XB3" s="1"/>
      <c r="XC3" s="1"/>
      <c r="XD3" s="1"/>
      <c r="XE3" s="1"/>
      <c r="XF3" s="1"/>
      <c r="XG3" s="1"/>
      <c r="XH3" s="1"/>
      <c r="XI3" s="1"/>
      <c r="XJ3" s="1"/>
      <c r="XK3" s="1"/>
      <c r="XL3" s="1"/>
      <c r="XM3" s="1"/>
      <c r="XN3" s="1"/>
      <c r="XO3" s="1"/>
      <c r="XP3" s="1"/>
      <c r="XQ3" s="1"/>
      <c r="XR3" s="1"/>
      <c r="XS3" s="1"/>
      <c r="XT3" s="1"/>
      <c r="XU3" s="1"/>
      <c r="XV3" s="1"/>
      <c r="XW3" s="1"/>
      <c r="XX3" s="1"/>
      <c r="XY3" s="1"/>
      <c r="XZ3" s="1"/>
      <c r="YA3" s="1"/>
      <c r="YB3" s="1"/>
      <c r="YC3" s="1"/>
      <c r="YD3" s="1"/>
      <c r="YE3" s="1"/>
      <c r="YF3" s="1"/>
      <c r="YG3" s="1"/>
      <c r="YH3" s="1"/>
      <c r="YI3" s="1"/>
      <c r="YJ3" s="1"/>
      <c r="YK3" s="1"/>
      <c r="YL3" s="1"/>
      <c r="YM3" s="1"/>
      <c r="YN3" s="1"/>
      <c r="YO3" s="1"/>
      <c r="YP3" s="1"/>
      <c r="YQ3" s="1"/>
      <c r="YR3" s="1"/>
      <c r="YS3" s="1"/>
      <c r="YT3" s="1"/>
      <c r="YU3" s="1"/>
      <c r="YV3" s="1"/>
      <c r="YW3" s="1"/>
      <c r="YX3" s="1"/>
      <c r="YY3" s="1"/>
      <c r="YZ3" s="1"/>
      <c r="ZA3" s="1"/>
      <c r="ZB3" s="1"/>
      <c r="ZC3" s="1"/>
      <c r="ZD3" s="1"/>
      <c r="ZE3" s="1"/>
      <c r="ZF3" s="1"/>
      <c r="ZG3" s="1"/>
      <c r="ZH3" s="1"/>
      <c r="ZI3" s="1"/>
      <c r="ZJ3" s="1"/>
      <c r="ZK3" s="1"/>
      <c r="ZL3" s="1"/>
      <c r="ZM3" s="1"/>
      <c r="ZN3" s="1"/>
      <c r="ZO3" s="1"/>
      <c r="ZP3" s="1"/>
      <c r="ZQ3" s="1"/>
      <c r="ZR3" s="1"/>
      <c r="ZS3" s="1"/>
      <c r="ZT3" s="1"/>
      <c r="ZU3" s="1"/>
      <c r="ZV3" s="1"/>
      <c r="ZW3" s="1"/>
      <c r="ZX3" s="1"/>
      <c r="ZY3" s="1"/>
      <c r="ZZ3" s="1"/>
    </row>
    <row r="4" spans="1:702" s="11" customFormat="1" x14ac:dyDescent="0.25">
      <c r="A4" s="57"/>
      <c r="B4" s="57"/>
      <c r="C4" s="92"/>
      <c r="D4" s="93"/>
      <c r="E4" s="29" t="s">
        <v>92</v>
      </c>
      <c r="F4" s="32"/>
      <c r="G4" s="29"/>
      <c r="H4" s="29"/>
      <c r="I4" s="29"/>
      <c r="J4" s="11">
        <f xml:space="preserve"> Time!J$163</f>
        <v>2021</v>
      </c>
      <c r="K4" s="11">
        <f xml:space="preserve"> Time!K$163</f>
        <v>2022</v>
      </c>
      <c r="L4" s="11">
        <f xml:space="preserve"> Time!L$163</f>
        <v>2023</v>
      </c>
      <c r="M4" s="11">
        <f xml:space="preserve"> Time!M$163</f>
        <v>2024</v>
      </c>
      <c r="N4" s="11">
        <f xml:space="preserve"> Time!N$163</f>
        <v>2025</v>
      </c>
      <c r="O4" s="11">
        <f xml:space="preserve"> Time!O$163</f>
        <v>2026</v>
      </c>
      <c r="P4" s="11">
        <f xml:space="preserve"> Time!P$163</f>
        <v>2027</v>
      </c>
      <c r="Q4" s="11">
        <f xml:space="preserve"> Time!Q$163</f>
        <v>2028</v>
      </c>
      <c r="R4" s="11">
        <f xml:space="preserve"> Time!R$163</f>
        <v>2029</v>
      </c>
      <c r="S4" s="11">
        <f xml:space="preserve"> Time!S$163</f>
        <v>2030</v>
      </c>
      <c r="T4" s="11">
        <f xml:space="preserve"> Time!T$163</f>
        <v>2031</v>
      </c>
    </row>
    <row r="5" spans="1:702" s="4" customFormat="1" x14ac:dyDescent="0.25">
      <c r="A5" s="57"/>
      <c r="B5" s="57"/>
      <c r="C5" s="92"/>
      <c r="D5" s="93"/>
      <c r="E5" s="29" t="s">
        <v>173</v>
      </c>
      <c r="F5" s="32" t="s">
        <v>853</v>
      </c>
      <c r="G5" s="32" t="s">
        <v>768</v>
      </c>
      <c r="H5" s="32" t="s">
        <v>695</v>
      </c>
      <c r="I5" s="29"/>
      <c r="J5" s="2">
        <f xml:space="preserve"> Time!J$167</f>
        <v>1</v>
      </c>
      <c r="K5" s="2">
        <f xml:space="preserve"> Time!K$167</f>
        <v>2</v>
      </c>
      <c r="L5" s="2">
        <f xml:space="preserve"> Time!L$167</f>
        <v>3</v>
      </c>
      <c r="M5" s="2">
        <f xml:space="preserve"> Time!M$167</f>
        <v>4</v>
      </c>
      <c r="N5" s="2">
        <f xml:space="preserve"> Time!N$167</f>
        <v>5</v>
      </c>
      <c r="O5" s="2">
        <f xml:space="preserve"> Time!O$167</f>
        <v>6</v>
      </c>
      <c r="P5" s="2">
        <f xml:space="preserve"> Time!P$167</f>
        <v>7</v>
      </c>
      <c r="Q5" s="2">
        <f xml:space="preserve"> Time!Q$167</f>
        <v>8</v>
      </c>
      <c r="R5" s="2">
        <f xml:space="preserve"> Time!R$167</f>
        <v>9</v>
      </c>
      <c r="S5" s="2">
        <f xml:space="preserve"> Time!S$167</f>
        <v>10</v>
      </c>
      <c r="T5" s="2">
        <f xml:space="preserve"> Time!T$167</f>
        <v>11</v>
      </c>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row>
    <row r="6" spans="1:702" x14ac:dyDescent="0.25">
      <c r="D6" s="39"/>
      <c r="F6" s="32"/>
      <c r="G6" s="32"/>
      <c r="H6" s="32"/>
    </row>
    <row r="8" spans="1:702" x14ac:dyDescent="0.25">
      <c r="B8" s="32" t="s">
        <v>103</v>
      </c>
    </row>
    <row r="9" spans="1:702" x14ac:dyDescent="0.25">
      <c r="A9" s="14"/>
      <c r="B9" s="14"/>
      <c r="C9" s="21"/>
      <c r="D9" s="22"/>
      <c r="E9" s="17" t="str">
        <f xml:space="preserve"> Inputs!E$134</f>
        <v>Marginal tax rate</v>
      </c>
      <c r="F9" s="13">
        <f xml:space="preserve"> Inputs!F$134</f>
        <v>0</v>
      </c>
      <c r="G9" s="13" t="str">
        <f xml:space="preserve"> Inputs!G$134</f>
        <v>%</v>
      </c>
      <c r="H9" s="13">
        <f xml:space="preserve"> Inputs!H$134</f>
        <v>0</v>
      </c>
      <c r="I9" s="13">
        <f xml:space="preserve"> Inputs!I$134</f>
        <v>0</v>
      </c>
      <c r="J9" s="13">
        <f xml:space="preserve"> Inputs!J$134</f>
        <v>0</v>
      </c>
      <c r="K9" s="13">
        <f xml:space="preserve"> Inputs!K$134</f>
        <v>0</v>
      </c>
      <c r="L9" s="13">
        <f xml:space="preserve"> Inputs!L$134</f>
        <v>0</v>
      </c>
      <c r="M9" s="13">
        <f xml:space="preserve"> Inputs!M$134</f>
        <v>0</v>
      </c>
      <c r="N9" s="13">
        <f xml:space="preserve"> Inputs!N$134</f>
        <v>0</v>
      </c>
      <c r="O9" s="13">
        <f xml:space="preserve"> Inputs!O$134</f>
        <v>0</v>
      </c>
      <c r="P9" s="13">
        <f xml:space="preserve"> Inputs!P$134</f>
        <v>0</v>
      </c>
      <c r="Q9" s="13">
        <f xml:space="preserve"> Inputs!Q$134</f>
        <v>0</v>
      </c>
      <c r="R9" s="13">
        <f xml:space="preserve"> Inputs!R$134</f>
        <v>0</v>
      </c>
      <c r="S9" s="13">
        <f xml:space="preserve"> Inputs!S$134</f>
        <v>0</v>
      </c>
      <c r="T9" s="13">
        <f xml:space="preserve"> Inputs!T$134</f>
        <v>0</v>
      </c>
    </row>
    <row r="10" spans="1:702" x14ac:dyDescent="0.25">
      <c r="A10" s="31"/>
      <c r="B10" s="31"/>
      <c r="C10" s="52"/>
      <c r="D10" s="53"/>
      <c r="E10" s="20" t="s">
        <v>103</v>
      </c>
      <c r="F10" s="20"/>
      <c r="G10" s="20" t="s">
        <v>706</v>
      </c>
      <c r="H10" s="20"/>
      <c r="I10" s="20"/>
      <c r="J10" s="34">
        <f t="shared" ref="J10:T10" si="0" xml:space="preserve"> 1 / ( 1 - J9 ) - 1</f>
        <v>0</v>
      </c>
      <c r="K10" s="34">
        <f t="shared" si="0"/>
        <v>0</v>
      </c>
      <c r="L10" s="34">
        <f t="shared" si="0"/>
        <v>0</v>
      </c>
      <c r="M10" s="34">
        <f t="shared" si="0"/>
        <v>0</v>
      </c>
      <c r="N10" s="34">
        <f t="shared" si="0"/>
        <v>0</v>
      </c>
      <c r="O10" s="34">
        <f t="shared" si="0"/>
        <v>0</v>
      </c>
      <c r="P10" s="34">
        <f t="shared" si="0"/>
        <v>0</v>
      </c>
      <c r="Q10" s="34">
        <f t="shared" si="0"/>
        <v>0</v>
      </c>
      <c r="R10" s="34">
        <f t="shared" si="0"/>
        <v>0</v>
      </c>
      <c r="S10" s="34">
        <f t="shared" si="0"/>
        <v>0</v>
      </c>
      <c r="T10" s="34">
        <f t="shared" si="0"/>
        <v>0</v>
      </c>
    </row>
    <row r="14" spans="1:702" x14ac:dyDescent="0.25">
      <c r="A14" s="32" t="s">
        <v>483</v>
      </c>
    </row>
    <row r="15" spans="1:702" collapsed="1" x14ac:dyDescent="0.25"/>
    <row r="16" spans="1:702" hidden="1" outlineLevel="1" x14ac:dyDescent="0.25">
      <c r="B16" s="32" t="s">
        <v>1107</v>
      </c>
    </row>
    <row r="17" spans="1:20" hidden="1" outlineLevel="1" x14ac:dyDescent="0.25">
      <c r="A17" s="14"/>
      <c r="B17" s="14"/>
      <c r="C17" s="21"/>
      <c r="D17" s="22"/>
      <c r="E17" s="17" t="str">
        <f xml:space="preserve"> 'K-based controls'!E$53</f>
        <v xml:space="preserve">Cost change process revenue adjustments - wholesale - current year (WR) </v>
      </c>
      <c r="F17" s="10">
        <f xml:space="preserve"> 'K-based controls'!F$53</f>
        <v>0</v>
      </c>
      <c r="G17" s="17" t="str">
        <f xml:space="preserve"> 'K-based controls'!G$53</f>
        <v>£m (2022-23 FYA CPIH prices)</v>
      </c>
    </row>
    <row r="18" spans="1:20" hidden="1" outlineLevel="1" x14ac:dyDescent="0.25">
      <c r="A18" s="14"/>
      <c r="B18" s="14"/>
      <c r="C18" s="21"/>
      <c r="D18" s="22"/>
      <c r="E18" s="17" t="str">
        <f xml:space="preserve"> 'K-based controls'!E$54</f>
        <v xml:space="preserve">Cost change process revenue adjustments - wholesale - current year (WN) </v>
      </c>
      <c r="F18" s="10">
        <f xml:space="preserve"> 'K-based controls'!F$54</f>
        <v>0</v>
      </c>
      <c r="G18" s="17" t="str">
        <f xml:space="preserve"> 'K-based controls'!G$54</f>
        <v>£m (2022-23 FYA CPIH prices)</v>
      </c>
    </row>
    <row r="19" spans="1:20" hidden="1" outlineLevel="1" x14ac:dyDescent="0.25">
      <c r="A19" s="14"/>
      <c r="B19" s="14"/>
      <c r="C19" s="21"/>
      <c r="D19" s="22"/>
      <c r="E19" s="17" t="str">
        <f xml:space="preserve"> 'K-based controls'!E$55</f>
        <v xml:space="preserve">Cost change process revenue adjustments - wholesale - current year (WWN) </v>
      </c>
      <c r="F19" s="10">
        <f xml:space="preserve"> 'K-based controls'!F$55</f>
        <v>0</v>
      </c>
      <c r="G19" s="17" t="str">
        <f xml:space="preserve"> 'K-based controls'!G$55</f>
        <v>£m (2022-23 FYA CPIH prices)</v>
      </c>
    </row>
    <row r="20" spans="1:20" hidden="1" outlineLevel="1" x14ac:dyDescent="0.25">
      <c r="A20" s="14"/>
      <c r="B20" s="14"/>
      <c r="C20" s="21"/>
      <c r="D20" s="22"/>
      <c r="E20" s="17" t="str">
        <f xml:space="preserve"> 'K-based controls'!E$56</f>
        <v xml:space="preserve">Cost change process revenue adjustments - wholesale - current year (ADDN1) </v>
      </c>
      <c r="F20" s="10">
        <f xml:space="preserve"> 'K-based controls'!F$56</f>
        <v>0</v>
      </c>
      <c r="G20" s="17" t="str">
        <f xml:space="preserve"> 'K-based controls'!G$56</f>
        <v>£m (2022-23 FYA CPIH prices)</v>
      </c>
    </row>
    <row r="21" spans="1:20" hidden="1" outlineLevel="1" x14ac:dyDescent="0.25">
      <c r="A21" s="14"/>
      <c r="B21" s="14"/>
      <c r="C21" s="21"/>
      <c r="D21" s="22"/>
      <c r="E21" s="17" t="str">
        <f xml:space="preserve"> 'K-based controls'!E$57</f>
        <v xml:space="preserve">Cost change process revenue adjustments - wholesale - current year (ADDN2) </v>
      </c>
      <c r="F21" s="10">
        <f xml:space="preserve"> 'K-based controls'!F$57</f>
        <v>0</v>
      </c>
      <c r="G21" s="17" t="str">
        <f xml:space="preserve"> 'K-based controls'!G$57</f>
        <v>£m (2022-23 FYA CPIH prices)</v>
      </c>
    </row>
    <row r="22" spans="1:20" hidden="1" outlineLevel="1" x14ac:dyDescent="0.25">
      <c r="A22" s="14"/>
      <c r="B22" s="14"/>
      <c r="C22" s="21"/>
      <c r="D22" s="22"/>
      <c r="E22" s="17" t="str">
        <f xml:space="preserve"> Time!E$20</f>
        <v>Year of adjustment to be applied</v>
      </c>
      <c r="F22" s="8">
        <f xml:space="preserve"> Time!F$20</f>
        <v>0</v>
      </c>
      <c r="G22" s="8" t="str">
        <f xml:space="preserve"> Time!G$20</f>
        <v>flag</v>
      </c>
      <c r="H22" s="8">
        <f xml:space="preserve"> Time!H$20</f>
        <v>1</v>
      </c>
      <c r="I22" s="8">
        <f xml:space="preserve"> Time!I$20</f>
        <v>0</v>
      </c>
      <c r="J22" s="8">
        <f xml:space="preserve"> Time!J$20</f>
        <v>0</v>
      </c>
      <c r="K22" s="8">
        <f xml:space="preserve"> Time!K$20</f>
        <v>0</v>
      </c>
      <c r="L22" s="8">
        <f xml:space="preserve"> Time!L$20</f>
        <v>0</v>
      </c>
      <c r="M22" s="8">
        <f xml:space="preserve"> Time!M$20</f>
        <v>0</v>
      </c>
      <c r="N22" s="8">
        <f xml:space="preserve"> Time!N$20</f>
        <v>0</v>
      </c>
      <c r="O22" s="8">
        <f xml:space="preserve"> Time!O$20</f>
        <v>0</v>
      </c>
      <c r="P22" s="8">
        <f xml:space="preserve"> Time!P$20</f>
        <v>0</v>
      </c>
      <c r="Q22" s="8">
        <f xml:space="preserve"> Time!Q$20</f>
        <v>1</v>
      </c>
      <c r="R22" s="8">
        <f xml:space="preserve"> Time!R$20</f>
        <v>0</v>
      </c>
      <c r="S22" s="8">
        <f xml:space="preserve"> Time!S$20</f>
        <v>0</v>
      </c>
      <c r="T22" s="8">
        <f xml:space="preserve"> Time!T$20</f>
        <v>0</v>
      </c>
    </row>
    <row r="23" spans="1:20" hidden="1" outlineLevel="1" x14ac:dyDescent="0.25">
      <c r="E23" s="39" t="s">
        <v>345</v>
      </c>
      <c r="G23" s="39" t="s">
        <v>776</v>
      </c>
      <c r="H23" s="5">
        <f t="shared" ref="H23:H27" si="1" xml:space="preserve"> SUM( J23:T23 )</f>
        <v>0</v>
      </c>
      <c r="J23" s="5">
        <f t="shared" ref="J23:T27" si="2" xml:space="preserve"> $F17 * J$22</f>
        <v>0</v>
      </c>
      <c r="K23" s="5">
        <f t="shared" si="2"/>
        <v>0</v>
      </c>
      <c r="L23" s="5">
        <f t="shared" si="2"/>
        <v>0</v>
      </c>
      <c r="M23" s="5">
        <f t="shared" si="2"/>
        <v>0</v>
      </c>
      <c r="N23" s="5">
        <f t="shared" si="2"/>
        <v>0</v>
      </c>
      <c r="O23" s="5">
        <f t="shared" si="2"/>
        <v>0</v>
      </c>
      <c r="P23" s="5">
        <f t="shared" si="2"/>
        <v>0</v>
      </c>
      <c r="Q23" s="5">
        <f t="shared" si="2"/>
        <v>0</v>
      </c>
      <c r="R23" s="5">
        <f t="shared" si="2"/>
        <v>0</v>
      </c>
      <c r="S23" s="5">
        <f t="shared" si="2"/>
        <v>0</v>
      </c>
      <c r="T23" s="5">
        <f t="shared" si="2"/>
        <v>0</v>
      </c>
    </row>
    <row r="24" spans="1:20" hidden="1" outlineLevel="1" x14ac:dyDescent="0.25">
      <c r="E24" s="39" t="s">
        <v>346</v>
      </c>
      <c r="G24" s="39" t="s">
        <v>776</v>
      </c>
      <c r="H24" s="5">
        <f t="shared" si="1"/>
        <v>0</v>
      </c>
      <c r="J24" s="5">
        <f t="shared" si="2"/>
        <v>0</v>
      </c>
      <c r="K24" s="5">
        <f t="shared" si="2"/>
        <v>0</v>
      </c>
      <c r="L24" s="5">
        <f t="shared" si="2"/>
        <v>0</v>
      </c>
      <c r="M24" s="5">
        <f t="shared" si="2"/>
        <v>0</v>
      </c>
      <c r="N24" s="5">
        <f t="shared" si="2"/>
        <v>0</v>
      </c>
      <c r="O24" s="5">
        <f t="shared" si="2"/>
        <v>0</v>
      </c>
      <c r="P24" s="5">
        <f t="shared" si="2"/>
        <v>0</v>
      </c>
      <c r="Q24" s="5">
        <f t="shared" si="2"/>
        <v>0</v>
      </c>
      <c r="R24" s="5">
        <f t="shared" si="2"/>
        <v>0</v>
      </c>
      <c r="S24" s="5">
        <f t="shared" si="2"/>
        <v>0</v>
      </c>
      <c r="T24" s="5">
        <f t="shared" si="2"/>
        <v>0</v>
      </c>
    </row>
    <row r="25" spans="1:20" hidden="1" outlineLevel="1" x14ac:dyDescent="0.25">
      <c r="E25" s="39" t="s">
        <v>1179</v>
      </c>
      <c r="G25" s="39" t="s">
        <v>776</v>
      </c>
      <c r="H25" s="5">
        <f t="shared" si="1"/>
        <v>0</v>
      </c>
      <c r="J25" s="5">
        <f t="shared" si="2"/>
        <v>0</v>
      </c>
      <c r="K25" s="5">
        <f t="shared" si="2"/>
        <v>0</v>
      </c>
      <c r="L25" s="5">
        <f t="shared" si="2"/>
        <v>0</v>
      </c>
      <c r="M25" s="5">
        <f t="shared" si="2"/>
        <v>0</v>
      </c>
      <c r="N25" s="5">
        <f t="shared" si="2"/>
        <v>0</v>
      </c>
      <c r="O25" s="5">
        <f t="shared" si="2"/>
        <v>0</v>
      </c>
      <c r="P25" s="5">
        <f t="shared" si="2"/>
        <v>0</v>
      </c>
      <c r="Q25" s="5">
        <f t="shared" si="2"/>
        <v>0</v>
      </c>
      <c r="R25" s="5">
        <f t="shared" si="2"/>
        <v>0</v>
      </c>
      <c r="S25" s="5">
        <f t="shared" si="2"/>
        <v>0</v>
      </c>
      <c r="T25" s="5">
        <f t="shared" si="2"/>
        <v>0</v>
      </c>
    </row>
    <row r="26" spans="1:20" hidden="1" outlineLevel="1" x14ac:dyDescent="0.25">
      <c r="E26" s="39" t="s">
        <v>560</v>
      </c>
      <c r="G26" s="39" t="s">
        <v>776</v>
      </c>
      <c r="H26" s="5">
        <f t="shared" si="1"/>
        <v>0</v>
      </c>
      <c r="J26" s="5">
        <f t="shared" si="2"/>
        <v>0</v>
      </c>
      <c r="K26" s="5">
        <f t="shared" si="2"/>
        <v>0</v>
      </c>
      <c r="L26" s="5">
        <f t="shared" si="2"/>
        <v>0</v>
      </c>
      <c r="M26" s="5">
        <f t="shared" si="2"/>
        <v>0</v>
      </c>
      <c r="N26" s="5">
        <f t="shared" si="2"/>
        <v>0</v>
      </c>
      <c r="O26" s="5">
        <f t="shared" si="2"/>
        <v>0</v>
      </c>
      <c r="P26" s="5">
        <f t="shared" si="2"/>
        <v>0</v>
      </c>
      <c r="Q26" s="5">
        <f t="shared" si="2"/>
        <v>0</v>
      </c>
      <c r="R26" s="5">
        <f t="shared" si="2"/>
        <v>0</v>
      </c>
      <c r="S26" s="5">
        <f t="shared" si="2"/>
        <v>0</v>
      </c>
      <c r="T26" s="5">
        <f t="shared" si="2"/>
        <v>0</v>
      </c>
    </row>
    <row r="27" spans="1:20" hidden="1" outlineLevel="1" x14ac:dyDescent="0.25">
      <c r="E27" s="39" t="s">
        <v>1180</v>
      </c>
      <c r="G27" s="39" t="s">
        <v>776</v>
      </c>
      <c r="H27" s="5">
        <f t="shared" si="1"/>
        <v>0</v>
      </c>
      <c r="J27" s="5">
        <f t="shared" si="2"/>
        <v>0</v>
      </c>
      <c r="K27" s="5">
        <f t="shared" si="2"/>
        <v>0</v>
      </c>
      <c r="L27" s="5">
        <f t="shared" si="2"/>
        <v>0</v>
      </c>
      <c r="M27" s="5">
        <f t="shared" si="2"/>
        <v>0</v>
      </c>
      <c r="N27" s="5">
        <f t="shared" si="2"/>
        <v>0</v>
      </c>
      <c r="O27" s="5">
        <f t="shared" si="2"/>
        <v>0</v>
      </c>
      <c r="P27" s="5">
        <f t="shared" si="2"/>
        <v>0</v>
      </c>
      <c r="Q27" s="5">
        <f t="shared" si="2"/>
        <v>0</v>
      </c>
      <c r="R27" s="5">
        <f t="shared" si="2"/>
        <v>0</v>
      </c>
      <c r="S27" s="5">
        <f t="shared" si="2"/>
        <v>0</v>
      </c>
      <c r="T27" s="5">
        <f t="shared" si="2"/>
        <v>0</v>
      </c>
    </row>
    <row r="28" spans="1:20" hidden="1" outlineLevel="1" x14ac:dyDescent="0.25"/>
    <row r="29" spans="1:20" hidden="1" outlineLevel="1" x14ac:dyDescent="0.25"/>
    <row r="30" spans="1:20" hidden="1" outlineLevel="1" x14ac:dyDescent="0.25">
      <c r="B30" s="32" t="s">
        <v>336</v>
      </c>
    </row>
    <row r="31" spans="1:20" hidden="1" outlineLevel="1" x14ac:dyDescent="0.25">
      <c r="E31" s="39" t="str">
        <f t="shared" ref="E31:T31" si="3" xml:space="preserve"> E$23</f>
        <v xml:space="preserve">Cost change process adjustments this year (WR) </v>
      </c>
      <c r="F31" s="5">
        <f t="shared" si="3"/>
        <v>0</v>
      </c>
      <c r="G31" s="5" t="str">
        <f t="shared" si="3"/>
        <v>£m (2022-23 FYA CPIH prices)</v>
      </c>
      <c r="H31" s="5">
        <f t="shared" si="3"/>
        <v>0</v>
      </c>
      <c r="I31" s="5">
        <f t="shared" si="3"/>
        <v>0</v>
      </c>
      <c r="J31" s="5">
        <f t="shared" si="3"/>
        <v>0</v>
      </c>
      <c r="K31" s="5">
        <f t="shared" si="3"/>
        <v>0</v>
      </c>
      <c r="L31" s="5">
        <f t="shared" si="3"/>
        <v>0</v>
      </c>
      <c r="M31" s="5">
        <f t="shared" si="3"/>
        <v>0</v>
      </c>
      <c r="N31" s="5">
        <f t="shared" si="3"/>
        <v>0</v>
      </c>
      <c r="O31" s="5">
        <f t="shared" si="3"/>
        <v>0</v>
      </c>
      <c r="P31" s="5">
        <f t="shared" si="3"/>
        <v>0</v>
      </c>
      <c r="Q31" s="5">
        <f t="shared" si="3"/>
        <v>0</v>
      </c>
      <c r="R31" s="5">
        <f t="shared" si="3"/>
        <v>0</v>
      </c>
      <c r="S31" s="5">
        <f t="shared" si="3"/>
        <v>0</v>
      </c>
      <c r="T31" s="5">
        <f t="shared" si="3"/>
        <v>0</v>
      </c>
    </row>
    <row r="32" spans="1:20" hidden="1" outlineLevel="1" x14ac:dyDescent="0.25">
      <c r="E32" s="39" t="str">
        <f t="shared" ref="E32:T32" si="4" xml:space="preserve"> E$24</f>
        <v xml:space="preserve">Cost change process adjustments this year (WN) </v>
      </c>
      <c r="F32" s="5">
        <f t="shared" si="4"/>
        <v>0</v>
      </c>
      <c r="G32" s="5" t="str">
        <f t="shared" si="4"/>
        <v>£m (2022-23 FYA CPIH prices)</v>
      </c>
      <c r="H32" s="5">
        <f t="shared" si="4"/>
        <v>0</v>
      </c>
      <c r="I32" s="5">
        <f t="shared" si="4"/>
        <v>0</v>
      </c>
      <c r="J32" s="5">
        <f t="shared" si="4"/>
        <v>0</v>
      </c>
      <c r="K32" s="5">
        <f t="shared" si="4"/>
        <v>0</v>
      </c>
      <c r="L32" s="5">
        <f t="shared" si="4"/>
        <v>0</v>
      </c>
      <c r="M32" s="5">
        <f t="shared" si="4"/>
        <v>0</v>
      </c>
      <c r="N32" s="5">
        <f t="shared" si="4"/>
        <v>0</v>
      </c>
      <c r="O32" s="5">
        <f t="shared" si="4"/>
        <v>0</v>
      </c>
      <c r="P32" s="5">
        <f t="shared" si="4"/>
        <v>0</v>
      </c>
      <c r="Q32" s="5">
        <f t="shared" si="4"/>
        <v>0</v>
      </c>
      <c r="R32" s="5">
        <f t="shared" si="4"/>
        <v>0</v>
      </c>
      <c r="S32" s="5">
        <f t="shared" si="4"/>
        <v>0</v>
      </c>
      <c r="T32" s="5">
        <f t="shared" si="4"/>
        <v>0</v>
      </c>
    </row>
    <row r="33" spans="1:20" hidden="1" outlineLevel="1" x14ac:dyDescent="0.25">
      <c r="E33" s="39" t="str">
        <f t="shared" ref="E33:T33" si="5" xml:space="preserve"> E$25</f>
        <v xml:space="preserve">Cost change process adjustments this year (WWN) </v>
      </c>
      <c r="F33" s="5">
        <f t="shared" si="5"/>
        <v>0</v>
      </c>
      <c r="G33" s="5" t="str">
        <f t="shared" si="5"/>
        <v>£m (2022-23 FYA CPIH prices)</v>
      </c>
      <c r="H33" s="5">
        <f t="shared" si="5"/>
        <v>0</v>
      </c>
      <c r="I33" s="5">
        <f t="shared" si="5"/>
        <v>0</v>
      </c>
      <c r="J33" s="5">
        <f t="shared" si="5"/>
        <v>0</v>
      </c>
      <c r="K33" s="5">
        <f t="shared" si="5"/>
        <v>0</v>
      </c>
      <c r="L33" s="5">
        <f t="shared" si="5"/>
        <v>0</v>
      </c>
      <c r="M33" s="5">
        <f t="shared" si="5"/>
        <v>0</v>
      </c>
      <c r="N33" s="5">
        <f t="shared" si="5"/>
        <v>0</v>
      </c>
      <c r="O33" s="5">
        <f t="shared" si="5"/>
        <v>0</v>
      </c>
      <c r="P33" s="5">
        <f t="shared" si="5"/>
        <v>0</v>
      </c>
      <c r="Q33" s="5">
        <f t="shared" si="5"/>
        <v>0</v>
      </c>
      <c r="R33" s="5">
        <f t="shared" si="5"/>
        <v>0</v>
      </c>
      <c r="S33" s="5">
        <f t="shared" si="5"/>
        <v>0</v>
      </c>
      <c r="T33" s="5">
        <f t="shared" si="5"/>
        <v>0</v>
      </c>
    </row>
    <row r="34" spans="1:20" hidden="1" outlineLevel="1" x14ac:dyDescent="0.25">
      <c r="E34" s="39" t="str">
        <f t="shared" ref="E34:T34" si="6" xml:space="preserve"> E$26</f>
        <v xml:space="preserve">Cost change process adjustments this year (ADDN1) </v>
      </c>
      <c r="F34" s="5">
        <f t="shared" si="6"/>
        <v>0</v>
      </c>
      <c r="G34" s="5" t="str">
        <f t="shared" si="6"/>
        <v>£m (2022-23 FYA CPIH prices)</v>
      </c>
      <c r="H34" s="5">
        <f t="shared" si="6"/>
        <v>0</v>
      </c>
      <c r="I34" s="5">
        <f t="shared" si="6"/>
        <v>0</v>
      </c>
      <c r="J34" s="5">
        <f t="shared" si="6"/>
        <v>0</v>
      </c>
      <c r="K34" s="5">
        <f t="shared" si="6"/>
        <v>0</v>
      </c>
      <c r="L34" s="5">
        <f t="shared" si="6"/>
        <v>0</v>
      </c>
      <c r="M34" s="5">
        <f t="shared" si="6"/>
        <v>0</v>
      </c>
      <c r="N34" s="5">
        <f t="shared" si="6"/>
        <v>0</v>
      </c>
      <c r="O34" s="5">
        <f t="shared" si="6"/>
        <v>0</v>
      </c>
      <c r="P34" s="5">
        <f t="shared" si="6"/>
        <v>0</v>
      </c>
      <c r="Q34" s="5">
        <f t="shared" si="6"/>
        <v>0</v>
      </c>
      <c r="R34" s="5">
        <f t="shared" si="6"/>
        <v>0</v>
      </c>
      <c r="S34" s="5">
        <f t="shared" si="6"/>
        <v>0</v>
      </c>
      <c r="T34" s="5">
        <f t="shared" si="6"/>
        <v>0</v>
      </c>
    </row>
    <row r="35" spans="1:20" hidden="1" outlineLevel="1" x14ac:dyDescent="0.25">
      <c r="E35" s="39" t="str">
        <f t="shared" ref="E35:T35" si="7" xml:space="preserve"> E$27</f>
        <v xml:space="preserve">Cost change process adjustments this year (ADDN2) </v>
      </c>
      <c r="F35" s="5">
        <f t="shared" si="7"/>
        <v>0</v>
      </c>
      <c r="G35" s="5" t="str">
        <f t="shared" si="7"/>
        <v>£m (2022-23 FYA CPIH prices)</v>
      </c>
      <c r="H35" s="5">
        <f t="shared" si="7"/>
        <v>0</v>
      </c>
      <c r="I35" s="5">
        <f t="shared" si="7"/>
        <v>0</v>
      </c>
      <c r="J35" s="5">
        <f t="shared" si="7"/>
        <v>0</v>
      </c>
      <c r="K35" s="5">
        <f t="shared" si="7"/>
        <v>0</v>
      </c>
      <c r="L35" s="5">
        <f t="shared" si="7"/>
        <v>0</v>
      </c>
      <c r="M35" s="5">
        <f t="shared" si="7"/>
        <v>0</v>
      </c>
      <c r="N35" s="5">
        <f t="shared" si="7"/>
        <v>0</v>
      </c>
      <c r="O35" s="5">
        <f t="shared" si="7"/>
        <v>0</v>
      </c>
      <c r="P35" s="5">
        <f t="shared" si="7"/>
        <v>0</v>
      </c>
      <c r="Q35" s="5">
        <f t="shared" si="7"/>
        <v>0</v>
      </c>
      <c r="R35" s="5">
        <f t="shared" si="7"/>
        <v>0</v>
      </c>
      <c r="S35" s="5">
        <f t="shared" si="7"/>
        <v>0</v>
      </c>
      <c r="T35" s="5">
        <f t="shared" si="7"/>
        <v>0</v>
      </c>
    </row>
    <row r="36" spans="1:20" hidden="1" outlineLevel="1" x14ac:dyDescent="0.25">
      <c r="A36" s="14"/>
      <c r="B36" s="14"/>
      <c r="C36" s="21"/>
      <c r="D36" s="22"/>
      <c r="E36" s="17" t="str">
        <f xml:space="preserve"> Index!E$40</f>
        <v>November CPIH cumulative inflation factor</v>
      </c>
      <c r="F36" s="16">
        <f xml:space="preserve"> Index!F$40</f>
        <v>0</v>
      </c>
      <c r="G36" s="16" t="str">
        <f xml:space="preserve"> Index!G$40</f>
        <v>factor</v>
      </c>
      <c r="H36" s="16">
        <f xml:space="preserve"> Index!H$40</f>
        <v>0</v>
      </c>
      <c r="I36" s="16">
        <f xml:space="preserve"> Index!I$40</f>
        <v>0</v>
      </c>
      <c r="J36" s="16">
        <f xml:space="preserve"> Index!J$40</f>
        <v>0</v>
      </c>
      <c r="K36" s="16">
        <f xml:space="preserve"> Index!K$40</f>
        <v>0</v>
      </c>
      <c r="L36" s="16">
        <f xml:space="preserve"> Index!L$40</f>
        <v>1</v>
      </c>
      <c r="M36" s="16">
        <f xml:space="preserve"> Index!M$40</f>
        <v>1.0937773882559159</v>
      </c>
      <c r="N36" s="16">
        <f xml:space="preserve"> Index!N$40</f>
        <v>1.1393514460999123</v>
      </c>
      <c r="O36" s="16">
        <f xml:space="preserve"> Index!O$40</f>
        <v>1.179666958808063</v>
      </c>
      <c r="P36" s="16">
        <f xml:space="preserve"> Index!P$40</f>
        <v>1.2244943032427695</v>
      </c>
      <c r="Q36" s="16">
        <f xml:space="preserve"> Index!Q$40</f>
        <v>1.2244943032427695</v>
      </c>
      <c r="R36" s="16">
        <f xml:space="preserve"> Index!R$40</f>
        <v>1.2244943032427695</v>
      </c>
      <c r="S36" s="16">
        <f xml:space="preserve"> Index!S$40</f>
        <v>1.2244943032427695</v>
      </c>
      <c r="T36" s="16">
        <f xml:space="preserve"> Index!T$40</f>
        <v>1.2244943032427695</v>
      </c>
    </row>
    <row r="37" spans="1:20" hidden="1" outlineLevel="1" x14ac:dyDescent="0.25">
      <c r="E37" s="39" t="s">
        <v>877</v>
      </c>
      <c r="G37" s="39" t="s">
        <v>707</v>
      </c>
      <c r="H37" s="5">
        <f t="shared" ref="H37:H41" si="8" xml:space="preserve"> SUM( J37:T37 )</f>
        <v>0</v>
      </c>
      <c r="J37" s="5">
        <f t="shared" ref="J37:T41" si="9" xml:space="preserve"> J31 * J$36</f>
        <v>0</v>
      </c>
      <c r="K37" s="5">
        <f t="shared" si="9"/>
        <v>0</v>
      </c>
      <c r="L37" s="5">
        <f t="shared" si="9"/>
        <v>0</v>
      </c>
      <c r="M37" s="5">
        <f t="shared" si="9"/>
        <v>0</v>
      </c>
      <c r="N37" s="5">
        <f t="shared" si="9"/>
        <v>0</v>
      </c>
      <c r="O37" s="5">
        <f t="shared" si="9"/>
        <v>0</v>
      </c>
      <c r="P37" s="5">
        <f t="shared" si="9"/>
        <v>0</v>
      </c>
      <c r="Q37" s="5">
        <f t="shared" si="9"/>
        <v>0</v>
      </c>
      <c r="R37" s="5">
        <f t="shared" si="9"/>
        <v>0</v>
      </c>
      <c r="S37" s="5">
        <f t="shared" si="9"/>
        <v>0</v>
      </c>
      <c r="T37" s="5">
        <f t="shared" si="9"/>
        <v>0</v>
      </c>
    </row>
    <row r="38" spans="1:20" hidden="1" outlineLevel="1" x14ac:dyDescent="0.25">
      <c r="E38" s="39" t="s">
        <v>789</v>
      </c>
      <c r="G38" s="39" t="s">
        <v>707</v>
      </c>
      <c r="H38" s="5">
        <f t="shared" si="8"/>
        <v>0</v>
      </c>
      <c r="J38" s="5">
        <f t="shared" si="9"/>
        <v>0</v>
      </c>
      <c r="K38" s="5">
        <f t="shared" si="9"/>
        <v>0</v>
      </c>
      <c r="L38" s="5">
        <f t="shared" si="9"/>
        <v>0</v>
      </c>
      <c r="M38" s="5">
        <f t="shared" si="9"/>
        <v>0</v>
      </c>
      <c r="N38" s="5">
        <f t="shared" si="9"/>
        <v>0</v>
      </c>
      <c r="O38" s="5">
        <f t="shared" si="9"/>
        <v>0</v>
      </c>
      <c r="P38" s="5">
        <f t="shared" si="9"/>
        <v>0</v>
      </c>
      <c r="Q38" s="5">
        <f t="shared" si="9"/>
        <v>0</v>
      </c>
      <c r="R38" s="5">
        <f t="shared" si="9"/>
        <v>0</v>
      </c>
      <c r="S38" s="5">
        <f t="shared" si="9"/>
        <v>0</v>
      </c>
      <c r="T38" s="5">
        <f t="shared" si="9"/>
        <v>0</v>
      </c>
    </row>
    <row r="39" spans="1:20" hidden="1" outlineLevel="1" x14ac:dyDescent="0.25">
      <c r="E39" s="39" t="s">
        <v>964</v>
      </c>
      <c r="G39" s="39" t="s">
        <v>707</v>
      </c>
      <c r="H39" s="5">
        <f t="shared" si="8"/>
        <v>0</v>
      </c>
      <c r="J39" s="5">
        <f t="shared" si="9"/>
        <v>0</v>
      </c>
      <c r="K39" s="5">
        <f t="shared" si="9"/>
        <v>0</v>
      </c>
      <c r="L39" s="5">
        <f t="shared" si="9"/>
        <v>0</v>
      </c>
      <c r="M39" s="5">
        <f t="shared" si="9"/>
        <v>0</v>
      </c>
      <c r="N39" s="5">
        <f t="shared" si="9"/>
        <v>0</v>
      </c>
      <c r="O39" s="5">
        <f t="shared" si="9"/>
        <v>0</v>
      </c>
      <c r="P39" s="5">
        <f t="shared" si="9"/>
        <v>0</v>
      </c>
      <c r="Q39" s="5">
        <f t="shared" si="9"/>
        <v>0</v>
      </c>
      <c r="R39" s="5">
        <f t="shared" si="9"/>
        <v>0</v>
      </c>
      <c r="S39" s="5">
        <f t="shared" si="9"/>
        <v>0</v>
      </c>
      <c r="T39" s="5">
        <f t="shared" si="9"/>
        <v>0</v>
      </c>
    </row>
    <row r="40" spans="1:20" hidden="1" outlineLevel="1" x14ac:dyDescent="0.25">
      <c r="E40" s="39" t="s">
        <v>640</v>
      </c>
      <c r="G40" s="39" t="s">
        <v>707</v>
      </c>
      <c r="H40" s="5">
        <f t="shared" si="8"/>
        <v>0</v>
      </c>
      <c r="J40" s="5">
        <f t="shared" si="9"/>
        <v>0</v>
      </c>
      <c r="K40" s="5">
        <f t="shared" si="9"/>
        <v>0</v>
      </c>
      <c r="L40" s="5">
        <f t="shared" si="9"/>
        <v>0</v>
      </c>
      <c r="M40" s="5">
        <f t="shared" si="9"/>
        <v>0</v>
      </c>
      <c r="N40" s="5">
        <f t="shared" si="9"/>
        <v>0</v>
      </c>
      <c r="O40" s="5">
        <f t="shared" si="9"/>
        <v>0</v>
      </c>
      <c r="P40" s="5">
        <f t="shared" si="9"/>
        <v>0</v>
      </c>
      <c r="Q40" s="5">
        <f t="shared" si="9"/>
        <v>0</v>
      </c>
      <c r="R40" s="5">
        <f t="shared" si="9"/>
        <v>0</v>
      </c>
      <c r="S40" s="5">
        <f t="shared" si="9"/>
        <v>0</v>
      </c>
      <c r="T40" s="5">
        <f t="shared" si="9"/>
        <v>0</v>
      </c>
    </row>
    <row r="41" spans="1:20" hidden="1" outlineLevel="1" x14ac:dyDescent="0.25">
      <c r="E41" s="39" t="s">
        <v>109</v>
      </c>
      <c r="G41" s="39" t="s">
        <v>707</v>
      </c>
      <c r="H41" s="5">
        <f t="shared" si="8"/>
        <v>0</v>
      </c>
      <c r="J41" s="5">
        <f t="shared" si="9"/>
        <v>0</v>
      </c>
      <c r="K41" s="5">
        <f t="shared" si="9"/>
        <v>0</v>
      </c>
      <c r="L41" s="5">
        <f t="shared" si="9"/>
        <v>0</v>
      </c>
      <c r="M41" s="5">
        <f t="shared" si="9"/>
        <v>0</v>
      </c>
      <c r="N41" s="5">
        <f t="shared" si="9"/>
        <v>0</v>
      </c>
      <c r="O41" s="5">
        <f t="shared" si="9"/>
        <v>0</v>
      </c>
      <c r="P41" s="5">
        <f t="shared" si="9"/>
        <v>0</v>
      </c>
      <c r="Q41" s="5">
        <f t="shared" si="9"/>
        <v>0</v>
      </c>
      <c r="R41" s="5">
        <f t="shared" si="9"/>
        <v>0</v>
      </c>
      <c r="S41" s="5">
        <f t="shared" si="9"/>
        <v>0</v>
      </c>
      <c r="T41" s="5">
        <f t="shared" si="9"/>
        <v>0</v>
      </c>
    </row>
    <row r="42" spans="1:20" hidden="1" outlineLevel="1" x14ac:dyDescent="0.25"/>
    <row r="43" spans="1:20" hidden="1" outlineLevel="1" x14ac:dyDescent="0.25"/>
    <row r="44" spans="1:20" hidden="1" outlineLevel="1" x14ac:dyDescent="0.25">
      <c r="B44" s="32" t="s">
        <v>104</v>
      </c>
    </row>
    <row r="45" spans="1:20" hidden="1" outlineLevel="1" x14ac:dyDescent="0.25">
      <c r="E45" s="39" t="str">
        <f t="shared" ref="E45:T45" si="10" xml:space="preserve"> E$37</f>
        <v xml:space="preserve">Cost change values nominal prices (WR) </v>
      </c>
      <c r="F45" s="5">
        <f t="shared" si="10"/>
        <v>0</v>
      </c>
      <c r="G45" s="5" t="str">
        <f t="shared" si="10"/>
        <v>£m (nominal)</v>
      </c>
      <c r="H45" s="5">
        <f t="shared" si="10"/>
        <v>0</v>
      </c>
      <c r="I45" s="5">
        <f t="shared" si="10"/>
        <v>0</v>
      </c>
      <c r="J45" s="5">
        <f t="shared" si="10"/>
        <v>0</v>
      </c>
      <c r="K45" s="5">
        <f t="shared" si="10"/>
        <v>0</v>
      </c>
      <c r="L45" s="5">
        <f t="shared" si="10"/>
        <v>0</v>
      </c>
      <c r="M45" s="5">
        <f t="shared" si="10"/>
        <v>0</v>
      </c>
      <c r="N45" s="5">
        <f t="shared" si="10"/>
        <v>0</v>
      </c>
      <c r="O45" s="5">
        <f t="shared" si="10"/>
        <v>0</v>
      </c>
      <c r="P45" s="5">
        <f t="shared" si="10"/>
        <v>0</v>
      </c>
      <c r="Q45" s="5">
        <f t="shared" si="10"/>
        <v>0</v>
      </c>
      <c r="R45" s="5">
        <f t="shared" si="10"/>
        <v>0</v>
      </c>
      <c r="S45" s="5">
        <f t="shared" si="10"/>
        <v>0</v>
      </c>
      <c r="T45" s="5">
        <f t="shared" si="10"/>
        <v>0</v>
      </c>
    </row>
    <row r="46" spans="1:20" hidden="1" outlineLevel="1" x14ac:dyDescent="0.25">
      <c r="E46" s="39" t="str">
        <f t="shared" ref="E46:T46" si="11" xml:space="preserve"> E$38</f>
        <v xml:space="preserve">Cost change values nominal prices (WN) </v>
      </c>
      <c r="F46" s="5">
        <f t="shared" si="11"/>
        <v>0</v>
      </c>
      <c r="G46" s="5" t="str">
        <f t="shared" si="11"/>
        <v>£m (nominal)</v>
      </c>
      <c r="H46" s="5">
        <f t="shared" si="11"/>
        <v>0</v>
      </c>
      <c r="I46" s="5">
        <f t="shared" si="11"/>
        <v>0</v>
      </c>
      <c r="J46" s="5">
        <f t="shared" si="11"/>
        <v>0</v>
      </c>
      <c r="K46" s="5">
        <f t="shared" si="11"/>
        <v>0</v>
      </c>
      <c r="L46" s="5">
        <f t="shared" si="11"/>
        <v>0</v>
      </c>
      <c r="M46" s="5">
        <f t="shared" si="11"/>
        <v>0</v>
      </c>
      <c r="N46" s="5">
        <f t="shared" si="11"/>
        <v>0</v>
      </c>
      <c r="O46" s="5">
        <f t="shared" si="11"/>
        <v>0</v>
      </c>
      <c r="P46" s="5">
        <f t="shared" si="11"/>
        <v>0</v>
      </c>
      <c r="Q46" s="5">
        <f t="shared" si="11"/>
        <v>0</v>
      </c>
      <c r="R46" s="5">
        <f t="shared" si="11"/>
        <v>0</v>
      </c>
      <c r="S46" s="5">
        <f t="shared" si="11"/>
        <v>0</v>
      </c>
      <c r="T46" s="5">
        <f t="shared" si="11"/>
        <v>0</v>
      </c>
    </row>
    <row r="47" spans="1:20" hidden="1" outlineLevel="1" x14ac:dyDescent="0.25">
      <c r="E47" s="39" t="str">
        <f t="shared" ref="E47:T47" si="12" xml:space="preserve"> E$39</f>
        <v xml:space="preserve">Cost change values nominal prices (WWN) </v>
      </c>
      <c r="F47" s="5">
        <f t="shared" si="12"/>
        <v>0</v>
      </c>
      <c r="G47" s="5" t="str">
        <f t="shared" si="12"/>
        <v>£m (nominal)</v>
      </c>
      <c r="H47" s="5">
        <f t="shared" si="12"/>
        <v>0</v>
      </c>
      <c r="I47" s="5">
        <f t="shared" si="12"/>
        <v>0</v>
      </c>
      <c r="J47" s="5">
        <f t="shared" si="12"/>
        <v>0</v>
      </c>
      <c r="K47" s="5">
        <f t="shared" si="12"/>
        <v>0</v>
      </c>
      <c r="L47" s="5">
        <f t="shared" si="12"/>
        <v>0</v>
      </c>
      <c r="M47" s="5">
        <f t="shared" si="12"/>
        <v>0</v>
      </c>
      <c r="N47" s="5">
        <f t="shared" si="12"/>
        <v>0</v>
      </c>
      <c r="O47" s="5">
        <f t="shared" si="12"/>
        <v>0</v>
      </c>
      <c r="P47" s="5">
        <f t="shared" si="12"/>
        <v>0</v>
      </c>
      <c r="Q47" s="5">
        <f t="shared" si="12"/>
        <v>0</v>
      </c>
      <c r="R47" s="5">
        <f t="shared" si="12"/>
        <v>0</v>
      </c>
      <c r="S47" s="5">
        <f t="shared" si="12"/>
        <v>0</v>
      </c>
      <c r="T47" s="5">
        <f t="shared" si="12"/>
        <v>0</v>
      </c>
    </row>
    <row r="48" spans="1:20" hidden="1" outlineLevel="1" x14ac:dyDescent="0.25">
      <c r="E48" s="39" t="str">
        <f t="shared" ref="E48:T48" si="13" xml:space="preserve"> E$40</f>
        <v xml:space="preserve">Cost change values nominal prices (ADDN1) </v>
      </c>
      <c r="F48" s="5">
        <f t="shared" si="13"/>
        <v>0</v>
      </c>
      <c r="G48" s="5" t="str">
        <f t="shared" si="13"/>
        <v>£m (nominal)</v>
      </c>
      <c r="H48" s="5">
        <f t="shared" si="13"/>
        <v>0</v>
      </c>
      <c r="I48" s="5">
        <f t="shared" si="13"/>
        <v>0</v>
      </c>
      <c r="J48" s="5">
        <f t="shared" si="13"/>
        <v>0</v>
      </c>
      <c r="K48" s="5">
        <f t="shared" si="13"/>
        <v>0</v>
      </c>
      <c r="L48" s="5">
        <f t="shared" si="13"/>
        <v>0</v>
      </c>
      <c r="M48" s="5">
        <f t="shared" si="13"/>
        <v>0</v>
      </c>
      <c r="N48" s="5">
        <f t="shared" si="13"/>
        <v>0</v>
      </c>
      <c r="O48" s="5">
        <f t="shared" si="13"/>
        <v>0</v>
      </c>
      <c r="P48" s="5">
        <f t="shared" si="13"/>
        <v>0</v>
      </c>
      <c r="Q48" s="5">
        <f t="shared" si="13"/>
        <v>0</v>
      </c>
      <c r="R48" s="5">
        <f t="shared" si="13"/>
        <v>0</v>
      </c>
      <c r="S48" s="5">
        <f t="shared" si="13"/>
        <v>0</v>
      </c>
      <c r="T48" s="5">
        <f t="shared" si="13"/>
        <v>0</v>
      </c>
    </row>
    <row r="49" spans="2:20" hidden="1" outlineLevel="1" x14ac:dyDescent="0.25">
      <c r="E49" s="39" t="str">
        <f t="shared" ref="E49:T49" si="14" xml:space="preserve"> E$41</f>
        <v xml:space="preserve">Cost change values nominal prices (ADDN2) </v>
      </c>
      <c r="F49" s="5">
        <f t="shared" si="14"/>
        <v>0</v>
      </c>
      <c r="G49" s="5" t="str">
        <f t="shared" si="14"/>
        <v>£m (nominal)</v>
      </c>
      <c r="H49" s="5">
        <f t="shared" si="14"/>
        <v>0</v>
      </c>
      <c r="I49" s="5">
        <f t="shared" si="14"/>
        <v>0</v>
      </c>
      <c r="J49" s="5">
        <f t="shared" si="14"/>
        <v>0</v>
      </c>
      <c r="K49" s="5">
        <f t="shared" si="14"/>
        <v>0</v>
      </c>
      <c r="L49" s="5">
        <f t="shared" si="14"/>
        <v>0</v>
      </c>
      <c r="M49" s="5">
        <f t="shared" si="14"/>
        <v>0</v>
      </c>
      <c r="N49" s="5">
        <f t="shared" si="14"/>
        <v>0</v>
      </c>
      <c r="O49" s="5">
        <f t="shared" si="14"/>
        <v>0</v>
      </c>
      <c r="P49" s="5">
        <f t="shared" si="14"/>
        <v>0</v>
      </c>
      <c r="Q49" s="5">
        <f t="shared" si="14"/>
        <v>0</v>
      </c>
      <c r="R49" s="5">
        <f t="shared" si="14"/>
        <v>0</v>
      </c>
      <c r="S49" s="5">
        <f t="shared" si="14"/>
        <v>0</v>
      </c>
      <c r="T49" s="5">
        <f t="shared" si="14"/>
        <v>0</v>
      </c>
    </row>
    <row r="50" spans="2:20" hidden="1" outlineLevel="1" x14ac:dyDescent="0.25">
      <c r="E50" s="39" t="str">
        <f t="shared" ref="E50:T50" si="15" xml:space="preserve"> E$10</f>
        <v>Tax on Tax geometric uplift</v>
      </c>
      <c r="F50" s="12">
        <f t="shared" si="15"/>
        <v>0</v>
      </c>
      <c r="G50" s="12" t="str">
        <f t="shared" si="15"/>
        <v>%</v>
      </c>
      <c r="H50" s="12">
        <f t="shared" si="15"/>
        <v>0</v>
      </c>
      <c r="I50" s="12">
        <f t="shared" si="15"/>
        <v>0</v>
      </c>
      <c r="J50" s="12">
        <f t="shared" si="15"/>
        <v>0</v>
      </c>
      <c r="K50" s="12">
        <f t="shared" si="15"/>
        <v>0</v>
      </c>
      <c r="L50" s="12">
        <f t="shared" si="15"/>
        <v>0</v>
      </c>
      <c r="M50" s="12">
        <f t="shared" si="15"/>
        <v>0</v>
      </c>
      <c r="N50" s="12">
        <f t="shared" si="15"/>
        <v>0</v>
      </c>
      <c r="O50" s="12">
        <f t="shared" si="15"/>
        <v>0</v>
      </c>
      <c r="P50" s="12">
        <f t="shared" si="15"/>
        <v>0</v>
      </c>
      <c r="Q50" s="12">
        <f t="shared" si="15"/>
        <v>0</v>
      </c>
      <c r="R50" s="12">
        <f t="shared" si="15"/>
        <v>0</v>
      </c>
      <c r="S50" s="12">
        <f t="shared" si="15"/>
        <v>0</v>
      </c>
      <c r="T50" s="12">
        <f t="shared" si="15"/>
        <v>0</v>
      </c>
    </row>
    <row r="51" spans="2:20" hidden="1" outlineLevel="1" x14ac:dyDescent="0.25">
      <c r="E51" s="39" t="s">
        <v>27</v>
      </c>
      <c r="G51" s="39" t="s">
        <v>707</v>
      </c>
      <c r="H51" s="5">
        <f t="shared" ref="H51:H55" si="16" xml:space="preserve"> SUM( J51:T51 )</f>
        <v>0</v>
      </c>
      <c r="J51" s="5">
        <f t="shared" ref="J51:T55" si="17" xml:space="preserve"> J45 * J$50</f>
        <v>0</v>
      </c>
      <c r="K51" s="5">
        <f t="shared" si="17"/>
        <v>0</v>
      </c>
      <c r="L51" s="5">
        <f t="shared" si="17"/>
        <v>0</v>
      </c>
      <c r="M51" s="5">
        <f t="shared" si="17"/>
        <v>0</v>
      </c>
      <c r="N51" s="5">
        <f t="shared" si="17"/>
        <v>0</v>
      </c>
      <c r="O51" s="5">
        <f t="shared" si="17"/>
        <v>0</v>
      </c>
      <c r="P51" s="5">
        <f t="shared" si="17"/>
        <v>0</v>
      </c>
      <c r="Q51" s="5">
        <f t="shared" si="17"/>
        <v>0</v>
      </c>
      <c r="R51" s="5">
        <f t="shared" si="17"/>
        <v>0</v>
      </c>
      <c r="S51" s="5">
        <f t="shared" si="17"/>
        <v>0</v>
      </c>
      <c r="T51" s="5">
        <f t="shared" si="17"/>
        <v>0</v>
      </c>
    </row>
    <row r="52" spans="2:20" hidden="1" outlineLevel="1" x14ac:dyDescent="0.25">
      <c r="E52" s="39" t="s">
        <v>28</v>
      </c>
      <c r="G52" s="39" t="s">
        <v>707</v>
      </c>
      <c r="H52" s="5">
        <f t="shared" si="16"/>
        <v>0</v>
      </c>
      <c r="J52" s="5">
        <f t="shared" si="17"/>
        <v>0</v>
      </c>
      <c r="K52" s="5">
        <f t="shared" si="17"/>
        <v>0</v>
      </c>
      <c r="L52" s="5">
        <f t="shared" si="17"/>
        <v>0</v>
      </c>
      <c r="M52" s="5">
        <f t="shared" si="17"/>
        <v>0</v>
      </c>
      <c r="N52" s="5">
        <f t="shared" si="17"/>
        <v>0</v>
      </c>
      <c r="O52" s="5">
        <f t="shared" si="17"/>
        <v>0</v>
      </c>
      <c r="P52" s="5">
        <f t="shared" si="17"/>
        <v>0</v>
      </c>
      <c r="Q52" s="5">
        <f t="shared" si="17"/>
        <v>0</v>
      </c>
      <c r="R52" s="5">
        <f t="shared" si="17"/>
        <v>0</v>
      </c>
      <c r="S52" s="5">
        <f t="shared" si="17"/>
        <v>0</v>
      </c>
      <c r="T52" s="5">
        <f t="shared" si="17"/>
        <v>0</v>
      </c>
    </row>
    <row r="53" spans="2:20" hidden="1" outlineLevel="1" x14ac:dyDescent="0.25">
      <c r="E53" s="39" t="s">
        <v>260</v>
      </c>
      <c r="G53" s="39" t="s">
        <v>707</v>
      </c>
      <c r="H53" s="5">
        <f t="shared" si="16"/>
        <v>0</v>
      </c>
      <c r="J53" s="5">
        <f t="shared" si="17"/>
        <v>0</v>
      </c>
      <c r="K53" s="5">
        <f t="shared" si="17"/>
        <v>0</v>
      </c>
      <c r="L53" s="5">
        <f t="shared" si="17"/>
        <v>0</v>
      </c>
      <c r="M53" s="5">
        <f t="shared" si="17"/>
        <v>0</v>
      </c>
      <c r="N53" s="5">
        <f t="shared" si="17"/>
        <v>0</v>
      </c>
      <c r="O53" s="5">
        <f t="shared" si="17"/>
        <v>0</v>
      </c>
      <c r="P53" s="5">
        <f t="shared" si="17"/>
        <v>0</v>
      </c>
      <c r="Q53" s="5">
        <f t="shared" si="17"/>
        <v>0</v>
      </c>
      <c r="R53" s="5">
        <f t="shared" si="17"/>
        <v>0</v>
      </c>
      <c r="S53" s="5">
        <f t="shared" si="17"/>
        <v>0</v>
      </c>
      <c r="T53" s="5">
        <f t="shared" si="17"/>
        <v>0</v>
      </c>
    </row>
    <row r="54" spans="2:20" hidden="1" outlineLevel="1" x14ac:dyDescent="0.25">
      <c r="E54" s="39" t="s">
        <v>713</v>
      </c>
      <c r="G54" s="39" t="s">
        <v>707</v>
      </c>
      <c r="H54" s="5">
        <f t="shared" si="16"/>
        <v>0</v>
      </c>
      <c r="J54" s="5">
        <f t="shared" si="17"/>
        <v>0</v>
      </c>
      <c r="K54" s="5">
        <f t="shared" si="17"/>
        <v>0</v>
      </c>
      <c r="L54" s="5">
        <f t="shared" si="17"/>
        <v>0</v>
      </c>
      <c r="M54" s="5">
        <f t="shared" si="17"/>
        <v>0</v>
      </c>
      <c r="N54" s="5">
        <f t="shared" si="17"/>
        <v>0</v>
      </c>
      <c r="O54" s="5">
        <f t="shared" si="17"/>
        <v>0</v>
      </c>
      <c r="P54" s="5">
        <f t="shared" si="17"/>
        <v>0</v>
      </c>
      <c r="Q54" s="5">
        <f t="shared" si="17"/>
        <v>0</v>
      </c>
      <c r="R54" s="5">
        <f t="shared" si="17"/>
        <v>0</v>
      </c>
      <c r="S54" s="5">
        <f t="shared" si="17"/>
        <v>0</v>
      </c>
      <c r="T54" s="5">
        <f t="shared" si="17"/>
        <v>0</v>
      </c>
    </row>
    <row r="55" spans="2:20" hidden="1" outlineLevel="1" x14ac:dyDescent="0.25">
      <c r="E55" s="39" t="s">
        <v>110</v>
      </c>
      <c r="G55" s="39" t="s">
        <v>707</v>
      </c>
      <c r="H55" s="5">
        <f t="shared" si="16"/>
        <v>0</v>
      </c>
      <c r="J55" s="5">
        <f t="shared" si="17"/>
        <v>0</v>
      </c>
      <c r="K55" s="5">
        <f t="shared" si="17"/>
        <v>0</v>
      </c>
      <c r="L55" s="5">
        <f t="shared" si="17"/>
        <v>0</v>
      </c>
      <c r="M55" s="5">
        <f t="shared" si="17"/>
        <v>0</v>
      </c>
      <c r="N55" s="5">
        <f t="shared" si="17"/>
        <v>0</v>
      </c>
      <c r="O55" s="5">
        <f t="shared" si="17"/>
        <v>0</v>
      </c>
      <c r="P55" s="5">
        <f t="shared" si="17"/>
        <v>0</v>
      </c>
      <c r="Q55" s="5">
        <f t="shared" si="17"/>
        <v>0</v>
      </c>
      <c r="R55" s="5">
        <f t="shared" si="17"/>
        <v>0</v>
      </c>
      <c r="S55" s="5">
        <f t="shared" si="17"/>
        <v>0</v>
      </c>
      <c r="T55" s="5">
        <f t="shared" si="17"/>
        <v>0</v>
      </c>
    </row>
    <row r="56" spans="2:20" hidden="1" outlineLevel="1" x14ac:dyDescent="0.25"/>
    <row r="57" spans="2:20" hidden="1" outlineLevel="1" x14ac:dyDescent="0.25"/>
    <row r="58" spans="2:20" hidden="1" outlineLevel="1" x14ac:dyDescent="0.25">
      <c r="B58" s="32" t="s">
        <v>254</v>
      </c>
    </row>
    <row r="59" spans="2:20" hidden="1" outlineLevel="1" x14ac:dyDescent="0.25">
      <c r="E59" s="39" t="str">
        <f t="shared" ref="E59:T59" si="18" xml:space="preserve"> E$37</f>
        <v xml:space="preserve">Cost change values nominal prices (WR) </v>
      </c>
      <c r="F59" s="5">
        <f t="shared" si="18"/>
        <v>0</v>
      </c>
      <c r="G59" s="5" t="str">
        <f t="shared" si="18"/>
        <v>£m (nominal)</v>
      </c>
      <c r="H59" s="5">
        <f t="shared" si="18"/>
        <v>0</v>
      </c>
      <c r="I59" s="5">
        <f t="shared" si="18"/>
        <v>0</v>
      </c>
      <c r="J59" s="5">
        <f t="shared" si="18"/>
        <v>0</v>
      </c>
      <c r="K59" s="5">
        <f t="shared" si="18"/>
        <v>0</v>
      </c>
      <c r="L59" s="5">
        <f t="shared" si="18"/>
        <v>0</v>
      </c>
      <c r="M59" s="5">
        <f t="shared" si="18"/>
        <v>0</v>
      </c>
      <c r="N59" s="5">
        <f t="shared" si="18"/>
        <v>0</v>
      </c>
      <c r="O59" s="5">
        <f t="shared" si="18"/>
        <v>0</v>
      </c>
      <c r="P59" s="5">
        <f t="shared" si="18"/>
        <v>0</v>
      </c>
      <c r="Q59" s="5">
        <f t="shared" si="18"/>
        <v>0</v>
      </c>
      <c r="R59" s="5">
        <f t="shared" si="18"/>
        <v>0</v>
      </c>
      <c r="S59" s="5">
        <f t="shared" si="18"/>
        <v>0</v>
      </c>
      <c r="T59" s="5">
        <f t="shared" si="18"/>
        <v>0</v>
      </c>
    </row>
    <row r="60" spans="2:20" hidden="1" outlineLevel="1" x14ac:dyDescent="0.25">
      <c r="E60" s="39" t="str">
        <f t="shared" ref="E60:T60" si="19" xml:space="preserve"> E$38</f>
        <v xml:space="preserve">Cost change values nominal prices (WN) </v>
      </c>
      <c r="F60" s="5">
        <f t="shared" si="19"/>
        <v>0</v>
      </c>
      <c r="G60" s="5" t="str">
        <f t="shared" si="19"/>
        <v>£m (nominal)</v>
      </c>
      <c r="H60" s="5">
        <f t="shared" si="19"/>
        <v>0</v>
      </c>
      <c r="I60" s="5">
        <f t="shared" si="19"/>
        <v>0</v>
      </c>
      <c r="J60" s="5">
        <f t="shared" si="19"/>
        <v>0</v>
      </c>
      <c r="K60" s="5">
        <f t="shared" si="19"/>
        <v>0</v>
      </c>
      <c r="L60" s="5">
        <f t="shared" si="19"/>
        <v>0</v>
      </c>
      <c r="M60" s="5">
        <f t="shared" si="19"/>
        <v>0</v>
      </c>
      <c r="N60" s="5">
        <f t="shared" si="19"/>
        <v>0</v>
      </c>
      <c r="O60" s="5">
        <f t="shared" si="19"/>
        <v>0</v>
      </c>
      <c r="P60" s="5">
        <f t="shared" si="19"/>
        <v>0</v>
      </c>
      <c r="Q60" s="5">
        <f t="shared" si="19"/>
        <v>0</v>
      </c>
      <c r="R60" s="5">
        <f t="shared" si="19"/>
        <v>0</v>
      </c>
      <c r="S60" s="5">
        <f t="shared" si="19"/>
        <v>0</v>
      </c>
      <c r="T60" s="5">
        <f t="shared" si="19"/>
        <v>0</v>
      </c>
    </row>
    <row r="61" spans="2:20" hidden="1" outlineLevel="1" x14ac:dyDescent="0.25">
      <c r="E61" s="39" t="str">
        <f t="shared" ref="E61:T61" si="20" xml:space="preserve"> E$39</f>
        <v xml:space="preserve">Cost change values nominal prices (WWN) </v>
      </c>
      <c r="F61" s="5">
        <f t="shared" si="20"/>
        <v>0</v>
      </c>
      <c r="G61" s="5" t="str">
        <f t="shared" si="20"/>
        <v>£m (nominal)</v>
      </c>
      <c r="H61" s="5">
        <f t="shared" si="20"/>
        <v>0</v>
      </c>
      <c r="I61" s="5">
        <f t="shared" si="20"/>
        <v>0</v>
      </c>
      <c r="J61" s="5">
        <f t="shared" si="20"/>
        <v>0</v>
      </c>
      <c r="K61" s="5">
        <f t="shared" si="20"/>
        <v>0</v>
      </c>
      <c r="L61" s="5">
        <f t="shared" si="20"/>
        <v>0</v>
      </c>
      <c r="M61" s="5">
        <f t="shared" si="20"/>
        <v>0</v>
      </c>
      <c r="N61" s="5">
        <f t="shared" si="20"/>
        <v>0</v>
      </c>
      <c r="O61" s="5">
        <f t="shared" si="20"/>
        <v>0</v>
      </c>
      <c r="P61" s="5">
        <f t="shared" si="20"/>
        <v>0</v>
      </c>
      <c r="Q61" s="5">
        <f t="shared" si="20"/>
        <v>0</v>
      </c>
      <c r="R61" s="5">
        <f t="shared" si="20"/>
        <v>0</v>
      </c>
      <c r="S61" s="5">
        <f t="shared" si="20"/>
        <v>0</v>
      </c>
      <c r="T61" s="5">
        <f t="shared" si="20"/>
        <v>0</v>
      </c>
    </row>
    <row r="62" spans="2:20" hidden="1" outlineLevel="1" x14ac:dyDescent="0.25">
      <c r="E62" s="39" t="str">
        <f t="shared" ref="E62:T62" si="21" xml:space="preserve"> E$40</f>
        <v xml:space="preserve">Cost change values nominal prices (ADDN1) </v>
      </c>
      <c r="F62" s="5">
        <f t="shared" si="21"/>
        <v>0</v>
      </c>
      <c r="G62" s="5" t="str">
        <f t="shared" si="21"/>
        <v>£m (nominal)</v>
      </c>
      <c r="H62" s="5">
        <f t="shared" si="21"/>
        <v>0</v>
      </c>
      <c r="I62" s="5">
        <f t="shared" si="21"/>
        <v>0</v>
      </c>
      <c r="J62" s="5">
        <f t="shared" si="21"/>
        <v>0</v>
      </c>
      <c r="K62" s="5">
        <f t="shared" si="21"/>
        <v>0</v>
      </c>
      <c r="L62" s="5">
        <f t="shared" si="21"/>
        <v>0</v>
      </c>
      <c r="M62" s="5">
        <f t="shared" si="21"/>
        <v>0</v>
      </c>
      <c r="N62" s="5">
        <f t="shared" si="21"/>
        <v>0</v>
      </c>
      <c r="O62" s="5">
        <f t="shared" si="21"/>
        <v>0</v>
      </c>
      <c r="P62" s="5">
        <f t="shared" si="21"/>
        <v>0</v>
      </c>
      <c r="Q62" s="5">
        <f t="shared" si="21"/>
        <v>0</v>
      </c>
      <c r="R62" s="5">
        <f t="shared" si="21"/>
        <v>0</v>
      </c>
      <c r="S62" s="5">
        <f t="shared" si="21"/>
        <v>0</v>
      </c>
      <c r="T62" s="5">
        <f t="shared" si="21"/>
        <v>0</v>
      </c>
    </row>
    <row r="63" spans="2:20" hidden="1" outlineLevel="1" x14ac:dyDescent="0.25">
      <c r="E63" s="39" t="str">
        <f t="shared" ref="E63:T63" si="22" xml:space="preserve"> E$41</f>
        <v xml:space="preserve">Cost change values nominal prices (ADDN2) </v>
      </c>
      <c r="F63" s="5">
        <f t="shared" si="22"/>
        <v>0</v>
      </c>
      <c r="G63" s="5" t="str">
        <f t="shared" si="22"/>
        <v>£m (nominal)</v>
      </c>
      <c r="H63" s="5">
        <f t="shared" si="22"/>
        <v>0</v>
      </c>
      <c r="I63" s="5">
        <f t="shared" si="22"/>
        <v>0</v>
      </c>
      <c r="J63" s="5">
        <f t="shared" si="22"/>
        <v>0</v>
      </c>
      <c r="K63" s="5">
        <f t="shared" si="22"/>
        <v>0</v>
      </c>
      <c r="L63" s="5">
        <f t="shared" si="22"/>
        <v>0</v>
      </c>
      <c r="M63" s="5">
        <f t="shared" si="22"/>
        <v>0</v>
      </c>
      <c r="N63" s="5">
        <f t="shared" si="22"/>
        <v>0</v>
      </c>
      <c r="O63" s="5">
        <f t="shared" si="22"/>
        <v>0</v>
      </c>
      <c r="P63" s="5">
        <f t="shared" si="22"/>
        <v>0</v>
      </c>
      <c r="Q63" s="5">
        <f t="shared" si="22"/>
        <v>0</v>
      </c>
      <c r="R63" s="5">
        <f t="shared" si="22"/>
        <v>0</v>
      </c>
      <c r="S63" s="5">
        <f t="shared" si="22"/>
        <v>0</v>
      </c>
      <c r="T63" s="5">
        <f t="shared" si="22"/>
        <v>0</v>
      </c>
    </row>
    <row r="64" spans="2:20" hidden="1" outlineLevel="1" x14ac:dyDescent="0.25">
      <c r="E64" s="39" t="str">
        <f t="shared" ref="E64:T64" si="23" xml:space="preserve"> E$51</f>
        <v xml:space="preserve">Tax on nominal cost change process adjustment (WR) </v>
      </c>
      <c r="F64" s="5">
        <f t="shared" si="23"/>
        <v>0</v>
      </c>
      <c r="G64" s="5" t="str">
        <f t="shared" si="23"/>
        <v>£m (nominal)</v>
      </c>
      <c r="H64" s="5">
        <f t="shared" si="23"/>
        <v>0</v>
      </c>
      <c r="I64" s="5">
        <f t="shared" si="23"/>
        <v>0</v>
      </c>
      <c r="J64" s="5">
        <f t="shared" si="23"/>
        <v>0</v>
      </c>
      <c r="K64" s="5">
        <f t="shared" si="23"/>
        <v>0</v>
      </c>
      <c r="L64" s="5">
        <f t="shared" si="23"/>
        <v>0</v>
      </c>
      <c r="M64" s="5">
        <f t="shared" si="23"/>
        <v>0</v>
      </c>
      <c r="N64" s="5">
        <f t="shared" si="23"/>
        <v>0</v>
      </c>
      <c r="O64" s="5">
        <f t="shared" si="23"/>
        <v>0</v>
      </c>
      <c r="P64" s="5">
        <f t="shared" si="23"/>
        <v>0</v>
      </c>
      <c r="Q64" s="5">
        <f t="shared" si="23"/>
        <v>0</v>
      </c>
      <c r="R64" s="5">
        <f t="shared" si="23"/>
        <v>0</v>
      </c>
      <c r="S64" s="5">
        <f t="shared" si="23"/>
        <v>0</v>
      </c>
      <c r="T64" s="5">
        <f t="shared" si="23"/>
        <v>0</v>
      </c>
    </row>
    <row r="65" spans="1:20" hidden="1" outlineLevel="1" x14ac:dyDescent="0.25">
      <c r="E65" s="39" t="str">
        <f t="shared" ref="E65:T65" si="24" xml:space="preserve"> E$52</f>
        <v xml:space="preserve">Tax on nominal cost change process adjustment (WN) </v>
      </c>
      <c r="F65" s="5">
        <f t="shared" si="24"/>
        <v>0</v>
      </c>
      <c r="G65" s="5" t="str">
        <f t="shared" si="24"/>
        <v>£m (nominal)</v>
      </c>
      <c r="H65" s="5">
        <f t="shared" si="24"/>
        <v>0</v>
      </c>
      <c r="I65" s="5">
        <f t="shared" si="24"/>
        <v>0</v>
      </c>
      <c r="J65" s="5">
        <f t="shared" si="24"/>
        <v>0</v>
      </c>
      <c r="K65" s="5">
        <f t="shared" si="24"/>
        <v>0</v>
      </c>
      <c r="L65" s="5">
        <f t="shared" si="24"/>
        <v>0</v>
      </c>
      <c r="M65" s="5">
        <f t="shared" si="24"/>
        <v>0</v>
      </c>
      <c r="N65" s="5">
        <f t="shared" si="24"/>
        <v>0</v>
      </c>
      <c r="O65" s="5">
        <f t="shared" si="24"/>
        <v>0</v>
      </c>
      <c r="P65" s="5">
        <f t="shared" si="24"/>
        <v>0</v>
      </c>
      <c r="Q65" s="5">
        <f t="shared" si="24"/>
        <v>0</v>
      </c>
      <c r="R65" s="5">
        <f t="shared" si="24"/>
        <v>0</v>
      </c>
      <c r="S65" s="5">
        <f t="shared" si="24"/>
        <v>0</v>
      </c>
      <c r="T65" s="5">
        <f t="shared" si="24"/>
        <v>0</v>
      </c>
    </row>
    <row r="66" spans="1:20" hidden="1" outlineLevel="1" x14ac:dyDescent="0.25">
      <c r="E66" s="39" t="str">
        <f t="shared" ref="E66:T66" si="25" xml:space="preserve"> E$53</f>
        <v xml:space="preserve">Tax on nominal cost change process adjustment (WWN) </v>
      </c>
      <c r="F66" s="5">
        <f t="shared" si="25"/>
        <v>0</v>
      </c>
      <c r="G66" s="5" t="str">
        <f t="shared" si="25"/>
        <v>£m (nominal)</v>
      </c>
      <c r="H66" s="5">
        <f t="shared" si="25"/>
        <v>0</v>
      </c>
      <c r="I66" s="5">
        <f t="shared" si="25"/>
        <v>0</v>
      </c>
      <c r="J66" s="5">
        <f t="shared" si="25"/>
        <v>0</v>
      </c>
      <c r="K66" s="5">
        <f t="shared" si="25"/>
        <v>0</v>
      </c>
      <c r="L66" s="5">
        <f t="shared" si="25"/>
        <v>0</v>
      </c>
      <c r="M66" s="5">
        <f t="shared" si="25"/>
        <v>0</v>
      </c>
      <c r="N66" s="5">
        <f t="shared" si="25"/>
        <v>0</v>
      </c>
      <c r="O66" s="5">
        <f t="shared" si="25"/>
        <v>0</v>
      </c>
      <c r="P66" s="5">
        <f t="shared" si="25"/>
        <v>0</v>
      </c>
      <c r="Q66" s="5">
        <f t="shared" si="25"/>
        <v>0</v>
      </c>
      <c r="R66" s="5">
        <f t="shared" si="25"/>
        <v>0</v>
      </c>
      <c r="S66" s="5">
        <f t="shared" si="25"/>
        <v>0</v>
      </c>
      <c r="T66" s="5">
        <f t="shared" si="25"/>
        <v>0</v>
      </c>
    </row>
    <row r="67" spans="1:20" hidden="1" outlineLevel="1" x14ac:dyDescent="0.25">
      <c r="E67" s="39" t="str">
        <f t="shared" ref="E67:T67" si="26" xml:space="preserve"> E$54</f>
        <v xml:space="preserve">Tax on nominal cost change process adjustment (ADDN1) </v>
      </c>
      <c r="F67" s="5">
        <f t="shared" si="26"/>
        <v>0</v>
      </c>
      <c r="G67" s="5" t="str">
        <f t="shared" si="26"/>
        <v>£m (nominal)</v>
      </c>
      <c r="H67" s="5">
        <f t="shared" si="26"/>
        <v>0</v>
      </c>
      <c r="I67" s="5">
        <f t="shared" si="26"/>
        <v>0</v>
      </c>
      <c r="J67" s="5">
        <f t="shared" si="26"/>
        <v>0</v>
      </c>
      <c r="K67" s="5">
        <f t="shared" si="26"/>
        <v>0</v>
      </c>
      <c r="L67" s="5">
        <f t="shared" si="26"/>
        <v>0</v>
      </c>
      <c r="M67" s="5">
        <f t="shared" si="26"/>
        <v>0</v>
      </c>
      <c r="N67" s="5">
        <f t="shared" si="26"/>
        <v>0</v>
      </c>
      <c r="O67" s="5">
        <f t="shared" si="26"/>
        <v>0</v>
      </c>
      <c r="P67" s="5">
        <f t="shared" si="26"/>
        <v>0</v>
      </c>
      <c r="Q67" s="5">
        <f t="shared" si="26"/>
        <v>0</v>
      </c>
      <c r="R67" s="5">
        <f t="shared" si="26"/>
        <v>0</v>
      </c>
      <c r="S67" s="5">
        <f t="shared" si="26"/>
        <v>0</v>
      </c>
      <c r="T67" s="5">
        <f t="shared" si="26"/>
        <v>0</v>
      </c>
    </row>
    <row r="68" spans="1:20" hidden="1" outlineLevel="1" x14ac:dyDescent="0.25">
      <c r="E68" s="39" t="str">
        <f t="shared" ref="E68:T68" si="27" xml:space="preserve"> E$55</f>
        <v xml:space="preserve">Tax on nominal cost change process adjustment (ADDN2) </v>
      </c>
      <c r="F68" s="5">
        <f t="shared" si="27"/>
        <v>0</v>
      </c>
      <c r="G68" s="5" t="str">
        <f t="shared" si="27"/>
        <v>£m (nominal)</v>
      </c>
      <c r="H68" s="5">
        <f t="shared" si="27"/>
        <v>0</v>
      </c>
      <c r="I68" s="5">
        <f t="shared" si="27"/>
        <v>0</v>
      </c>
      <c r="J68" s="5">
        <f t="shared" si="27"/>
        <v>0</v>
      </c>
      <c r="K68" s="5">
        <f t="shared" si="27"/>
        <v>0</v>
      </c>
      <c r="L68" s="5">
        <f t="shared" si="27"/>
        <v>0</v>
      </c>
      <c r="M68" s="5">
        <f t="shared" si="27"/>
        <v>0</v>
      </c>
      <c r="N68" s="5">
        <f t="shared" si="27"/>
        <v>0</v>
      </c>
      <c r="O68" s="5">
        <f t="shared" si="27"/>
        <v>0</v>
      </c>
      <c r="P68" s="5">
        <f t="shared" si="27"/>
        <v>0</v>
      </c>
      <c r="Q68" s="5">
        <f t="shared" si="27"/>
        <v>0</v>
      </c>
      <c r="R68" s="5">
        <f t="shared" si="27"/>
        <v>0</v>
      </c>
      <c r="S68" s="5">
        <f t="shared" si="27"/>
        <v>0</v>
      </c>
      <c r="T68" s="5">
        <f t="shared" si="27"/>
        <v>0</v>
      </c>
    </row>
    <row r="69" spans="1:20" hidden="1" outlineLevel="1" x14ac:dyDescent="0.25">
      <c r="E69" s="39" t="s">
        <v>261</v>
      </c>
      <c r="G69" s="39" t="s">
        <v>707</v>
      </c>
      <c r="H69" s="5">
        <f t="shared" ref="H69:H73" si="28" xml:space="preserve"> SUM( J69:T69 )</f>
        <v>0</v>
      </c>
      <c r="J69" s="5">
        <f t="shared" ref="J69:T73" si="29" xml:space="preserve"> J59 + J64</f>
        <v>0</v>
      </c>
      <c r="K69" s="5">
        <f t="shared" si="29"/>
        <v>0</v>
      </c>
      <c r="L69" s="5">
        <f t="shared" si="29"/>
        <v>0</v>
      </c>
      <c r="M69" s="5">
        <f t="shared" si="29"/>
        <v>0</v>
      </c>
      <c r="N69" s="5">
        <f t="shared" si="29"/>
        <v>0</v>
      </c>
      <c r="O69" s="5">
        <f t="shared" si="29"/>
        <v>0</v>
      </c>
      <c r="P69" s="5">
        <f t="shared" si="29"/>
        <v>0</v>
      </c>
      <c r="Q69" s="5">
        <f t="shared" si="29"/>
        <v>0</v>
      </c>
      <c r="R69" s="5">
        <f t="shared" si="29"/>
        <v>0</v>
      </c>
      <c r="S69" s="5">
        <f t="shared" si="29"/>
        <v>0</v>
      </c>
      <c r="T69" s="5">
        <f t="shared" si="29"/>
        <v>0</v>
      </c>
    </row>
    <row r="70" spans="1:20" hidden="1" outlineLevel="1" x14ac:dyDescent="0.25">
      <c r="E70" s="39" t="s">
        <v>262</v>
      </c>
      <c r="G70" s="39" t="s">
        <v>707</v>
      </c>
      <c r="H70" s="5">
        <f t="shared" si="28"/>
        <v>0</v>
      </c>
      <c r="J70" s="5">
        <f t="shared" si="29"/>
        <v>0</v>
      </c>
      <c r="K70" s="5">
        <f t="shared" si="29"/>
        <v>0</v>
      </c>
      <c r="L70" s="5">
        <f t="shared" si="29"/>
        <v>0</v>
      </c>
      <c r="M70" s="5">
        <f t="shared" si="29"/>
        <v>0</v>
      </c>
      <c r="N70" s="5">
        <f t="shared" si="29"/>
        <v>0</v>
      </c>
      <c r="O70" s="5">
        <f t="shared" si="29"/>
        <v>0</v>
      </c>
      <c r="P70" s="5">
        <f t="shared" si="29"/>
        <v>0</v>
      </c>
      <c r="Q70" s="5">
        <f t="shared" si="29"/>
        <v>0</v>
      </c>
      <c r="R70" s="5">
        <f t="shared" si="29"/>
        <v>0</v>
      </c>
      <c r="S70" s="5">
        <f t="shared" si="29"/>
        <v>0</v>
      </c>
      <c r="T70" s="5">
        <f t="shared" si="29"/>
        <v>0</v>
      </c>
    </row>
    <row r="71" spans="1:20" hidden="1" outlineLevel="1" x14ac:dyDescent="0.25">
      <c r="E71" s="39" t="s">
        <v>641</v>
      </c>
      <c r="G71" s="39" t="s">
        <v>707</v>
      </c>
      <c r="H71" s="5">
        <f t="shared" si="28"/>
        <v>0</v>
      </c>
      <c r="J71" s="5">
        <f t="shared" si="29"/>
        <v>0</v>
      </c>
      <c r="K71" s="5">
        <f t="shared" si="29"/>
        <v>0</v>
      </c>
      <c r="L71" s="5">
        <f t="shared" si="29"/>
        <v>0</v>
      </c>
      <c r="M71" s="5">
        <f t="shared" si="29"/>
        <v>0</v>
      </c>
      <c r="N71" s="5">
        <f t="shared" si="29"/>
        <v>0</v>
      </c>
      <c r="O71" s="5">
        <f t="shared" si="29"/>
        <v>0</v>
      </c>
      <c r="P71" s="5">
        <f t="shared" si="29"/>
        <v>0</v>
      </c>
      <c r="Q71" s="5">
        <f t="shared" si="29"/>
        <v>0</v>
      </c>
      <c r="R71" s="5">
        <f t="shared" si="29"/>
        <v>0</v>
      </c>
      <c r="S71" s="5">
        <f t="shared" si="29"/>
        <v>0</v>
      </c>
      <c r="T71" s="5">
        <f t="shared" si="29"/>
        <v>0</v>
      </c>
    </row>
    <row r="72" spans="1:20" hidden="1" outlineLevel="1" x14ac:dyDescent="0.25">
      <c r="E72" s="39" t="s">
        <v>263</v>
      </c>
      <c r="G72" s="39" t="s">
        <v>707</v>
      </c>
      <c r="H72" s="5">
        <f t="shared" si="28"/>
        <v>0</v>
      </c>
      <c r="J72" s="5">
        <f t="shared" si="29"/>
        <v>0</v>
      </c>
      <c r="K72" s="5">
        <f t="shared" si="29"/>
        <v>0</v>
      </c>
      <c r="L72" s="5">
        <f t="shared" si="29"/>
        <v>0</v>
      </c>
      <c r="M72" s="5">
        <f t="shared" si="29"/>
        <v>0</v>
      </c>
      <c r="N72" s="5">
        <f t="shared" si="29"/>
        <v>0</v>
      </c>
      <c r="O72" s="5">
        <f t="shared" si="29"/>
        <v>0</v>
      </c>
      <c r="P72" s="5">
        <f t="shared" si="29"/>
        <v>0</v>
      </c>
      <c r="Q72" s="5">
        <f t="shared" si="29"/>
        <v>0</v>
      </c>
      <c r="R72" s="5">
        <f t="shared" si="29"/>
        <v>0</v>
      </c>
      <c r="S72" s="5">
        <f t="shared" si="29"/>
        <v>0</v>
      </c>
      <c r="T72" s="5">
        <f t="shared" si="29"/>
        <v>0</v>
      </c>
    </row>
    <row r="73" spans="1:20" hidden="1" outlineLevel="1" x14ac:dyDescent="0.25">
      <c r="E73" s="39" t="s">
        <v>878</v>
      </c>
      <c r="G73" s="39" t="s">
        <v>707</v>
      </c>
      <c r="H73" s="5">
        <f t="shared" si="28"/>
        <v>0</v>
      </c>
      <c r="J73" s="5">
        <f t="shared" si="29"/>
        <v>0</v>
      </c>
      <c r="K73" s="5">
        <f t="shared" si="29"/>
        <v>0</v>
      </c>
      <c r="L73" s="5">
        <f t="shared" si="29"/>
        <v>0</v>
      </c>
      <c r="M73" s="5">
        <f t="shared" si="29"/>
        <v>0</v>
      </c>
      <c r="N73" s="5">
        <f t="shared" si="29"/>
        <v>0</v>
      </c>
      <c r="O73" s="5">
        <f t="shared" si="29"/>
        <v>0</v>
      </c>
      <c r="P73" s="5">
        <f t="shared" si="29"/>
        <v>0</v>
      </c>
      <c r="Q73" s="5">
        <f t="shared" si="29"/>
        <v>0</v>
      </c>
      <c r="R73" s="5">
        <f t="shared" si="29"/>
        <v>0</v>
      </c>
      <c r="S73" s="5">
        <f t="shared" si="29"/>
        <v>0</v>
      </c>
      <c r="T73" s="5">
        <f t="shared" si="29"/>
        <v>0</v>
      </c>
    </row>
    <row r="74" spans="1:20" hidden="1" outlineLevel="1" x14ac:dyDescent="0.25"/>
    <row r="75" spans="1:20" hidden="1" outlineLevel="1" x14ac:dyDescent="0.25"/>
    <row r="76" spans="1:20" hidden="1" outlineLevel="1" x14ac:dyDescent="0.25">
      <c r="B76" s="32" t="s">
        <v>411</v>
      </c>
    </row>
    <row r="77" spans="1:20" hidden="1" outlineLevel="1" x14ac:dyDescent="0.25">
      <c r="A77" s="14"/>
      <c r="B77" s="14"/>
      <c r="C77" s="21"/>
      <c r="D77" s="22"/>
      <c r="E77" s="17" t="str">
        <f xml:space="preserve"> 'K-based controls'!E$199</f>
        <v xml:space="preserve">Allowed revenue - wholesale (WR) </v>
      </c>
      <c r="F77" s="10">
        <f xml:space="preserve"> 'K-based controls'!F$199</f>
        <v>0</v>
      </c>
      <c r="G77" s="10" t="str">
        <f xml:space="preserve"> 'K-based controls'!G$199</f>
        <v>£m (nominal)</v>
      </c>
      <c r="H77" s="10">
        <f xml:space="preserve"> 'K-based controls'!H$199</f>
        <v>0</v>
      </c>
      <c r="I77" s="10">
        <f xml:space="preserve"> 'K-based controls'!I$199</f>
        <v>0</v>
      </c>
      <c r="J77" s="10">
        <f xml:space="preserve"> 'K-based controls'!J$199</f>
        <v>0</v>
      </c>
      <c r="K77" s="10">
        <f xml:space="preserve"> 'K-based controls'!K$199</f>
        <v>0</v>
      </c>
      <c r="L77" s="10">
        <f xml:space="preserve"> 'K-based controls'!L$199</f>
        <v>0</v>
      </c>
      <c r="M77" s="10">
        <f xml:space="preserve"> 'K-based controls'!M$199</f>
        <v>0</v>
      </c>
      <c r="N77" s="10">
        <f xml:space="preserve"> 'K-based controls'!N$199</f>
        <v>0</v>
      </c>
      <c r="O77" s="10">
        <f xml:space="preserve"> 'K-based controls'!O$199</f>
        <v>0</v>
      </c>
      <c r="P77" s="10">
        <f xml:space="preserve"> 'K-based controls'!P$199</f>
        <v>0</v>
      </c>
      <c r="Q77" s="10">
        <f xml:space="preserve"> 'K-based controls'!Q$199</f>
        <v>0</v>
      </c>
      <c r="R77" s="10">
        <f xml:space="preserve"> 'K-based controls'!R$199</f>
        <v>0</v>
      </c>
      <c r="S77" s="10">
        <f xml:space="preserve"> 'K-based controls'!S$199</f>
        <v>0</v>
      </c>
      <c r="T77" s="10">
        <f xml:space="preserve"> 'K-based controls'!T$199</f>
        <v>0</v>
      </c>
    </row>
    <row r="78" spans="1:20" hidden="1" outlineLevel="1" x14ac:dyDescent="0.25">
      <c r="A78" s="14"/>
      <c r="B78" s="14"/>
      <c r="C78" s="21"/>
      <c r="D78" s="22"/>
      <c r="E78" s="17" t="str">
        <f xml:space="preserve"> 'K-based controls'!E$200</f>
        <v xml:space="preserve">Allowed revenue - wholesale (WN) </v>
      </c>
      <c r="F78" s="10">
        <f xml:space="preserve"> 'K-based controls'!F$200</f>
        <v>0</v>
      </c>
      <c r="G78" s="10" t="str">
        <f xml:space="preserve"> 'K-based controls'!G$200</f>
        <v>£m (nominal)</v>
      </c>
      <c r="H78" s="10">
        <f xml:space="preserve"> 'K-based controls'!H$200</f>
        <v>0</v>
      </c>
      <c r="I78" s="10">
        <f xml:space="preserve"> 'K-based controls'!I$200</f>
        <v>0</v>
      </c>
      <c r="J78" s="10">
        <f xml:space="preserve"> 'K-based controls'!J$200</f>
        <v>0</v>
      </c>
      <c r="K78" s="10">
        <f xml:space="preserve"> 'K-based controls'!K$200</f>
        <v>0</v>
      </c>
      <c r="L78" s="10">
        <f xml:space="preserve"> 'K-based controls'!L$200</f>
        <v>0</v>
      </c>
      <c r="M78" s="10">
        <f xml:space="preserve"> 'K-based controls'!M$200</f>
        <v>0</v>
      </c>
      <c r="N78" s="10">
        <f xml:space="preserve"> 'K-based controls'!N$200</f>
        <v>0</v>
      </c>
      <c r="O78" s="10">
        <f xml:space="preserve"> 'K-based controls'!O$200</f>
        <v>0</v>
      </c>
      <c r="P78" s="10">
        <f xml:space="preserve"> 'K-based controls'!P$200</f>
        <v>0</v>
      </c>
      <c r="Q78" s="10">
        <f xml:space="preserve"> 'K-based controls'!Q$200</f>
        <v>0</v>
      </c>
      <c r="R78" s="10">
        <f xml:space="preserve"> 'K-based controls'!R$200</f>
        <v>0</v>
      </c>
      <c r="S78" s="10">
        <f xml:space="preserve"> 'K-based controls'!S$200</f>
        <v>0</v>
      </c>
      <c r="T78" s="10">
        <f xml:space="preserve"> 'K-based controls'!T$200</f>
        <v>0</v>
      </c>
    </row>
    <row r="79" spans="1:20" hidden="1" outlineLevel="1" x14ac:dyDescent="0.25">
      <c r="A79" s="14"/>
      <c r="B79" s="14"/>
      <c r="C79" s="21"/>
      <c r="D79" s="22"/>
      <c r="E79" s="17" t="str">
        <f xml:space="preserve"> 'K-based controls'!E$201</f>
        <v xml:space="preserve">Allowed revenue - wholesale (WWN) </v>
      </c>
      <c r="F79" s="10">
        <f xml:space="preserve"> 'K-based controls'!F$201</f>
        <v>0</v>
      </c>
      <c r="G79" s="10" t="str">
        <f xml:space="preserve"> 'K-based controls'!G$201</f>
        <v>£m (nominal)</v>
      </c>
      <c r="H79" s="10">
        <f xml:space="preserve"> 'K-based controls'!H$201</f>
        <v>0</v>
      </c>
      <c r="I79" s="10">
        <f xml:space="preserve"> 'K-based controls'!I$201</f>
        <v>0</v>
      </c>
      <c r="J79" s="10">
        <f xml:space="preserve"> 'K-based controls'!J$201</f>
        <v>0</v>
      </c>
      <c r="K79" s="10">
        <f xml:space="preserve"> 'K-based controls'!K$201</f>
        <v>0</v>
      </c>
      <c r="L79" s="10">
        <f xml:space="preserve"> 'K-based controls'!L$201</f>
        <v>0</v>
      </c>
      <c r="M79" s="10">
        <f xml:space="preserve"> 'K-based controls'!M$201</f>
        <v>0</v>
      </c>
      <c r="N79" s="10">
        <f xml:space="preserve"> 'K-based controls'!N$201</f>
        <v>0</v>
      </c>
      <c r="O79" s="10">
        <f xml:space="preserve"> 'K-based controls'!O$201</f>
        <v>0</v>
      </c>
      <c r="P79" s="10">
        <f xml:space="preserve"> 'K-based controls'!P$201</f>
        <v>0</v>
      </c>
      <c r="Q79" s="10">
        <f xml:space="preserve"> 'K-based controls'!Q$201</f>
        <v>0</v>
      </c>
      <c r="R79" s="10">
        <f xml:space="preserve"> 'K-based controls'!R$201</f>
        <v>0</v>
      </c>
      <c r="S79" s="10">
        <f xml:space="preserve"> 'K-based controls'!S$201</f>
        <v>0</v>
      </c>
      <c r="T79" s="10">
        <f xml:space="preserve"> 'K-based controls'!T$201</f>
        <v>0</v>
      </c>
    </row>
    <row r="80" spans="1:20" hidden="1" outlineLevel="1" x14ac:dyDescent="0.25">
      <c r="A80" s="14"/>
      <c r="B80" s="14"/>
      <c r="C80" s="21"/>
      <c r="D80" s="22"/>
      <c r="E80" s="17" t="str">
        <f xml:space="preserve"> 'K-based controls'!E$202</f>
        <v xml:space="preserve">Allowed revenue - wholesale (ADDN1) </v>
      </c>
      <c r="F80" s="10">
        <f xml:space="preserve"> 'K-based controls'!F$202</f>
        <v>0</v>
      </c>
      <c r="G80" s="10" t="str">
        <f xml:space="preserve"> 'K-based controls'!G$202</f>
        <v>£m (nominal)</v>
      </c>
      <c r="H80" s="10">
        <f xml:space="preserve"> 'K-based controls'!H$202</f>
        <v>0</v>
      </c>
      <c r="I80" s="10">
        <f xml:space="preserve"> 'K-based controls'!I$202</f>
        <v>0</v>
      </c>
      <c r="J80" s="10">
        <f xml:space="preserve"> 'K-based controls'!J$202</f>
        <v>0</v>
      </c>
      <c r="K80" s="10">
        <f xml:space="preserve"> 'K-based controls'!K$202</f>
        <v>0</v>
      </c>
      <c r="L80" s="10">
        <f xml:space="preserve"> 'K-based controls'!L$202</f>
        <v>0</v>
      </c>
      <c r="M80" s="10">
        <f xml:space="preserve"> 'K-based controls'!M$202</f>
        <v>0</v>
      </c>
      <c r="N80" s="10">
        <f xml:space="preserve"> 'K-based controls'!N$202</f>
        <v>0</v>
      </c>
      <c r="O80" s="10">
        <f xml:space="preserve"> 'K-based controls'!O$202</f>
        <v>0</v>
      </c>
      <c r="P80" s="10">
        <f xml:space="preserve"> 'K-based controls'!P$202</f>
        <v>0</v>
      </c>
      <c r="Q80" s="10">
        <f xml:space="preserve"> 'K-based controls'!Q$202</f>
        <v>0</v>
      </c>
      <c r="R80" s="10">
        <f xml:space="preserve"> 'K-based controls'!R$202</f>
        <v>0</v>
      </c>
      <c r="S80" s="10">
        <f xml:space="preserve"> 'K-based controls'!S$202</f>
        <v>0</v>
      </c>
      <c r="T80" s="10">
        <f xml:space="preserve"> 'K-based controls'!T$202</f>
        <v>0</v>
      </c>
    </row>
    <row r="81" spans="1:20" hidden="1" outlineLevel="1" x14ac:dyDescent="0.25">
      <c r="A81" s="14"/>
      <c r="B81" s="14"/>
      <c r="C81" s="21"/>
      <c r="D81" s="22"/>
      <c r="E81" s="17" t="str">
        <f xml:space="preserve"> 'K-based controls'!E$203</f>
        <v xml:space="preserve">Allowed revenue - wholesale (ADDN2) </v>
      </c>
      <c r="F81" s="10">
        <f xml:space="preserve"> 'K-based controls'!F$203</f>
        <v>0</v>
      </c>
      <c r="G81" s="10" t="str">
        <f xml:space="preserve"> 'K-based controls'!G$203</f>
        <v>£m (nominal)</v>
      </c>
      <c r="H81" s="10">
        <f xml:space="preserve"> 'K-based controls'!H$203</f>
        <v>0</v>
      </c>
      <c r="I81" s="10">
        <f xml:space="preserve"> 'K-based controls'!I$203</f>
        <v>0</v>
      </c>
      <c r="J81" s="10">
        <f xml:space="preserve"> 'K-based controls'!J$203</f>
        <v>0</v>
      </c>
      <c r="K81" s="10">
        <f xml:space="preserve"> 'K-based controls'!K$203</f>
        <v>0</v>
      </c>
      <c r="L81" s="10">
        <f xml:space="preserve"> 'K-based controls'!L$203</f>
        <v>0</v>
      </c>
      <c r="M81" s="10">
        <f xml:space="preserve"> 'K-based controls'!M$203</f>
        <v>0</v>
      </c>
      <c r="N81" s="10">
        <f xml:space="preserve"> 'K-based controls'!N$203</f>
        <v>0</v>
      </c>
      <c r="O81" s="10">
        <f xml:space="preserve"> 'K-based controls'!O$203</f>
        <v>0</v>
      </c>
      <c r="P81" s="10">
        <f xml:space="preserve"> 'K-based controls'!P$203</f>
        <v>0</v>
      </c>
      <c r="Q81" s="10">
        <f xml:space="preserve"> 'K-based controls'!Q$203</f>
        <v>0</v>
      </c>
      <c r="R81" s="10">
        <f xml:space="preserve"> 'K-based controls'!R$203</f>
        <v>0</v>
      </c>
      <c r="S81" s="10">
        <f xml:space="preserve"> 'K-based controls'!S$203</f>
        <v>0</v>
      </c>
      <c r="T81" s="10">
        <f xml:space="preserve"> 'K-based controls'!T$203</f>
        <v>0</v>
      </c>
    </row>
    <row r="82" spans="1:20" hidden="1" outlineLevel="1" x14ac:dyDescent="0.25">
      <c r="E82" s="39" t="str">
        <f t="shared" ref="E82:T82" si="30" xml:space="preserve"> E$69</f>
        <v xml:space="preserve">Total value cost change process (WR) </v>
      </c>
      <c r="F82" s="5">
        <f t="shared" si="30"/>
        <v>0</v>
      </c>
      <c r="G82" s="5" t="str">
        <f t="shared" si="30"/>
        <v>£m (nominal)</v>
      </c>
      <c r="H82" s="5">
        <f t="shared" si="30"/>
        <v>0</v>
      </c>
      <c r="I82" s="5">
        <f t="shared" si="30"/>
        <v>0</v>
      </c>
      <c r="J82" s="5">
        <f t="shared" si="30"/>
        <v>0</v>
      </c>
      <c r="K82" s="5">
        <f t="shared" si="30"/>
        <v>0</v>
      </c>
      <c r="L82" s="5">
        <f t="shared" si="30"/>
        <v>0</v>
      </c>
      <c r="M82" s="5">
        <f t="shared" si="30"/>
        <v>0</v>
      </c>
      <c r="N82" s="5">
        <f t="shared" si="30"/>
        <v>0</v>
      </c>
      <c r="O82" s="5">
        <f t="shared" si="30"/>
        <v>0</v>
      </c>
      <c r="P82" s="5">
        <f t="shared" si="30"/>
        <v>0</v>
      </c>
      <c r="Q82" s="5">
        <f t="shared" si="30"/>
        <v>0</v>
      </c>
      <c r="R82" s="5">
        <f t="shared" si="30"/>
        <v>0</v>
      </c>
      <c r="S82" s="5">
        <f t="shared" si="30"/>
        <v>0</v>
      </c>
      <c r="T82" s="5">
        <f t="shared" si="30"/>
        <v>0</v>
      </c>
    </row>
    <row r="83" spans="1:20" hidden="1" outlineLevel="1" x14ac:dyDescent="0.25">
      <c r="E83" s="39" t="str">
        <f t="shared" ref="E83:T83" si="31" xml:space="preserve"> E$70</f>
        <v xml:space="preserve">Total value cost change process (WN) </v>
      </c>
      <c r="F83" s="5">
        <f t="shared" si="31"/>
        <v>0</v>
      </c>
      <c r="G83" s="5" t="str">
        <f t="shared" si="31"/>
        <v>£m (nominal)</v>
      </c>
      <c r="H83" s="5">
        <f t="shared" si="31"/>
        <v>0</v>
      </c>
      <c r="I83" s="5">
        <f t="shared" si="31"/>
        <v>0</v>
      </c>
      <c r="J83" s="5">
        <f t="shared" si="31"/>
        <v>0</v>
      </c>
      <c r="K83" s="5">
        <f t="shared" si="31"/>
        <v>0</v>
      </c>
      <c r="L83" s="5">
        <f t="shared" si="31"/>
        <v>0</v>
      </c>
      <c r="M83" s="5">
        <f t="shared" si="31"/>
        <v>0</v>
      </c>
      <c r="N83" s="5">
        <f t="shared" si="31"/>
        <v>0</v>
      </c>
      <c r="O83" s="5">
        <f t="shared" si="31"/>
        <v>0</v>
      </c>
      <c r="P83" s="5">
        <f t="shared" si="31"/>
        <v>0</v>
      </c>
      <c r="Q83" s="5">
        <f t="shared" si="31"/>
        <v>0</v>
      </c>
      <c r="R83" s="5">
        <f t="shared" si="31"/>
        <v>0</v>
      </c>
      <c r="S83" s="5">
        <f t="shared" si="31"/>
        <v>0</v>
      </c>
      <c r="T83" s="5">
        <f t="shared" si="31"/>
        <v>0</v>
      </c>
    </row>
    <row r="84" spans="1:20" hidden="1" outlineLevel="1" x14ac:dyDescent="0.25">
      <c r="E84" s="39" t="str">
        <f t="shared" ref="E84:T84" si="32" xml:space="preserve"> E$71</f>
        <v xml:space="preserve">Total value cost change process (WWN) </v>
      </c>
      <c r="F84" s="5">
        <f t="shared" si="32"/>
        <v>0</v>
      </c>
      <c r="G84" s="5" t="str">
        <f t="shared" si="32"/>
        <v>£m (nominal)</v>
      </c>
      <c r="H84" s="5">
        <f t="shared" si="32"/>
        <v>0</v>
      </c>
      <c r="I84" s="5">
        <f t="shared" si="32"/>
        <v>0</v>
      </c>
      <c r="J84" s="5">
        <f t="shared" si="32"/>
        <v>0</v>
      </c>
      <c r="K84" s="5">
        <f t="shared" si="32"/>
        <v>0</v>
      </c>
      <c r="L84" s="5">
        <f t="shared" si="32"/>
        <v>0</v>
      </c>
      <c r="M84" s="5">
        <f t="shared" si="32"/>
        <v>0</v>
      </c>
      <c r="N84" s="5">
        <f t="shared" si="32"/>
        <v>0</v>
      </c>
      <c r="O84" s="5">
        <f t="shared" si="32"/>
        <v>0</v>
      </c>
      <c r="P84" s="5">
        <f t="shared" si="32"/>
        <v>0</v>
      </c>
      <c r="Q84" s="5">
        <f t="shared" si="32"/>
        <v>0</v>
      </c>
      <c r="R84" s="5">
        <f t="shared" si="32"/>
        <v>0</v>
      </c>
      <c r="S84" s="5">
        <f t="shared" si="32"/>
        <v>0</v>
      </c>
      <c r="T84" s="5">
        <f t="shared" si="32"/>
        <v>0</v>
      </c>
    </row>
    <row r="85" spans="1:20" hidden="1" outlineLevel="1" x14ac:dyDescent="0.25">
      <c r="E85" s="39" t="str">
        <f t="shared" ref="E85:T85" si="33" xml:space="preserve"> E$72</f>
        <v xml:space="preserve">Total value cost change process (ADDN1) </v>
      </c>
      <c r="F85" s="5">
        <f t="shared" si="33"/>
        <v>0</v>
      </c>
      <c r="G85" s="5" t="str">
        <f t="shared" si="33"/>
        <v>£m (nominal)</v>
      </c>
      <c r="H85" s="5">
        <f t="shared" si="33"/>
        <v>0</v>
      </c>
      <c r="I85" s="5">
        <f t="shared" si="33"/>
        <v>0</v>
      </c>
      <c r="J85" s="5">
        <f t="shared" si="33"/>
        <v>0</v>
      </c>
      <c r="K85" s="5">
        <f t="shared" si="33"/>
        <v>0</v>
      </c>
      <c r="L85" s="5">
        <f t="shared" si="33"/>
        <v>0</v>
      </c>
      <c r="M85" s="5">
        <f t="shared" si="33"/>
        <v>0</v>
      </c>
      <c r="N85" s="5">
        <f t="shared" si="33"/>
        <v>0</v>
      </c>
      <c r="O85" s="5">
        <f t="shared" si="33"/>
        <v>0</v>
      </c>
      <c r="P85" s="5">
        <f t="shared" si="33"/>
        <v>0</v>
      </c>
      <c r="Q85" s="5">
        <f t="shared" si="33"/>
        <v>0</v>
      </c>
      <c r="R85" s="5">
        <f t="shared" si="33"/>
        <v>0</v>
      </c>
      <c r="S85" s="5">
        <f t="shared" si="33"/>
        <v>0</v>
      </c>
      <c r="T85" s="5">
        <f t="shared" si="33"/>
        <v>0</v>
      </c>
    </row>
    <row r="86" spans="1:20" hidden="1" outlineLevel="1" x14ac:dyDescent="0.25">
      <c r="E86" s="39" t="str">
        <f t="shared" ref="E86:T86" si="34" xml:space="preserve"> E$73</f>
        <v xml:space="preserve">Total value cost change process (ADDN2) </v>
      </c>
      <c r="F86" s="5">
        <f t="shared" si="34"/>
        <v>0</v>
      </c>
      <c r="G86" s="5" t="str">
        <f t="shared" si="34"/>
        <v>£m (nominal)</v>
      </c>
      <c r="H86" s="5">
        <f t="shared" si="34"/>
        <v>0</v>
      </c>
      <c r="I86" s="5">
        <f t="shared" si="34"/>
        <v>0</v>
      </c>
      <c r="J86" s="5">
        <f t="shared" si="34"/>
        <v>0</v>
      </c>
      <c r="K86" s="5">
        <f t="shared" si="34"/>
        <v>0</v>
      </c>
      <c r="L86" s="5">
        <f t="shared" si="34"/>
        <v>0</v>
      </c>
      <c r="M86" s="5">
        <f t="shared" si="34"/>
        <v>0</v>
      </c>
      <c r="N86" s="5">
        <f t="shared" si="34"/>
        <v>0</v>
      </c>
      <c r="O86" s="5">
        <f t="shared" si="34"/>
        <v>0</v>
      </c>
      <c r="P86" s="5">
        <f t="shared" si="34"/>
        <v>0</v>
      </c>
      <c r="Q86" s="5">
        <f t="shared" si="34"/>
        <v>0</v>
      </c>
      <c r="R86" s="5">
        <f t="shared" si="34"/>
        <v>0</v>
      </c>
      <c r="S86" s="5">
        <f t="shared" si="34"/>
        <v>0</v>
      </c>
      <c r="T86" s="5">
        <f t="shared" si="34"/>
        <v>0</v>
      </c>
    </row>
    <row r="87" spans="1:20" hidden="1" outlineLevel="1" x14ac:dyDescent="0.25">
      <c r="A87" s="31"/>
      <c r="B87" s="31"/>
      <c r="C87" s="52"/>
      <c r="D87" s="53"/>
      <c r="E87" s="20" t="s">
        <v>879</v>
      </c>
      <c r="F87" s="20"/>
      <c r="G87" s="20" t="s">
        <v>707</v>
      </c>
      <c r="H87" s="15">
        <f t="shared" ref="H87:H91" si="35" xml:space="preserve"> SUM( J87:T87 )</f>
        <v>0</v>
      </c>
      <c r="I87" s="20"/>
      <c r="J87" s="15">
        <f t="shared" ref="J87:T91" si="36" xml:space="preserve"> J77 + J82</f>
        <v>0</v>
      </c>
      <c r="K87" s="15">
        <f t="shared" si="36"/>
        <v>0</v>
      </c>
      <c r="L87" s="15">
        <f t="shared" si="36"/>
        <v>0</v>
      </c>
      <c r="M87" s="15">
        <f t="shared" si="36"/>
        <v>0</v>
      </c>
      <c r="N87" s="15">
        <f t="shared" si="36"/>
        <v>0</v>
      </c>
      <c r="O87" s="15">
        <f t="shared" si="36"/>
        <v>0</v>
      </c>
      <c r="P87" s="15">
        <f t="shared" si="36"/>
        <v>0</v>
      </c>
      <c r="Q87" s="15">
        <f t="shared" si="36"/>
        <v>0</v>
      </c>
      <c r="R87" s="15">
        <f t="shared" si="36"/>
        <v>0</v>
      </c>
      <c r="S87" s="15">
        <f t="shared" si="36"/>
        <v>0</v>
      </c>
      <c r="T87" s="15">
        <f t="shared" si="36"/>
        <v>0</v>
      </c>
    </row>
    <row r="88" spans="1:20" hidden="1" outlineLevel="1" x14ac:dyDescent="0.25">
      <c r="A88" s="31"/>
      <c r="B88" s="31"/>
      <c r="C88" s="52"/>
      <c r="D88" s="53"/>
      <c r="E88" s="20" t="s">
        <v>790</v>
      </c>
      <c r="F88" s="20"/>
      <c r="G88" s="20" t="s">
        <v>707</v>
      </c>
      <c r="H88" s="15">
        <f t="shared" si="35"/>
        <v>0</v>
      </c>
      <c r="I88" s="20"/>
      <c r="J88" s="15">
        <f t="shared" si="36"/>
        <v>0</v>
      </c>
      <c r="K88" s="15">
        <f t="shared" si="36"/>
        <v>0</v>
      </c>
      <c r="L88" s="15">
        <f t="shared" si="36"/>
        <v>0</v>
      </c>
      <c r="M88" s="15">
        <f t="shared" si="36"/>
        <v>0</v>
      </c>
      <c r="N88" s="15">
        <f t="shared" si="36"/>
        <v>0</v>
      </c>
      <c r="O88" s="15">
        <f t="shared" si="36"/>
        <v>0</v>
      </c>
      <c r="P88" s="15">
        <f t="shared" si="36"/>
        <v>0</v>
      </c>
      <c r="Q88" s="15">
        <f t="shared" si="36"/>
        <v>0</v>
      </c>
      <c r="R88" s="15">
        <f t="shared" si="36"/>
        <v>0</v>
      </c>
      <c r="S88" s="15">
        <f t="shared" si="36"/>
        <v>0</v>
      </c>
      <c r="T88" s="15">
        <f t="shared" si="36"/>
        <v>0</v>
      </c>
    </row>
    <row r="89" spans="1:20" hidden="1" outlineLevel="1" x14ac:dyDescent="0.25">
      <c r="A89" s="31"/>
      <c r="B89" s="31"/>
      <c r="C89" s="52"/>
      <c r="D89" s="53"/>
      <c r="E89" s="20" t="s">
        <v>1181</v>
      </c>
      <c r="F89" s="20"/>
      <c r="G89" s="20" t="s">
        <v>707</v>
      </c>
      <c r="H89" s="15">
        <f t="shared" si="35"/>
        <v>0</v>
      </c>
      <c r="I89" s="20"/>
      <c r="J89" s="15">
        <f t="shared" si="36"/>
        <v>0</v>
      </c>
      <c r="K89" s="15">
        <f t="shared" si="36"/>
        <v>0</v>
      </c>
      <c r="L89" s="15">
        <f t="shared" si="36"/>
        <v>0</v>
      </c>
      <c r="M89" s="15">
        <f t="shared" si="36"/>
        <v>0</v>
      </c>
      <c r="N89" s="15">
        <f t="shared" si="36"/>
        <v>0</v>
      </c>
      <c r="O89" s="15">
        <f t="shared" si="36"/>
        <v>0</v>
      </c>
      <c r="P89" s="15">
        <f t="shared" si="36"/>
        <v>0</v>
      </c>
      <c r="Q89" s="15">
        <f t="shared" si="36"/>
        <v>0</v>
      </c>
      <c r="R89" s="15">
        <f t="shared" si="36"/>
        <v>0</v>
      </c>
      <c r="S89" s="15">
        <f t="shared" si="36"/>
        <v>0</v>
      </c>
      <c r="T89" s="15">
        <f t="shared" si="36"/>
        <v>0</v>
      </c>
    </row>
    <row r="90" spans="1:20" hidden="1" outlineLevel="1" x14ac:dyDescent="0.25">
      <c r="A90" s="31"/>
      <c r="B90" s="31"/>
      <c r="C90" s="52"/>
      <c r="D90" s="53"/>
      <c r="E90" s="20" t="s">
        <v>880</v>
      </c>
      <c r="F90" s="20"/>
      <c r="G90" s="20" t="s">
        <v>707</v>
      </c>
      <c r="H90" s="15">
        <f t="shared" si="35"/>
        <v>0</v>
      </c>
      <c r="I90" s="20"/>
      <c r="J90" s="15">
        <f t="shared" si="36"/>
        <v>0</v>
      </c>
      <c r="K90" s="15">
        <f t="shared" si="36"/>
        <v>0</v>
      </c>
      <c r="L90" s="15">
        <f t="shared" si="36"/>
        <v>0</v>
      </c>
      <c r="M90" s="15">
        <f t="shared" si="36"/>
        <v>0</v>
      </c>
      <c r="N90" s="15">
        <f t="shared" si="36"/>
        <v>0</v>
      </c>
      <c r="O90" s="15">
        <f t="shared" si="36"/>
        <v>0</v>
      </c>
      <c r="P90" s="15">
        <f t="shared" si="36"/>
        <v>0</v>
      </c>
      <c r="Q90" s="15">
        <f t="shared" si="36"/>
        <v>0</v>
      </c>
      <c r="R90" s="15">
        <f t="shared" si="36"/>
        <v>0</v>
      </c>
      <c r="S90" s="15">
        <f t="shared" si="36"/>
        <v>0</v>
      </c>
      <c r="T90" s="15">
        <f t="shared" si="36"/>
        <v>0</v>
      </c>
    </row>
    <row r="91" spans="1:20" hidden="1" outlineLevel="1" x14ac:dyDescent="0.25">
      <c r="A91" s="31"/>
      <c r="B91" s="31"/>
      <c r="C91" s="52"/>
      <c r="D91" s="53"/>
      <c r="E91" s="20" t="s">
        <v>264</v>
      </c>
      <c r="F91" s="20"/>
      <c r="G91" s="20" t="s">
        <v>707</v>
      </c>
      <c r="H91" s="15">
        <f t="shared" si="35"/>
        <v>0</v>
      </c>
      <c r="I91" s="20"/>
      <c r="J91" s="15">
        <f t="shared" si="36"/>
        <v>0</v>
      </c>
      <c r="K91" s="15">
        <f t="shared" si="36"/>
        <v>0</v>
      </c>
      <c r="L91" s="15">
        <f t="shared" si="36"/>
        <v>0</v>
      </c>
      <c r="M91" s="15">
        <f t="shared" si="36"/>
        <v>0</v>
      </c>
      <c r="N91" s="15">
        <f t="shared" si="36"/>
        <v>0</v>
      </c>
      <c r="O91" s="15">
        <f t="shared" si="36"/>
        <v>0</v>
      </c>
      <c r="P91" s="15">
        <f t="shared" si="36"/>
        <v>0</v>
      </c>
      <c r="Q91" s="15">
        <f t="shared" si="36"/>
        <v>0</v>
      </c>
      <c r="R91" s="15">
        <f t="shared" si="36"/>
        <v>0</v>
      </c>
      <c r="S91" s="15">
        <f t="shared" si="36"/>
        <v>0</v>
      </c>
      <c r="T91" s="15">
        <f t="shared" si="36"/>
        <v>0</v>
      </c>
    </row>
    <row r="92" spans="1:20" hidden="1" outlineLevel="1" x14ac:dyDescent="0.25"/>
    <row r="95" spans="1:20" x14ac:dyDescent="0.25">
      <c r="A95" s="32" t="s">
        <v>187</v>
      </c>
    </row>
    <row r="96" spans="1:20" collapsed="1" x14ac:dyDescent="0.25"/>
    <row r="97" spans="1:20" hidden="1" outlineLevel="1" x14ac:dyDescent="0.25">
      <c r="B97" s="32" t="s">
        <v>1172</v>
      </c>
    </row>
    <row r="98" spans="1:20" hidden="1" outlineLevel="1" x14ac:dyDescent="0.25">
      <c r="A98" s="14"/>
      <c r="B98" s="14"/>
      <c r="C98" s="21"/>
      <c r="D98" s="22"/>
      <c r="E98" s="17" t="str">
        <f xml:space="preserve"> 'K-based controls'!E$162</f>
        <v xml:space="preserve">Payments after abatements and deferrals, other bespoke adjustments &amp; delivery adjustments - wholesale (WR) </v>
      </c>
      <c r="F98" s="10">
        <f xml:space="preserve"> 'K-based controls'!F$162</f>
        <v>0</v>
      </c>
      <c r="G98" s="17" t="str">
        <f xml:space="preserve"> 'K-based controls'!G$162</f>
        <v>£m (2022-23 FYA CPIH prices)</v>
      </c>
    </row>
    <row r="99" spans="1:20" hidden="1" outlineLevel="1" x14ac:dyDescent="0.25">
      <c r="A99" s="14"/>
      <c r="B99" s="14"/>
      <c r="C99" s="21"/>
      <c r="D99" s="22"/>
      <c r="E99" s="17" t="str">
        <f xml:space="preserve"> 'K-based controls'!E$163</f>
        <v xml:space="preserve">Payments after abatements and deferrals, other bespoke adjustments &amp; delivery adjustments - wholesale (WN) </v>
      </c>
      <c r="F99" s="10">
        <f xml:space="preserve"> 'K-based controls'!F$163</f>
        <v>0</v>
      </c>
      <c r="G99" s="17" t="str">
        <f xml:space="preserve"> 'K-based controls'!G$163</f>
        <v>£m (2022-23 FYA CPIH prices)</v>
      </c>
    </row>
    <row r="100" spans="1:20" hidden="1" outlineLevel="1" x14ac:dyDescent="0.25">
      <c r="A100" s="14"/>
      <c r="B100" s="14"/>
      <c r="C100" s="21"/>
      <c r="D100" s="22"/>
      <c r="E100" s="17" t="str">
        <f xml:space="preserve"> 'K-based controls'!E$164</f>
        <v xml:space="preserve">Payments after abatements and deferrals, other bespoke adjustments &amp; delivery adjustments - wholesale (WWN) </v>
      </c>
      <c r="F100" s="10">
        <f xml:space="preserve"> 'K-based controls'!F$164</f>
        <v>0</v>
      </c>
      <c r="G100" s="17" t="str">
        <f xml:space="preserve"> 'K-based controls'!G$164</f>
        <v>£m (2022-23 FYA CPIH prices)</v>
      </c>
    </row>
    <row r="101" spans="1:20" hidden="1" outlineLevel="1" x14ac:dyDescent="0.25">
      <c r="A101" s="14"/>
      <c r="B101" s="14"/>
      <c r="C101" s="21"/>
      <c r="D101" s="22"/>
      <c r="E101" s="17" t="str">
        <f xml:space="preserve"> 'K-based controls'!E$165</f>
        <v xml:space="preserve">Payments after abatements and deferrals, other bespoke adjustments &amp; delivery adjustments - wholesale (ADDN1) </v>
      </c>
      <c r="F101" s="10">
        <f xml:space="preserve"> 'K-based controls'!F$165</f>
        <v>0</v>
      </c>
      <c r="G101" s="17" t="str">
        <f xml:space="preserve"> 'K-based controls'!G$165</f>
        <v>£m (2022-23 FYA CPIH prices)</v>
      </c>
    </row>
    <row r="102" spans="1:20" hidden="1" outlineLevel="1" x14ac:dyDescent="0.25">
      <c r="A102" s="14"/>
      <c r="B102" s="14"/>
      <c r="C102" s="21"/>
      <c r="D102" s="22"/>
      <c r="E102" s="17" t="str">
        <f xml:space="preserve"> 'K-based controls'!E$166</f>
        <v xml:space="preserve">Payments after abatements and deferrals, other bespoke adjustments &amp; delivery adjustments - wholesale (ADDN2) </v>
      </c>
      <c r="F102" s="10">
        <f xml:space="preserve"> 'K-based controls'!F$166</f>
        <v>0</v>
      </c>
      <c r="G102" s="17" t="str">
        <f xml:space="preserve"> 'K-based controls'!G$166</f>
        <v>£m (2022-23 FYA CPIH prices)</v>
      </c>
    </row>
    <row r="103" spans="1:20" hidden="1" outlineLevel="1" x14ac:dyDescent="0.25">
      <c r="A103" s="14"/>
      <c r="B103" s="14"/>
      <c r="C103" s="21"/>
      <c r="D103" s="22"/>
      <c r="E103" s="17" t="str">
        <f xml:space="preserve"> Time!E$20</f>
        <v>Year of adjustment to be applied</v>
      </c>
      <c r="F103" s="8">
        <f xml:space="preserve"> Time!F$20</f>
        <v>0</v>
      </c>
      <c r="G103" s="8" t="str">
        <f xml:space="preserve"> Time!G$20</f>
        <v>flag</v>
      </c>
      <c r="H103" s="8">
        <f xml:space="preserve"> Time!H$20</f>
        <v>1</v>
      </c>
      <c r="I103" s="8">
        <f xml:space="preserve"> Time!I$20</f>
        <v>0</v>
      </c>
      <c r="J103" s="8">
        <f xml:space="preserve"> Time!J$20</f>
        <v>0</v>
      </c>
      <c r="K103" s="8">
        <f xml:space="preserve"> Time!K$20</f>
        <v>0</v>
      </c>
      <c r="L103" s="8">
        <f xml:space="preserve"> Time!L$20</f>
        <v>0</v>
      </c>
      <c r="M103" s="8">
        <f xml:space="preserve"> Time!M$20</f>
        <v>0</v>
      </c>
      <c r="N103" s="8">
        <f xml:space="preserve"> Time!N$20</f>
        <v>0</v>
      </c>
      <c r="O103" s="8">
        <f xml:space="preserve"> Time!O$20</f>
        <v>0</v>
      </c>
      <c r="P103" s="8">
        <f xml:space="preserve"> Time!P$20</f>
        <v>0</v>
      </c>
      <c r="Q103" s="8">
        <f xml:space="preserve"> Time!Q$20</f>
        <v>1</v>
      </c>
      <c r="R103" s="8">
        <f xml:space="preserve"> Time!R$20</f>
        <v>0</v>
      </c>
      <c r="S103" s="8">
        <f xml:space="preserve"> Time!S$20</f>
        <v>0</v>
      </c>
      <c r="T103" s="8">
        <f xml:space="preserve"> Time!T$20</f>
        <v>0</v>
      </c>
    </row>
    <row r="104" spans="1:20" hidden="1" outlineLevel="1" x14ac:dyDescent="0.25">
      <c r="A104" s="31"/>
      <c r="B104" s="31"/>
      <c r="C104" s="52"/>
      <c r="D104" s="53"/>
      <c r="E104" s="20" t="s">
        <v>492</v>
      </c>
      <c r="F104" s="20"/>
      <c r="G104" s="20" t="s">
        <v>776</v>
      </c>
      <c r="H104" s="15">
        <f t="shared" ref="H104:H108" si="37" xml:space="preserve"> SUM( J104:T104 )</f>
        <v>0</v>
      </c>
      <c r="I104" s="20"/>
      <c r="J104" s="15">
        <f t="shared" ref="J104:T108" si="38" xml:space="preserve"> $F98 * J$103</f>
        <v>0</v>
      </c>
      <c r="K104" s="15">
        <f t="shared" si="38"/>
        <v>0</v>
      </c>
      <c r="L104" s="15">
        <f t="shared" si="38"/>
        <v>0</v>
      </c>
      <c r="M104" s="15">
        <f t="shared" si="38"/>
        <v>0</v>
      </c>
      <c r="N104" s="15">
        <f t="shared" si="38"/>
        <v>0</v>
      </c>
      <c r="O104" s="15">
        <f t="shared" si="38"/>
        <v>0</v>
      </c>
      <c r="P104" s="15">
        <f t="shared" si="38"/>
        <v>0</v>
      </c>
      <c r="Q104" s="15">
        <f t="shared" si="38"/>
        <v>0</v>
      </c>
      <c r="R104" s="15">
        <f t="shared" si="38"/>
        <v>0</v>
      </c>
      <c r="S104" s="15">
        <f t="shared" si="38"/>
        <v>0</v>
      </c>
      <c r="T104" s="15">
        <f t="shared" si="38"/>
        <v>0</v>
      </c>
    </row>
    <row r="105" spans="1:20" hidden="1" outlineLevel="1" x14ac:dyDescent="0.25">
      <c r="A105" s="31"/>
      <c r="B105" s="31"/>
      <c r="C105" s="52"/>
      <c r="D105" s="53"/>
      <c r="E105" s="20" t="s">
        <v>493</v>
      </c>
      <c r="F105" s="20"/>
      <c r="G105" s="20" t="s">
        <v>776</v>
      </c>
      <c r="H105" s="15">
        <f t="shared" si="37"/>
        <v>0</v>
      </c>
      <c r="I105" s="20"/>
      <c r="J105" s="15">
        <f t="shared" si="38"/>
        <v>0</v>
      </c>
      <c r="K105" s="15">
        <f t="shared" si="38"/>
        <v>0</v>
      </c>
      <c r="L105" s="15">
        <f t="shared" si="38"/>
        <v>0</v>
      </c>
      <c r="M105" s="15">
        <f t="shared" si="38"/>
        <v>0</v>
      </c>
      <c r="N105" s="15">
        <f t="shared" si="38"/>
        <v>0</v>
      </c>
      <c r="O105" s="15">
        <f t="shared" si="38"/>
        <v>0</v>
      </c>
      <c r="P105" s="15">
        <f t="shared" si="38"/>
        <v>0</v>
      </c>
      <c r="Q105" s="15">
        <f t="shared" si="38"/>
        <v>0</v>
      </c>
      <c r="R105" s="15">
        <f t="shared" si="38"/>
        <v>0</v>
      </c>
      <c r="S105" s="15">
        <f t="shared" si="38"/>
        <v>0</v>
      </c>
      <c r="T105" s="15">
        <f t="shared" si="38"/>
        <v>0</v>
      </c>
    </row>
    <row r="106" spans="1:20" hidden="1" outlineLevel="1" x14ac:dyDescent="0.25">
      <c r="A106" s="31"/>
      <c r="B106" s="31"/>
      <c r="C106" s="52"/>
      <c r="D106" s="53"/>
      <c r="E106" s="20" t="s">
        <v>881</v>
      </c>
      <c r="F106" s="20"/>
      <c r="G106" s="20" t="s">
        <v>776</v>
      </c>
      <c r="H106" s="15">
        <f t="shared" si="37"/>
        <v>0</v>
      </c>
      <c r="I106" s="20"/>
      <c r="J106" s="15">
        <f t="shared" si="38"/>
        <v>0</v>
      </c>
      <c r="K106" s="15">
        <f t="shared" si="38"/>
        <v>0</v>
      </c>
      <c r="L106" s="15">
        <f t="shared" si="38"/>
        <v>0</v>
      </c>
      <c r="M106" s="15">
        <f t="shared" si="38"/>
        <v>0</v>
      </c>
      <c r="N106" s="15">
        <f t="shared" si="38"/>
        <v>0</v>
      </c>
      <c r="O106" s="15">
        <f t="shared" si="38"/>
        <v>0</v>
      </c>
      <c r="P106" s="15">
        <f t="shared" si="38"/>
        <v>0</v>
      </c>
      <c r="Q106" s="15">
        <f t="shared" si="38"/>
        <v>0</v>
      </c>
      <c r="R106" s="15">
        <f t="shared" si="38"/>
        <v>0</v>
      </c>
      <c r="S106" s="15">
        <f t="shared" si="38"/>
        <v>0</v>
      </c>
      <c r="T106" s="15">
        <f t="shared" si="38"/>
        <v>0</v>
      </c>
    </row>
    <row r="107" spans="1:20" hidden="1" outlineLevel="1" x14ac:dyDescent="0.25">
      <c r="A107" s="31"/>
      <c r="B107" s="31"/>
      <c r="C107" s="52"/>
      <c r="D107" s="53"/>
      <c r="E107" s="20" t="s">
        <v>347</v>
      </c>
      <c r="F107" s="20"/>
      <c r="G107" s="20" t="s">
        <v>776</v>
      </c>
      <c r="H107" s="15">
        <f t="shared" si="37"/>
        <v>0</v>
      </c>
      <c r="I107" s="20"/>
      <c r="J107" s="15">
        <f t="shared" si="38"/>
        <v>0</v>
      </c>
      <c r="K107" s="15">
        <f t="shared" si="38"/>
        <v>0</v>
      </c>
      <c r="L107" s="15">
        <f t="shared" si="38"/>
        <v>0</v>
      </c>
      <c r="M107" s="15">
        <f t="shared" si="38"/>
        <v>0</v>
      </c>
      <c r="N107" s="15">
        <f t="shared" si="38"/>
        <v>0</v>
      </c>
      <c r="O107" s="15">
        <f t="shared" si="38"/>
        <v>0</v>
      </c>
      <c r="P107" s="15">
        <f t="shared" si="38"/>
        <v>0</v>
      </c>
      <c r="Q107" s="15">
        <f t="shared" si="38"/>
        <v>0</v>
      </c>
      <c r="R107" s="15">
        <f t="shared" si="38"/>
        <v>0</v>
      </c>
      <c r="S107" s="15">
        <f t="shared" si="38"/>
        <v>0</v>
      </c>
      <c r="T107" s="15">
        <f t="shared" si="38"/>
        <v>0</v>
      </c>
    </row>
    <row r="108" spans="1:20" hidden="1" outlineLevel="1" x14ac:dyDescent="0.25">
      <c r="A108" s="31"/>
      <c r="B108" s="31"/>
      <c r="C108" s="52"/>
      <c r="D108" s="53"/>
      <c r="E108" s="20" t="s">
        <v>965</v>
      </c>
      <c r="F108" s="20"/>
      <c r="G108" s="20" t="s">
        <v>776</v>
      </c>
      <c r="H108" s="15">
        <f t="shared" si="37"/>
        <v>0</v>
      </c>
      <c r="I108" s="20"/>
      <c r="J108" s="15">
        <f t="shared" si="38"/>
        <v>0</v>
      </c>
      <c r="K108" s="15">
        <f t="shared" si="38"/>
        <v>0</v>
      </c>
      <c r="L108" s="15">
        <f t="shared" si="38"/>
        <v>0</v>
      </c>
      <c r="M108" s="15">
        <f t="shared" si="38"/>
        <v>0</v>
      </c>
      <c r="N108" s="15">
        <f t="shared" si="38"/>
        <v>0</v>
      </c>
      <c r="O108" s="15">
        <f t="shared" si="38"/>
        <v>0</v>
      </c>
      <c r="P108" s="15">
        <f t="shared" si="38"/>
        <v>0</v>
      </c>
      <c r="Q108" s="15">
        <f t="shared" si="38"/>
        <v>0</v>
      </c>
      <c r="R108" s="15">
        <f t="shared" si="38"/>
        <v>0</v>
      </c>
      <c r="S108" s="15">
        <f t="shared" si="38"/>
        <v>0</v>
      </c>
      <c r="T108" s="15">
        <f t="shared" si="38"/>
        <v>0</v>
      </c>
    </row>
    <row r="109" spans="1:20" hidden="1" outlineLevel="1" x14ac:dyDescent="0.25"/>
    <row r="110" spans="1:20" hidden="1" outlineLevel="1" x14ac:dyDescent="0.25"/>
    <row r="111" spans="1:20" hidden="1" outlineLevel="1" x14ac:dyDescent="0.25">
      <c r="B111" s="32" t="s">
        <v>337</v>
      </c>
    </row>
    <row r="112" spans="1:20" hidden="1" outlineLevel="1" x14ac:dyDescent="0.25">
      <c r="E112" s="39" t="str">
        <f t="shared" ref="E112:T112" si="39" xml:space="preserve"> E$104</f>
        <v xml:space="preserve">Payments after abatements and deferrals and other bespoke adjustments this year - wholesale (WR) </v>
      </c>
      <c r="F112" s="5">
        <f t="shared" si="39"/>
        <v>0</v>
      </c>
      <c r="G112" s="5" t="str">
        <f t="shared" si="39"/>
        <v>£m (2022-23 FYA CPIH prices)</v>
      </c>
      <c r="H112" s="5">
        <f t="shared" si="39"/>
        <v>0</v>
      </c>
      <c r="I112" s="5">
        <f t="shared" si="39"/>
        <v>0</v>
      </c>
      <c r="J112" s="5">
        <f t="shared" si="39"/>
        <v>0</v>
      </c>
      <c r="K112" s="5">
        <f t="shared" si="39"/>
        <v>0</v>
      </c>
      <c r="L112" s="5">
        <f t="shared" si="39"/>
        <v>0</v>
      </c>
      <c r="M112" s="5">
        <f t="shared" si="39"/>
        <v>0</v>
      </c>
      <c r="N112" s="5">
        <f t="shared" si="39"/>
        <v>0</v>
      </c>
      <c r="O112" s="5">
        <f t="shared" si="39"/>
        <v>0</v>
      </c>
      <c r="P112" s="5">
        <f t="shared" si="39"/>
        <v>0</v>
      </c>
      <c r="Q112" s="5">
        <f t="shared" si="39"/>
        <v>0</v>
      </c>
      <c r="R112" s="5">
        <f t="shared" si="39"/>
        <v>0</v>
      </c>
      <c r="S112" s="5">
        <f t="shared" si="39"/>
        <v>0</v>
      </c>
      <c r="T112" s="5">
        <f t="shared" si="39"/>
        <v>0</v>
      </c>
    </row>
    <row r="113" spans="1:20" hidden="1" outlineLevel="1" x14ac:dyDescent="0.25">
      <c r="E113" s="39" t="str">
        <f t="shared" ref="E113:T113" si="40" xml:space="preserve"> E$105</f>
        <v xml:space="preserve">Payments after abatements and deferrals and other bespoke adjustments this year - wholesale (WN) </v>
      </c>
      <c r="F113" s="5">
        <f t="shared" si="40"/>
        <v>0</v>
      </c>
      <c r="G113" s="5" t="str">
        <f t="shared" si="40"/>
        <v>£m (2022-23 FYA CPIH prices)</v>
      </c>
      <c r="H113" s="5">
        <f t="shared" si="40"/>
        <v>0</v>
      </c>
      <c r="I113" s="5">
        <f t="shared" si="40"/>
        <v>0</v>
      </c>
      <c r="J113" s="5">
        <f t="shared" si="40"/>
        <v>0</v>
      </c>
      <c r="K113" s="5">
        <f t="shared" si="40"/>
        <v>0</v>
      </c>
      <c r="L113" s="5">
        <f t="shared" si="40"/>
        <v>0</v>
      </c>
      <c r="M113" s="5">
        <f t="shared" si="40"/>
        <v>0</v>
      </c>
      <c r="N113" s="5">
        <f t="shared" si="40"/>
        <v>0</v>
      </c>
      <c r="O113" s="5">
        <f t="shared" si="40"/>
        <v>0</v>
      </c>
      <c r="P113" s="5">
        <f t="shared" si="40"/>
        <v>0</v>
      </c>
      <c r="Q113" s="5">
        <f t="shared" si="40"/>
        <v>0</v>
      </c>
      <c r="R113" s="5">
        <f t="shared" si="40"/>
        <v>0</v>
      </c>
      <c r="S113" s="5">
        <f t="shared" si="40"/>
        <v>0</v>
      </c>
      <c r="T113" s="5">
        <f t="shared" si="40"/>
        <v>0</v>
      </c>
    </row>
    <row r="114" spans="1:20" hidden="1" outlineLevel="1" x14ac:dyDescent="0.25">
      <c r="E114" s="39" t="str">
        <f t="shared" ref="E114:T114" si="41" xml:space="preserve"> E$106</f>
        <v xml:space="preserve">Payments after abatements and deferrals and other bespoke adjustments this year - wholesale (WWN) </v>
      </c>
      <c r="F114" s="5">
        <f t="shared" si="41"/>
        <v>0</v>
      </c>
      <c r="G114" s="5" t="str">
        <f t="shared" si="41"/>
        <v>£m (2022-23 FYA CPIH prices)</v>
      </c>
      <c r="H114" s="5">
        <f t="shared" si="41"/>
        <v>0</v>
      </c>
      <c r="I114" s="5">
        <f t="shared" si="41"/>
        <v>0</v>
      </c>
      <c r="J114" s="5">
        <f t="shared" si="41"/>
        <v>0</v>
      </c>
      <c r="K114" s="5">
        <f t="shared" si="41"/>
        <v>0</v>
      </c>
      <c r="L114" s="5">
        <f t="shared" si="41"/>
        <v>0</v>
      </c>
      <c r="M114" s="5">
        <f t="shared" si="41"/>
        <v>0</v>
      </c>
      <c r="N114" s="5">
        <f t="shared" si="41"/>
        <v>0</v>
      </c>
      <c r="O114" s="5">
        <f t="shared" si="41"/>
        <v>0</v>
      </c>
      <c r="P114" s="5">
        <f t="shared" si="41"/>
        <v>0</v>
      </c>
      <c r="Q114" s="5">
        <f t="shared" si="41"/>
        <v>0</v>
      </c>
      <c r="R114" s="5">
        <f t="shared" si="41"/>
        <v>0</v>
      </c>
      <c r="S114" s="5">
        <f t="shared" si="41"/>
        <v>0</v>
      </c>
      <c r="T114" s="5">
        <f t="shared" si="41"/>
        <v>0</v>
      </c>
    </row>
    <row r="115" spans="1:20" hidden="1" outlineLevel="1" x14ac:dyDescent="0.25">
      <c r="E115" s="39" t="str">
        <f t="shared" ref="E115:T115" si="42" xml:space="preserve"> E$107</f>
        <v xml:space="preserve">Payments after abatements and deferrals and other bespoke adjustments this year - wholesale (ADDN1) </v>
      </c>
      <c r="F115" s="5">
        <f t="shared" si="42"/>
        <v>0</v>
      </c>
      <c r="G115" s="5" t="str">
        <f t="shared" si="42"/>
        <v>£m (2022-23 FYA CPIH prices)</v>
      </c>
      <c r="H115" s="5">
        <f t="shared" si="42"/>
        <v>0</v>
      </c>
      <c r="I115" s="5">
        <f t="shared" si="42"/>
        <v>0</v>
      </c>
      <c r="J115" s="5">
        <f t="shared" si="42"/>
        <v>0</v>
      </c>
      <c r="K115" s="5">
        <f t="shared" si="42"/>
        <v>0</v>
      </c>
      <c r="L115" s="5">
        <f t="shared" si="42"/>
        <v>0</v>
      </c>
      <c r="M115" s="5">
        <f t="shared" si="42"/>
        <v>0</v>
      </c>
      <c r="N115" s="5">
        <f t="shared" si="42"/>
        <v>0</v>
      </c>
      <c r="O115" s="5">
        <f t="shared" si="42"/>
        <v>0</v>
      </c>
      <c r="P115" s="5">
        <f t="shared" si="42"/>
        <v>0</v>
      </c>
      <c r="Q115" s="5">
        <f t="shared" si="42"/>
        <v>0</v>
      </c>
      <c r="R115" s="5">
        <f t="shared" si="42"/>
        <v>0</v>
      </c>
      <c r="S115" s="5">
        <f t="shared" si="42"/>
        <v>0</v>
      </c>
      <c r="T115" s="5">
        <f t="shared" si="42"/>
        <v>0</v>
      </c>
    </row>
    <row r="116" spans="1:20" hidden="1" outlineLevel="1" x14ac:dyDescent="0.25">
      <c r="E116" s="39" t="str">
        <f t="shared" ref="E116:T116" si="43" xml:space="preserve"> E$108</f>
        <v xml:space="preserve">Payments after abatements and deferrals and other bespoke adjustments this year - wholesale (ADDN2) </v>
      </c>
      <c r="F116" s="5">
        <f t="shared" si="43"/>
        <v>0</v>
      </c>
      <c r="G116" s="5" t="str">
        <f t="shared" si="43"/>
        <v>£m (2022-23 FYA CPIH prices)</v>
      </c>
      <c r="H116" s="5">
        <f t="shared" si="43"/>
        <v>0</v>
      </c>
      <c r="I116" s="5">
        <f t="shared" si="43"/>
        <v>0</v>
      </c>
      <c r="J116" s="5">
        <f t="shared" si="43"/>
        <v>0</v>
      </c>
      <c r="K116" s="5">
        <f t="shared" si="43"/>
        <v>0</v>
      </c>
      <c r="L116" s="5">
        <f t="shared" si="43"/>
        <v>0</v>
      </c>
      <c r="M116" s="5">
        <f t="shared" si="43"/>
        <v>0</v>
      </c>
      <c r="N116" s="5">
        <f t="shared" si="43"/>
        <v>0</v>
      </c>
      <c r="O116" s="5">
        <f t="shared" si="43"/>
        <v>0</v>
      </c>
      <c r="P116" s="5">
        <f t="shared" si="43"/>
        <v>0</v>
      </c>
      <c r="Q116" s="5">
        <f t="shared" si="43"/>
        <v>0</v>
      </c>
      <c r="R116" s="5">
        <f t="shared" si="43"/>
        <v>0</v>
      </c>
      <c r="S116" s="5">
        <f t="shared" si="43"/>
        <v>0</v>
      </c>
      <c r="T116" s="5">
        <f t="shared" si="43"/>
        <v>0</v>
      </c>
    </row>
    <row r="117" spans="1:20" hidden="1" outlineLevel="1" x14ac:dyDescent="0.25">
      <c r="A117" s="14"/>
      <c r="B117" s="14"/>
      <c r="C117" s="21"/>
      <c r="D117" s="22"/>
      <c r="E117" s="17" t="str">
        <f xml:space="preserve"> Index!E$40</f>
        <v>November CPIH cumulative inflation factor</v>
      </c>
      <c r="F117" s="16">
        <f xml:space="preserve"> Index!F$40</f>
        <v>0</v>
      </c>
      <c r="G117" s="16" t="str">
        <f xml:space="preserve"> Index!G$40</f>
        <v>factor</v>
      </c>
      <c r="H117" s="16">
        <f xml:space="preserve"> Index!H$40</f>
        <v>0</v>
      </c>
      <c r="I117" s="16">
        <f xml:space="preserve"> Index!I$40</f>
        <v>0</v>
      </c>
      <c r="J117" s="16">
        <f xml:space="preserve"> Index!J$40</f>
        <v>0</v>
      </c>
      <c r="K117" s="16">
        <f xml:space="preserve"> Index!K$40</f>
        <v>0</v>
      </c>
      <c r="L117" s="16">
        <f xml:space="preserve"> Index!L$40</f>
        <v>1</v>
      </c>
      <c r="M117" s="16">
        <f xml:space="preserve"> Index!M$40</f>
        <v>1.0937773882559159</v>
      </c>
      <c r="N117" s="16">
        <f xml:space="preserve"> Index!N$40</f>
        <v>1.1393514460999123</v>
      </c>
      <c r="O117" s="16">
        <f xml:space="preserve"> Index!O$40</f>
        <v>1.179666958808063</v>
      </c>
      <c r="P117" s="16">
        <f xml:space="preserve"> Index!P$40</f>
        <v>1.2244943032427695</v>
      </c>
      <c r="Q117" s="16">
        <f xml:space="preserve"> Index!Q$40</f>
        <v>1.2244943032427695</v>
      </c>
      <c r="R117" s="16">
        <f xml:space="preserve"> Index!R$40</f>
        <v>1.2244943032427695</v>
      </c>
      <c r="S117" s="16">
        <f xml:space="preserve"> Index!S$40</f>
        <v>1.2244943032427695</v>
      </c>
      <c r="T117" s="16">
        <f xml:space="preserve"> Index!T$40</f>
        <v>1.2244943032427695</v>
      </c>
    </row>
    <row r="118" spans="1:20" hidden="1" outlineLevel="1" x14ac:dyDescent="0.25">
      <c r="E118" s="39" t="s">
        <v>415</v>
      </c>
      <c r="G118" s="39" t="s">
        <v>707</v>
      </c>
      <c r="H118" s="5">
        <f t="shared" ref="H118:H122" si="44" xml:space="preserve"> SUM( J118:T118 )</f>
        <v>0</v>
      </c>
      <c r="J118" s="5">
        <f t="shared" ref="J118:T122" si="45" xml:space="preserve"> J112 * J$117</f>
        <v>0</v>
      </c>
      <c r="K118" s="5">
        <f t="shared" si="45"/>
        <v>0</v>
      </c>
      <c r="L118" s="5">
        <f t="shared" si="45"/>
        <v>0</v>
      </c>
      <c r="M118" s="5">
        <f t="shared" si="45"/>
        <v>0</v>
      </c>
      <c r="N118" s="5">
        <f t="shared" si="45"/>
        <v>0</v>
      </c>
      <c r="O118" s="5">
        <f t="shared" si="45"/>
        <v>0</v>
      </c>
      <c r="P118" s="5">
        <f t="shared" si="45"/>
        <v>0</v>
      </c>
      <c r="Q118" s="5">
        <f t="shared" si="45"/>
        <v>0</v>
      </c>
      <c r="R118" s="5">
        <f t="shared" si="45"/>
        <v>0</v>
      </c>
      <c r="S118" s="5">
        <f t="shared" si="45"/>
        <v>0</v>
      </c>
      <c r="T118" s="5">
        <f t="shared" si="45"/>
        <v>0</v>
      </c>
    </row>
    <row r="119" spans="1:20" hidden="1" outlineLevel="1" x14ac:dyDescent="0.25">
      <c r="E119" s="39" t="s">
        <v>416</v>
      </c>
      <c r="G119" s="39" t="s">
        <v>707</v>
      </c>
      <c r="H119" s="5">
        <f t="shared" si="44"/>
        <v>0</v>
      </c>
      <c r="J119" s="5">
        <f t="shared" si="45"/>
        <v>0</v>
      </c>
      <c r="K119" s="5">
        <f t="shared" si="45"/>
        <v>0</v>
      </c>
      <c r="L119" s="5">
        <f t="shared" si="45"/>
        <v>0</v>
      </c>
      <c r="M119" s="5">
        <f t="shared" si="45"/>
        <v>0</v>
      </c>
      <c r="N119" s="5">
        <f t="shared" si="45"/>
        <v>0</v>
      </c>
      <c r="O119" s="5">
        <f t="shared" si="45"/>
        <v>0</v>
      </c>
      <c r="P119" s="5">
        <f t="shared" si="45"/>
        <v>0</v>
      </c>
      <c r="Q119" s="5">
        <f t="shared" si="45"/>
        <v>0</v>
      </c>
      <c r="R119" s="5">
        <f t="shared" si="45"/>
        <v>0</v>
      </c>
      <c r="S119" s="5">
        <f t="shared" si="45"/>
        <v>0</v>
      </c>
      <c r="T119" s="5">
        <f t="shared" si="45"/>
        <v>0</v>
      </c>
    </row>
    <row r="120" spans="1:20" hidden="1" outlineLevel="1" x14ac:dyDescent="0.25">
      <c r="E120" s="39" t="s">
        <v>791</v>
      </c>
      <c r="G120" s="39" t="s">
        <v>707</v>
      </c>
      <c r="H120" s="5">
        <f t="shared" si="44"/>
        <v>0</v>
      </c>
      <c r="J120" s="5">
        <f t="shared" si="45"/>
        <v>0</v>
      </c>
      <c r="K120" s="5">
        <f t="shared" si="45"/>
        <v>0</v>
      </c>
      <c r="L120" s="5">
        <f t="shared" si="45"/>
        <v>0</v>
      </c>
      <c r="M120" s="5">
        <f t="shared" si="45"/>
        <v>0</v>
      </c>
      <c r="N120" s="5">
        <f t="shared" si="45"/>
        <v>0</v>
      </c>
      <c r="O120" s="5">
        <f t="shared" si="45"/>
        <v>0</v>
      </c>
      <c r="P120" s="5">
        <f t="shared" si="45"/>
        <v>0</v>
      </c>
      <c r="Q120" s="5">
        <f t="shared" si="45"/>
        <v>0</v>
      </c>
      <c r="R120" s="5">
        <f t="shared" si="45"/>
        <v>0</v>
      </c>
      <c r="S120" s="5">
        <f t="shared" si="45"/>
        <v>0</v>
      </c>
      <c r="T120" s="5">
        <f t="shared" si="45"/>
        <v>0</v>
      </c>
    </row>
    <row r="121" spans="1:20" hidden="1" outlineLevel="1" x14ac:dyDescent="0.25">
      <c r="E121" s="39" t="s">
        <v>1182</v>
      </c>
      <c r="G121" s="39" t="s">
        <v>707</v>
      </c>
      <c r="H121" s="5">
        <f t="shared" si="44"/>
        <v>0</v>
      </c>
      <c r="J121" s="5">
        <f t="shared" si="45"/>
        <v>0</v>
      </c>
      <c r="K121" s="5">
        <f t="shared" si="45"/>
        <v>0</v>
      </c>
      <c r="L121" s="5">
        <f t="shared" si="45"/>
        <v>0</v>
      </c>
      <c r="M121" s="5">
        <f t="shared" si="45"/>
        <v>0</v>
      </c>
      <c r="N121" s="5">
        <f t="shared" si="45"/>
        <v>0</v>
      </c>
      <c r="O121" s="5">
        <f t="shared" si="45"/>
        <v>0</v>
      </c>
      <c r="P121" s="5">
        <f t="shared" si="45"/>
        <v>0</v>
      </c>
      <c r="Q121" s="5">
        <f t="shared" si="45"/>
        <v>0</v>
      </c>
      <c r="R121" s="5">
        <f t="shared" si="45"/>
        <v>0</v>
      </c>
      <c r="S121" s="5">
        <f t="shared" si="45"/>
        <v>0</v>
      </c>
      <c r="T121" s="5">
        <f t="shared" si="45"/>
        <v>0</v>
      </c>
    </row>
    <row r="122" spans="1:20" hidden="1" outlineLevel="1" x14ac:dyDescent="0.25">
      <c r="E122" s="39" t="s">
        <v>561</v>
      </c>
      <c r="G122" s="39" t="s">
        <v>707</v>
      </c>
      <c r="H122" s="5">
        <f t="shared" si="44"/>
        <v>0</v>
      </c>
      <c r="J122" s="5">
        <f t="shared" si="45"/>
        <v>0</v>
      </c>
      <c r="K122" s="5">
        <f t="shared" si="45"/>
        <v>0</v>
      </c>
      <c r="L122" s="5">
        <f t="shared" si="45"/>
        <v>0</v>
      </c>
      <c r="M122" s="5">
        <f t="shared" si="45"/>
        <v>0</v>
      </c>
      <c r="N122" s="5">
        <f t="shared" si="45"/>
        <v>0</v>
      </c>
      <c r="O122" s="5">
        <f t="shared" si="45"/>
        <v>0</v>
      </c>
      <c r="P122" s="5">
        <f t="shared" si="45"/>
        <v>0</v>
      </c>
      <c r="Q122" s="5">
        <f t="shared" si="45"/>
        <v>0</v>
      </c>
      <c r="R122" s="5">
        <f t="shared" si="45"/>
        <v>0</v>
      </c>
      <c r="S122" s="5">
        <f t="shared" si="45"/>
        <v>0</v>
      </c>
      <c r="T122" s="5">
        <f t="shared" si="45"/>
        <v>0</v>
      </c>
    </row>
    <row r="123" spans="1:20" hidden="1" outlineLevel="1" x14ac:dyDescent="0.25"/>
    <row r="124" spans="1:20" hidden="1" outlineLevel="1" x14ac:dyDescent="0.25"/>
    <row r="125" spans="1:20" hidden="1" outlineLevel="1" x14ac:dyDescent="0.25">
      <c r="B125" s="32" t="s">
        <v>781</v>
      </c>
    </row>
    <row r="126" spans="1:20" hidden="1" outlineLevel="1" x14ac:dyDescent="0.25">
      <c r="E126" s="39" t="str">
        <f t="shared" ref="E126:T126" si="46" xml:space="preserve"> E$118</f>
        <v xml:space="preserve">ODI value nominal prices - wholesale (WR) </v>
      </c>
      <c r="F126" s="5">
        <f t="shared" si="46"/>
        <v>0</v>
      </c>
      <c r="G126" s="5" t="str">
        <f t="shared" si="46"/>
        <v>£m (nominal)</v>
      </c>
      <c r="H126" s="5">
        <f t="shared" si="46"/>
        <v>0</v>
      </c>
      <c r="I126" s="5">
        <f t="shared" si="46"/>
        <v>0</v>
      </c>
      <c r="J126" s="5">
        <f t="shared" si="46"/>
        <v>0</v>
      </c>
      <c r="K126" s="5">
        <f t="shared" si="46"/>
        <v>0</v>
      </c>
      <c r="L126" s="5">
        <f t="shared" si="46"/>
        <v>0</v>
      </c>
      <c r="M126" s="5">
        <f t="shared" si="46"/>
        <v>0</v>
      </c>
      <c r="N126" s="5">
        <f t="shared" si="46"/>
        <v>0</v>
      </c>
      <c r="O126" s="5">
        <f t="shared" si="46"/>
        <v>0</v>
      </c>
      <c r="P126" s="5">
        <f t="shared" si="46"/>
        <v>0</v>
      </c>
      <c r="Q126" s="5">
        <f t="shared" si="46"/>
        <v>0</v>
      </c>
      <c r="R126" s="5">
        <f t="shared" si="46"/>
        <v>0</v>
      </c>
      <c r="S126" s="5">
        <f t="shared" si="46"/>
        <v>0</v>
      </c>
      <c r="T126" s="5">
        <f t="shared" si="46"/>
        <v>0</v>
      </c>
    </row>
    <row r="127" spans="1:20" hidden="1" outlineLevel="1" x14ac:dyDescent="0.25">
      <c r="E127" s="39" t="str">
        <f t="shared" ref="E127:T127" si="47" xml:space="preserve"> E$119</f>
        <v xml:space="preserve">ODI value nominal prices - wholesale (WN) </v>
      </c>
      <c r="F127" s="5">
        <f t="shared" si="47"/>
        <v>0</v>
      </c>
      <c r="G127" s="5" t="str">
        <f t="shared" si="47"/>
        <v>£m (nominal)</v>
      </c>
      <c r="H127" s="5">
        <f t="shared" si="47"/>
        <v>0</v>
      </c>
      <c r="I127" s="5">
        <f t="shared" si="47"/>
        <v>0</v>
      </c>
      <c r="J127" s="5">
        <f t="shared" si="47"/>
        <v>0</v>
      </c>
      <c r="K127" s="5">
        <f t="shared" si="47"/>
        <v>0</v>
      </c>
      <c r="L127" s="5">
        <f t="shared" si="47"/>
        <v>0</v>
      </c>
      <c r="M127" s="5">
        <f t="shared" si="47"/>
        <v>0</v>
      </c>
      <c r="N127" s="5">
        <f t="shared" si="47"/>
        <v>0</v>
      </c>
      <c r="O127" s="5">
        <f t="shared" si="47"/>
        <v>0</v>
      </c>
      <c r="P127" s="5">
        <f t="shared" si="47"/>
        <v>0</v>
      </c>
      <c r="Q127" s="5">
        <f t="shared" si="47"/>
        <v>0</v>
      </c>
      <c r="R127" s="5">
        <f t="shared" si="47"/>
        <v>0</v>
      </c>
      <c r="S127" s="5">
        <f t="shared" si="47"/>
        <v>0</v>
      </c>
      <c r="T127" s="5">
        <f t="shared" si="47"/>
        <v>0</v>
      </c>
    </row>
    <row r="128" spans="1:20" hidden="1" outlineLevel="1" x14ac:dyDescent="0.25">
      <c r="E128" s="39" t="str">
        <f t="shared" ref="E128:T128" si="48" xml:space="preserve"> E$120</f>
        <v xml:space="preserve">ODI value nominal prices - wholesale (WWN) </v>
      </c>
      <c r="F128" s="5">
        <f t="shared" si="48"/>
        <v>0</v>
      </c>
      <c r="G128" s="5" t="str">
        <f t="shared" si="48"/>
        <v>£m (nominal)</v>
      </c>
      <c r="H128" s="5">
        <f t="shared" si="48"/>
        <v>0</v>
      </c>
      <c r="I128" s="5">
        <f t="shared" si="48"/>
        <v>0</v>
      </c>
      <c r="J128" s="5">
        <f t="shared" si="48"/>
        <v>0</v>
      </c>
      <c r="K128" s="5">
        <f t="shared" si="48"/>
        <v>0</v>
      </c>
      <c r="L128" s="5">
        <f t="shared" si="48"/>
        <v>0</v>
      </c>
      <c r="M128" s="5">
        <f t="shared" si="48"/>
        <v>0</v>
      </c>
      <c r="N128" s="5">
        <f t="shared" si="48"/>
        <v>0</v>
      </c>
      <c r="O128" s="5">
        <f t="shared" si="48"/>
        <v>0</v>
      </c>
      <c r="P128" s="5">
        <f t="shared" si="48"/>
        <v>0</v>
      </c>
      <c r="Q128" s="5">
        <f t="shared" si="48"/>
        <v>0</v>
      </c>
      <c r="R128" s="5">
        <f t="shared" si="48"/>
        <v>0</v>
      </c>
      <c r="S128" s="5">
        <f t="shared" si="48"/>
        <v>0</v>
      </c>
      <c r="T128" s="5">
        <f t="shared" si="48"/>
        <v>0</v>
      </c>
    </row>
    <row r="129" spans="2:20" hidden="1" outlineLevel="1" x14ac:dyDescent="0.25">
      <c r="E129" s="39" t="str">
        <f t="shared" ref="E129:T129" si="49" xml:space="preserve"> E$121</f>
        <v xml:space="preserve">ODI value nominal prices - wholesale (ADDN1) </v>
      </c>
      <c r="F129" s="5">
        <f t="shared" si="49"/>
        <v>0</v>
      </c>
      <c r="G129" s="5" t="str">
        <f t="shared" si="49"/>
        <v>£m (nominal)</v>
      </c>
      <c r="H129" s="5">
        <f t="shared" si="49"/>
        <v>0</v>
      </c>
      <c r="I129" s="5">
        <f t="shared" si="49"/>
        <v>0</v>
      </c>
      <c r="J129" s="5">
        <f t="shared" si="49"/>
        <v>0</v>
      </c>
      <c r="K129" s="5">
        <f t="shared" si="49"/>
        <v>0</v>
      </c>
      <c r="L129" s="5">
        <f t="shared" si="49"/>
        <v>0</v>
      </c>
      <c r="M129" s="5">
        <f t="shared" si="49"/>
        <v>0</v>
      </c>
      <c r="N129" s="5">
        <f t="shared" si="49"/>
        <v>0</v>
      </c>
      <c r="O129" s="5">
        <f t="shared" si="49"/>
        <v>0</v>
      </c>
      <c r="P129" s="5">
        <f t="shared" si="49"/>
        <v>0</v>
      </c>
      <c r="Q129" s="5">
        <f t="shared" si="49"/>
        <v>0</v>
      </c>
      <c r="R129" s="5">
        <f t="shared" si="49"/>
        <v>0</v>
      </c>
      <c r="S129" s="5">
        <f t="shared" si="49"/>
        <v>0</v>
      </c>
      <c r="T129" s="5">
        <f t="shared" si="49"/>
        <v>0</v>
      </c>
    </row>
    <row r="130" spans="2:20" hidden="1" outlineLevel="1" x14ac:dyDescent="0.25">
      <c r="E130" s="39" t="str">
        <f t="shared" ref="E130:T130" si="50" xml:space="preserve"> E$122</f>
        <v xml:space="preserve">ODI value nominal prices - wholesale (ADDN2) </v>
      </c>
      <c r="F130" s="5">
        <f t="shared" si="50"/>
        <v>0</v>
      </c>
      <c r="G130" s="5" t="str">
        <f t="shared" si="50"/>
        <v>£m (nominal)</v>
      </c>
      <c r="H130" s="5">
        <f t="shared" si="50"/>
        <v>0</v>
      </c>
      <c r="I130" s="5">
        <f t="shared" si="50"/>
        <v>0</v>
      </c>
      <c r="J130" s="5">
        <f t="shared" si="50"/>
        <v>0</v>
      </c>
      <c r="K130" s="5">
        <f t="shared" si="50"/>
        <v>0</v>
      </c>
      <c r="L130" s="5">
        <f t="shared" si="50"/>
        <v>0</v>
      </c>
      <c r="M130" s="5">
        <f t="shared" si="50"/>
        <v>0</v>
      </c>
      <c r="N130" s="5">
        <f t="shared" si="50"/>
        <v>0</v>
      </c>
      <c r="O130" s="5">
        <f t="shared" si="50"/>
        <v>0</v>
      </c>
      <c r="P130" s="5">
        <f t="shared" si="50"/>
        <v>0</v>
      </c>
      <c r="Q130" s="5">
        <f t="shared" si="50"/>
        <v>0</v>
      </c>
      <c r="R130" s="5">
        <f t="shared" si="50"/>
        <v>0</v>
      </c>
      <c r="S130" s="5">
        <f t="shared" si="50"/>
        <v>0</v>
      </c>
      <c r="T130" s="5">
        <f t="shared" si="50"/>
        <v>0</v>
      </c>
    </row>
    <row r="131" spans="2:20" hidden="1" outlineLevel="1" x14ac:dyDescent="0.25">
      <c r="E131" s="39" t="str">
        <f t="shared" ref="E131:T131" si="51" xml:space="preserve"> E$10</f>
        <v>Tax on Tax geometric uplift</v>
      </c>
      <c r="F131" s="12">
        <f t="shared" si="51"/>
        <v>0</v>
      </c>
      <c r="G131" s="12" t="str">
        <f t="shared" si="51"/>
        <v>%</v>
      </c>
      <c r="H131" s="12">
        <f t="shared" si="51"/>
        <v>0</v>
      </c>
      <c r="I131" s="12">
        <f t="shared" si="51"/>
        <v>0</v>
      </c>
      <c r="J131" s="12">
        <f t="shared" si="51"/>
        <v>0</v>
      </c>
      <c r="K131" s="12">
        <f t="shared" si="51"/>
        <v>0</v>
      </c>
      <c r="L131" s="12">
        <f t="shared" si="51"/>
        <v>0</v>
      </c>
      <c r="M131" s="12">
        <f t="shared" si="51"/>
        <v>0</v>
      </c>
      <c r="N131" s="12">
        <f t="shared" si="51"/>
        <v>0</v>
      </c>
      <c r="O131" s="12">
        <f t="shared" si="51"/>
        <v>0</v>
      </c>
      <c r="P131" s="12">
        <f t="shared" si="51"/>
        <v>0</v>
      </c>
      <c r="Q131" s="12">
        <f t="shared" si="51"/>
        <v>0</v>
      </c>
      <c r="R131" s="12">
        <f t="shared" si="51"/>
        <v>0</v>
      </c>
      <c r="S131" s="12">
        <f t="shared" si="51"/>
        <v>0</v>
      </c>
      <c r="T131" s="12">
        <f t="shared" si="51"/>
        <v>0</v>
      </c>
    </row>
    <row r="132" spans="2:20" hidden="1" outlineLevel="1" x14ac:dyDescent="0.25">
      <c r="E132" s="39" t="s">
        <v>111</v>
      </c>
      <c r="G132" s="39" t="s">
        <v>707</v>
      </c>
      <c r="H132" s="5">
        <f t="shared" ref="H132:H136" si="52" xml:space="preserve"> SUM( J132:T132 )</f>
        <v>0</v>
      </c>
      <c r="J132" s="5">
        <f t="shared" ref="J132:T136" si="53" xml:space="preserve"> J126 * J$131</f>
        <v>0</v>
      </c>
      <c r="K132" s="5">
        <f t="shared" si="53"/>
        <v>0</v>
      </c>
      <c r="L132" s="5">
        <f t="shared" si="53"/>
        <v>0</v>
      </c>
      <c r="M132" s="5">
        <f t="shared" si="53"/>
        <v>0</v>
      </c>
      <c r="N132" s="5">
        <f t="shared" si="53"/>
        <v>0</v>
      </c>
      <c r="O132" s="5">
        <f t="shared" si="53"/>
        <v>0</v>
      </c>
      <c r="P132" s="5">
        <f t="shared" si="53"/>
        <v>0</v>
      </c>
      <c r="Q132" s="5">
        <f t="shared" si="53"/>
        <v>0</v>
      </c>
      <c r="R132" s="5">
        <f t="shared" si="53"/>
        <v>0</v>
      </c>
      <c r="S132" s="5">
        <f t="shared" si="53"/>
        <v>0</v>
      </c>
      <c r="T132" s="5">
        <f t="shared" si="53"/>
        <v>0</v>
      </c>
    </row>
    <row r="133" spans="2:20" hidden="1" outlineLevel="1" x14ac:dyDescent="0.25">
      <c r="E133" s="39" t="s">
        <v>112</v>
      </c>
      <c r="G133" s="39" t="s">
        <v>707</v>
      </c>
      <c r="H133" s="5">
        <f t="shared" si="52"/>
        <v>0</v>
      </c>
      <c r="J133" s="5">
        <f t="shared" si="53"/>
        <v>0</v>
      </c>
      <c r="K133" s="5">
        <f t="shared" si="53"/>
        <v>0</v>
      </c>
      <c r="L133" s="5">
        <f t="shared" si="53"/>
        <v>0</v>
      </c>
      <c r="M133" s="5">
        <f t="shared" si="53"/>
        <v>0</v>
      </c>
      <c r="N133" s="5">
        <f t="shared" si="53"/>
        <v>0</v>
      </c>
      <c r="O133" s="5">
        <f t="shared" si="53"/>
        <v>0</v>
      </c>
      <c r="P133" s="5">
        <f t="shared" si="53"/>
        <v>0</v>
      </c>
      <c r="Q133" s="5">
        <f t="shared" si="53"/>
        <v>0</v>
      </c>
      <c r="R133" s="5">
        <f t="shared" si="53"/>
        <v>0</v>
      </c>
      <c r="S133" s="5">
        <f t="shared" si="53"/>
        <v>0</v>
      </c>
      <c r="T133" s="5">
        <f t="shared" si="53"/>
        <v>0</v>
      </c>
    </row>
    <row r="134" spans="2:20" hidden="1" outlineLevel="1" x14ac:dyDescent="0.25">
      <c r="E134" s="39" t="s">
        <v>1183</v>
      </c>
      <c r="G134" s="39" t="s">
        <v>707</v>
      </c>
      <c r="H134" s="5">
        <f t="shared" si="52"/>
        <v>0</v>
      </c>
      <c r="J134" s="5">
        <f t="shared" si="53"/>
        <v>0</v>
      </c>
      <c r="K134" s="5">
        <f t="shared" si="53"/>
        <v>0</v>
      </c>
      <c r="L134" s="5">
        <f t="shared" si="53"/>
        <v>0</v>
      </c>
      <c r="M134" s="5">
        <f t="shared" si="53"/>
        <v>0</v>
      </c>
      <c r="N134" s="5">
        <f t="shared" si="53"/>
        <v>0</v>
      </c>
      <c r="O134" s="5">
        <f t="shared" si="53"/>
        <v>0</v>
      </c>
      <c r="P134" s="5">
        <f t="shared" si="53"/>
        <v>0</v>
      </c>
      <c r="Q134" s="5">
        <f t="shared" si="53"/>
        <v>0</v>
      </c>
      <c r="R134" s="5">
        <f t="shared" si="53"/>
        <v>0</v>
      </c>
      <c r="S134" s="5">
        <f t="shared" si="53"/>
        <v>0</v>
      </c>
      <c r="T134" s="5">
        <f t="shared" si="53"/>
        <v>0</v>
      </c>
    </row>
    <row r="135" spans="2:20" hidden="1" outlineLevel="1" x14ac:dyDescent="0.25">
      <c r="E135" s="39" t="s">
        <v>194</v>
      </c>
      <c r="G135" s="39" t="s">
        <v>707</v>
      </c>
      <c r="H135" s="5">
        <f t="shared" si="52"/>
        <v>0</v>
      </c>
      <c r="J135" s="5">
        <f t="shared" si="53"/>
        <v>0</v>
      </c>
      <c r="K135" s="5">
        <f t="shared" si="53"/>
        <v>0</v>
      </c>
      <c r="L135" s="5">
        <f t="shared" si="53"/>
        <v>0</v>
      </c>
      <c r="M135" s="5">
        <f t="shared" si="53"/>
        <v>0</v>
      </c>
      <c r="N135" s="5">
        <f t="shared" si="53"/>
        <v>0</v>
      </c>
      <c r="O135" s="5">
        <f t="shared" si="53"/>
        <v>0</v>
      </c>
      <c r="P135" s="5">
        <f t="shared" si="53"/>
        <v>0</v>
      </c>
      <c r="Q135" s="5">
        <f t="shared" si="53"/>
        <v>0</v>
      </c>
      <c r="R135" s="5">
        <f t="shared" si="53"/>
        <v>0</v>
      </c>
      <c r="S135" s="5">
        <f t="shared" si="53"/>
        <v>0</v>
      </c>
      <c r="T135" s="5">
        <f t="shared" si="53"/>
        <v>0</v>
      </c>
    </row>
    <row r="136" spans="2:20" hidden="1" outlineLevel="1" x14ac:dyDescent="0.25">
      <c r="E136" s="39" t="s">
        <v>882</v>
      </c>
      <c r="G136" s="39" t="s">
        <v>707</v>
      </c>
      <c r="H136" s="5">
        <f t="shared" si="52"/>
        <v>0</v>
      </c>
      <c r="J136" s="5">
        <f t="shared" si="53"/>
        <v>0</v>
      </c>
      <c r="K136" s="5">
        <f t="shared" si="53"/>
        <v>0</v>
      </c>
      <c r="L136" s="5">
        <f t="shared" si="53"/>
        <v>0</v>
      </c>
      <c r="M136" s="5">
        <f t="shared" si="53"/>
        <v>0</v>
      </c>
      <c r="N136" s="5">
        <f t="shared" si="53"/>
        <v>0</v>
      </c>
      <c r="O136" s="5">
        <f t="shared" si="53"/>
        <v>0</v>
      </c>
      <c r="P136" s="5">
        <f t="shared" si="53"/>
        <v>0</v>
      </c>
      <c r="Q136" s="5">
        <f t="shared" si="53"/>
        <v>0</v>
      </c>
      <c r="R136" s="5">
        <f t="shared" si="53"/>
        <v>0</v>
      </c>
      <c r="S136" s="5">
        <f t="shared" si="53"/>
        <v>0</v>
      </c>
      <c r="T136" s="5">
        <f t="shared" si="53"/>
        <v>0</v>
      </c>
    </row>
    <row r="137" spans="2:20" hidden="1" outlineLevel="1" x14ac:dyDescent="0.25"/>
    <row r="138" spans="2:20" hidden="1" outlineLevel="1" x14ac:dyDescent="0.25"/>
    <row r="139" spans="2:20" hidden="1" outlineLevel="1" x14ac:dyDescent="0.25">
      <c r="B139" s="32" t="s">
        <v>1173</v>
      </c>
    </row>
    <row r="140" spans="2:20" hidden="1" outlineLevel="1" x14ac:dyDescent="0.25">
      <c r="E140" s="39" t="str">
        <f t="shared" ref="E140:T140" si="54" xml:space="preserve"> E$118</f>
        <v xml:space="preserve">ODI value nominal prices - wholesale (WR) </v>
      </c>
      <c r="F140" s="5">
        <f t="shared" si="54"/>
        <v>0</v>
      </c>
      <c r="G140" s="5" t="str">
        <f t="shared" si="54"/>
        <v>£m (nominal)</v>
      </c>
      <c r="H140" s="5">
        <f t="shared" si="54"/>
        <v>0</v>
      </c>
      <c r="I140" s="5">
        <f t="shared" si="54"/>
        <v>0</v>
      </c>
      <c r="J140" s="5">
        <f t="shared" si="54"/>
        <v>0</v>
      </c>
      <c r="K140" s="5">
        <f t="shared" si="54"/>
        <v>0</v>
      </c>
      <c r="L140" s="5">
        <f t="shared" si="54"/>
        <v>0</v>
      </c>
      <c r="M140" s="5">
        <f t="shared" si="54"/>
        <v>0</v>
      </c>
      <c r="N140" s="5">
        <f t="shared" si="54"/>
        <v>0</v>
      </c>
      <c r="O140" s="5">
        <f t="shared" si="54"/>
        <v>0</v>
      </c>
      <c r="P140" s="5">
        <f t="shared" si="54"/>
        <v>0</v>
      </c>
      <c r="Q140" s="5">
        <f t="shared" si="54"/>
        <v>0</v>
      </c>
      <c r="R140" s="5">
        <f t="shared" si="54"/>
        <v>0</v>
      </c>
      <c r="S140" s="5">
        <f t="shared" si="54"/>
        <v>0</v>
      </c>
      <c r="T140" s="5">
        <f t="shared" si="54"/>
        <v>0</v>
      </c>
    </row>
    <row r="141" spans="2:20" hidden="1" outlineLevel="1" x14ac:dyDescent="0.25">
      <c r="E141" s="39" t="str">
        <f t="shared" ref="E141:T141" si="55" xml:space="preserve"> E$119</f>
        <v xml:space="preserve">ODI value nominal prices - wholesale (WN) </v>
      </c>
      <c r="F141" s="5">
        <f t="shared" si="55"/>
        <v>0</v>
      </c>
      <c r="G141" s="5" t="str">
        <f t="shared" si="55"/>
        <v>£m (nominal)</v>
      </c>
      <c r="H141" s="5">
        <f t="shared" si="55"/>
        <v>0</v>
      </c>
      <c r="I141" s="5">
        <f t="shared" si="55"/>
        <v>0</v>
      </c>
      <c r="J141" s="5">
        <f t="shared" si="55"/>
        <v>0</v>
      </c>
      <c r="K141" s="5">
        <f t="shared" si="55"/>
        <v>0</v>
      </c>
      <c r="L141" s="5">
        <f t="shared" si="55"/>
        <v>0</v>
      </c>
      <c r="M141" s="5">
        <f t="shared" si="55"/>
        <v>0</v>
      </c>
      <c r="N141" s="5">
        <f t="shared" si="55"/>
        <v>0</v>
      </c>
      <c r="O141" s="5">
        <f t="shared" si="55"/>
        <v>0</v>
      </c>
      <c r="P141" s="5">
        <f t="shared" si="55"/>
        <v>0</v>
      </c>
      <c r="Q141" s="5">
        <f t="shared" si="55"/>
        <v>0</v>
      </c>
      <c r="R141" s="5">
        <f t="shared" si="55"/>
        <v>0</v>
      </c>
      <c r="S141" s="5">
        <f t="shared" si="55"/>
        <v>0</v>
      </c>
      <c r="T141" s="5">
        <f t="shared" si="55"/>
        <v>0</v>
      </c>
    </row>
    <row r="142" spans="2:20" hidden="1" outlineLevel="1" x14ac:dyDescent="0.25">
      <c r="E142" s="39" t="str">
        <f t="shared" ref="E142:T142" si="56" xml:space="preserve"> E$120</f>
        <v xml:space="preserve">ODI value nominal prices - wholesale (WWN) </v>
      </c>
      <c r="F142" s="5">
        <f t="shared" si="56"/>
        <v>0</v>
      </c>
      <c r="G142" s="5" t="str">
        <f t="shared" si="56"/>
        <v>£m (nominal)</v>
      </c>
      <c r="H142" s="5">
        <f t="shared" si="56"/>
        <v>0</v>
      </c>
      <c r="I142" s="5">
        <f t="shared" si="56"/>
        <v>0</v>
      </c>
      <c r="J142" s="5">
        <f t="shared" si="56"/>
        <v>0</v>
      </c>
      <c r="K142" s="5">
        <f t="shared" si="56"/>
        <v>0</v>
      </c>
      <c r="L142" s="5">
        <f t="shared" si="56"/>
        <v>0</v>
      </c>
      <c r="M142" s="5">
        <f t="shared" si="56"/>
        <v>0</v>
      </c>
      <c r="N142" s="5">
        <f t="shared" si="56"/>
        <v>0</v>
      </c>
      <c r="O142" s="5">
        <f t="shared" si="56"/>
        <v>0</v>
      </c>
      <c r="P142" s="5">
        <f t="shared" si="56"/>
        <v>0</v>
      </c>
      <c r="Q142" s="5">
        <f t="shared" si="56"/>
        <v>0</v>
      </c>
      <c r="R142" s="5">
        <f t="shared" si="56"/>
        <v>0</v>
      </c>
      <c r="S142" s="5">
        <f t="shared" si="56"/>
        <v>0</v>
      </c>
      <c r="T142" s="5">
        <f t="shared" si="56"/>
        <v>0</v>
      </c>
    </row>
    <row r="143" spans="2:20" hidden="1" outlineLevel="1" x14ac:dyDescent="0.25">
      <c r="E143" s="39" t="str">
        <f t="shared" ref="E143:T143" si="57" xml:space="preserve"> E$121</f>
        <v xml:space="preserve">ODI value nominal prices - wholesale (ADDN1) </v>
      </c>
      <c r="F143" s="5">
        <f t="shared" si="57"/>
        <v>0</v>
      </c>
      <c r="G143" s="5" t="str">
        <f t="shared" si="57"/>
        <v>£m (nominal)</v>
      </c>
      <c r="H143" s="5">
        <f t="shared" si="57"/>
        <v>0</v>
      </c>
      <c r="I143" s="5">
        <f t="shared" si="57"/>
        <v>0</v>
      </c>
      <c r="J143" s="5">
        <f t="shared" si="57"/>
        <v>0</v>
      </c>
      <c r="K143" s="5">
        <f t="shared" si="57"/>
        <v>0</v>
      </c>
      <c r="L143" s="5">
        <f t="shared" si="57"/>
        <v>0</v>
      </c>
      <c r="M143" s="5">
        <f t="shared" si="57"/>
        <v>0</v>
      </c>
      <c r="N143" s="5">
        <f t="shared" si="57"/>
        <v>0</v>
      </c>
      <c r="O143" s="5">
        <f t="shared" si="57"/>
        <v>0</v>
      </c>
      <c r="P143" s="5">
        <f t="shared" si="57"/>
        <v>0</v>
      </c>
      <c r="Q143" s="5">
        <f t="shared" si="57"/>
        <v>0</v>
      </c>
      <c r="R143" s="5">
        <f t="shared" si="57"/>
        <v>0</v>
      </c>
      <c r="S143" s="5">
        <f t="shared" si="57"/>
        <v>0</v>
      </c>
      <c r="T143" s="5">
        <f t="shared" si="57"/>
        <v>0</v>
      </c>
    </row>
    <row r="144" spans="2:20" hidden="1" outlineLevel="1" x14ac:dyDescent="0.25">
      <c r="E144" s="39" t="str">
        <f t="shared" ref="E144:T144" si="58" xml:space="preserve"> E$122</f>
        <v xml:space="preserve">ODI value nominal prices - wholesale (ADDN2) </v>
      </c>
      <c r="F144" s="5">
        <f t="shared" si="58"/>
        <v>0</v>
      </c>
      <c r="G144" s="5" t="str">
        <f t="shared" si="58"/>
        <v>£m (nominal)</v>
      </c>
      <c r="H144" s="5">
        <f t="shared" si="58"/>
        <v>0</v>
      </c>
      <c r="I144" s="5">
        <f t="shared" si="58"/>
        <v>0</v>
      </c>
      <c r="J144" s="5">
        <f t="shared" si="58"/>
        <v>0</v>
      </c>
      <c r="K144" s="5">
        <f t="shared" si="58"/>
        <v>0</v>
      </c>
      <c r="L144" s="5">
        <f t="shared" si="58"/>
        <v>0</v>
      </c>
      <c r="M144" s="5">
        <f t="shared" si="58"/>
        <v>0</v>
      </c>
      <c r="N144" s="5">
        <f t="shared" si="58"/>
        <v>0</v>
      </c>
      <c r="O144" s="5">
        <f t="shared" si="58"/>
        <v>0</v>
      </c>
      <c r="P144" s="5">
        <f t="shared" si="58"/>
        <v>0</v>
      </c>
      <c r="Q144" s="5">
        <f t="shared" si="58"/>
        <v>0</v>
      </c>
      <c r="R144" s="5">
        <f t="shared" si="58"/>
        <v>0</v>
      </c>
      <c r="S144" s="5">
        <f t="shared" si="58"/>
        <v>0</v>
      </c>
      <c r="T144" s="5">
        <f t="shared" si="58"/>
        <v>0</v>
      </c>
    </row>
    <row r="145" spans="1:20" hidden="1" outlineLevel="1" x14ac:dyDescent="0.25">
      <c r="E145" s="39" t="str">
        <f t="shared" ref="E145:T145" si="59" xml:space="preserve"> E$132</f>
        <v xml:space="preserve">Tax on nominal ODI - wholesale (WR) </v>
      </c>
      <c r="F145" s="5">
        <f t="shared" si="59"/>
        <v>0</v>
      </c>
      <c r="G145" s="5" t="str">
        <f t="shared" si="59"/>
        <v>£m (nominal)</v>
      </c>
      <c r="H145" s="5">
        <f t="shared" si="59"/>
        <v>0</v>
      </c>
      <c r="I145" s="5">
        <f t="shared" si="59"/>
        <v>0</v>
      </c>
      <c r="J145" s="5">
        <f t="shared" si="59"/>
        <v>0</v>
      </c>
      <c r="K145" s="5">
        <f t="shared" si="59"/>
        <v>0</v>
      </c>
      <c r="L145" s="5">
        <f t="shared" si="59"/>
        <v>0</v>
      </c>
      <c r="M145" s="5">
        <f t="shared" si="59"/>
        <v>0</v>
      </c>
      <c r="N145" s="5">
        <f t="shared" si="59"/>
        <v>0</v>
      </c>
      <c r="O145" s="5">
        <f t="shared" si="59"/>
        <v>0</v>
      </c>
      <c r="P145" s="5">
        <f t="shared" si="59"/>
        <v>0</v>
      </c>
      <c r="Q145" s="5">
        <f t="shared" si="59"/>
        <v>0</v>
      </c>
      <c r="R145" s="5">
        <f t="shared" si="59"/>
        <v>0</v>
      </c>
      <c r="S145" s="5">
        <f t="shared" si="59"/>
        <v>0</v>
      </c>
      <c r="T145" s="5">
        <f t="shared" si="59"/>
        <v>0</v>
      </c>
    </row>
    <row r="146" spans="1:20" hidden="1" outlineLevel="1" x14ac:dyDescent="0.25">
      <c r="E146" s="39" t="str">
        <f t="shared" ref="E146:T146" si="60" xml:space="preserve"> E$133</f>
        <v xml:space="preserve">Tax on nominal ODI - wholesale (WN) </v>
      </c>
      <c r="F146" s="5">
        <f t="shared" si="60"/>
        <v>0</v>
      </c>
      <c r="G146" s="5" t="str">
        <f t="shared" si="60"/>
        <v>£m (nominal)</v>
      </c>
      <c r="H146" s="5">
        <f t="shared" si="60"/>
        <v>0</v>
      </c>
      <c r="I146" s="5">
        <f t="shared" si="60"/>
        <v>0</v>
      </c>
      <c r="J146" s="5">
        <f t="shared" si="60"/>
        <v>0</v>
      </c>
      <c r="K146" s="5">
        <f t="shared" si="60"/>
        <v>0</v>
      </c>
      <c r="L146" s="5">
        <f t="shared" si="60"/>
        <v>0</v>
      </c>
      <c r="M146" s="5">
        <f t="shared" si="60"/>
        <v>0</v>
      </c>
      <c r="N146" s="5">
        <f t="shared" si="60"/>
        <v>0</v>
      </c>
      <c r="O146" s="5">
        <f t="shared" si="60"/>
        <v>0</v>
      </c>
      <c r="P146" s="5">
        <f t="shared" si="60"/>
        <v>0</v>
      </c>
      <c r="Q146" s="5">
        <f t="shared" si="60"/>
        <v>0</v>
      </c>
      <c r="R146" s="5">
        <f t="shared" si="60"/>
        <v>0</v>
      </c>
      <c r="S146" s="5">
        <f t="shared" si="60"/>
        <v>0</v>
      </c>
      <c r="T146" s="5">
        <f t="shared" si="60"/>
        <v>0</v>
      </c>
    </row>
    <row r="147" spans="1:20" hidden="1" outlineLevel="1" x14ac:dyDescent="0.25">
      <c r="E147" s="39" t="str">
        <f t="shared" ref="E147:T147" si="61" xml:space="preserve"> E$134</f>
        <v xml:space="preserve">Tax on nominal ODI - wholesale (WWN) </v>
      </c>
      <c r="F147" s="5">
        <f t="shared" si="61"/>
        <v>0</v>
      </c>
      <c r="G147" s="5" t="str">
        <f t="shared" si="61"/>
        <v>£m (nominal)</v>
      </c>
      <c r="H147" s="5">
        <f t="shared" si="61"/>
        <v>0</v>
      </c>
      <c r="I147" s="5">
        <f t="shared" si="61"/>
        <v>0</v>
      </c>
      <c r="J147" s="5">
        <f t="shared" si="61"/>
        <v>0</v>
      </c>
      <c r="K147" s="5">
        <f t="shared" si="61"/>
        <v>0</v>
      </c>
      <c r="L147" s="5">
        <f t="shared" si="61"/>
        <v>0</v>
      </c>
      <c r="M147" s="5">
        <f t="shared" si="61"/>
        <v>0</v>
      </c>
      <c r="N147" s="5">
        <f t="shared" si="61"/>
        <v>0</v>
      </c>
      <c r="O147" s="5">
        <f t="shared" si="61"/>
        <v>0</v>
      </c>
      <c r="P147" s="5">
        <f t="shared" si="61"/>
        <v>0</v>
      </c>
      <c r="Q147" s="5">
        <f t="shared" si="61"/>
        <v>0</v>
      </c>
      <c r="R147" s="5">
        <f t="shared" si="61"/>
        <v>0</v>
      </c>
      <c r="S147" s="5">
        <f t="shared" si="61"/>
        <v>0</v>
      </c>
      <c r="T147" s="5">
        <f t="shared" si="61"/>
        <v>0</v>
      </c>
    </row>
    <row r="148" spans="1:20" hidden="1" outlineLevel="1" x14ac:dyDescent="0.25">
      <c r="E148" s="39" t="str">
        <f t="shared" ref="E148:T148" si="62" xml:space="preserve"> E$135</f>
        <v xml:space="preserve">Tax on nominal ODI - wholesale (ADDN1) </v>
      </c>
      <c r="F148" s="5">
        <f t="shared" si="62"/>
        <v>0</v>
      </c>
      <c r="G148" s="5" t="str">
        <f t="shared" si="62"/>
        <v>£m (nominal)</v>
      </c>
      <c r="H148" s="5">
        <f t="shared" si="62"/>
        <v>0</v>
      </c>
      <c r="I148" s="5">
        <f t="shared" si="62"/>
        <v>0</v>
      </c>
      <c r="J148" s="5">
        <f t="shared" si="62"/>
        <v>0</v>
      </c>
      <c r="K148" s="5">
        <f t="shared" si="62"/>
        <v>0</v>
      </c>
      <c r="L148" s="5">
        <f t="shared" si="62"/>
        <v>0</v>
      </c>
      <c r="M148" s="5">
        <f t="shared" si="62"/>
        <v>0</v>
      </c>
      <c r="N148" s="5">
        <f t="shared" si="62"/>
        <v>0</v>
      </c>
      <c r="O148" s="5">
        <f t="shared" si="62"/>
        <v>0</v>
      </c>
      <c r="P148" s="5">
        <f t="shared" si="62"/>
        <v>0</v>
      </c>
      <c r="Q148" s="5">
        <f t="shared" si="62"/>
        <v>0</v>
      </c>
      <c r="R148" s="5">
        <f t="shared" si="62"/>
        <v>0</v>
      </c>
      <c r="S148" s="5">
        <f t="shared" si="62"/>
        <v>0</v>
      </c>
      <c r="T148" s="5">
        <f t="shared" si="62"/>
        <v>0</v>
      </c>
    </row>
    <row r="149" spans="1:20" hidden="1" outlineLevel="1" x14ac:dyDescent="0.25">
      <c r="E149" s="39" t="str">
        <f t="shared" ref="E149:T149" si="63" xml:space="preserve"> E$136</f>
        <v xml:space="preserve">Tax on nominal ODI - wholesale (ADDN2) </v>
      </c>
      <c r="F149" s="5">
        <f t="shared" si="63"/>
        <v>0</v>
      </c>
      <c r="G149" s="5" t="str">
        <f t="shared" si="63"/>
        <v>£m (nominal)</v>
      </c>
      <c r="H149" s="5">
        <f t="shared" si="63"/>
        <v>0</v>
      </c>
      <c r="I149" s="5">
        <f t="shared" si="63"/>
        <v>0</v>
      </c>
      <c r="J149" s="5">
        <f t="shared" si="63"/>
        <v>0</v>
      </c>
      <c r="K149" s="5">
        <f t="shared" si="63"/>
        <v>0</v>
      </c>
      <c r="L149" s="5">
        <f t="shared" si="63"/>
        <v>0</v>
      </c>
      <c r="M149" s="5">
        <f t="shared" si="63"/>
        <v>0</v>
      </c>
      <c r="N149" s="5">
        <f t="shared" si="63"/>
        <v>0</v>
      </c>
      <c r="O149" s="5">
        <f t="shared" si="63"/>
        <v>0</v>
      </c>
      <c r="P149" s="5">
        <f t="shared" si="63"/>
        <v>0</v>
      </c>
      <c r="Q149" s="5">
        <f t="shared" si="63"/>
        <v>0</v>
      </c>
      <c r="R149" s="5">
        <f t="shared" si="63"/>
        <v>0</v>
      </c>
      <c r="S149" s="5">
        <f t="shared" si="63"/>
        <v>0</v>
      </c>
      <c r="T149" s="5">
        <f t="shared" si="63"/>
        <v>0</v>
      </c>
    </row>
    <row r="150" spans="1:20" hidden="1" outlineLevel="1" x14ac:dyDescent="0.25">
      <c r="E150" s="39" t="s">
        <v>494</v>
      </c>
      <c r="G150" s="39" t="s">
        <v>707</v>
      </c>
      <c r="H150" s="5">
        <f t="shared" ref="H150:H154" si="64" xml:space="preserve"> SUM( J150:T150 )</f>
        <v>0</v>
      </c>
      <c r="J150" s="5">
        <f t="shared" ref="J150:T154" si="65" xml:space="preserve"> J140 + J145</f>
        <v>0</v>
      </c>
      <c r="K150" s="5">
        <f t="shared" si="65"/>
        <v>0</v>
      </c>
      <c r="L150" s="5">
        <f t="shared" si="65"/>
        <v>0</v>
      </c>
      <c r="M150" s="5">
        <f t="shared" si="65"/>
        <v>0</v>
      </c>
      <c r="N150" s="5">
        <f t="shared" si="65"/>
        <v>0</v>
      </c>
      <c r="O150" s="5">
        <f t="shared" si="65"/>
        <v>0</v>
      </c>
      <c r="P150" s="5">
        <f t="shared" si="65"/>
        <v>0</v>
      </c>
      <c r="Q150" s="5">
        <f t="shared" si="65"/>
        <v>0</v>
      </c>
      <c r="R150" s="5">
        <f t="shared" si="65"/>
        <v>0</v>
      </c>
      <c r="S150" s="5">
        <f t="shared" si="65"/>
        <v>0</v>
      </c>
      <c r="T150" s="5">
        <f t="shared" si="65"/>
        <v>0</v>
      </c>
    </row>
    <row r="151" spans="1:20" hidden="1" outlineLevel="1" x14ac:dyDescent="0.25">
      <c r="E151" s="39" t="s">
        <v>495</v>
      </c>
      <c r="G151" s="39" t="s">
        <v>707</v>
      </c>
      <c r="H151" s="5">
        <f t="shared" si="64"/>
        <v>0</v>
      </c>
      <c r="J151" s="5">
        <f t="shared" si="65"/>
        <v>0</v>
      </c>
      <c r="K151" s="5">
        <f t="shared" si="65"/>
        <v>0</v>
      </c>
      <c r="L151" s="5">
        <f t="shared" si="65"/>
        <v>0</v>
      </c>
      <c r="M151" s="5">
        <f t="shared" si="65"/>
        <v>0</v>
      </c>
      <c r="N151" s="5">
        <f t="shared" si="65"/>
        <v>0</v>
      </c>
      <c r="O151" s="5">
        <f t="shared" si="65"/>
        <v>0</v>
      </c>
      <c r="P151" s="5">
        <f t="shared" si="65"/>
        <v>0</v>
      </c>
      <c r="Q151" s="5">
        <f t="shared" si="65"/>
        <v>0</v>
      </c>
      <c r="R151" s="5">
        <f t="shared" si="65"/>
        <v>0</v>
      </c>
      <c r="S151" s="5">
        <f t="shared" si="65"/>
        <v>0</v>
      </c>
      <c r="T151" s="5">
        <f t="shared" si="65"/>
        <v>0</v>
      </c>
    </row>
    <row r="152" spans="1:20" hidden="1" outlineLevel="1" x14ac:dyDescent="0.25">
      <c r="E152" s="39" t="s">
        <v>29</v>
      </c>
      <c r="G152" s="39" t="s">
        <v>707</v>
      </c>
      <c r="H152" s="5">
        <f t="shared" si="64"/>
        <v>0</v>
      </c>
      <c r="J152" s="5">
        <f t="shared" si="65"/>
        <v>0</v>
      </c>
      <c r="K152" s="5">
        <f t="shared" si="65"/>
        <v>0</v>
      </c>
      <c r="L152" s="5">
        <f t="shared" si="65"/>
        <v>0</v>
      </c>
      <c r="M152" s="5">
        <f t="shared" si="65"/>
        <v>0</v>
      </c>
      <c r="N152" s="5">
        <f t="shared" si="65"/>
        <v>0</v>
      </c>
      <c r="O152" s="5">
        <f t="shared" si="65"/>
        <v>0</v>
      </c>
      <c r="P152" s="5">
        <f t="shared" si="65"/>
        <v>0</v>
      </c>
      <c r="Q152" s="5">
        <f t="shared" si="65"/>
        <v>0</v>
      </c>
      <c r="R152" s="5">
        <f t="shared" si="65"/>
        <v>0</v>
      </c>
      <c r="S152" s="5">
        <f t="shared" si="65"/>
        <v>0</v>
      </c>
      <c r="T152" s="5">
        <f t="shared" si="65"/>
        <v>0</v>
      </c>
    </row>
    <row r="153" spans="1:20" hidden="1" outlineLevel="1" x14ac:dyDescent="0.25">
      <c r="E153" s="39" t="s">
        <v>265</v>
      </c>
      <c r="G153" s="39" t="s">
        <v>707</v>
      </c>
      <c r="H153" s="5">
        <f t="shared" si="64"/>
        <v>0</v>
      </c>
      <c r="J153" s="5">
        <f t="shared" si="65"/>
        <v>0</v>
      </c>
      <c r="K153" s="5">
        <f t="shared" si="65"/>
        <v>0</v>
      </c>
      <c r="L153" s="5">
        <f t="shared" si="65"/>
        <v>0</v>
      </c>
      <c r="M153" s="5">
        <f t="shared" si="65"/>
        <v>0</v>
      </c>
      <c r="N153" s="5">
        <f t="shared" si="65"/>
        <v>0</v>
      </c>
      <c r="O153" s="5">
        <f t="shared" si="65"/>
        <v>0</v>
      </c>
      <c r="P153" s="5">
        <f t="shared" si="65"/>
        <v>0</v>
      </c>
      <c r="Q153" s="5">
        <f t="shared" si="65"/>
        <v>0</v>
      </c>
      <c r="R153" s="5">
        <f t="shared" si="65"/>
        <v>0</v>
      </c>
      <c r="S153" s="5">
        <f t="shared" si="65"/>
        <v>0</v>
      </c>
      <c r="T153" s="5">
        <f t="shared" si="65"/>
        <v>0</v>
      </c>
    </row>
    <row r="154" spans="1:20" hidden="1" outlineLevel="1" x14ac:dyDescent="0.25">
      <c r="E154" s="39" t="s">
        <v>883</v>
      </c>
      <c r="G154" s="39" t="s">
        <v>707</v>
      </c>
      <c r="H154" s="5">
        <f t="shared" si="64"/>
        <v>0</v>
      </c>
      <c r="J154" s="5">
        <f t="shared" si="65"/>
        <v>0</v>
      </c>
      <c r="K154" s="5">
        <f t="shared" si="65"/>
        <v>0</v>
      </c>
      <c r="L154" s="5">
        <f t="shared" si="65"/>
        <v>0</v>
      </c>
      <c r="M154" s="5">
        <f t="shared" si="65"/>
        <v>0</v>
      </c>
      <c r="N154" s="5">
        <f t="shared" si="65"/>
        <v>0</v>
      </c>
      <c r="O154" s="5">
        <f t="shared" si="65"/>
        <v>0</v>
      </c>
      <c r="P154" s="5">
        <f t="shared" si="65"/>
        <v>0</v>
      </c>
      <c r="Q154" s="5">
        <f t="shared" si="65"/>
        <v>0</v>
      </c>
      <c r="R154" s="5">
        <f t="shared" si="65"/>
        <v>0</v>
      </c>
      <c r="S154" s="5">
        <f t="shared" si="65"/>
        <v>0</v>
      </c>
      <c r="T154" s="5">
        <f t="shared" si="65"/>
        <v>0</v>
      </c>
    </row>
    <row r="155" spans="1:20" hidden="1" outlineLevel="1" x14ac:dyDescent="0.25"/>
    <row r="156" spans="1:20" hidden="1" outlineLevel="1" x14ac:dyDescent="0.25"/>
    <row r="157" spans="1:20" hidden="1" outlineLevel="1" x14ac:dyDescent="0.25">
      <c r="B157" s="32" t="s">
        <v>188</v>
      </c>
    </row>
    <row r="158" spans="1:20" hidden="1" outlineLevel="1" x14ac:dyDescent="0.25">
      <c r="A158" s="14"/>
      <c r="B158" s="14"/>
      <c r="C158" s="21"/>
      <c r="D158" s="22"/>
      <c r="E158" s="17" t="str">
        <f xml:space="preserve"> 'K-based controls'!E$199</f>
        <v xml:space="preserve">Allowed revenue - wholesale (WR) </v>
      </c>
      <c r="F158" s="10">
        <f xml:space="preserve"> 'K-based controls'!F$199</f>
        <v>0</v>
      </c>
      <c r="G158" s="10" t="str">
        <f xml:space="preserve"> 'K-based controls'!G$199</f>
        <v>£m (nominal)</v>
      </c>
      <c r="H158" s="10">
        <f xml:space="preserve"> 'K-based controls'!H$199</f>
        <v>0</v>
      </c>
      <c r="I158" s="10">
        <f xml:space="preserve"> 'K-based controls'!I$199</f>
        <v>0</v>
      </c>
      <c r="J158" s="10">
        <f xml:space="preserve"> 'K-based controls'!J$199</f>
        <v>0</v>
      </c>
      <c r="K158" s="10">
        <f xml:space="preserve"> 'K-based controls'!K$199</f>
        <v>0</v>
      </c>
      <c r="L158" s="10">
        <f xml:space="preserve"> 'K-based controls'!L$199</f>
        <v>0</v>
      </c>
      <c r="M158" s="10">
        <f xml:space="preserve"> 'K-based controls'!M$199</f>
        <v>0</v>
      </c>
      <c r="N158" s="10">
        <f xml:space="preserve"> 'K-based controls'!N$199</f>
        <v>0</v>
      </c>
      <c r="O158" s="10">
        <f xml:space="preserve"> 'K-based controls'!O$199</f>
        <v>0</v>
      </c>
      <c r="P158" s="10">
        <f xml:space="preserve"> 'K-based controls'!P$199</f>
        <v>0</v>
      </c>
      <c r="Q158" s="10">
        <f xml:space="preserve"> 'K-based controls'!Q$199</f>
        <v>0</v>
      </c>
      <c r="R158" s="10">
        <f xml:space="preserve"> 'K-based controls'!R$199</f>
        <v>0</v>
      </c>
      <c r="S158" s="10">
        <f xml:space="preserve"> 'K-based controls'!S$199</f>
        <v>0</v>
      </c>
      <c r="T158" s="10">
        <f xml:space="preserve"> 'K-based controls'!T$199</f>
        <v>0</v>
      </c>
    </row>
    <row r="159" spans="1:20" hidden="1" outlineLevel="1" x14ac:dyDescent="0.25">
      <c r="A159" s="14"/>
      <c r="B159" s="14"/>
      <c r="C159" s="21"/>
      <c r="D159" s="22"/>
      <c r="E159" s="17" t="str">
        <f xml:space="preserve"> 'K-based controls'!E$200</f>
        <v xml:space="preserve">Allowed revenue - wholesale (WN) </v>
      </c>
      <c r="F159" s="10">
        <f xml:space="preserve"> 'K-based controls'!F$200</f>
        <v>0</v>
      </c>
      <c r="G159" s="10" t="str">
        <f xml:space="preserve"> 'K-based controls'!G$200</f>
        <v>£m (nominal)</v>
      </c>
      <c r="H159" s="10">
        <f xml:space="preserve"> 'K-based controls'!H$200</f>
        <v>0</v>
      </c>
      <c r="I159" s="10">
        <f xml:space="preserve"> 'K-based controls'!I$200</f>
        <v>0</v>
      </c>
      <c r="J159" s="10">
        <f xml:space="preserve"> 'K-based controls'!J$200</f>
        <v>0</v>
      </c>
      <c r="K159" s="10">
        <f xml:space="preserve"> 'K-based controls'!K$200</f>
        <v>0</v>
      </c>
      <c r="L159" s="10">
        <f xml:space="preserve"> 'K-based controls'!L$200</f>
        <v>0</v>
      </c>
      <c r="M159" s="10">
        <f xml:space="preserve"> 'K-based controls'!M$200</f>
        <v>0</v>
      </c>
      <c r="N159" s="10">
        <f xml:space="preserve"> 'K-based controls'!N$200</f>
        <v>0</v>
      </c>
      <c r="O159" s="10">
        <f xml:space="preserve"> 'K-based controls'!O$200</f>
        <v>0</v>
      </c>
      <c r="P159" s="10">
        <f xml:space="preserve"> 'K-based controls'!P$200</f>
        <v>0</v>
      </c>
      <c r="Q159" s="10">
        <f xml:space="preserve"> 'K-based controls'!Q$200</f>
        <v>0</v>
      </c>
      <c r="R159" s="10">
        <f xml:space="preserve"> 'K-based controls'!R$200</f>
        <v>0</v>
      </c>
      <c r="S159" s="10">
        <f xml:space="preserve"> 'K-based controls'!S$200</f>
        <v>0</v>
      </c>
      <c r="T159" s="10">
        <f xml:space="preserve"> 'K-based controls'!T$200</f>
        <v>0</v>
      </c>
    </row>
    <row r="160" spans="1:20" hidden="1" outlineLevel="1" x14ac:dyDescent="0.25">
      <c r="A160" s="14"/>
      <c r="B160" s="14"/>
      <c r="C160" s="21"/>
      <c r="D160" s="22"/>
      <c r="E160" s="17" t="str">
        <f xml:space="preserve"> 'K-based controls'!E$201</f>
        <v xml:space="preserve">Allowed revenue - wholesale (WWN) </v>
      </c>
      <c r="F160" s="10">
        <f xml:space="preserve"> 'K-based controls'!F$201</f>
        <v>0</v>
      </c>
      <c r="G160" s="10" t="str">
        <f xml:space="preserve"> 'K-based controls'!G$201</f>
        <v>£m (nominal)</v>
      </c>
      <c r="H160" s="10">
        <f xml:space="preserve"> 'K-based controls'!H$201</f>
        <v>0</v>
      </c>
      <c r="I160" s="10">
        <f xml:space="preserve"> 'K-based controls'!I$201</f>
        <v>0</v>
      </c>
      <c r="J160" s="10">
        <f xml:space="preserve"> 'K-based controls'!J$201</f>
        <v>0</v>
      </c>
      <c r="K160" s="10">
        <f xml:space="preserve"> 'K-based controls'!K$201</f>
        <v>0</v>
      </c>
      <c r="L160" s="10">
        <f xml:space="preserve"> 'K-based controls'!L$201</f>
        <v>0</v>
      </c>
      <c r="M160" s="10">
        <f xml:space="preserve"> 'K-based controls'!M$201</f>
        <v>0</v>
      </c>
      <c r="N160" s="10">
        <f xml:space="preserve"> 'K-based controls'!N$201</f>
        <v>0</v>
      </c>
      <c r="O160" s="10">
        <f xml:space="preserve"> 'K-based controls'!O$201</f>
        <v>0</v>
      </c>
      <c r="P160" s="10">
        <f xml:space="preserve"> 'K-based controls'!P$201</f>
        <v>0</v>
      </c>
      <c r="Q160" s="10">
        <f xml:space="preserve"> 'K-based controls'!Q$201</f>
        <v>0</v>
      </c>
      <c r="R160" s="10">
        <f xml:space="preserve"> 'K-based controls'!R$201</f>
        <v>0</v>
      </c>
      <c r="S160" s="10">
        <f xml:space="preserve"> 'K-based controls'!S$201</f>
        <v>0</v>
      </c>
      <c r="T160" s="10">
        <f xml:space="preserve"> 'K-based controls'!T$201</f>
        <v>0</v>
      </c>
    </row>
    <row r="161" spans="1:20" hidden="1" outlineLevel="1" x14ac:dyDescent="0.25">
      <c r="A161" s="14"/>
      <c r="B161" s="14"/>
      <c r="C161" s="21"/>
      <c r="D161" s="22"/>
      <c r="E161" s="17" t="str">
        <f xml:space="preserve"> 'K-based controls'!E$202</f>
        <v xml:space="preserve">Allowed revenue - wholesale (ADDN1) </v>
      </c>
      <c r="F161" s="10">
        <f xml:space="preserve"> 'K-based controls'!F$202</f>
        <v>0</v>
      </c>
      <c r="G161" s="10" t="str">
        <f xml:space="preserve"> 'K-based controls'!G$202</f>
        <v>£m (nominal)</v>
      </c>
      <c r="H161" s="10">
        <f xml:space="preserve"> 'K-based controls'!H$202</f>
        <v>0</v>
      </c>
      <c r="I161" s="10">
        <f xml:space="preserve"> 'K-based controls'!I$202</f>
        <v>0</v>
      </c>
      <c r="J161" s="10">
        <f xml:space="preserve"> 'K-based controls'!J$202</f>
        <v>0</v>
      </c>
      <c r="K161" s="10">
        <f xml:space="preserve"> 'K-based controls'!K$202</f>
        <v>0</v>
      </c>
      <c r="L161" s="10">
        <f xml:space="preserve"> 'K-based controls'!L$202</f>
        <v>0</v>
      </c>
      <c r="M161" s="10">
        <f xml:space="preserve"> 'K-based controls'!M$202</f>
        <v>0</v>
      </c>
      <c r="N161" s="10">
        <f xml:space="preserve"> 'K-based controls'!N$202</f>
        <v>0</v>
      </c>
      <c r="O161" s="10">
        <f xml:space="preserve"> 'K-based controls'!O$202</f>
        <v>0</v>
      </c>
      <c r="P161" s="10">
        <f xml:space="preserve"> 'K-based controls'!P$202</f>
        <v>0</v>
      </c>
      <c r="Q161" s="10">
        <f xml:space="preserve"> 'K-based controls'!Q$202</f>
        <v>0</v>
      </c>
      <c r="R161" s="10">
        <f xml:space="preserve"> 'K-based controls'!R$202</f>
        <v>0</v>
      </c>
      <c r="S161" s="10">
        <f xml:space="preserve"> 'K-based controls'!S$202</f>
        <v>0</v>
      </c>
      <c r="T161" s="10">
        <f xml:space="preserve"> 'K-based controls'!T$202</f>
        <v>0</v>
      </c>
    </row>
    <row r="162" spans="1:20" hidden="1" outlineLevel="1" x14ac:dyDescent="0.25">
      <c r="A162" s="14"/>
      <c r="B162" s="14"/>
      <c r="C162" s="21"/>
      <c r="D162" s="22"/>
      <c r="E162" s="17" t="str">
        <f xml:space="preserve"> 'K-based controls'!E$203</f>
        <v xml:space="preserve">Allowed revenue - wholesale (ADDN2) </v>
      </c>
      <c r="F162" s="10">
        <f xml:space="preserve"> 'K-based controls'!F$203</f>
        <v>0</v>
      </c>
      <c r="G162" s="10" t="str">
        <f xml:space="preserve"> 'K-based controls'!G$203</f>
        <v>£m (nominal)</v>
      </c>
      <c r="H162" s="10">
        <f xml:space="preserve"> 'K-based controls'!H$203</f>
        <v>0</v>
      </c>
      <c r="I162" s="10">
        <f xml:space="preserve"> 'K-based controls'!I$203</f>
        <v>0</v>
      </c>
      <c r="J162" s="10">
        <f xml:space="preserve"> 'K-based controls'!J$203</f>
        <v>0</v>
      </c>
      <c r="K162" s="10">
        <f xml:space="preserve"> 'K-based controls'!K$203</f>
        <v>0</v>
      </c>
      <c r="L162" s="10">
        <f xml:space="preserve"> 'K-based controls'!L$203</f>
        <v>0</v>
      </c>
      <c r="M162" s="10">
        <f xml:space="preserve"> 'K-based controls'!M$203</f>
        <v>0</v>
      </c>
      <c r="N162" s="10">
        <f xml:space="preserve"> 'K-based controls'!N$203</f>
        <v>0</v>
      </c>
      <c r="O162" s="10">
        <f xml:space="preserve"> 'K-based controls'!O$203</f>
        <v>0</v>
      </c>
      <c r="P162" s="10">
        <f xml:space="preserve"> 'K-based controls'!P$203</f>
        <v>0</v>
      </c>
      <c r="Q162" s="10">
        <f xml:space="preserve"> 'K-based controls'!Q$203</f>
        <v>0</v>
      </c>
      <c r="R162" s="10">
        <f xml:space="preserve"> 'K-based controls'!R$203</f>
        <v>0</v>
      </c>
      <c r="S162" s="10">
        <f xml:space="preserve"> 'K-based controls'!S$203</f>
        <v>0</v>
      </c>
      <c r="T162" s="10">
        <f xml:space="preserve"> 'K-based controls'!T$203</f>
        <v>0</v>
      </c>
    </row>
    <row r="163" spans="1:20" hidden="1" outlineLevel="1" x14ac:dyDescent="0.25">
      <c r="E163" s="39" t="str">
        <f t="shared" ref="E163:T163" si="66" xml:space="preserve"> E$150</f>
        <v xml:space="preserve">Total value of ODI - wholesale (WR) </v>
      </c>
      <c r="F163" s="5">
        <f t="shared" si="66"/>
        <v>0</v>
      </c>
      <c r="G163" s="5" t="str">
        <f t="shared" si="66"/>
        <v>£m (nominal)</v>
      </c>
      <c r="H163" s="5">
        <f t="shared" si="66"/>
        <v>0</v>
      </c>
      <c r="I163" s="5">
        <f t="shared" si="66"/>
        <v>0</v>
      </c>
      <c r="J163" s="5">
        <f t="shared" si="66"/>
        <v>0</v>
      </c>
      <c r="K163" s="5">
        <f t="shared" si="66"/>
        <v>0</v>
      </c>
      <c r="L163" s="5">
        <f t="shared" si="66"/>
        <v>0</v>
      </c>
      <c r="M163" s="5">
        <f t="shared" si="66"/>
        <v>0</v>
      </c>
      <c r="N163" s="5">
        <f t="shared" si="66"/>
        <v>0</v>
      </c>
      <c r="O163" s="5">
        <f t="shared" si="66"/>
        <v>0</v>
      </c>
      <c r="P163" s="5">
        <f t="shared" si="66"/>
        <v>0</v>
      </c>
      <c r="Q163" s="5">
        <f t="shared" si="66"/>
        <v>0</v>
      </c>
      <c r="R163" s="5">
        <f t="shared" si="66"/>
        <v>0</v>
      </c>
      <c r="S163" s="5">
        <f t="shared" si="66"/>
        <v>0</v>
      </c>
      <c r="T163" s="5">
        <f t="shared" si="66"/>
        <v>0</v>
      </c>
    </row>
    <row r="164" spans="1:20" hidden="1" outlineLevel="1" x14ac:dyDescent="0.25">
      <c r="E164" s="39" t="str">
        <f t="shared" ref="E164:T164" si="67" xml:space="preserve"> E$151</f>
        <v xml:space="preserve">Total value of ODI - wholesale (WN) </v>
      </c>
      <c r="F164" s="5">
        <f t="shared" si="67"/>
        <v>0</v>
      </c>
      <c r="G164" s="5" t="str">
        <f t="shared" si="67"/>
        <v>£m (nominal)</v>
      </c>
      <c r="H164" s="5">
        <f t="shared" si="67"/>
        <v>0</v>
      </c>
      <c r="I164" s="5">
        <f t="shared" si="67"/>
        <v>0</v>
      </c>
      <c r="J164" s="5">
        <f t="shared" si="67"/>
        <v>0</v>
      </c>
      <c r="K164" s="5">
        <f t="shared" si="67"/>
        <v>0</v>
      </c>
      <c r="L164" s="5">
        <f t="shared" si="67"/>
        <v>0</v>
      </c>
      <c r="M164" s="5">
        <f t="shared" si="67"/>
        <v>0</v>
      </c>
      <c r="N164" s="5">
        <f t="shared" si="67"/>
        <v>0</v>
      </c>
      <c r="O164" s="5">
        <f t="shared" si="67"/>
        <v>0</v>
      </c>
      <c r="P164" s="5">
        <f t="shared" si="67"/>
        <v>0</v>
      </c>
      <c r="Q164" s="5">
        <f t="shared" si="67"/>
        <v>0</v>
      </c>
      <c r="R164" s="5">
        <f t="shared" si="67"/>
        <v>0</v>
      </c>
      <c r="S164" s="5">
        <f t="shared" si="67"/>
        <v>0</v>
      </c>
      <c r="T164" s="5">
        <f t="shared" si="67"/>
        <v>0</v>
      </c>
    </row>
    <row r="165" spans="1:20" hidden="1" outlineLevel="1" x14ac:dyDescent="0.25">
      <c r="E165" s="39" t="str">
        <f t="shared" ref="E165:T165" si="68" xml:space="preserve"> E$152</f>
        <v xml:space="preserve">Total value of ODI - wholesale (WWN) </v>
      </c>
      <c r="F165" s="5">
        <f t="shared" si="68"/>
        <v>0</v>
      </c>
      <c r="G165" s="5" t="str">
        <f t="shared" si="68"/>
        <v>£m (nominal)</v>
      </c>
      <c r="H165" s="5">
        <f t="shared" si="68"/>
        <v>0</v>
      </c>
      <c r="I165" s="5">
        <f t="shared" si="68"/>
        <v>0</v>
      </c>
      <c r="J165" s="5">
        <f t="shared" si="68"/>
        <v>0</v>
      </c>
      <c r="K165" s="5">
        <f t="shared" si="68"/>
        <v>0</v>
      </c>
      <c r="L165" s="5">
        <f t="shared" si="68"/>
        <v>0</v>
      </c>
      <c r="M165" s="5">
        <f t="shared" si="68"/>
        <v>0</v>
      </c>
      <c r="N165" s="5">
        <f t="shared" si="68"/>
        <v>0</v>
      </c>
      <c r="O165" s="5">
        <f t="shared" si="68"/>
        <v>0</v>
      </c>
      <c r="P165" s="5">
        <f t="shared" si="68"/>
        <v>0</v>
      </c>
      <c r="Q165" s="5">
        <f t="shared" si="68"/>
        <v>0</v>
      </c>
      <c r="R165" s="5">
        <f t="shared" si="68"/>
        <v>0</v>
      </c>
      <c r="S165" s="5">
        <f t="shared" si="68"/>
        <v>0</v>
      </c>
      <c r="T165" s="5">
        <f t="shared" si="68"/>
        <v>0</v>
      </c>
    </row>
    <row r="166" spans="1:20" hidden="1" outlineLevel="1" x14ac:dyDescent="0.25">
      <c r="E166" s="39" t="str">
        <f t="shared" ref="E166:T166" si="69" xml:space="preserve"> E$153</f>
        <v xml:space="preserve">Total value of ODI - wholesale (ADDN1) </v>
      </c>
      <c r="F166" s="5">
        <f t="shared" si="69"/>
        <v>0</v>
      </c>
      <c r="G166" s="5" t="str">
        <f t="shared" si="69"/>
        <v>£m (nominal)</v>
      </c>
      <c r="H166" s="5">
        <f t="shared" si="69"/>
        <v>0</v>
      </c>
      <c r="I166" s="5">
        <f t="shared" si="69"/>
        <v>0</v>
      </c>
      <c r="J166" s="5">
        <f t="shared" si="69"/>
        <v>0</v>
      </c>
      <c r="K166" s="5">
        <f t="shared" si="69"/>
        <v>0</v>
      </c>
      <c r="L166" s="5">
        <f t="shared" si="69"/>
        <v>0</v>
      </c>
      <c r="M166" s="5">
        <f t="shared" si="69"/>
        <v>0</v>
      </c>
      <c r="N166" s="5">
        <f t="shared" si="69"/>
        <v>0</v>
      </c>
      <c r="O166" s="5">
        <f t="shared" si="69"/>
        <v>0</v>
      </c>
      <c r="P166" s="5">
        <f t="shared" si="69"/>
        <v>0</v>
      </c>
      <c r="Q166" s="5">
        <f t="shared" si="69"/>
        <v>0</v>
      </c>
      <c r="R166" s="5">
        <f t="shared" si="69"/>
        <v>0</v>
      </c>
      <c r="S166" s="5">
        <f t="shared" si="69"/>
        <v>0</v>
      </c>
      <c r="T166" s="5">
        <f t="shared" si="69"/>
        <v>0</v>
      </c>
    </row>
    <row r="167" spans="1:20" hidden="1" outlineLevel="1" x14ac:dyDescent="0.25">
      <c r="E167" s="39" t="str">
        <f t="shared" ref="E167:T167" si="70" xml:space="preserve"> E$154</f>
        <v xml:space="preserve">Total value of ODI - wholesale (ADDN2) </v>
      </c>
      <c r="F167" s="5">
        <f t="shared" si="70"/>
        <v>0</v>
      </c>
      <c r="G167" s="5" t="str">
        <f t="shared" si="70"/>
        <v>£m (nominal)</v>
      </c>
      <c r="H167" s="5">
        <f t="shared" si="70"/>
        <v>0</v>
      </c>
      <c r="I167" s="5">
        <f t="shared" si="70"/>
        <v>0</v>
      </c>
      <c r="J167" s="5">
        <f t="shared" si="70"/>
        <v>0</v>
      </c>
      <c r="K167" s="5">
        <f t="shared" si="70"/>
        <v>0</v>
      </c>
      <c r="L167" s="5">
        <f t="shared" si="70"/>
        <v>0</v>
      </c>
      <c r="M167" s="5">
        <f t="shared" si="70"/>
        <v>0</v>
      </c>
      <c r="N167" s="5">
        <f t="shared" si="70"/>
        <v>0</v>
      </c>
      <c r="O167" s="5">
        <f t="shared" si="70"/>
        <v>0</v>
      </c>
      <c r="P167" s="5">
        <f t="shared" si="70"/>
        <v>0</v>
      </c>
      <c r="Q167" s="5">
        <f t="shared" si="70"/>
        <v>0</v>
      </c>
      <c r="R167" s="5">
        <f t="shared" si="70"/>
        <v>0</v>
      </c>
      <c r="S167" s="5">
        <f t="shared" si="70"/>
        <v>0</v>
      </c>
      <c r="T167" s="5">
        <f t="shared" si="70"/>
        <v>0</v>
      </c>
    </row>
    <row r="168" spans="1:20" hidden="1" outlineLevel="1" x14ac:dyDescent="0.25">
      <c r="A168" s="31"/>
      <c r="B168" s="31"/>
      <c r="C168" s="52"/>
      <c r="D168" s="53"/>
      <c r="E168" s="20" t="s">
        <v>266</v>
      </c>
      <c r="F168" s="20"/>
      <c r="G168" s="20" t="s">
        <v>707</v>
      </c>
      <c r="H168" s="15">
        <f t="shared" ref="H168:H172" si="71" xml:space="preserve"> SUM( J168:T168 )</f>
        <v>0</v>
      </c>
      <c r="I168" s="20"/>
      <c r="J168" s="15">
        <f t="shared" ref="J168:T172" si="72" xml:space="preserve"> J158 + J163</f>
        <v>0</v>
      </c>
      <c r="K168" s="15">
        <f t="shared" si="72"/>
        <v>0</v>
      </c>
      <c r="L168" s="15">
        <f t="shared" si="72"/>
        <v>0</v>
      </c>
      <c r="M168" s="15">
        <f t="shared" si="72"/>
        <v>0</v>
      </c>
      <c r="N168" s="15">
        <f t="shared" si="72"/>
        <v>0</v>
      </c>
      <c r="O168" s="15">
        <f t="shared" si="72"/>
        <v>0</v>
      </c>
      <c r="P168" s="15">
        <f t="shared" si="72"/>
        <v>0</v>
      </c>
      <c r="Q168" s="15">
        <f t="shared" si="72"/>
        <v>0</v>
      </c>
      <c r="R168" s="15">
        <f t="shared" si="72"/>
        <v>0</v>
      </c>
      <c r="S168" s="15">
        <f t="shared" si="72"/>
        <v>0</v>
      </c>
      <c r="T168" s="15">
        <f t="shared" si="72"/>
        <v>0</v>
      </c>
    </row>
    <row r="169" spans="1:20" hidden="1" outlineLevel="1" x14ac:dyDescent="0.25">
      <c r="A169" s="31"/>
      <c r="B169" s="31"/>
      <c r="C169" s="52"/>
      <c r="D169" s="53"/>
      <c r="E169" s="20" t="s">
        <v>267</v>
      </c>
      <c r="F169" s="20"/>
      <c r="G169" s="20" t="s">
        <v>707</v>
      </c>
      <c r="H169" s="15">
        <f t="shared" si="71"/>
        <v>0</v>
      </c>
      <c r="I169" s="20"/>
      <c r="J169" s="15">
        <f t="shared" si="72"/>
        <v>0</v>
      </c>
      <c r="K169" s="15">
        <f t="shared" si="72"/>
        <v>0</v>
      </c>
      <c r="L169" s="15">
        <f t="shared" si="72"/>
        <v>0</v>
      </c>
      <c r="M169" s="15">
        <f t="shared" si="72"/>
        <v>0</v>
      </c>
      <c r="N169" s="15">
        <f t="shared" si="72"/>
        <v>0</v>
      </c>
      <c r="O169" s="15">
        <f t="shared" si="72"/>
        <v>0</v>
      </c>
      <c r="P169" s="15">
        <f t="shared" si="72"/>
        <v>0</v>
      </c>
      <c r="Q169" s="15">
        <f t="shared" si="72"/>
        <v>0</v>
      </c>
      <c r="R169" s="15">
        <f t="shared" si="72"/>
        <v>0</v>
      </c>
      <c r="S169" s="15">
        <f t="shared" si="72"/>
        <v>0</v>
      </c>
      <c r="T169" s="15">
        <f t="shared" si="72"/>
        <v>0</v>
      </c>
    </row>
    <row r="170" spans="1:20" hidden="1" outlineLevel="1" x14ac:dyDescent="0.25">
      <c r="A170" s="31"/>
      <c r="B170" s="31"/>
      <c r="C170" s="52"/>
      <c r="D170" s="53"/>
      <c r="E170" s="20" t="s">
        <v>642</v>
      </c>
      <c r="F170" s="20"/>
      <c r="G170" s="20" t="s">
        <v>707</v>
      </c>
      <c r="H170" s="15">
        <f t="shared" si="71"/>
        <v>0</v>
      </c>
      <c r="I170" s="20"/>
      <c r="J170" s="15">
        <f t="shared" si="72"/>
        <v>0</v>
      </c>
      <c r="K170" s="15">
        <f t="shared" si="72"/>
        <v>0</v>
      </c>
      <c r="L170" s="15">
        <f t="shared" si="72"/>
        <v>0</v>
      </c>
      <c r="M170" s="15">
        <f t="shared" si="72"/>
        <v>0</v>
      </c>
      <c r="N170" s="15">
        <f t="shared" si="72"/>
        <v>0</v>
      </c>
      <c r="O170" s="15">
        <f t="shared" si="72"/>
        <v>0</v>
      </c>
      <c r="P170" s="15">
        <f t="shared" si="72"/>
        <v>0</v>
      </c>
      <c r="Q170" s="15">
        <f t="shared" si="72"/>
        <v>0</v>
      </c>
      <c r="R170" s="15">
        <f t="shared" si="72"/>
        <v>0</v>
      </c>
      <c r="S170" s="15">
        <f t="shared" si="72"/>
        <v>0</v>
      </c>
      <c r="T170" s="15">
        <f t="shared" si="72"/>
        <v>0</v>
      </c>
    </row>
    <row r="171" spans="1:20" hidden="1" outlineLevel="1" x14ac:dyDescent="0.25">
      <c r="A171" s="31"/>
      <c r="B171" s="31"/>
      <c r="C171" s="52"/>
      <c r="D171" s="53"/>
      <c r="E171" s="20" t="s">
        <v>268</v>
      </c>
      <c r="F171" s="20"/>
      <c r="G171" s="20" t="s">
        <v>707</v>
      </c>
      <c r="H171" s="15">
        <f t="shared" si="71"/>
        <v>0</v>
      </c>
      <c r="I171" s="20"/>
      <c r="J171" s="15">
        <f t="shared" si="72"/>
        <v>0</v>
      </c>
      <c r="K171" s="15">
        <f t="shared" si="72"/>
        <v>0</v>
      </c>
      <c r="L171" s="15">
        <f t="shared" si="72"/>
        <v>0</v>
      </c>
      <c r="M171" s="15">
        <f t="shared" si="72"/>
        <v>0</v>
      </c>
      <c r="N171" s="15">
        <f t="shared" si="72"/>
        <v>0</v>
      </c>
      <c r="O171" s="15">
        <f t="shared" si="72"/>
        <v>0</v>
      </c>
      <c r="P171" s="15">
        <f t="shared" si="72"/>
        <v>0</v>
      </c>
      <c r="Q171" s="15">
        <f t="shared" si="72"/>
        <v>0</v>
      </c>
      <c r="R171" s="15">
        <f t="shared" si="72"/>
        <v>0</v>
      </c>
      <c r="S171" s="15">
        <f t="shared" si="72"/>
        <v>0</v>
      </c>
      <c r="T171" s="15">
        <f t="shared" si="72"/>
        <v>0</v>
      </c>
    </row>
    <row r="172" spans="1:20" hidden="1" outlineLevel="1" x14ac:dyDescent="0.25">
      <c r="A172" s="31"/>
      <c r="B172" s="31"/>
      <c r="C172" s="52"/>
      <c r="D172" s="53"/>
      <c r="E172" s="20" t="s">
        <v>884</v>
      </c>
      <c r="F172" s="20"/>
      <c r="G172" s="20" t="s">
        <v>707</v>
      </c>
      <c r="H172" s="15">
        <f t="shared" si="71"/>
        <v>0</v>
      </c>
      <c r="I172" s="20"/>
      <c r="J172" s="15">
        <f t="shared" si="72"/>
        <v>0</v>
      </c>
      <c r="K172" s="15">
        <f t="shared" si="72"/>
        <v>0</v>
      </c>
      <c r="L172" s="15">
        <f t="shared" si="72"/>
        <v>0</v>
      </c>
      <c r="M172" s="15">
        <f t="shared" si="72"/>
        <v>0</v>
      </c>
      <c r="N172" s="15">
        <f t="shared" si="72"/>
        <v>0</v>
      </c>
      <c r="O172" s="15">
        <f t="shared" si="72"/>
        <v>0</v>
      </c>
      <c r="P172" s="15">
        <f t="shared" si="72"/>
        <v>0</v>
      </c>
      <c r="Q172" s="15">
        <f t="shared" si="72"/>
        <v>0</v>
      </c>
      <c r="R172" s="15">
        <f t="shared" si="72"/>
        <v>0</v>
      </c>
      <c r="S172" s="15">
        <f t="shared" si="72"/>
        <v>0</v>
      </c>
      <c r="T172" s="15">
        <f t="shared" si="72"/>
        <v>0</v>
      </c>
    </row>
    <row r="173" spans="1:20" hidden="1" outlineLevel="1" x14ac:dyDescent="0.25"/>
    <row r="176" spans="1:20" x14ac:dyDescent="0.25">
      <c r="A176" s="32" t="s">
        <v>851</v>
      </c>
    </row>
  </sheetData>
  <conditionalFormatting sqref="F2">
    <cfRule type="cellIs" dxfId="48" priority="1" stopIfTrue="1" operator="notEqual">
      <formula>0</formula>
    </cfRule>
    <cfRule type="cellIs" dxfId="47" priority="2" stopIfTrue="1" operator="equal">
      <formula>""</formula>
    </cfRule>
  </conditionalFormatting>
  <conditionalFormatting sqref="J3:ZZ3">
    <cfRule type="cellIs" dxfId="46" priority="3" operator="equal">
      <formula>"PPA ext."</formula>
    </cfRule>
    <cfRule type="cellIs" dxfId="45" priority="4" operator="equal">
      <formula>"Delay"</formula>
    </cfRule>
    <cfRule type="cellIs" dxfId="44" priority="5" operator="equal">
      <formula>"Fin Close"</formula>
    </cfRule>
    <cfRule type="cellIs" dxfId="43" priority="6" stopIfTrue="1" operator="equal">
      <formula>"Construction"</formula>
    </cfRule>
    <cfRule type="cellIs" dxfId="42" priority="7" stopIfTrue="1" operator="equal">
      <formula>"Operations"</formula>
    </cfRule>
  </conditionalFormatting>
  <pageMargins left="0.70866141732283472" right="0.70866141732283472" top="0.74803149606299213" bottom="0.74803149606299213" header="0.31496062992125984" footer="0.31496062992125984"/>
  <pageSetup paperSize="8" scale="10" orientation="landscape"/>
  <headerFooter>
    <oddHeader>&amp;L&amp;F&amp;CSheet: &amp;A&amp;ROFFICIAL</oddHeader>
    <oddFooter>&amp;LPrinted on &amp;D at &amp;T&amp;CPage &amp;P of &amp;N&amp;ROfwat</oddFooter>
  </headerFooter>
  <colBreaks count="10" manualBreakCount="10">
    <brk id="20" max="1048575" man="1"/>
    <brk id="31" max="1048575" man="1"/>
    <brk id="42" max="1048575" man="1"/>
    <brk id="53" max="1048575" man="1"/>
    <brk id="64" max="1048575" man="1"/>
    <brk id="75" max="1048575" man="1"/>
    <brk id="86" max="1048575" man="1"/>
    <brk id="97" max="1048575" man="1"/>
    <brk id="108" max="1048575" man="1"/>
    <brk id="119" max="1048575" man="1"/>
  </colBreaks>
  <customProperties>
    <customPr name="MMSheetType" r:id="rId1"/>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CCCCCE"/>
    <outlinePr summaryBelow="0" summaryRight="0"/>
    <pageSetUpPr fitToPage="1"/>
  </sheetPr>
  <dimension ref="A1:XFD363"/>
  <sheetViews>
    <sheetView showGridLines="0" zoomScale="80" workbookViewId="0">
      <pane xSplit="9" ySplit="5" topLeftCell="J6" activePane="bottomRight" state="frozen"/>
      <selection activeCell="J6" sqref="J6"/>
      <selection pane="topRight" activeCell="J6" sqref="J6"/>
      <selection pane="bottomLeft" activeCell="J6" sqref="J6"/>
      <selection pane="bottomRight"/>
    </sheetView>
  </sheetViews>
  <sheetFormatPr defaultColWidth="0" defaultRowHeight="13.15" outlineLevelRow="2" x14ac:dyDescent="0.25"/>
  <cols>
    <col min="1" max="2" width="1.453125" style="32" customWidth="1"/>
    <col min="3" max="3" width="1.453125" style="90" customWidth="1"/>
    <col min="4" max="4" width="1.453125" style="94" customWidth="1"/>
    <col min="5" max="5" width="85.81640625" style="39" customWidth="1"/>
    <col min="6" max="6" width="14.81640625" style="39" customWidth="1"/>
    <col min="7" max="7" width="31.08984375" style="39" bestFit="1" customWidth="1"/>
    <col min="8" max="8" width="15.08984375" style="39" customWidth="1"/>
    <col min="9" max="9" width="3.453125" style="39" customWidth="1"/>
    <col min="10" max="20" width="14.81640625" style="39" customWidth="1"/>
    <col min="21" max="702" width="15.08984375" style="39" customWidth="1"/>
    <col min="703" max="703" width="15.08984375" style="39" hidden="1" customWidth="1"/>
    <col min="704" max="16384" width="15.08984375" style="39" hidden="1"/>
  </cols>
  <sheetData>
    <row r="1" spans="1:702" s="70" customFormat="1" ht="30.75" x14ac:dyDescent="0.25">
      <c r="A1" s="27" t="str">
        <f ca="1" xml:space="preserve"> RIGHT(CELL("filename", A1), LEN(CELL("filename", A1)) - SEARCH("]", CELL("filename", A1)))</f>
        <v>K-based controls</v>
      </c>
      <c r="B1" s="27"/>
    </row>
    <row r="2" spans="1:702" s="81" customFormat="1" x14ac:dyDescent="0.25">
      <c r="A2" s="57"/>
      <c r="B2" s="57"/>
      <c r="C2" s="92"/>
      <c r="D2" s="93"/>
      <c r="E2" s="29" t="s">
        <v>939</v>
      </c>
      <c r="F2" s="86">
        <f>Inputs!$F$2</f>
        <v>0</v>
      </c>
      <c r="G2" s="89" t="s">
        <v>468</v>
      </c>
      <c r="H2" s="29"/>
      <c r="I2" s="29"/>
      <c r="J2" s="3">
        <f xml:space="preserve"> Time!J$150</f>
        <v>44286</v>
      </c>
      <c r="K2" s="3">
        <f xml:space="preserve"> Time!K$150</f>
        <v>44651</v>
      </c>
      <c r="L2" s="3">
        <f xml:space="preserve"> Time!L$150</f>
        <v>45016</v>
      </c>
      <c r="M2" s="3">
        <f xml:space="preserve"> Time!M$150</f>
        <v>45382</v>
      </c>
      <c r="N2" s="3">
        <f xml:space="preserve"> Time!N$150</f>
        <v>45747</v>
      </c>
      <c r="O2" s="3">
        <f xml:space="preserve"> Time!O$150</f>
        <v>46112</v>
      </c>
      <c r="P2" s="3">
        <f xml:space="preserve"> Time!P$150</f>
        <v>46477</v>
      </c>
      <c r="Q2" s="3">
        <f xml:space="preserve"> Time!Q$150</f>
        <v>46843</v>
      </c>
      <c r="R2" s="3">
        <f xml:space="preserve"> Time!R$150</f>
        <v>47208</v>
      </c>
      <c r="S2" s="3">
        <f xml:space="preserve"> Time!S$150</f>
        <v>47573</v>
      </c>
      <c r="T2" s="3">
        <f xml:space="preserve"> Time!T$150</f>
        <v>47938</v>
      </c>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row>
    <row r="3" spans="1:702" s="4" customFormat="1" x14ac:dyDescent="0.25">
      <c r="A3" s="57"/>
      <c r="B3" s="57"/>
      <c r="C3" s="92"/>
      <c r="D3" s="93"/>
      <c r="E3" s="39" t="s">
        <v>694</v>
      </c>
      <c r="H3" s="29"/>
      <c r="I3" s="29"/>
      <c r="J3" s="1" t="str">
        <f xml:space="preserve"> Time!J$155</f>
        <v/>
      </c>
      <c r="K3" s="1" t="str">
        <f xml:space="preserve"> Time!K$155</f>
        <v/>
      </c>
      <c r="L3" s="1" t="str">
        <f xml:space="preserve"> Time!L$155</f>
        <v/>
      </c>
      <c r="M3" s="1" t="str">
        <f xml:space="preserve"> Time!M$155</f>
        <v/>
      </c>
      <c r="N3" s="1" t="str">
        <f xml:space="preserve"> Time!N$155</f>
        <v/>
      </c>
      <c r="O3" s="1" t="str">
        <f xml:space="preserve"> Time!O$155</f>
        <v>PR24</v>
      </c>
      <c r="P3" s="1" t="str">
        <f xml:space="preserve"> Time!P$155</f>
        <v>PR24</v>
      </c>
      <c r="Q3" s="1" t="str">
        <f xml:space="preserve"> Time!Q$155</f>
        <v>PR24</v>
      </c>
      <c r="R3" s="1" t="str">
        <f xml:space="preserve"> Time!R$155</f>
        <v>PR24</v>
      </c>
      <c r="S3" s="1" t="str">
        <f xml:space="preserve"> Time!S$155</f>
        <v>PR24</v>
      </c>
      <c r="T3" s="1" t="str">
        <f xml:space="preserve"> Time!T$155</f>
        <v/>
      </c>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c r="PU3" s="1"/>
      <c r="PV3" s="1"/>
      <c r="PW3" s="1"/>
      <c r="PX3" s="1"/>
      <c r="PY3" s="1"/>
      <c r="PZ3" s="1"/>
      <c r="QA3" s="1"/>
      <c r="QB3" s="1"/>
      <c r="QC3" s="1"/>
      <c r="QD3" s="1"/>
      <c r="QE3" s="1"/>
      <c r="QF3" s="1"/>
      <c r="QG3" s="1"/>
      <c r="QH3" s="1"/>
      <c r="QI3" s="1"/>
      <c r="QJ3" s="1"/>
      <c r="QK3" s="1"/>
      <c r="QL3" s="1"/>
      <c r="QM3" s="1"/>
      <c r="QN3" s="1"/>
      <c r="QO3" s="1"/>
      <c r="QP3" s="1"/>
      <c r="QQ3" s="1"/>
      <c r="QR3" s="1"/>
      <c r="QS3" s="1"/>
      <c r="QT3" s="1"/>
      <c r="QU3" s="1"/>
      <c r="QV3" s="1"/>
      <c r="QW3" s="1"/>
      <c r="QX3" s="1"/>
      <c r="QY3" s="1"/>
      <c r="QZ3" s="1"/>
      <c r="RA3" s="1"/>
      <c r="RB3" s="1"/>
      <c r="RC3" s="1"/>
      <c r="RD3" s="1"/>
      <c r="RE3" s="1"/>
      <c r="RF3" s="1"/>
      <c r="RG3" s="1"/>
      <c r="RH3" s="1"/>
      <c r="RI3" s="1"/>
      <c r="RJ3" s="1"/>
      <c r="RK3" s="1"/>
      <c r="RL3" s="1"/>
      <c r="RM3" s="1"/>
      <c r="RN3" s="1"/>
      <c r="RO3" s="1"/>
      <c r="RP3" s="1"/>
      <c r="RQ3" s="1"/>
      <c r="RR3" s="1"/>
      <c r="RS3" s="1"/>
      <c r="RT3" s="1"/>
      <c r="RU3" s="1"/>
      <c r="RV3" s="1"/>
      <c r="RW3" s="1"/>
      <c r="RX3" s="1"/>
      <c r="RY3" s="1"/>
      <c r="RZ3" s="1"/>
      <c r="SA3" s="1"/>
      <c r="SB3" s="1"/>
      <c r="SC3" s="1"/>
      <c r="SD3" s="1"/>
      <c r="SE3" s="1"/>
      <c r="SF3" s="1"/>
      <c r="SG3" s="1"/>
      <c r="SH3" s="1"/>
      <c r="SI3" s="1"/>
      <c r="SJ3" s="1"/>
      <c r="SK3" s="1"/>
      <c r="SL3" s="1"/>
      <c r="SM3" s="1"/>
      <c r="SN3" s="1"/>
      <c r="SO3" s="1"/>
      <c r="SP3" s="1"/>
      <c r="SQ3" s="1"/>
      <c r="SR3" s="1"/>
      <c r="SS3" s="1"/>
      <c r="ST3" s="1"/>
      <c r="SU3" s="1"/>
      <c r="SV3" s="1"/>
      <c r="SW3" s="1"/>
      <c r="SX3" s="1"/>
      <c r="SY3" s="1"/>
      <c r="SZ3" s="1"/>
      <c r="TA3" s="1"/>
      <c r="TB3" s="1"/>
      <c r="TC3" s="1"/>
      <c r="TD3" s="1"/>
      <c r="TE3" s="1"/>
      <c r="TF3" s="1"/>
      <c r="TG3" s="1"/>
      <c r="TH3" s="1"/>
      <c r="TI3" s="1"/>
      <c r="TJ3" s="1"/>
      <c r="TK3" s="1"/>
      <c r="TL3" s="1"/>
      <c r="TM3" s="1"/>
      <c r="TN3" s="1"/>
      <c r="TO3" s="1"/>
      <c r="TP3" s="1"/>
      <c r="TQ3" s="1"/>
      <c r="TR3" s="1"/>
      <c r="TS3" s="1"/>
      <c r="TT3" s="1"/>
      <c r="TU3" s="1"/>
      <c r="TV3" s="1"/>
      <c r="TW3" s="1"/>
      <c r="TX3" s="1"/>
      <c r="TY3" s="1"/>
      <c r="TZ3" s="1"/>
      <c r="UA3" s="1"/>
      <c r="UB3" s="1"/>
      <c r="UC3" s="1"/>
      <c r="UD3" s="1"/>
      <c r="UE3" s="1"/>
      <c r="UF3" s="1"/>
      <c r="UG3" s="1"/>
      <c r="UH3" s="1"/>
      <c r="UI3" s="1"/>
      <c r="UJ3" s="1"/>
      <c r="UK3" s="1"/>
      <c r="UL3" s="1"/>
      <c r="UM3" s="1"/>
      <c r="UN3" s="1"/>
      <c r="UO3" s="1"/>
      <c r="UP3" s="1"/>
      <c r="UQ3" s="1"/>
      <c r="UR3" s="1"/>
      <c r="US3" s="1"/>
      <c r="UT3" s="1"/>
      <c r="UU3" s="1"/>
      <c r="UV3" s="1"/>
      <c r="UW3" s="1"/>
      <c r="UX3" s="1"/>
      <c r="UY3" s="1"/>
      <c r="UZ3" s="1"/>
      <c r="VA3" s="1"/>
      <c r="VB3" s="1"/>
      <c r="VC3" s="1"/>
      <c r="VD3" s="1"/>
      <c r="VE3" s="1"/>
      <c r="VF3" s="1"/>
      <c r="VG3" s="1"/>
      <c r="VH3" s="1"/>
      <c r="VI3" s="1"/>
      <c r="VJ3" s="1"/>
      <c r="VK3" s="1"/>
      <c r="VL3" s="1"/>
      <c r="VM3" s="1"/>
      <c r="VN3" s="1"/>
      <c r="VO3" s="1"/>
      <c r="VP3" s="1"/>
      <c r="VQ3" s="1"/>
      <c r="VR3" s="1"/>
      <c r="VS3" s="1"/>
      <c r="VT3" s="1"/>
      <c r="VU3" s="1"/>
      <c r="VV3" s="1"/>
      <c r="VW3" s="1"/>
      <c r="VX3" s="1"/>
      <c r="VY3" s="1"/>
      <c r="VZ3" s="1"/>
      <c r="WA3" s="1"/>
      <c r="WB3" s="1"/>
      <c r="WC3" s="1"/>
      <c r="WD3" s="1"/>
      <c r="WE3" s="1"/>
      <c r="WF3" s="1"/>
      <c r="WG3" s="1"/>
      <c r="WH3" s="1"/>
      <c r="WI3" s="1"/>
      <c r="WJ3" s="1"/>
      <c r="WK3" s="1"/>
      <c r="WL3" s="1"/>
      <c r="WM3" s="1"/>
      <c r="WN3" s="1"/>
      <c r="WO3" s="1"/>
      <c r="WP3" s="1"/>
      <c r="WQ3" s="1"/>
      <c r="WR3" s="1"/>
      <c r="WS3" s="1"/>
      <c r="WT3" s="1"/>
      <c r="WU3" s="1"/>
      <c r="WV3" s="1"/>
      <c r="WW3" s="1"/>
      <c r="WX3" s="1"/>
      <c r="WY3" s="1"/>
      <c r="WZ3" s="1"/>
      <c r="XA3" s="1"/>
      <c r="XB3" s="1"/>
      <c r="XC3" s="1"/>
      <c r="XD3" s="1"/>
      <c r="XE3" s="1"/>
      <c r="XF3" s="1"/>
      <c r="XG3" s="1"/>
      <c r="XH3" s="1"/>
      <c r="XI3" s="1"/>
      <c r="XJ3" s="1"/>
      <c r="XK3" s="1"/>
      <c r="XL3" s="1"/>
      <c r="XM3" s="1"/>
      <c r="XN3" s="1"/>
      <c r="XO3" s="1"/>
      <c r="XP3" s="1"/>
      <c r="XQ3" s="1"/>
      <c r="XR3" s="1"/>
      <c r="XS3" s="1"/>
      <c r="XT3" s="1"/>
      <c r="XU3" s="1"/>
      <c r="XV3" s="1"/>
      <c r="XW3" s="1"/>
      <c r="XX3" s="1"/>
      <c r="XY3" s="1"/>
      <c r="XZ3" s="1"/>
      <c r="YA3" s="1"/>
      <c r="YB3" s="1"/>
      <c r="YC3" s="1"/>
      <c r="YD3" s="1"/>
      <c r="YE3" s="1"/>
      <c r="YF3" s="1"/>
      <c r="YG3" s="1"/>
      <c r="YH3" s="1"/>
      <c r="YI3" s="1"/>
      <c r="YJ3" s="1"/>
      <c r="YK3" s="1"/>
      <c r="YL3" s="1"/>
      <c r="YM3" s="1"/>
      <c r="YN3" s="1"/>
      <c r="YO3" s="1"/>
      <c r="YP3" s="1"/>
      <c r="YQ3" s="1"/>
      <c r="YR3" s="1"/>
      <c r="YS3" s="1"/>
      <c r="YT3" s="1"/>
      <c r="YU3" s="1"/>
      <c r="YV3" s="1"/>
      <c r="YW3" s="1"/>
      <c r="YX3" s="1"/>
      <c r="YY3" s="1"/>
      <c r="YZ3" s="1"/>
      <c r="ZA3" s="1"/>
      <c r="ZB3" s="1"/>
      <c r="ZC3" s="1"/>
      <c r="ZD3" s="1"/>
      <c r="ZE3" s="1"/>
      <c r="ZF3" s="1"/>
      <c r="ZG3" s="1"/>
      <c r="ZH3" s="1"/>
      <c r="ZI3" s="1"/>
      <c r="ZJ3" s="1"/>
      <c r="ZK3" s="1"/>
      <c r="ZL3" s="1"/>
      <c r="ZM3" s="1"/>
      <c r="ZN3" s="1"/>
      <c r="ZO3" s="1"/>
      <c r="ZP3" s="1"/>
      <c r="ZQ3" s="1"/>
      <c r="ZR3" s="1"/>
      <c r="ZS3" s="1"/>
      <c r="ZT3" s="1"/>
      <c r="ZU3" s="1"/>
      <c r="ZV3" s="1"/>
      <c r="ZW3" s="1"/>
      <c r="ZX3" s="1"/>
      <c r="ZY3" s="1"/>
      <c r="ZZ3" s="1"/>
    </row>
    <row r="4" spans="1:702" s="11" customFormat="1" x14ac:dyDescent="0.25">
      <c r="A4" s="57"/>
      <c r="B4" s="57"/>
      <c r="C4" s="92"/>
      <c r="D4" s="93"/>
      <c r="E4" s="29" t="s">
        <v>92</v>
      </c>
      <c r="F4" s="32"/>
      <c r="G4" s="29"/>
      <c r="H4" s="29"/>
      <c r="I4" s="29"/>
      <c r="J4" s="11">
        <f xml:space="preserve"> Time!J$163</f>
        <v>2021</v>
      </c>
      <c r="K4" s="11">
        <f xml:space="preserve"> Time!K$163</f>
        <v>2022</v>
      </c>
      <c r="L4" s="11">
        <f xml:space="preserve"> Time!L$163</f>
        <v>2023</v>
      </c>
      <c r="M4" s="11">
        <f xml:space="preserve"> Time!M$163</f>
        <v>2024</v>
      </c>
      <c r="N4" s="11">
        <f xml:space="preserve"> Time!N$163</f>
        <v>2025</v>
      </c>
      <c r="O4" s="11">
        <f xml:space="preserve"> Time!O$163</f>
        <v>2026</v>
      </c>
      <c r="P4" s="11">
        <f xml:space="preserve"> Time!P$163</f>
        <v>2027</v>
      </c>
      <c r="Q4" s="11">
        <f xml:space="preserve"> Time!Q$163</f>
        <v>2028</v>
      </c>
      <c r="R4" s="11">
        <f xml:space="preserve"> Time!R$163</f>
        <v>2029</v>
      </c>
      <c r="S4" s="11">
        <f xml:space="preserve"> Time!S$163</f>
        <v>2030</v>
      </c>
      <c r="T4" s="11">
        <f xml:space="preserve"> Time!T$163</f>
        <v>2031</v>
      </c>
    </row>
    <row r="5" spans="1:702" s="4" customFormat="1" x14ac:dyDescent="0.25">
      <c r="A5" s="57"/>
      <c r="B5" s="57"/>
      <c r="C5" s="92"/>
      <c r="D5" s="93"/>
      <c r="E5" s="29" t="s">
        <v>173</v>
      </c>
      <c r="F5" s="32" t="s">
        <v>853</v>
      </c>
      <c r="G5" s="32" t="s">
        <v>768</v>
      </c>
      <c r="H5" s="32" t="s">
        <v>695</v>
      </c>
      <c r="I5" s="29"/>
      <c r="J5" s="2">
        <f xml:space="preserve"> Time!J$167</f>
        <v>1</v>
      </c>
      <c r="K5" s="2">
        <f xml:space="preserve"> Time!K$167</f>
        <v>2</v>
      </c>
      <c r="L5" s="2">
        <f xml:space="preserve"> Time!L$167</f>
        <v>3</v>
      </c>
      <c r="M5" s="2">
        <f xml:space="preserve"> Time!M$167</f>
        <v>4</v>
      </c>
      <c r="N5" s="2">
        <f xml:space="preserve"> Time!N$167</f>
        <v>5</v>
      </c>
      <c r="O5" s="2">
        <f xml:space="preserve"> Time!O$167</f>
        <v>6</v>
      </c>
      <c r="P5" s="2">
        <f xml:space="preserve"> Time!P$167</f>
        <v>7</v>
      </c>
      <c r="Q5" s="2">
        <f xml:space="preserve"> Time!Q$167</f>
        <v>8</v>
      </c>
      <c r="R5" s="2">
        <f xml:space="preserve"> Time!R$167</f>
        <v>9</v>
      </c>
      <c r="S5" s="2">
        <f xml:space="preserve"> Time!S$167</f>
        <v>10</v>
      </c>
      <c r="T5" s="2">
        <f xml:space="preserve"> Time!T$167</f>
        <v>11</v>
      </c>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row>
    <row r="6" spans="1:702" x14ac:dyDescent="0.25">
      <c r="D6" s="39"/>
      <c r="F6" s="32"/>
      <c r="G6" s="32"/>
      <c r="H6" s="32"/>
    </row>
    <row r="9" spans="1:702" s="33" customFormat="1" x14ac:dyDescent="0.25">
      <c r="A9" s="24" t="s">
        <v>412</v>
      </c>
      <c r="B9" s="24"/>
      <c r="C9" s="37"/>
      <c r="D9" s="56"/>
    </row>
    <row r="10" spans="1:702" collapsed="1" x14ac:dyDescent="0.25"/>
    <row r="11" spans="1:702" hidden="1" outlineLevel="1" x14ac:dyDescent="0.25"/>
    <row r="12" spans="1:702" hidden="1" outlineLevel="1" x14ac:dyDescent="0.25">
      <c r="B12" s="32" t="s">
        <v>105</v>
      </c>
    </row>
    <row r="13" spans="1:702" hidden="1" outlineLevel="1" collapsed="1" x14ac:dyDescent="0.25"/>
    <row r="14" spans="1:702" hidden="1" outlineLevel="2" x14ac:dyDescent="0.25">
      <c r="B14" s="32" t="s">
        <v>189</v>
      </c>
    </row>
    <row r="15" spans="1:702" hidden="1" outlineLevel="2" x14ac:dyDescent="0.25">
      <c r="A15" s="14"/>
      <c r="B15" s="14"/>
      <c r="C15" s="21"/>
      <c r="D15" s="22"/>
      <c r="E15" s="17" t="str">
        <f xml:space="preserve"> Inputs!E$99</f>
        <v xml:space="preserve">Current year cost change model adjustments – wholesale (WR) </v>
      </c>
      <c r="F15" s="10">
        <f xml:space="preserve"> Inputs!F$99</f>
        <v>0</v>
      </c>
      <c r="G15" s="10" t="str">
        <f xml:space="preserve"> Inputs!G$99</f>
        <v>£m (2022-23 FYA CPIH prices)</v>
      </c>
      <c r="H15" s="10">
        <f xml:space="preserve"> Inputs!H$99</f>
        <v>0</v>
      </c>
      <c r="I15" s="10">
        <f xml:space="preserve"> Inputs!I$99</f>
        <v>0</v>
      </c>
      <c r="J15" s="10">
        <f xml:space="preserve"> Inputs!J$99</f>
        <v>0</v>
      </c>
      <c r="K15" s="10">
        <f xml:space="preserve"> Inputs!K$99</f>
        <v>0</v>
      </c>
      <c r="L15" s="10">
        <f xml:space="preserve"> Inputs!L$99</f>
        <v>0</v>
      </c>
      <c r="M15" s="10">
        <f xml:space="preserve"> Inputs!M$99</f>
        <v>0</v>
      </c>
      <c r="N15" s="10">
        <f xml:space="preserve"> Inputs!N$99</f>
        <v>0</v>
      </c>
      <c r="O15" s="10">
        <f xml:space="preserve"> Inputs!O$99</f>
        <v>0</v>
      </c>
      <c r="P15" s="10">
        <f xml:space="preserve"> Inputs!P$99</f>
        <v>0</v>
      </c>
      <c r="Q15" s="10">
        <f xml:space="preserve"> Inputs!Q$99</f>
        <v>0</v>
      </c>
      <c r="R15" s="10">
        <f xml:space="preserve"> Inputs!R$99</f>
        <v>0</v>
      </c>
      <c r="S15" s="10">
        <f xml:space="preserve"> Inputs!S$99</f>
        <v>0</v>
      </c>
      <c r="T15" s="10">
        <f xml:space="preserve"> Inputs!T$99</f>
        <v>0</v>
      </c>
    </row>
    <row r="16" spans="1:702" hidden="1" outlineLevel="2" x14ac:dyDescent="0.25">
      <c r="A16" s="14"/>
      <c r="B16" s="14"/>
      <c r="C16" s="21"/>
      <c r="D16" s="22"/>
      <c r="E16" s="17" t="str">
        <f xml:space="preserve"> Inputs!E$100</f>
        <v xml:space="preserve">Current year cost change model adjustments – wholesale (WN) </v>
      </c>
      <c r="F16" s="10">
        <f xml:space="preserve"> Inputs!F$100</f>
        <v>0</v>
      </c>
      <c r="G16" s="10" t="str">
        <f xml:space="preserve"> Inputs!G$100</f>
        <v>£m (2022-23 FYA CPIH prices)</v>
      </c>
      <c r="H16" s="10">
        <f xml:space="preserve"> Inputs!H$100</f>
        <v>0</v>
      </c>
      <c r="I16" s="10">
        <f xml:space="preserve"> Inputs!I$100</f>
        <v>0</v>
      </c>
      <c r="J16" s="10">
        <f xml:space="preserve"> Inputs!J$100</f>
        <v>0</v>
      </c>
      <c r="K16" s="10">
        <f xml:space="preserve"> Inputs!K$100</f>
        <v>0</v>
      </c>
      <c r="L16" s="10">
        <f xml:space="preserve"> Inputs!L$100</f>
        <v>0</v>
      </c>
      <c r="M16" s="10">
        <f xml:space="preserve"> Inputs!M$100</f>
        <v>0</v>
      </c>
      <c r="N16" s="10">
        <f xml:space="preserve"> Inputs!N$100</f>
        <v>0</v>
      </c>
      <c r="O16" s="10">
        <f xml:space="preserve"> Inputs!O$100</f>
        <v>0</v>
      </c>
      <c r="P16" s="10">
        <f xml:space="preserve"> Inputs!P$100</f>
        <v>0</v>
      </c>
      <c r="Q16" s="10">
        <f xml:space="preserve"> Inputs!Q$100</f>
        <v>0</v>
      </c>
      <c r="R16" s="10">
        <f xml:space="preserve"> Inputs!R$100</f>
        <v>0</v>
      </c>
      <c r="S16" s="10">
        <f xml:space="preserve"> Inputs!S$100</f>
        <v>0</v>
      </c>
      <c r="T16" s="10">
        <f xml:space="preserve"> Inputs!T$100</f>
        <v>0</v>
      </c>
    </row>
    <row r="17" spans="1:20" hidden="1" outlineLevel="2" x14ac:dyDescent="0.25">
      <c r="A17" s="14"/>
      <c r="B17" s="14"/>
      <c r="C17" s="21"/>
      <c r="D17" s="22"/>
      <c r="E17" s="17" t="str">
        <f xml:space="preserve"> Inputs!E$101</f>
        <v xml:space="preserve">Current year cost change model adjustments – wholesale (WWN) </v>
      </c>
      <c r="F17" s="10">
        <f xml:space="preserve"> Inputs!F$101</f>
        <v>0</v>
      </c>
      <c r="G17" s="10" t="str">
        <f xml:space="preserve"> Inputs!G$101</f>
        <v>£m (2022-23 FYA CPIH prices)</v>
      </c>
      <c r="H17" s="10">
        <f xml:space="preserve"> Inputs!H$101</f>
        <v>0</v>
      </c>
      <c r="I17" s="10">
        <f xml:space="preserve"> Inputs!I$101</f>
        <v>0</v>
      </c>
      <c r="J17" s="10">
        <f xml:space="preserve"> Inputs!J$101</f>
        <v>0</v>
      </c>
      <c r="K17" s="10">
        <f xml:space="preserve"> Inputs!K$101</f>
        <v>0</v>
      </c>
      <c r="L17" s="10">
        <f xml:space="preserve"> Inputs!L$101</f>
        <v>0</v>
      </c>
      <c r="M17" s="10">
        <f xml:space="preserve"> Inputs!M$101</f>
        <v>0</v>
      </c>
      <c r="N17" s="10">
        <f xml:space="preserve"> Inputs!N$101</f>
        <v>0</v>
      </c>
      <c r="O17" s="10">
        <f xml:space="preserve"> Inputs!O$101</f>
        <v>0</v>
      </c>
      <c r="P17" s="10">
        <f xml:space="preserve"> Inputs!P$101</f>
        <v>0</v>
      </c>
      <c r="Q17" s="10">
        <f xml:space="preserve"> Inputs!Q$101</f>
        <v>0</v>
      </c>
      <c r="R17" s="10">
        <f xml:space="preserve"> Inputs!R$101</f>
        <v>0</v>
      </c>
      <c r="S17" s="10">
        <f xml:space="preserve"> Inputs!S$101</f>
        <v>0</v>
      </c>
      <c r="T17" s="10">
        <f xml:space="preserve"> Inputs!T$101</f>
        <v>0</v>
      </c>
    </row>
    <row r="18" spans="1:20" hidden="1" outlineLevel="2" x14ac:dyDescent="0.25">
      <c r="A18" s="14"/>
      <c r="B18" s="14"/>
      <c r="C18" s="21"/>
      <c r="D18" s="22"/>
      <c r="E18" s="17" t="str">
        <f xml:space="preserve"> Inputs!E$102</f>
        <v xml:space="preserve">Current year cost change model adjustments – wholesale (ADDN1) </v>
      </c>
      <c r="F18" s="10">
        <f xml:space="preserve"> Inputs!F$102</f>
        <v>0</v>
      </c>
      <c r="G18" s="10" t="str">
        <f xml:space="preserve"> Inputs!G$102</f>
        <v>£m (2022-23 FYA CPIH prices)</v>
      </c>
      <c r="H18" s="10">
        <f xml:space="preserve"> Inputs!H$102</f>
        <v>0</v>
      </c>
      <c r="I18" s="10">
        <f xml:space="preserve"> Inputs!I$102</f>
        <v>0</v>
      </c>
      <c r="J18" s="10">
        <f xml:space="preserve"> Inputs!J$102</f>
        <v>0</v>
      </c>
      <c r="K18" s="10">
        <f xml:space="preserve"> Inputs!K$102</f>
        <v>0</v>
      </c>
      <c r="L18" s="10">
        <f xml:space="preserve"> Inputs!L$102</f>
        <v>0</v>
      </c>
      <c r="M18" s="10">
        <f xml:space="preserve"> Inputs!M$102</f>
        <v>0</v>
      </c>
      <c r="N18" s="10">
        <f xml:space="preserve"> Inputs!N$102</f>
        <v>0</v>
      </c>
      <c r="O18" s="10">
        <f xml:space="preserve"> Inputs!O$102</f>
        <v>0</v>
      </c>
      <c r="P18" s="10">
        <f xml:space="preserve"> Inputs!P$102</f>
        <v>0</v>
      </c>
      <c r="Q18" s="10">
        <f xml:space="preserve"> Inputs!Q$102</f>
        <v>0</v>
      </c>
      <c r="R18" s="10">
        <f xml:space="preserve"> Inputs!R$102</f>
        <v>0</v>
      </c>
      <c r="S18" s="10">
        <f xml:space="preserve"> Inputs!S$102</f>
        <v>0</v>
      </c>
      <c r="T18" s="10">
        <f xml:space="preserve"> Inputs!T$102</f>
        <v>0</v>
      </c>
    </row>
    <row r="19" spans="1:20" hidden="1" outlineLevel="2" x14ac:dyDescent="0.25">
      <c r="A19" s="14"/>
      <c r="B19" s="14"/>
      <c r="C19" s="21"/>
      <c r="D19" s="22"/>
      <c r="E19" s="17" t="str">
        <f xml:space="preserve"> Inputs!E$103</f>
        <v xml:space="preserve">Current year cost change model adjustments – wholesale (ADDN2) </v>
      </c>
      <c r="F19" s="10">
        <f xml:space="preserve"> Inputs!F$103</f>
        <v>0</v>
      </c>
      <c r="G19" s="10" t="str">
        <f xml:space="preserve"> Inputs!G$103</f>
        <v>£m (2022-23 FYA CPIH prices)</v>
      </c>
      <c r="H19" s="10">
        <f xml:space="preserve"> Inputs!H$103</f>
        <v>0</v>
      </c>
      <c r="I19" s="10">
        <f xml:space="preserve"> Inputs!I$103</f>
        <v>0</v>
      </c>
      <c r="J19" s="10">
        <f xml:space="preserve"> Inputs!J$103</f>
        <v>0</v>
      </c>
      <c r="K19" s="10">
        <f xml:space="preserve"> Inputs!K$103</f>
        <v>0</v>
      </c>
      <c r="L19" s="10">
        <f xml:space="preserve"> Inputs!L$103</f>
        <v>0</v>
      </c>
      <c r="M19" s="10">
        <f xml:space="preserve"> Inputs!M$103</f>
        <v>0</v>
      </c>
      <c r="N19" s="10">
        <f xml:space="preserve"> Inputs!N$103</f>
        <v>0</v>
      </c>
      <c r="O19" s="10">
        <f xml:space="preserve"> Inputs!O$103</f>
        <v>0</v>
      </c>
      <c r="P19" s="10">
        <f xml:space="preserve"> Inputs!P$103</f>
        <v>0</v>
      </c>
      <c r="Q19" s="10">
        <f xml:space="preserve"> Inputs!Q$103</f>
        <v>0</v>
      </c>
      <c r="R19" s="10">
        <f xml:space="preserve"> Inputs!R$103</f>
        <v>0</v>
      </c>
      <c r="S19" s="10">
        <f xml:space="preserve"> Inputs!S$103</f>
        <v>0</v>
      </c>
      <c r="T19" s="10">
        <f xml:space="preserve"> Inputs!T$103</f>
        <v>0</v>
      </c>
    </row>
    <row r="20" spans="1:20" hidden="1" outlineLevel="2" x14ac:dyDescent="0.25">
      <c r="A20" s="14"/>
      <c r="B20" s="14"/>
      <c r="C20" s="21"/>
      <c r="D20" s="22"/>
      <c r="E20" s="17" t="str">
        <f xml:space="preserve"> Inputs!E$105</f>
        <v xml:space="preserve">Prior year cost change process revenue adjustments - wholesale (WR) </v>
      </c>
      <c r="F20" s="10">
        <f xml:space="preserve"> Inputs!F$105</f>
        <v>0</v>
      </c>
      <c r="G20" s="10" t="str">
        <f xml:space="preserve"> Inputs!G$105</f>
        <v>£m (2022-23 FYA CPIH prices)</v>
      </c>
      <c r="H20" s="10">
        <f xml:space="preserve"> Inputs!H$105</f>
        <v>0</v>
      </c>
      <c r="I20" s="10">
        <f xml:space="preserve"> Inputs!I$105</f>
        <v>0</v>
      </c>
      <c r="J20" s="10">
        <f xml:space="preserve"> Inputs!J$105</f>
        <v>0</v>
      </c>
      <c r="K20" s="10">
        <f xml:space="preserve"> Inputs!K$105</f>
        <v>0</v>
      </c>
      <c r="L20" s="10">
        <f xml:space="preserve"> Inputs!L$105</f>
        <v>0</v>
      </c>
      <c r="M20" s="10">
        <f xml:space="preserve"> Inputs!M$105</f>
        <v>0</v>
      </c>
      <c r="N20" s="10">
        <f xml:space="preserve"> Inputs!N$105</f>
        <v>0</v>
      </c>
      <c r="O20" s="10">
        <f xml:space="preserve"> Inputs!O$105</f>
        <v>0</v>
      </c>
      <c r="P20" s="10">
        <f xml:space="preserve"> Inputs!P$105</f>
        <v>0</v>
      </c>
      <c r="Q20" s="10">
        <f xml:space="preserve"> Inputs!Q$105</f>
        <v>0</v>
      </c>
      <c r="R20" s="10">
        <f xml:space="preserve"> Inputs!R$105</f>
        <v>0</v>
      </c>
      <c r="S20" s="10">
        <f xml:space="preserve"> Inputs!S$105</f>
        <v>0</v>
      </c>
      <c r="T20" s="10">
        <f xml:space="preserve"> Inputs!T$105</f>
        <v>0</v>
      </c>
    </row>
    <row r="21" spans="1:20" hidden="1" outlineLevel="2" x14ac:dyDescent="0.25">
      <c r="A21" s="14"/>
      <c r="B21" s="14"/>
      <c r="C21" s="21"/>
      <c r="D21" s="22"/>
      <c r="E21" s="17" t="str">
        <f xml:space="preserve"> Inputs!E$106</f>
        <v xml:space="preserve">Prior year cost change process revenue adjustments - wholesale (WN) </v>
      </c>
      <c r="F21" s="10">
        <f xml:space="preserve"> Inputs!F$106</f>
        <v>0</v>
      </c>
      <c r="G21" s="10" t="str">
        <f xml:space="preserve"> Inputs!G$106</f>
        <v>£m (2022-23 FYA CPIH prices)</v>
      </c>
      <c r="H21" s="10">
        <f xml:space="preserve"> Inputs!H$106</f>
        <v>0</v>
      </c>
      <c r="I21" s="10">
        <f xml:space="preserve"> Inputs!I$106</f>
        <v>0</v>
      </c>
      <c r="J21" s="10">
        <f xml:space="preserve"> Inputs!J$106</f>
        <v>0</v>
      </c>
      <c r="K21" s="10">
        <f xml:space="preserve"> Inputs!K$106</f>
        <v>0</v>
      </c>
      <c r="L21" s="10">
        <f xml:space="preserve"> Inputs!L$106</f>
        <v>0</v>
      </c>
      <c r="M21" s="10">
        <f xml:space="preserve"> Inputs!M$106</f>
        <v>0</v>
      </c>
      <c r="N21" s="10">
        <f xml:space="preserve"> Inputs!N$106</f>
        <v>0</v>
      </c>
      <c r="O21" s="10">
        <f xml:space="preserve"> Inputs!O$106</f>
        <v>0</v>
      </c>
      <c r="P21" s="10">
        <f xml:space="preserve"> Inputs!P$106</f>
        <v>0</v>
      </c>
      <c r="Q21" s="10">
        <f xml:space="preserve"> Inputs!Q$106</f>
        <v>0</v>
      </c>
      <c r="R21" s="10">
        <f xml:space="preserve"> Inputs!R$106</f>
        <v>0</v>
      </c>
      <c r="S21" s="10">
        <f xml:space="preserve"> Inputs!S$106</f>
        <v>0</v>
      </c>
      <c r="T21" s="10">
        <f xml:space="preserve"> Inputs!T$106</f>
        <v>0</v>
      </c>
    </row>
    <row r="22" spans="1:20" hidden="1" outlineLevel="2" x14ac:dyDescent="0.25">
      <c r="A22" s="14"/>
      <c r="B22" s="14"/>
      <c r="C22" s="21"/>
      <c r="D22" s="22"/>
      <c r="E22" s="17" t="str">
        <f xml:space="preserve"> Inputs!E$107</f>
        <v xml:space="preserve">Prior year cost change process revenue adjustments - wholesale (WWN) </v>
      </c>
      <c r="F22" s="10">
        <f xml:space="preserve"> Inputs!F$107</f>
        <v>0</v>
      </c>
      <c r="G22" s="10" t="str">
        <f xml:space="preserve"> Inputs!G$107</f>
        <v>£m (2022-23 FYA CPIH prices)</v>
      </c>
      <c r="H22" s="10">
        <f xml:space="preserve"> Inputs!H$107</f>
        <v>0</v>
      </c>
      <c r="I22" s="10">
        <f xml:space="preserve"> Inputs!I$107</f>
        <v>0</v>
      </c>
      <c r="J22" s="10">
        <f xml:space="preserve"> Inputs!J$107</f>
        <v>0</v>
      </c>
      <c r="K22" s="10">
        <f xml:space="preserve"> Inputs!K$107</f>
        <v>0</v>
      </c>
      <c r="L22" s="10">
        <f xml:space="preserve"> Inputs!L$107</f>
        <v>0</v>
      </c>
      <c r="M22" s="10">
        <f xml:space="preserve"> Inputs!M$107</f>
        <v>0</v>
      </c>
      <c r="N22" s="10">
        <f xml:space="preserve"> Inputs!N$107</f>
        <v>0</v>
      </c>
      <c r="O22" s="10">
        <f xml:space="preserve"> Inputs!O$107</f>
        <v>0</v>
      </c>
      <c r="P22" s="10">
        <f xml:space="preserve"> Inputs!P$107</f>
        <v>0</v>
      </c>
      <c r="Q22" s="10">
        <f xml:space="preserve"> Inputs!Q$107</f>
        <v>0</v>
      </c>
      <c r="R22" s="10">
        <f xml:space="preserve"> Inputs!R$107</f>
        <v>0</v>
      </c>
      <c r="S22" s="10">
        <f xml:space="preserve"> Inputs!S$107</f>
        <v>0</v>
      </c>
      <c r="T22" s="10">
        <f xml:space="preserve"> Inputs!T$107</f>
        <v>0</v>
      </c>
    </row>
    <row r="23" spans="1:20" hidden="1" outlineLevel="2" x14ac:dyDescent="0.25">
      <c r="A23" s="14"/>
      <c r="B23" s="14"/>
      <c r="C23" s="21"/>
      <c r="D23" s="22"/>
      <c r="E23" s="17" t="str">
        <f xml:space="preserve"> Inputs!E$108</f>
        <v xml:space="preserve">Prior year cost change process revenue adjustments - wholesale (ADDN1) </v>
      </c>
      <c r="F23" s="10">
        <f xml:space="preserve"> Inputs!F$108</f>
        <v>0</v>
      </c>
      <c r="G23" s="10" t="str">
        <f xml:space="preserve"> Inputs!G$108</f>
        <v>£m (2022-23 FYA CPIH prices)</v>
      </c>
      <c r="H23" s="10">
        <f xml:space="preserve"> Inputs!H$108</f>
        <v>0</v>
      </c>
      <c r="I23" s="10">
        <f xml:space="preserve"> Inputs!I$108</f>
        <v>0</v>
      </c>
      <c r="J23" s="10">
        <f xml:space="preserve"> Inputs!J$108</f>
        <v>0</v>
      </c>
      <c r="K23" s="10">
        <f xml:space="preserve"> Inputs!K$108</f>
        <v>0</v>
      </c>
      <c r="L23" s="10">
        <f xml:space="preserve"> Inputs!L$108</f>
        <v>0</v>
      </c>
      <c r="M23" s="10">
        <f xml:space="preserve"> Inputs!M$108</f>
        <v>0</v>
      </c>
      <c r="N23" s="10">
        <f xml:space="preserve"> Inputs!N$108</f>
        <v>0</v>
      </c>
      <c r="O23" s="10">
        <f xml:space="preserve"> Inputs!O$108</f>
        <v>0</v>
      </c>
      <c r="P23" s="10">
        <f xml:space="preserve"> Inputs!P$108</f>
        <v>0</v>
      </c>
      <c r="Q23" s="10">
        <f xml:space="preserve"> Inputs!Q$108</f>
        <v>0</v>
      </c>
      <c r="R23" s="10">
        <f xml:space="preserve"> Inputs!R$108</f>
        <v>0</v>
      </c>
      <c r="S23" s="10">
        <f xml:space="preserve"> Inputs!S$108</f>
        <v>0</v>
      </c>
      <c r="T23" s="10">
        <f xml:space="preserve"> Inputs!T$108</f>
        <v>0</v>
      </c>
    </row>
    <row r="24" spans="1:20" hidden="1" outlineLevel="2" x14ac:dyDescent="0.25">
      <c r="A24" s="14"/>
      <c r="B24" s="14"/>
      <c r="C24" s="21"/>
      <c r="D24" s="22"/>
      <c r="E24" s="17" t="str">
        <f xml:space="preserve"> Inputs!E$109</f>
        <v xml:space="preserve">Prior year cost change process revenue adjustments - wholesale (ADDN2) </v>
      </c>
      <c r="F24" s="10">
        <f xml:space="preserve"> Inputs!F$109</f>
        <v>0</v>
      </c>
      <c r="G24" s="10" t="str">
        <f xml:space="preserve"> Inputs!G$109</f>
        <v>£m (2022-23 FYA CPIH prices)</v>
      </c>
      <c r="H24" s="10">
        <f xml:space="preserve"> Inputs!H$109</f>
        <v>0</v>
      </c>
      <c r="I24" s="10">
        <f xml:space="preserve"> Inputs!I$109</f>
        <v>0</v>
      </c>
      <c r="J24" s="10">
        <f xml:space="preserve"> Inputs!J$109</f>
        <v>0</v>
      </c>
      <c r="K24" s="10">
        <f xml:space="preserve"> Inputs!K$109</f>
        <v>0</v>
      </c>
      <c r="L24" s="10">
        <f xml:space="preserve"> Inputs!L$109</f>
        <v>0</v>
      </c>
      <c r="M24" s="10">
        <f xml:space="preserve"> Inputs!M$109</f>
        <v>0</v>
      </c>
      <c r="N24" s="10">
        <f xml:space="preserve"> Inputs!N$109</f>
        <v>0</v>
      </c>
      <c r="O24" s="10">
        <f xml:space="preserve"> Inputs!O$109</f>
        <v>0</v>
      </c>
      <c r="P24" s="10">
        <f xml:space="preserve"> Inputs!P$109</f>
        <v>0</v>
      </c>
      <c r="Q24" s="10">
        <f xml:space="preserve"> Inputs!Q$109</f>
        <v>0</v>
      </c>
      <c r="R24" s="10">
        <f xml:space="preserve"> Inputs!R$109</f>
        <v>0</v>
      </c>
      <c r="S24" s="10">
        <f xml:space="preserve"> Inputs!S$109</f>
        <v>0</v>
      </c>
      <c r="T24" s="10">
        <f xml:space="preserve"> Inputs!T$109</f>
        <v>0</v>
      </c>
    </row>
    <row r="25" spans="1:20" hidden="1" outlineLevel="2" x14ac:dyDescent="0.25">
      <c r="E25" s="39" t="s">
        <v>792</v>
      </c>
      <c r="G25" s="39" t="s">
        <v>776</v>
      </c>
      <c r="H25" s="5">
        <f t="shared" ref="H25:H29" si="0" xml:space="preserve"> SUM( J25:T25 )</f>
        <v>0</v>
      </c>
      <c r="J25" s="5">
        <f t="shared" ref="J25:T29" si="1" xml:space="preserve"> J15 + J20</f>
        <v>0</v>
      </c>
      <c r="K25" s="5">
        <f t="shared" si="1"/>
        <v>0</v>
      </c>
      <c r="L25" s="5">
        <f t="shared" si="1"/>
        <v>0</v>
      </c>
      <c r="M25" s="5">
        <f t="shared" si="1"/>
        <v>0</v>
      </c>
      <c r="N25" s="5">
        <f t="shared" si="1"/>
        <v>0</v>
      </c>
      <c r="O25" s="5">
        <f t="shared" si="1"/>
        <v>0</v>
      </c>
      <c r="P25" s="5">
        <f t="shared" si="1"/>
        <v>0</v>
      </c>
      <c r="Q25" s="5">
        <f t="shared" si="1"/>
        <v>0</v>
      </c>
      <c r="R25" s="5">
        <f t="shared" si="1"/>
        <v>0</v>
      </c>
      <c r="S25" s="5">
        <f t="shared" si="1"/>
        <v>0</v>
      </c>
      <c r="T25" s="5">
        <f t="shared" si="1"/>
        <v>0</v>
      </c>
    </row>
    <row r="26" spans="1:20" hidden="1" outlineLevel="2" x14ac:dyDescent="0.25">
      <c r="E26" s="39" t="s">
        <v>793</v>
      </c>
      <c r="G26" s="39" t="s">
        <v>776</v>
      </c>
      <c r="H26" s="5">
        <f t="shared" si="0"/>
        <v>0</v>
      </c>
      <c r="J26" s="5">
        <f t="shared" si="1"/>
        <v>0</v>
      </c>
      <c r="K26" s="5">
        <f t="shared" si="1"/>
        <v>0</v>
      </c>
      <c r="L26" s="5">
        <f t="shared" si="1"/>
        <v>0</v>
      </c>
      <c r="M26" s="5">
        <f t="shared" si="1"/>
        <v>0</v>
      </c>
      <c r="N26" s="5">
        <f t="shared" si="1"/>
        <v>0</v>
      </c>
      <c r="O26" s="5">
        <f t="shared" si="1"/>
        <v>0</v>
      </c>
      <c r="P26" s="5">
        <f t="shared" si="1"/>
        <v>0</v>
      </c>
      <c r="Q26" s="5">
        <f t="shared" si="1"/>
        <v>0</v>
      </c>
      <c r="R26" s="5">
        <f t="shared" si="1"/>
        <v>0</v>
      </c>
      <c r="S26" s="5">
        <f t="shared" si="1"/>
        <v>0</v>
      </c>
      <c r="T26" s="5">
        <f t="shared" si="1"/>
        <v>0</v>
      </c>
    </row>
    <row r="27" spans="1:20" hidden="1" outlineLevel="2" x14ac:dyDescent="0.25">
      <c r="E27" s="39" t="s">
        <v>30</v>
      </c>
      <c r="G27" s="39" t="s">
        <v>776</v>
      </c>
      <c r="H27" s="5">
        <f t="shared" si="0"/>
        <v>0</v>
      </c>
      <c r="J27" s="5">
        <f t="shared" si="1"/>
        <v>0</v>
      </c>
      <c r="K27" s="5">
        <f t="shared" si="1"/>
        <v>0</v>
      </c>
      <c r="L27" s="5">
        <f t="shared" si="1"/>
        <v>0</v>
      </c>
      <c r="M27" s="5">
        <f t="shared" si="1"/>
        <v>0</v>
      </c>
      <c r="N27" s="5">
        <f t="shared" si="1"/>
        <v>0</v>
      </c>
      <c r="O27" s="5">
        <f t="shared" si="1"/>
        <v>0</v>
      </c>
      <c r="P27" s="5">
        <f t="shared" si="1"/>
        <v>0</v>
      </c>
      <c r="Q27" s="5">
        <f t="shared" si="1"/>
        <v>0</v>
      </c>
      <c r="R27" s="5">
        <f t="shared" si="1"/>
        <v>0</v>
      </c>
      <c r="S27" s="5">
        <f t="shared" si="1"/>
        <v>0</v>
      </c>
      <c r="T27" s="5">
        <f t="shared" si="1"/>
        <v>0</v>
      </c>
    </row>
    <row r="28" spans="1:20" hidden="1" outlineLevel="2" x14ac:dyDescent="0.25">
      <c r="E28" s="39" t="s">
        <v>496</v>
      </c>
      <c r="G28" s="39" t="s">
        <v>776</v>
      </c>
      <c r="H28" s="5">
        <f t="shared" si="0"/>
        <v>0</v>
      </c>
      <c r="J28" s="5">
        <f t="shared" si="1"/>
        <v>0</v>
      </c>
      <c r="K28" s="5">
        <f t="shared" si="1"/>
        <v>0</v>
      </c>
      <c r="L28" s="5">
        <f t="shared" si="1"/>
        <v>0</v>
      </c>
      <c r="M28" s="5">
        <f t="shared" si="1"/>
        <v>0</v>
      </c>
      <c r="N28" s="5">
        <f t="shared" si="1"/>
        <v>0</v>
      </c>
      <c r="O28" s="5">
        <f t="shared" si="1"/>
        <v>0</v>
      </c>
      <c r="P28" s="5">
        <f t="shared" si="1"/>
        <v>0</v>
      </c>
      <c r="Q28" s="5">
        <f t="shared" si="1"/>
        <v>0</v>
      </c>
      <c r="R28" s="5">
        <f t="shared" si="1"/>
        <v>0</v>
      </c>
      <c r="S28" s="5">
        <f t="shared" si="1"/>
        <v>0</v>
      </c>
      <c r="T28" s="5">
        <f t="shared" si="1"/>
        <v>0</v>
      </c>
    </row>
    <row r="29" spans="1:20" hidden="1" outlineLevel="2" x14ac:dyDescent="0.25">
      <c r="E29" s="39" t="s">
        <v>1116</v>
      </c>
      <c r="G29" s="39" t="s">
        <v>776</v>
      </c>
      <c r="H29" s="5">
        <f t="shared" si="0"/>
        <v>0</v>
      </c>
      <c r="J29" s="5">
        <f t="shared" si="1"/>
        <v>0</v>
      </c>
      <c r="K29" s="5">
        <f t="shared" si="1"/>
        <v>0</v>
      </c>
      <c r="L29" s="5">
        <f t="shared" si="1"/>
        <v>0</v>
      </c>
      <c r="M29" s="5">
        <f t="shared" si="1"/>
        <v>0</v>
      </c>
      <c r="N29" s="5">
        <f t="shared" si="1"/>
        <v>0</v>
      </c>
      <c r="O29" s="5">
        <f t="shared" si="1"/>
        <v>0</v>
      </c>
      <c r="P29" s="5">
        <f t="shared" si="1"/>
        <v>0</v>
      </c>
      <c r="Q29" s="5">
        <f t="shared" si="1"/>
        <v>0</v>
      </c>
      <c r="R29" s="5">
        <f t="shared" si="1"/>
        <v>0</v>
      </c>
      <c r="S29" s="5">
        <f t="shared" si="1"/>
        <v>0</v>
      </c>
      <c r="T29" s="5">
        <f t="shared" si="1"/>
        <v>0</v>
      </c>
    </row>
    <row r="30" spans="1:20" hidden="1" outlineLevel="2" x14ac:dyDescent="0.25"/>
    <row r="31" spans="1:20" hidden="1" outlineLevel="2" x14ac:dyDescent="0.25"/>
    <row r="32" spans="1:20" hidden="1" outlineLevel="2" x14ac:dyDescent="0.25">
      <c r="B32" s="32" t="s">
        <v>190</v>
      </c>
    </row>
    <row r="33" spans="1:20" hidden="1" outlineLevel="2" x14ac:dyDescent="0.25">
      <c r="E33" s="39" t="str">
        <f t="shared" ref="E33:T33" si="2" xml:space="preserve"> E$25</f>
        <v xml:space="preserve">Cost change model adjustments – wholesale (WR) </v>
      </c>
      <c r="F33" s="5">
        <f t="shared" si="2"/>
        <v>0</v>
      </c>
      <c r="G33" s="5" t="str">
        <f t="shared" si="2"/>
        <v>£m (2022-23 FYA CPIH prices)</v>
      </c>
      <c r="H33" s="5">
        <f t="shared" si="2"/>
        <v>0</v>
      </c>
      <c r="I33" s="5">
        <f t="shared" si="2"/>
        <v>0</v>
      </c>
      <c r="J33" s="5">
        <f t="shared" si="2"/>
        <v>0</v>
      </c>
      <c r="K33" s="5">
        <f t="shared" si="2"/>
        <v>0</v>
      </c>
      <c r="L33" s="5">
        <f t="shared" si="2"/>
        <v>0</v>
      </c>
      <c r="M33" s="5">
        <f t="shared" si="2"/>
        <v>0</v>
      </c>
      <c r="N33" s="5">
        <f t="shared" si="2"/>
        <v>0</v>
      </c>
      <c r="O33" s="5">
        <f t="shared" si="2"/>
        <v>0</v>
      </c>
      <c r="P33" s="5">
        <f t="shared" si="2"/>
        <v>0</v>
      </c>
      <c r="Q33" s="5">
        <f t="shared" si="2"/>
        <v>0</v>
      </c>
      <c r="R33" s="5">
        <f t="shared" si="2"/>
        <v>0</v>
      </c>
      <c r="S33" s="5">
        <f t="shared" si="2"/>
        <v>0</v>
      </c>
      <c r="T33" s="5">
        <f t="shared" si="2"/>
        <v>0</v>
      </c>
    </row>
    <row r="34" spans="1:20" hidden="1" outlineLevel="2" x14ac:dyDescent="0.25">
      <c r="E34" s="39" t="str">
        <f t="shared" ref="E34:T34" si="3" xml:space="preserve"> E$26</f>
        <v xml:space="preserve">Cost change model adjustments – wholesale (WN) </v>
      </c>
      <c r="F34" s="5">
        <f t="shared" si="3"/>
        <v>0</v>
      </c>
      <c r="G34" s="5" t="str">
        <f t="shared" si="3"/>
        <v>£m (2022-23 FYA CPIH prices)</v>
      </c>
      <c r="H34" s="5">
        <f t="shared" si="3"/>
        <v>0</v>
      </c>
      <c r="I34" s="5">
        <f t="shared" si="3"/>
        <v>0</v>
      </c>
      <c r="J34" s="5">
        <f t="shared" si="3"/>
        <v>0</v>
      </c>
      <c r="K34" s="5">
        <f t="shared" si="3"/>
        <v>0</v>
      </c>
      <c r="L34" s="5">
        <f t="shared" si="3"/>
        <v>0</v>
      </c>
      <c r="M34" s="5">
        <f t="shared" si="3"/>
        <v>0</v>
      </c>
      <c r="N34" s="5">
        <f t="shared" si="3"/>
        <v>0</v>
      </c>
      <c r="O34" s="5">
        <f t="shared" si="3"/>
        <v>0</v>
      </c>
      <c r="P34" s="5">
        <f t="shared" si="3"/>
        <v>0</v>
      </c>
      <c r="Q34" s="5">
        <f t="shared" si="3"/>
        <v>0</v>
      </c>
      <c r="R34" s="5">
        <f t="shared" si="3"/>
        <v>0</v>
      </c>
      <c r="S34" s="5">
        <f t="shared" si="3"/>
        <v>0</v>
      </c>
      <c r="T34" s="5">
        <f t="shared" si="3"/>
        <v>0</v>
      </c>
    </row>
    <row r="35" spans="1:20" hidden="1" outlineLevel="2" x14ac:dyDescent="0.25">
      <c r="E35" s="39" t="str">
        <f t="shared" ref="E35:T35" si="4" xml:space="preserve"> E$27</f>
        <v xml:space="preserve">Cost change model adjustments – wholesale (WWN) </v>
      </c>
      <c r="F35" s="5">
        <f t="shared" si="4"/>
        <v>0</v>
      </c>
      <c r="G35" s="5" t="str">
        <f t="shared" si="4"/>
        <v>£m (2022-23 FYA CPIH prices)</v>
      </c>
      <c r="H35" s="5">
        <f t="shared" si="4"/>
        <v>0</v>
      </c>
      <c r="I35" s="5">
        <f t="shared" si="4"/>
        <v>0</v>
      </c>
      <c r="J35" s="5">
        <f t="shared" si="4"/>
        <v>0</v>
      </c>
      <c r="K35" s="5">
        <f t="shared" si="4"/>
        <v>0</v>
      </c>
      <c r="L35" s="5">
        <f t="shared" si="4"/>
        <v>0</v>
      </c>
      <c r="M35" s="5">
        <f t="shared" si="4"/>
        <v>0</v>
      </c>
      <c r="N35" s="5">
        <f t="shared" si="4"/>
        <v>0</v>
      </c>
      <c r="O35" s="5">
        <f t="shared" si="4"/>
        <v>0</v>
      </c>
      <c r="P35" s="5">
        <f t="shared" si="4"/>
        <v>0</v>
      </c>
      <c r="Q35" s="5">
        <f t="shared" si="4"/>
        <v>0</v>
      </c>
      <c r="R35" s="5">
        <f t="shared" si="4"/>
        <v>0</v>
      </c>
      <c r="S35" s="5">
        <f t="shared" si="4"/>
        <v>0</v>
      </c>
      <c r="T35" s="5">
        <f t="shared" si="4"/>
        <v>0</v>
      </c>
    </row>
    <row r="36" spans="1:20" hidden="1" outlineLevel="2" x14ac:dyDescent="0.25">
      <c r="E36" s="39" t="str">
        <f t="shared" ref="E36:T36" si="5" xml:space="preserve"> E$28</f>
        <v xml:space="preserve">Cost change model adjustments – wholesale (ADDN1) </v>
      </c>
      <c r="F36" s="5">
        <f t="shared" si="5"/>
        <v>0</v>
      </c>
      <c r="G36" s="5" t="str">
        <f t="shared" si="5"/>
        <v>£m (2022-23 FYA CPIH prices)</v>
      </c>
      <c r="H36" s="5">
        <f t="shared" si="5"/>
        <v>0</v>
      </c>
      <c r="I36" s="5">
        <f t="shared" si="5"/>
        <v>0</v>
      </c>
      <c r="J36" s="5">
        <f t="shared" si="5"/>
        <v>0</v>
      </c>
      <c r="K36" s="5">
        <f t="shared" si="5"/>
        <v>0</v>
      </c>
      <c r="L36" s="5">
        <f t="shared" si="5"/>
        <v>0</v>
      </c>
      <c r="M36" s="5">
        <f t="shared" si="5"/>
        <v>0</v>
      </c>
      <c r="N36" s="5">
        <f t="shared" si="5"/>
        <v>0</v>
      </c>
      <c r="O36" s="5">
        <f t="shared" si="5"/>
        <v>0</v>
      </c>
      <c r="P36" s="5">
        <f t="shared" si="5"/>
        <v>0</v>
      </c>
      <c r="Q36" s="5">
        <f t="shared" si="5"/>
        <v>0</v>
      </c>
      <c r="R36" s="5">
        <f t="shared" si="5"/>
        <v>0</v>
      </c>
      <c r="S36" s="5">
        <f t="shared" si="5"/>
        <v>0</v>
      </c>
      <c r="T36" s="5">
        <f t="shared" si="5"/>
        <v>0</v>
      </c>
    </row>
    <row r="37" spans="1:20" hidden="1" outlineLevel="2" x14ac:dyDescent="0.25">
      <c r="E37" s="39" t="str">
        <f t="shared" ref="E37:T37" si="6" xml:space="preserve"> E$29</f>
        <v xml:space="preserve">Cost change model adjustments – wholesale (ADDN2) </v>
      </c>
      <c r="F37" s="5">
        <f t="shared" si="6"/>
        <v>0</v>
      </c>
      <c r="G37" s="5" t="str">
        <f t="shared" si="6"/>
        <v>£m (2022-23 FYA CPIH prices)</v>
      </c>
      <c r="H37" s="5">
        <f t="shared" si="6"/>
        <v>0</v>
      </c>
      <c r="I37" s="5">
        <f t="shared" si="6"/>
        <v>0</v>
      </c>
      <c r="J37" s="5">
        <f t="shared" si="6"/>
        <v>0</v>
      </c>
      <c r="K37" s="5">
        <f t="shared" si="6"/>
        <v>0</v>
      </c>
      <c r="L37" s="5">
        <f t="shared" si="6"/>
        <v>0</v>
      </c>
      <c r="M37" s="5">
        <f t="shared" si="6"/>
        <v>0</v>
      </c>
      <c r="N37" s="5">
        <f t="shared" si="6"/>
        <v>0</v>
      </c>
      <c r="O37" s="5">
        <f t="shared" si="6"/>
        <v>0</v>
      </c>
      <c r="P37" s="5">
        <f t="shared" si="6"/>
        <v>0</v>
      </c>
      <c r="Q37" s="5">
        <f t="shared" si="6"/>
        <v>0</v>
      </c>
      <c r="R37" s="5">
        <f t="shared" si="6"/>
        <v>0</v>
      </c>
      <c r="S37" s="5">
        <f t="shared" si="6"/>
        <v>0</v>
      </c>
      <c r="T37" s="5">
        <f t="shared" si="6"/>
        <v>0</v>
      </c>
    </row>
    <row r="38" spans="1:20" hidden="1" outlineLevel="2" x14ac:dyDescent="0.25">
      <c r="A38" s="14"/>
      <c r="B38" s="14"/>
      <c r="C38" s="21"/>
      <c r="D38" s="22"/>
      <c r="E38" s="17" t="str">
        <f xml:space="preserve"> Time!E$26</f>
        <v>Future year flag</v>
      </c>
      <c r="F38" s="8">
        <f xml:space="preserve"> Time!F$26</f>
        <v>0</v>
      </c>
      <c r="G38" s="8" t="str">
        <f xml:space="preserve"> Time!G$26</f>
        <v>flag</v>
      </c>
      <c r="H38" s="8">
        <f xml:space="preserve"> Time!H$26</f>
        <v>5</v>
      </c>
      <c r="I38" s="8">
        <f xml:space="preserve"> Time!I$26</f>
        <v>0</v>
      </c>
      <c r="J38" s="8">
        <f xml:space="preserve"> Time!J$26</f>
        <v>0</v>
      </c>
      <c r="K38" s="8">
        <f xml:space="preserve"> Time!K$26</f>
        <v>0</v>
      </c>
      <c r="L38" s="8">
        <f xml:space="preserve"> Time!L$26</f>
        <v>0</v>
      </c>
      <c r="M38" s="8">
        <f xml:space="preserve"> Time!M$26</f>
        <v>0</v>
      </c>
      <c r="N38" s="8">
        <f xml:space="preserve"> Time!N$26</f>
        <v>0</v>
      </c>
      <c r="O38" s="8">
        <f xml:space="preserve"> Time!O$26</f>
        <v>0</v>
      </c>
      <c r="P38" s="8">
        <f xml:space="preserve"> Time!P$26</f>
        <v>1</v>
      </c>
      <c r="Q38" s="8">
        <f xml:space="preserve"> Time!Q$26</f>
        <v>1</v>
      </c>
      <c r="R38" s="8">
        <f xml:space="preserve"> Time!R$26</f>
        <v>1</v>
      </c>
      <c r="S38" s="8">
        <f xml:space="preserve"> Time!S$26</f>
        <v>1</v>
      </c>
      <c r="T38" s="8">
        <f xml:space="preserve"> Time!T$26</f>
        <v>1</v>
      </c>
    </row>
    <row r="39" spans="1:20" hidden="1" outlineLevel="2" x14ac:dyDescent="0.25">
      <c r="A39" s="31"/>
      <c r="B39" s="31"/>
      <c r="C39" s="52"/>
      <c r="D39" s="53"/>
      <c r="E39" s="20" t="s">
        <v>885</v>
      </c>
      <c r="F39" s="20"/>
      <c r="G39" s="20" t="s">
        <v>776</v>
      </c>
      <c r="H39" s="15">
        <f t="shared" ref="H39:H43" si="7" xml:space="preserve"> SUM( J39:T39 )</f>
        <v>0</v>
      </c>
      <c r="I39" s="20"/>
      <c r="J39" s="15">
        <f t="shared" ref="J39:T43" si="8" xml:space="preserve"> J33 * J$38</f>
        <v>0</v>
      </c>
      <c r="K39" s="15">
        <f t="shared" si="8"/>
        <v>0</v>
      </c>
      <c r="L39" s="15">
        <f t="shared" si="8"/>
        <v>0</v>
      </c>
      <c r="M39" s="15">
        <f t="shared" si="8"/>
        <v>0</v>
      </c>
      <c r="N39" s="15">
        <f t="shared" si="8"/>
        <v>0</v>
      </c>
      <c r="O39" s="15">
        <f t="shared" si="8"/>
        <v>0</v>
      </c>
      <c r="P39" s="15">
        <f t="shared" si="8"/>
        <v>0</v>
      </c>
      <c r="Q39" s="15">
        <f t="shared" si="8"/>
        <v>0</v>
      </c>
      <c r="R39" s="15">
        <f t="shared" si="8"/>
        <v>0</v>
      </c>
      <c r="S39" s="15">
        <f t="shared" si="8"/>
        <v>0</v>
      </c>
      <c r="T39" s="15">
        <f t="shared" si="8"/>
        <v>0</v>
      </c>
    </row>
    <row r="40" spans="1:20" hidden="1" outlineLevel="2" x14ac:dyDescent="0.25">
      <c r="A40" s="31"/>
      <c r="B40" s="31"/>
      <c r="C40" s="52"/>
      <c r="D40" s="53"/>
      <c r="E40" s="20" t="s">
        <v>886</v>
      </c>
      <c r="F40" s="20"/>
      <c r="G40" s="20" t="s">
        <v>776</v>
      </c>
      <c r="H40" s="15">
        <f t="shared" si="7"/>
        <v>0</v>
      </c>
      <c r="I40" s="20"/>
      <c r="J40" s="15">
        <f t="shared" si="8"/>
        <v>0</v>
      </c>
      <c r="K40" s="15">
        <f t="shared" si="8"/>
        <v>0</v>
      </c>
      <c r="L40" s="15">
        <f t="shared" si="8"/>
        <v>0</v>
      </c>
      <c r="M40" s="15">
        <f t="shared" si="8"/>
        <v>0</v>
      </c>
      <c r="N40" s="15">
        <f t="shared" si="8"/>
        <v>0</v>
      </c>
      <c r="O40" s="15">
        <f t="shared" si="8"/>
        <v>0</v>
      </c>
      <c r="P40" s="15">
        <f t="shared" si="8"/>
        <v>0</v>
      </c>
      <c r="Q40" s="15">
        <f t="shared" si="8"/>
        <v>0</v>
      </c>
      <c r="R40" s="15">
        <f t="shared" si="8"/>
        <v>0</v>
      </c>
      <c r="S40" s="15">
        <f t="shared" si="8"/>
        <v>0</v>
      </c>
      <c r="T40" s="15">
        <f t="shared" si="8"/>
        <v>0</v>
      </c>
    </row>
    <row r="41" spans="1:20" hidden="1" outlineLevel="2" x14ac:dyDescent="0.25">
      <c r="A41" s="31"/>
      <c r="B41" s="31"/>
      <c r="C41" s="52"/>
      <c r="D41" s="53"/>
      <c r="E41" s="20" t="s">
        <v>794</v>
      </c>
      <c r="F41" s="20"/>
      <c r="G41" s="20" t="s">
        <v>776</v>
      </c>
      <c r="H41" s="15">
        <f t="shared" si="7"/>
        <v>0</v>
      </c>
      <c r="I41" s="20"/>
      <c r="J41" s="15">
        <f t="shared" si="8"/>
        <v>0</v>
      </c>
      <c r="K41" s="15">
        <f t="shared" si="8"/>
        <v>0</v>
      </c>
      <c r="L41" s="15">
        <f t="shared" si="8"/>
        <v>0</v>
      </c>
      <c r="M41" s="15">
        <f t="shared" si="8"/>
        <v>0</v>
      </c>
      <c r="N41" s="15">
        <f t="shared" si="8"/>
        <v>0</v>
      </c>
      <c r="O41" s="15">
        <f t="shared" si="8"/>
        <v>0</v>
      </c>
      <c r="P41" s="15">
        <f t="shared" si="8"/>
        <v>0</v>
      </c>
      <c r="Q41" s="15">
        <f t="shared" si="8"/>
        <v>0</v>
      </c>
      <c r="R41" s="15">
        <f t="shared" si="8"/>
        <v>0</v>
      </c>
      <c r="S41" s="15">
        <f t="shared" si="8"/>
        <v>0</v>
      </c>
      <c r="T41" s="15">
        <f t="shared" si="8"/>
        <v>0</v>
      </c>
    </row>
    <row r="42" spans="1:20" hidden="1" outlineLevel="2" x14ac:dyDescent="0.25">
      <c r="A42" s="31"/>
      <c r="B42" s="31"/>
      <c r="C42" s="52"/>
      <c r="D42" s="53"/>
      <c r="E42" s="20" t="s">
        <v>714</v>
      </c>
      <c r="F42" s="20"/>
      <c r="G42" s="20" t="s">
        <v>776</v>
      </c>
      <c r="H42" s="15">
        <f t="shared" si="7"/>
        <v>0</v>
      </c>
      <c r="I42" s="20"/>
      <c r="J42" s="15">
        <f t="shared" si="8"/>
        <v>0</v>
      </c>
      <c r="K42" s="15">
        <f t="shared" si="8"/>
        <v>0</v>
      </c>
      <c r="L42" s="15">
        <f t="shared" si="8"/>
        <v>0</v>
      </c>
      <c r="M42" s="15">
        <f t="shared" si="8"/>
        <v>0</v>
      </c>
      <c r="N42" s="15">
        <f t="shared" si="8"/>
        <v>0</v>
      </c>
      <c r="O42" s="15">
        <f t="shared" si="8"/>
        <v>0</v>
      </c>
      <c r="P42" s="15">
        <f t="shared" si="8"/>
        <v>0</v>
      </c>
      <c r="Q42" s="15">
        <f t="shared" si="8"/>
        <v>0</v>
      </c>
      <c r="R42" s="15">
        <f t="shared" si="8"/>
        <v>0</v>
      </c>
      <c r="S42" s="15">
        <f t="shared" si="8"/>
        <v>0</v>
      </c>
      <c r="T42" s="15">
        <f t="shared" si="8"/>
        <v>0</v>
      </c>
    </row>
    <row r="43" spans="1:20" hidden="1" outlineLevel="2" x14ac:dyDescent="0.25">
      <c r="A43" s="31"/>
      <c r="B43" s="31"/>
      <c r="C43" s="52"/>
      <c r="D43" s="53"/>
      <c r="E43" s="20" t="s">
        <v>113</v>
      </c>
      <c r="F43" s="20"/>
      <c r="G43" s="20" t="s">
        <v>776</v>
      </c>
      <c r="H43" s="15">
        <f t="shared" si="7"/>
        <v>0</v>
      </c>
      <c r="I43" s="20"/>
      <c r="J43" s="15">
        <f t="shared" si="8"/>
        <v>0</v>
      </c>
      <c r="K43" s="15">
        <f t="shared" si="8"/>
        <v>0</v>
      </c>
      <c r="L43" s="15">
        <f t="shared" si="8"/>
        <v>0</v>
      </c>
      <c r="M43" s="15">
        <f t="shared" si="8"/>
        <v>0</v>
      </c>
      <c r="N43" s="15">
        <f t="shared" si="8"/>
        <v>0</v>
      </c>
      <c r="O43" s="15">
        <f t="shared" si="8"/>
        <v>0</v>
      </c>
      <c r="P43" s="15">
        <f t="shared" si="8"/>
        <v>0</v>
      </c>
      <c r="Q43" s="15">
        <f t="shared" si="8"/>
        <v>0</v>
      </c>
      <c r="R43" s="15">
        <f t="shared" si="8"/>
        <v>0</v>
      </c>
      <c r="S43" s="15">
        <f t="shared" si="8"/>
        <v>0</v>
      </c>
      <c r="T43" s="15">
        <f t="shared" si="8"/>
        <v>0</v>
      </c>
    </row>
    <row r="44" spans="1:20" hidden="1" outlineLevel="2" x14ac:dyDescent="0.25"/>
    <row r="45" spans="1:20" hidden="1" outlineLevel="2" x14ac:dyDescent="0.25"/>
    <row r="46" spans="1:20" hidden="1" outlineLevel="2" x14ac:dyDescent="0.25">
      <c r="B46" s="32" t="s">
        <v>782</v>
      </c>
    </row>
    <row r="47" spans="1:20" hidden="1" outlineLevel="2" x14ac:dyDescent="0.25">
      <c r="E47" s="39" t="str">
        <f t="shared" ref="E47:T47" si="9" xml:space="preserve"> E$25</f>
        <v xml:space="preserve">Cost change model adjustments – wholesale (WR) </v>
      </c>
      <c r="F47" s="5">
        <f t="shared" si="9"/>
        <v>0</v>
      </c>
      <c r="G47" s="5" t="str">
        <f t="shared" si="9"/>
        <v>£m (2022-23 FYA CPIH prices)</v>
      </c>
      <c r="H47" s="5">
        <f t="shared" si="9"/>
        <v>0</v>
      </c>
      <c r="I47" s="5">
        <f t="shared" si="9"/>
        <v>0</v>
      </c>
      <c r="J47" s="5">
        <f t="shared" si="9"/>
        <v>0</v>
      </c>
      <c r="K47" s="5">
        <f t="shared" si="9"/>
        <v>0</v>
      </c>
      <c r="L47" s="5">
        <f t="shared" si="9"/>
        <v>0</v>
      </c>
      <c r="M47" s="5">
        <f t="shared" si="9"/>
        <v>0</v>
      </c>
      <c r="N47" s="5">
        <f t="shared" si="9"/>
        <v>0</v>
      </c>
      <c r="O47" s="5">
        <f t="shared" si="9"/>
        <v>0</v>
      </c>
      <c r="P47" s="5">
        <f t="shared" si="9"/>
        <v>0</v>
      </c>
      <c r="Q47" s="5">
        <f t="shared" si="9"/>
        <v>0</v>
      </c>
      <c r="R47" s="5">
        <f t="shared" si="9"/>
        <v>0</v>
      </c>
      <c r="S47" s="5">
        <f t="shared" si="9"/>
        <v>0</v>
      </c>
      <c r="T47" s="5">
        <f t="shared" si="9"/>
        <v>0</v>
      </c>
    </row>
    <row r="48" spans="1:20" hidden="1" outlineLevel="2" x14ac:dyDescent="0.25">
      <c r="E48" s="39" t="str">
        <f t="shared" ref="E48:T48" si="10" xml:space="preserve"> E$26</f>
        <v xml:space="preserve">Cost change model adjustments – wholesale (WN) </v>
      </c>
      <c r="F48" s="5">
        <f t="shared" si="10"/>
        <v>0</v>
      </c>
      <c r="G48" s="5" t="str">
        <f t="shared" si="10"/>
        <v>£m (2022-23 FYA CPIH prices)</v>
      </c>
      <c r="H48" s="5">
        <f t="shared" si="10"/>
        <v>0</v>
      </c>
      <c r="I48" s="5">
        <f t="shared" si="10"/>
        <v>0</v>
      </c>
      <c r="J48" s="5">
        <f t="shared" si="10"/>
        <v>0</v>
      </c>
      <c r="K48" s="5">
        <f t="shared" si="10"/>
        <v>0</v>
      </c>
      <c r="L48" s="5">
        <f t="shared" si="10"/>
        <v>0</v>
      </c>
      <c r="M48" s="5">
        <f t="shared" si="10"/>
        <v>0</v>
      </c>
      <c r="N48" s="5">
        <f t="shared" si="10"/>
        <v>0</v>
      </c>
      <c r="O48" s="5">
        <f t="shared" si="10"/>
        <v>0</v>
      </c>
      <c r="P48" s="5">
        <f t="shared" si="10"/>
        <v>0</v>
      </c>
      <c r="Q48" s="5">
        <f t="shared" si="10"/>
        <v>0</v>
      </c>
      <c r="R48" s="5">
        <f t="shared" si="10"/>
        <v>0</v>
      </c>
      <c r="S48" s="5">
        <f t="shared" si="10"/>
        <v>0</v>
      </c>
      <c r="T48" s="5">
        <f t="shared" si="10"/>
        <v>0</v>
      </c>
    </row>
    <row r="49" spans="1:16384" hidden="1" outlineLevel="2" x14ac:dyDescent="0.25">
      <c r="E49" s="39" t="str">
        <f t="shared" ref="E49:T49" si="11" xml:space="preserve"> E$27</f>
        <v xml:space="preserve">Cost change model adjustments – wholesale (WWN) </v>
      </c>
      <c r="F49" s="5">
        <f t="shared" si="11"/>
        <v>0</v>
      </c>
      <c r="G49" s="5" t="str">
        <f t="shared" si="11"/>
        <v>£m (2022-23 FYA CPIH prices)</v>
      </c>
      <c r="H49" s="5">
        <f t="shared" si="11"/>
        <v>0</v>
      </c>
      <c r="I49" s="5">
        <f t="shared" si="11"/>
        <v>0</v>
      </c>
      <c r="J49" s="5">
        <f t="shared" si="11"/>
        <v>0</v>
      </c>
      <c r="K49" s="5">
        <f t="shared" si="11"/>
        <v>0</v>
      </c>
      <c r="L49" s="5">
        <f t="shared" si="11"/>
        <v>0</v>
      </c>
      <c r="M49" s="5">
        <f t="shared" si="11"/>
        <v>0</v>
      </c>
      <c r="N49" s="5">
        <f t="shared" si="11"/>
        <v>0</v>
      </c>
      <c r="O49" s="5">
        <f t="shared" si="11"/>
        <v>0</v>
      </c>
      <c r="P49" s="5">
        <f t="shared" si="11"/>
        <v>0</v>
      </c>
      <c r="Q49" s="5">
        <f t="shared" si="11"/>
        <v>0</v>
      </c>
      <c r="R49" s="5">
        <f t="shared" si="11"/>
        <v>0</v>
      </c>
      <c r="S49" s="5">
        <f t="shared" si="11"/>
        <v>0</v>
      </c>
      <c r="T49" s="5">
        <f t="shared" si="11"/>
        <v>0</v>
      </c>
    </row>
    <row r="50" spans="1:16384" hidden="1" outlineLevel="2" x14ac:dyDescent="0.25">
      <c r="E50" s="39" t="str">
        <f t="shared" ref="E50:T50" si="12" xml:space="preserve"> E$28</f>
        <v xml:space="preserve">Cost change model adjustments – wholesale (ADDN1) </v>
      </c>
      <c r="F50" s="5">
        <f t="shared" si="12"/>
        <v>0</v>
      </c>
      <c r="G50" s="5" t="str">
        <f t="shared" si="12"/>
        <v>£m (2022-23 FYA CPIH prices)</v>
      </c>
      <c r="H50" s="5">
        <f t="shared" si="12"/>
        <v>0</v>
      </c>
      <c r="I50" s="5">
        <f t="shared" si="12"/>
        <v>0</v>
      </c>
      <c r="J50" s="5">
        <f t="shared" si="12"/>
        <v>0</v>
      </c>
      <c r="K50" s="5">
        <f t="shared" si="12"/>
        <v>0</v>
      </c>
      <c r="L50" s="5">
        <f t="shared" si="12"/>
        <v>0</v>
      </c>
      <c r="M50" s="5">
        <f t="shared" si="12"/>
        <v>0</v>
      </c>
      <c r="N50" s="5">
        <f t="shared" si="12"/>
        <v>0</v>
      </c>
      <c r="O50" s="5">
        <f t="shared" si="12"/>
        <v>0</v>
      </c>
      <c r="P50" s="5">
        <f t="shared" si="12"/>
        <v>0</v>
      </c>
      <c r="Q50" s="5">
        <f t="shared" si="12"/>
        <v>0</v>
      </c>
      <c r="R50" s="5">
        <f t="shared" si="12"/>
        <v>0</v>
      </c>
      <c r="S50" s="5">
        <f t="shared" si="12"/>
        <v>0</v>
      </c>
      <c r="T50" s="5">
        <f t="shared" si="12"/>
        <v>0</v>
      </c>
    </row>
    <row r="51" spans="1:16384" hidden="1" outlineLevel="2" x14ac:dyDescent="0.25">
      <c r="E51" s="39" t="str">
        <f t="shared" ref="E51:T51" si="13" xml:space="preserve"> E$29</f>
        <v xml:space="preserve">Cost change model adjustments – wholesale (ADDN2) </v>
      </c>
      <c r="F51" s="5">
        <f t="shared" si="13"/>
        <v>0</v>
      </c>
      <c r="G51" s="5" t="str">
        <f t="shared" si="13"/>
        <v>£m (2022-23 FYA CPIH prices)</v>
      </c>
      <c r="H51" s="5">
        <f t="shared" si="13"/>
        <v>0</v>
      </c>
      <c r="I51" s="5">
        <f t="shared" si="13"/>
        <v>0</v>
      </c>
      <c r="J51" s="5">
        <f t="shared" si="13"/>
        <v>0</v>
      </c>
      <c r="K51" s="5">
        <f t="shared" si="13"/>
        <v>0</v>
      </c>
      <c r="L51" s="5">
        <f t="shared" si="13"/>
        <v>0</v>
      </c>
      <c r="M51" s="5">
        <f t="shared" si="13"/>
        <v>0</v>
      </c>
      <c r="N51" s="5">
        <f t="shared" si="13"/>
        <v>0</v>
      </c>
      <c r="O51" s="5">
        <f t="shared" si="13"/>
        <v>0</v>
      </c>
      <c r="P51" s="5">
        <f t="shared" si="13"/>
        <v>0</v>
      </c>
      <c r="Q51" s="5">
        <f t="shared" si="13"/>
        <v>0</v>
      </c>
      <c r="R51" s="5">
        <f t="shared" si="13"/>
        <v>0</v>
      </c>
      <c r="S51" s="5">
        <f t="shared" si="13"/>
        <v>0</v>
      </c>
      <c r="T51" s="5">
        <f t="shared" si="13"/>
        <v>0</v>
      </c>
    </row>
    <row r="52" spans="1:16384" hidden="1" outlineLevel="2" x14ac:dyDescent="0.25">
      <c r="A52" s="14">
        <f>Time!A20</f>
        <v>0</v>
      </c>
      <c r="B52" s="14">
        <f>Time!B20</f>
        <v>0</v>
      </c>
      <c r="C52" s="21">
        <f>Time!C20</f>
        <v>0</v>
      </c>
      <c r="D52" s="22">
        <f>Time!D20</f>
        <v>0</v>
      </c>
      <c r="E52" s="17" t="str">
        <f>Time!E20</f>
        <v>Year of adjustment to be applied</v>
      </c>
      <c r="F52" s="8">
        <f>Time!F20</f>
        <v>0</v>
      </c>
      <c r="G52" s="8" t="str">
        <f>Time!G20</f>
        <v>flag</v>
      </c>
      <c r="H52" s="8">
        <f>Time!H20</f>
        <v>1</v>
      </c>
      <c r="I52" s="8">
        <f>Time!I20</f>
        <v>0</v>
      </c>
      <c r="J52" s="8">
        <f>Time!J20</f>
        <v>0</v>
      </c>
      <c r="K52" s="8">
        <f>Time!K20</f>
        <v>0</v>
      </c>
      <c r="L52" s="8">
        <f>Time!L20</f>
        <v>0</v>
      </c>
      <c r="M52" s="8">
        <f>Time!M20</f>
        <v>0</v>
      </c>
      <c r="N52" s="8">
        <f>Time!N20</f>
        <v>0</v>
      </c>
      <c r="O52" s="8">
        <f>Time!O20</f>
        <v>0</v>
      </c>
      <c r="P52" s="8">
        <f>Time!P20</f>
        <v>0</v>
      </c>
      <c r="Q52" s="8">
        <f>Time!Q20</f>
        <v>1</v>
      </c>
      <c r="R52" s="8">
        <f>Time!R20</f>
        <v>0</v>
      </c>
      <c r="S52" s="8">
        <f>Time!S20</f>
        <v>0</v>
      </c>
      <c r="T52" s="8">
        <f>Time!T20</f>
        <v>0</v>
      </c>
      <c r="U52" s="39">
        <f>Time!U20</f>
        <v>0</v>
      </c>
      <c r="V52" s="39">
        <f>Time!V20</f>
        <v>0</v>
      </c>
      <c r="W52" s="39">
        <f>Time!W20</f>
        <v>0</v>
      </c>
      <c r="X52" s="39">
        <f>Time!X20</f>
        <v>0</v>
      </c>
      <c r="Y52" s="39">
        <f>Time!Y20</f>
        <v>0</v>
      </c>
      <c r="Z52" s="39">
        <f>Time!Z20</f>
        <v>0</v>
      </c>
      <c r="AA52" s="39">
        <f>Time!AA20</f>
        <v>0</v>
      </c>
      <c r="AB52" s="39">
        <f>Time!AB20</f>
        <v>0</v>
      </c>
      <c r="AC52" s="39">
        <f>Time!AC20</f>
        <v>0</v>
      </c>
      <c r="AD52" s="39">
        <f>Time!AD20</f>
        <v>0</v>
      </c>
      <c r="AE52" s="39">
        <f>Time!AE20</f>
        <v>0</v>
      </c>
      <c r="AF52" s="39">
        <f>Time!AF20</f>
        <v>0</v>
      </c>
      <c r="AG52" s="39">
        <f>Time!AG20</f>
        <v>0</v>
      </c>
      <c r="AH52" s="39">
        <f>Time!AH20</f>
        <v>0</v>
      </c>
      <c r="AI52" s="39">
        <f>Time!AI20</f>
        <v>0</v>
      </c>
      <c r="AJ52" s="39">
        <f>Time!AJ20</f>
        <v>0</v>
      </c>
      <c r="AK52" s="39">
        <f>Time!AK20</f>
        <v>0</v>
      </c>
      <c r="AL52" s="39">
        <f>Time!AL20</f>
        <v>0</v>
      </c>
      <c r="AM52" s="39">
        <f>Time!AM20</f>
        <v>0</v>
      </c>
      <c r="AN52" s="39">
        <f>Time!AN20</f>
        <v>0</v>
      </c>
      <c r="AO52" s="39">
        <f>Time!AO20</f>
        <v>0</v>
      </c>
      <c r="AP52" s="39">
        <f>Time!AP20</f>
        <v>0</v>
      </c>
      <c r="AQ52" s="39">
        <f>Time!AQ20</f>
        <v>0</v>
      </c>
      <c r="AR52" s="39">
        <f>Time!AR20</f>
        <v>0</v>
      </c>
      <c r="AS52" s="39">
        <f>Time!AS20</f>
        <v>0</v>
      </c>
      <c r="AT52" s="39">
        <f>Time!AT20</f>
        <v>0</v>
      </c>
      <c r="AU52" s="39">
        <f>Time!AU20</f>
        <v>0</v>
      </c>
      <c r="AV52" s="39">
        <f>Time!AV20</f>
        <v>0</v>
      </c>
      <c r="AW52" s="39">
        <f>Time!AW20</f>
        <v>0</v>
      </c>
      <c r="AX52" s="39">
        <f>Time!AX20</f>
        <v>0</v>
      </c>
      <c r="AY52" s="39">
        <f>Time!AY20</f>
        <v>0</v>
      </c>
      <c r="AZ52" s="39">
        <f>Time!AZ20</f>
        <v>0</v>
      </c>
      <c r="BA52" s="39">
        <f>Time!BA20</f>
        <v>0</v>
      </c>
      <c r="BB52" s="39">
        <f>Time!BB20</f>
        <v>0</v>
      </c>
      <c r="BC52" s="39">
        <f>Time!BC20</f>
        <v>0</v>
      </c>
      <c r="BD52" s="39">
        <f>Time!BD20</f>
        <v>0</v>
      </c>
      <c r="BE52" s="39">
        <f>Time!BE20</f>
        <v>0</v>
      </c>
      <c r="BF52" s="39">
        <f>Time!BF20</f>
        <v>0</v>
      </c>
      <c r="BG52" s="39">
        <f>Time!BG20</f>
        <v>0</v>
      </c>
      <c r="BH52" s="39">
        <f>Time!BH20</f>
        <v>0</v>
      </c>
      <c r="BI52" s="39">
        <f>Time!BI20</f>
        <v>0</v>
      </c>
      <c r="BJ52" s="39">
        <f>Time!BJ20</f>
        <v>0</v>
      </c>
      <c r="BK52" s="39">
        <f>Time!BK20</f>
        <v>0</v>
      </c>
      <c r="BL52" s="39">
        <f>Time!BL20</f>
        <v>0</v>
      </c>
      <c r="BM52" s="39">
        <f>Time!BM20</f>
        <v>0</v>
      </c>
      <c r="BN52" s="39">
        <f>Time!BN20</f>
        <v>0</v>
      </c>
      <c r="BO52" s="39">
        <f>Time!BO20</f>
        <v>0</v>
      </c>
      <c r="BP52" s="39">
        <f>Time!BP20</f>
        <v>0</v>
      </c>
      <c r="BQ52" s="39">
        <f>Time!BQ20</f>
        <v>0</v>
      </c>
      <c r="BR52" s="39">
        <f>Time!BR20</f>
        <v>0</v>
      </c>
      <c r="BS52" s="39">
        <f>Time!BS20</f>
        <v>0</v>
      </c>
      <c r="BT52" s="39">
        <f>Time!BT20</f>
        <v>0</v>
      </c>
      <c r="BU52" s="39">
        <f>Time!BU20</f>
        <v>0</v>
      </c>
      <c r="BV52" s="39">
        <f>Time!BV20</f>
        <v>0</v>
      </c>
      <c r="BW52" s="39">
        <f>Time!BW20</f>
        <v>0</v>
      </c>
      <c r="BX52" s="39">
        <f>Time!BX20</f>
        <v>0</v>
      </c>
      <c r="BY52" s="39">
        <f>Time!BY20</f>
        <v>0</v>
      </c>
      <c r="BZ52" s="39">
        <f>Time!BZ20</f>
        <v>0</v>
      </c>
      <c r="CA52" s="39">
        <f>Time!CA20</f>
        <v>0</v>
      </c>
      <c r="CB52" s="39">
        <f>Time!CB20</f>
        <v>0</v>
      </c>
      <c r="CC52" s="39">
        <f>Time!CC20</f>
        <v>0</v>
      </c>
      <c r="CD52" s="39">
        <f>Time!CD20</f>
        <v>0</v>
      </c>
      <c r="CE52" s="39">
        <f>Time!CE20</f>
        <v>0</v>
      </c>
      <c r="CF52" s="39">
        <f>Time!CF20</f>
        <v>0</v>
      </c>
      <c r="CG52" s="39">
        <f>Time!CG20</f>
        <v>0</v>
      </c>
      <c r="CH52" s="39">
        <f>Time!CH20</f>
        <v>0</v>
      </c>
      <c r="CI52" s="39">
        <f>Time!CI20</f>
        <v>0</v>
      </c>
      <c r="CJ52" s="39">
        <f>Time!CJ20</f>
        <v>0</v>
      </c>
      <c r="CK52" s="39">
        <f>Time!CK20</f>
        <v>0</v>
      </c>
      <c r="CL52" s="39">
        <f>Time!CL20</f>
        <v>0</v>
      </c>
      <c r="CM52" s="39">
        <f>Time!CM20</f>
        <v>0</v>
      </c>
      <c r="CN52" s="39">
        <f>Time!CN20</f>
        <v>0</v>
      </c>
      <c r="CO52" s="39">
        <f>Time!CO20</f>
        <v>0</v>
      </c>
      <c r="CP52" s="39">
        <f>Time!CP20</f>
        <v>0</v>
      </c>
      <c r="CQ52" s="39">
        <f>Time!CQ20</f>
        <v>0</v>
      </c>
      <c r="CR52" s="39">
        <f>Time!CR20</f>
        <v>0</v>
      </c>
      <c r="CS52" s="39">
        <f>Time!CS20</f>
        <v>0</v>
      </c>
      <c r="CT52" s="39">
        <f>Time!CT20</f>
        <v>0</v>
      </c>
      <c r="CU52" s="39">
        <f>Time!CU20</f>
        <v>0</v>
      </c>
      <c r="CV52" s="39">
        <f>Time!CV20</f>
        <v>0</v>
      </c>
      <c r="CW52" s="39">
        <f>Time!CW20</f>
        <v>0</v>
      </c>
      <c r="CX52" s="39">
        <f>Time!CX20</f>
        <v>0</v>
      </c>
      <c r="CY52" s="39">
        <f>Time!CY20</f>
        <v>0</v>
      </c>
      <c r="CZ52" s="39">
        <f>Time!CZ20</f>
        <v>0</v>
      </c>
      <c r="DA52" s="39">
        <f>Time!DA20</f>
        <v>0</v>
      </c>
      <c r="DB52" s="39">
        <f>Time!DB20</f>
        <v>0</v>
      </c>
      <c r="DC52" s="39">
        <f>Time!DC20</f>
        <v>0</v>
      </c>
      <c r="DD52" s="39">
        <f>Time!DD20</f>
        <v>0</v>
      </c>
      <c r="DE52" s="39">
        <f>Time!DE20</f>
        <v>0</v>
      </c>
      <c r="DF52" s="39">
        <f>Time!DF20</f>
        <v>0</v>
      </c>
      <c r="DG52" s="39">
        <f>Time!DG20</f>
        <v>0</v>
      </c>
      <c r="DH52" s="39">
        <f>Time!DH20</f>
        <v>0</v>
      </c>
      <c r="DI52" s="39">
        <f>Time!DI20</f>
        <v>0</v>
      </c>
      <c r="DJ52" s="39">
        <f>Time!DJ20</f>
        <v>0</v>
      </c>
      <c r="DK52" s="39">
        <f>Time!DK20</f>
        <v>0</v>
      </c>
      <c r="DL52" s="39">
        <f>Time!DL20</f>
        <v>0</v>
      </c>
      <c r="DM52" s="39">
        <f>Time!DM20</f>
        <v>0</v>
      </c>
      <c r="DN52" s="39">
        <f>Time!DN20</f>
        <v>0</v>
      </c>
      <c r="DO52" s="39">
        <f>Time!DO20</f>
        <v>0</v>
      </c>
      <c r="DP52" s="39">
        <f>Time!DP20</f>
        <v>0</v>
      </c>
      <c r="DQ52" s="39">
        <f>Time!DQ20</f>
        <v>0</v>
      </c>
      <c r="DR52" s="39">
        <f>Time!DR20</f>
        <v>0</v>
      </c>
      <c r="DS52" s="39">
        <f>Time!DS20</f>
        <v>0</v>
      </c>
      <c r="DT52" s="39">
        <f>Time!DT20</f>
        <v>0</v>
      </c>
      <c r="DU52" s="39">
        <f>Time!DU20</f>
        <v>0</v>
      </c>
      <c r="DV52" s="39">
        <f>Time!DV20</f>
        <v>0</v>
      </c>
      <c r="DW52" s="39">
        <f>Time!DW20</f>
        <v>0</v>
      </c>
      <c r="DX52" s="39">
        <f>Time!DX20</f>
        <v>0</v>
      </c>
      <c r="DY52" s="39">
        <f>Time!DY20</f>
        <v>0</v>
      </c>
      <c r="DZ52" s="39">
        <f>Time!DZ20</f>
        <v>0</v>
      </c>
      <c r="EA52" s="39">
        <f>Time!EA20</f>
        <v>0</v>
      </c>
      <c r="EB52" s="39">
        <f>Time!EB20</f>
        <v>0</v>
      </c>
      <c r="EC52" s="39">
        <f>Time!EC20</f>
        <v>0</v>
      </c>
      <c r="ED52" s="39">
        <f>Time!ED20</f>
        <v>0</v>
      </c>
      <c r="EE52" s="39">
        <f>Time!EE20</f>
        <v>0</v>
      </c>
      <c r="EF52" s="39">
        <f>Time!EF20</f>
        <v>0</v>
      </c>
      <c r="EG52" s="39">
        <f>Time!EG20</f>
        <v>0</v>
      </c>
      <c r="EH52" s="39">
        <f>Time!EH20</f>
        <v>0</v>
      </c>
      <c r="EI52" s="39">
        <f>Time!EI20</f>
        <v>0</v>
      </c>
      <c r="EJ52" s="39">
        <f>Time!EJ20</f>
        <v>0</v>
      </c>
      <c r="EK52" s="39">
        <f>Time!EK20</f>
        <v>0</v>
      </c>
      <c r="EL52" s="39">
        <f>Time!EL20</f>
        <v>0</v>
      </c>
      <c r="EM52" s="39">
        <f>Time!EM20</f>
        <v>0</v>
      </c>
      <c r="EN52" s="39">
        <f>Time!EN20</f>
        <v>0</v>
      </c>
      <c r="EO52" s="39">
        <f>Time!EO20</f>
        <v>0</v>
      </c>
      <c r="EP52" s="39">
        <f>Time!EP20</f>
        <v>0</v>
      </c>
      <c r="EQ52" s="39">
        <f>Time!EQ20</f>
        <v>0</v>
      </c>
      <c r="ER52" s="39">
        <f>Time!ER20</f>
        <v>0</v>
      </c>
      <c r="ES52" s="39">
        <f>Time!ES20</f>
        <v>0</v>
      </c>
      <c r="ET52" s="39">
        <f>Time!ET20</f>
        <v>0</v>
      </c>
      <c r="EU52" s="39">
        <f>Time!EU20</f>
        <v>0</v>
      </c>
      <c r="EV52" s="39">
        <f>Time!EV20</f>
        <v>0</v>
      </c>
      <c r="EW52" s="39">
        <f>Time!EW20</f>
        <v>0</v>
      </c>
      <c r="EX52" s="39">
        <f>Time!EX20</f>
        <v>0</v>
      </c>
      <c r="EY52" s="39">
        <f>Time!EY20</f>
        <v>0</v>
      </c>
      <c r="EZ52" s="39">
        <f>Time!EZ20</f>
        <v>0</v>
      </c>
      <c r="FA52" s="39">
        <f>Time!FA20</f>
        <v>0</v>
      </c>
      <c r="FB52" s="39">
        <f>Time!FB20</f>
        <v>0</v>
      </c>
      <c r="FC52" s="39">
        <f>Time!FC20</f>
        <v>0</v>
      </c>
      <c r="FD52" s="39">
        <f>Time!FD20</f>
        <v>0</v>
      </c>
      <c r="FE52" s="39">
        <f>Time!FE20</f>
        <v>0</v>
      </c>
      <c r="FF52" s="39">
        <f>Time!FF20</f>
        <v>0</v>
      </c>
      <c r="FG52" s="39">
        <f>Time!FG20</f>
        <v>0</v>
      </c>
      <c r="FH52" s="39">
        <f>Time!FH20</f>
        <v>0</v>
      </c>
      <c r="FI52" s="39">
        <f>Time!FI20</f>
        <v>0</v>
      </c>
      <c r="FJ52" s="39">
        <f>Time!FJ20</f>
        <v>0</v>
      </c>
      <c r="FK52" s="39">
        <f>Time!FK20</f>
        <v>0</v>
      </c>
      <c r="FL52" s="39">
        <f>Time!FL20</f>
        <v>0</v>
      </c>
      <c r="FM52" s="39">
        <f>Time!FM20</f>
        <v>0</v>
      </c>
      <c r="FN52" s="39">
        <f>Time!FN20</f>
        <v>0</v>
      </c>
      <c r="FO52" s="39">
        <f>Time!FO20</f>
        <v>0</v>
      </c>
      <c r="FP52" s="39">
        <f>Time!FP20</f>
        <v>0</v>
      </c>
      <c r="FQ52" s="39">
        <f>Time!FQ20</f>
        <v>0</v>
      </c>
      <c r="FR52" s="39">
        <f>Time!FR20</f>
        <v>0</v>
      </c>
      <c r="FS52" s="39">
        <f>Time!FS20</f>
        <v>0</v>
      </c>
      <c r="FT52" s="39">
        <f>Time!FT20</f>
        <v>0</v>
      </c>
      <c r="FU52" s="39">
        <f>Time!FU20</f>
        <v>0</v>
      </c>
      <c r="FV52" s="39">
        <f>Time!FV20</f>
        <v>0</v>
      </c>
      <c r="FW52" s="39">
        <f>Time!FW20</f>
        <v>0</v>
      </c>
      <c r="FX52" s="39">
        <f>Time!FX20</f>
        <v>0</v>
      </c>
      <c r="FY52" s="39">
        <f>Time!FY20</f>
        <v>0</v>
      </c>
      <c r="FZ52" s="39">
        <f>Time!FZ20</f>
        <v>0</v>
      </c>
      <c r="GA52" s="39">
        <f>Time!GA20</f>
        <v>0</v>
      </c>
      <c r="GB52" s="39">
        <f>Time!GB20</f>
        <v>0</v>
      </c>
      <c r="GC52" s="39">
        <f>Time!GC20</f>
        <v>0</v>
      </c>
      <c r="GD52" s="39">
        <f>Time!GD20</f>
        <v>0</v>
      </c>
      <c r="GE52" s="39">
        <f>Time!GE20</f>
        <v>0</v>
      </c>
      <c r="GF52" s="39">
        <f>Time!GF20</f>
        <v>0</v>
      </c>
      <c r="GG52" s="39">
        <f>Time!GG20</f>
        <v>0</v>
      </c>
      <c r="GH52" s="39">
        <f>Time!GH20</f>
        <v>0</v>
      </c>
      <c r="GI52" s="39">
        <f>Time!GI20</f>
        <v>0</v>
      </c>
      <c r="GJ52" s="39">
        <f>Time!GJ20</f>
        <v>0</v>
      </c>
      <c r="GK52" s="39">
        <f>Time!GK20</f>
        <v>0</v>
      </c>
      <c r="GL52" s="39">
        <f>Time!GL20</f>
        <v>0</v>
      </c>
      <c r="GM52" s="39">
        <f>Time!GM20</f>
        <v>0</v>
      </c>
      <c r="GN52" s="39">
        <f>Time!GN20</f>
        <v>0</v>
      </c>
      <c r="GO52" s="39">
        <f>Time!GO20</f>
        <v>0</v>
      </c>
      <c r="GP52" s="39">
        <f>Time!GP20</f>
        <v>0</v>
      </c>
      <c r="GQ52" s="39">
        <f>Time!GQ20</f>
        <v>0</v>
      </c>
      <c r="GR52" s="39">
        <f>Time!GR20</f>
        <v>0</v>
      </c>
      <c r="GS52" s="39">
        <f>Time!GS20</f>
        <v>0</v>
      </c>
      <c r="GT52" s="39">
        <f>Time!GT20</f>
        <v>0</v>
      </c>
      <c r="GU52" s="39">
        <f>Time!GU20</f>
        <v>0</v>
      </c>
      <c r="GV52" s="39">
        <f>Time!GV20</f>
        <v>0</v>
      </c>
      <c r="GW52" s="39">
        <f>Time!GW20</f>
        <v>0</v>
      </c>
      <c r="GX52" s="39">
        <f>Time!GX20</f>
        <v>0</v>
      </c>
      <c r="GY52" s="39">
        <f>Time!GY20</f>
        <v>0</v>
      </c>
      <c r="GZ52" s="39">
        <f>Time!GZ20</f>
        <v>0</v>
      </c>
      <c r="HA52" s="39">
        <f>Time!HA20</f>
        <v>0</v>
      </c>
      <c r="HB52" s="39">
        <f>Time!HB20</f>
        <v>0</v>
      </c>
      <c r="HC52" s="39">
        <f>Time!HC20</f>
        <v>0</v>
      </c>
      <c r="HD52" s="39">
        <f>Time!HD20</f>
        <v>0</v>
      </c>
      <c r="HE52" s="39">
        <f>Time!HE20</f>
        <v>0</v>
      </c>
      <c r="HF52" s="39">
        <f>Time!HF20</f>
        <v>0</v>
      </c>
      <c r="HG52" s="39">
        <f>Time!HG20</f>
        <v>0</v>
      </c>
      <c r="HH52" s="39">
        <f>Time!HH20</f>
        <v>0</v>
      </c>
      <c r="HI52" s="39">
        <f>Time!HI20</f>
        <v>0</v>
      </c>
      <c r="HJ52" s="39">
        <f>Time!HJ20</f>
        <v>0</v>
      </c>
      <c r="HK52" s="39">
        <f>Time!HK20</f>
        <v>0</v>
      </c>
      <c r="HL52" s="39">
        <f>Time!HL20</f>
        <v>0</v>
      </c>
      <c r="HM52" s="39">
        <f>Time!HM20</f>
        <v>0</v>
      </c>
      <c r="HN52" s="39">
        <f>Time!HN20</f>
        <v>0</v>
      </c>
      <c r="HO52" s="39">
        <f>Time!HO20</f>
        <v>0</v>
      </c>
      <c r="HP52" s="39">
        <f>Time!HP20</f>
        <v>0</v>
      </c>
      <c r="HQ52" s="39">
        <f>Time!HQ20</f>
        <v>0</v>
      </c>
      <c r="HR52" s="39">
        <f>Time!HR20</f>
        <v>0</v>
      </c>
      <c r="HS52" s="39">
        <f>Time!HS20</f>
        <v>0</v>
      </c>
      <c r="HT52" s="39">
        <f>Time!HT20</f>
        <v>0</v>
      </c>
      <c r="HU52" s="39">
        <f>Time!HU20</f>
        <v>0</v>
      </c>
      <c r="HV52" s="39">
        <f>Time!HV20</f>
        <v>0</v>
      </c>
      <c r="HW52" s="39">
        <f>Time!HW20</f>
        <v>0</v>
      </c>
      <c r="HX52" s="39">
        <f>Time!HX20</f>
        <v>0</v>
      </c>
      <c r="HY52" s="39">
        <f>Time!HY20</f>
        <v>0</v>
      </c>
      <c r="HZ52" s="39">
        <f>Time!HZ20</f>
        <v>0</v>
      </c>
      <c r="IA52" s="39">
        <f>Time!IA20</f>
        <v>0</v>
      </c>
      <c r="IB52" s="39">
        <f>Time!IB20</f>
        <v>0</v>
      </c>
      <c r="IC52" s="39">
        <f>Time!IC20</f>
        <v>0</v>
      </c>
      <c r="ID52" s="39">
        <f>Time!ID20</f>
        <v>0</v>
      </c>
      <c r="IE52" s="39">
        <f>Time!IE20</f>
        <v>0</v>
      </c>
      <c r="IF52" s="39">
        <f>Time!IF20</f>
        <v>0</v>
      </c>
      <c r="IG52" s="39">
        <f>Time!IG20</f>
        <v>0</v>
      </c>
      <c r="IH52" s="39">
        <f>Time!IH20</f>
        <v>0</v>
      </c>
      <c r="II52" s="39">
        <f>Time!II20</f>
        <v>0</v>
      </c>
      <c r="IJ52" s="39">
        <f>Time!IJ20</f>
        <v>0</v>
      </c>
      <c r="IK52" s="39">
        <f>Time!IK20</f>
        <v>0</v>
      </c>
      <c r="IL52" s="39">
        <f>Time!IL20</f>
        <v>0</v>
      </c>
      <c r="IM52" s="39">
        <f>Time!IM20</f>
        <v>0</v>
      </c>
      <c r="IN52" s="39">
        <f>Time!IN20</f>
        <v>0</v>
      </c>
      <c r="IO52" s="39">
        <f>Time!IO20</f>
        <v>0</v>
      </c>
      <c r="IP52" s="39">
        <f>Time!IP20</f>
        <v>0</v>
      </c>
      <c r="IQ52" s="39">
        <f>Time!IQ20</f>
        <v>0</v>
      </c>
      <c r="IR52" s="39">
        <f>Time!IR20</f>
        <v>0</v>
      </c>
      <c r="IS52" s="39">
        <f>Time!IS20</f>
        <v>0</v>
      </c>
      <c r="IT52" s="39">
        <f>Time!IT20</f>
        <v>0</v>
      </c>
      <c r="IU52" s="39">
        <f>Time!IU20</f>
        <v>0</v>
      </c>
      <c r="IV52" s="39">
        <f>Time!IV20</f>
        <v>0</v>
      </c>
      <c r="IW52" s="39">
        <f>Time!IW20</f>
        <v>0</v>
      </c>
      <c r="IX52" s="39">
        <f>Time!IX20</f>
        <v>0</v>
      </c>
      <c r="IY52" s="39">
        <f>Time!IY20</f>
        <v>0</v>
      </c>
      <c r="IZ52" s="39">
        <f>Time!IZ20</f>
        <v>0</v>
      </c>
      <c r="JA52" s="39">
        <f>Time!JA20</f>
        <v>0</v>
      </c>
      <c r="JB52" s="39">
        <f>Time!JB20</f>
        <v>0</v>
      </c>
      <c r="JC52" s="39">
        <f>Time!JC20</f>
        <v>0</v>
      </c>
      <c r="JD52" s="39">
        <f>Time!JD20</f>
        <v>0</v>
      </c>
      <c r="JE52" s="39">
        <f>Time!JE20</f>
        <v>0</v>
      </c>
      <c r="JF52" s="39">
        <f>Time!JF20</f>
        <v>0</v>
      </c>
      <c r="JG52" s="39">
        <f>Time!JG20</f>
        <v>0</v>
      </c>
      <c r="JH52" s="39">
        <f>Time!JH20</f>
        <v>0</v>
      </c>
      <c r="JI52" s="39">
        <f>Time!JI20</f>
        <v>0</v>
      </c>
      <c r="JJ52" s="39">
        <f>Time!JJ20</f>
        <v>0</v>
      </c>
      <c r="JK52" s="39">
        <f>Time!JK20</f>
        <v>0</v>
      </c>
      <c r="JL52" s="39">
        <f>Time!JL20</f>
        <v>0</v>
      </c>
      <c r="JM52" s="39">
        <f>Time!JM20</f>
        <v>0</v>
      </c>
      <c r="JN52" s="39">
        <f>Time!JN20</f>
        <v>0</v>
      </c>
      <c r="JO52" s="39">
        <f>Time!JO20</f>
        <v>0</v>
      </c>
      <c r="JP52" s="39">
        <f>Time!JP20</f>
        <v>0</v>
      </c>
      <c r="JQ52" s="39">
        <f>Time!JQ20</f>
        <v>0</v>
      </c>
      <c r="JR52" s="39">
        <f>Time!JR20</f>
        <v>0</v>
      </c>
      <c r="JS52" s="39">
        <f>Time!JS20</f>
        <v>0</v>
      </c>
      <c r="JT52" s="39">
        <f>Time!JT20</f>
        <v>0</v>
      </c>
      <c r="JU52" s="39">
        <f>Time!JU20</f>
        <v>0</v>
      </c>
      <c r="JV52" s="39">
        <f>Time!JV20</f>
        <v>0</v>
      </c>
      <c r="JW52" s="39">
        <f>Time!JW20</f>
        <v>0</v>
      </c>
      <c r="JX52" s="39">
        <f>Time!JX20</f>
        <v>0</v>
      </c>
      <c r="JY52" s="39">
        <f>Time!JY20</f>
        <v>0</v>
      </c>
      <c r="JZ52" s="39">
        <f>Time!JZ20</f>
        <v>0</v>
      </c>
      <c r="KA52" s="39">
        <f>Time!KA20</f>
        <v>0</v>
      </c>
      <c r="KB52" s="39">
        <f>Time!KB20</f>
        <v>0</v>
      </c>
      <c r="KC52" s="39">
        <f>Time!KC20</f>
        <v>0</v>
      </c>
      <c r="KD52" s="39">
        <f>Time!KD20</f>
        <v>0</v>
      </c>
      <c r="KE52" s="39">
        <f>Time!KE20</f>
        <v>0</v>
      </c>
      <c r="KF52" s="39">
        <f>Time!KF20</f>
        <v>0</v>
      </c>
      <c r="KG52" s="39">
        <f>Time!KG20</f>
        <v>0</v>
      </c>
      <c r="KH52" s="39">
        <f>Time!KH20</f>
        <v>0</v>
      </c>
      <c r="KI52" s="39">
        <f>Time!KI20</f>
        <v>0</v>
      </c>
      <c r="KJ52" s="39">
        <f>Time!KJ20</f>
        <v>0</v>
      </c>
      <c r="KK52" s="39">
        <f>Time!KK20</f>
        <v>0</v>
      </c>
      <c r="KL52" s="39">
        <f>Time!KL20</f>
        <v>0</v>
      </c>
      <c r="KM52" s="39">
        <f>Time!KM20</f>
        <v>0</v>
      </c>
      <c r="KN52" s="39">
        <f>Time!KN20</f>
        <v>0</v>
      </c>
      <c r="KO52" s="39">
        <f>Time!KO20</f>
        <v>0</v>
      </c>
      <c r="KP52" s="39">
        <f>Time!KP20</f>
        <v>0</v>
      </c>
      <c r="KQ52" s="39">
        <f>Time!KQ20</f>
        <v>0</v>
      </c>
      <c r="KR52" s="39">
        <f>Time!KR20</f>
        <v>0</v>
      </c>
      <c r="KS52" s="39">
        <f>Time!KS20</f>
        <v>0</v>
      </c>
      <c r="KT52" s="39">
        <f>Time!KT20</f>
        <v>0</v>
      </c>
      <c r="KU52" s="39">
        <f>Time!KU20</f>
        <v>0</v>
      </c>
      <c r="KV52" s="39">
        <f>Time!KV20</f>
        <v>0</v>
      </c>
      <c r="KW52" s="39">
        <f>Time!KW20</f>
        <v>0</v>
      </c>
      <c r="KX52" s="39">
        <f>Time!KX20</f>
        <v>0</v>
      </c>
      <c r="KY52" s="39">
        <f>Time!KY20</f>
        <v>0</v>
      </c>
      <c r="KZ52" s="39">
        <f>Time!KZ20</f>
        <v>0</v>
      </c>
      <c r="LA52" s="39">
        <f>Time!LA20</f>
        <v>0</v>
      </c>
      <c r="LB52" s="39">
        <f>Time!LB20</f>
        <v>0</v>
      </c>
      <c r="LC52" s="39">
        <f>Time!LC20</f>
        <v>0</v>
      </c>
      <c r="LD52" s="39">
        <f>Time!LD20</f>
        <v>0</v>
      </c>
      <c r="LE52" s="39">
        <f>Time!LE20</f>
        <v>0</v>
      </c>
      <c r="LF52" s="39">
        <f>Time!LF20</f>
        <v>0</v>
      </c>
      <c r="LG52" s="39">
        <f>Time!LG20</f>
        <v>0</v>
      </c>
      <c r="LH52" s="39">
        <f>Time!LH20</f>
        <v>0</v>
      </c>
      <c r="LI52" s="39">
        <f>Time!LI20</f>
        <v>0</v>
      </c>
      <c r="LJ52" s="39">
        <f>Time!LJ20</f>
        <v>0</v>
      </c>
      <c r="LK52" s="39">
        <f>Time!LK20</f>
        <v>0</v>
      </c>
      <c r="LL52" s="39">
        <f>Time!LL20</f>
        <v>0</v>
      </c>
      <c r="LM52" s="39">
        <f>Time!LM20</f>
        <v>0</v>
      </c>
      <c r="LN52" s="39">
        <f>Time!LN20</f>
        <v>0</v>
      </c>
      <c r="LO52" s="39">
        <f>Time!LO20</f>
        <v>0</v>
      </c>
      <c r="LP52" s="39">
        <f>Time!LP20</f>
        <v>0</v>
      </c>
      <c r="LQ52" s="39">
        <f>Time!LQ20</f>
        <v>0</v>
      </c>
      <c r="LR52" s="39">
        <f>Time!LR20</f>
        <v>0</v>
      </c>
      <c r="LS52" s="39">
        <f>Time!LS20</f>
        <v>0</v>
      </c>
      <c r="LT52" s="39">
        <f>Time!LT20</f>
        <v>0</v>
      </c>
      <c r="LU52" s="39">
        <f>Time!LU20</f>
        <v>0</v>
      </c>
      <c r="LV52" s="39">
        <f>Time!LV20</f>
        <v>0</v>
      </c>
      <c r="LW52" s="39">
        <f>Time!LW20</f>
        <v>0</v>
      </c>
      <c r="LX52" s="39">
        <f>Time!LX20</f>
        <v>0</v>
      </c>
      <c r="LY52" s="39">
        <f>Time!LY20</f>
        <v>0</v>
      </c>
      <c r="LZ52" s="39">
        <f>Time!LZ20</f>
        <v>0</v>
      </c>
      <c r="MA52" s="39">
        <f>Time!MA20</f>
        <v>0</v>
      </c>
      <c r="MB52" s="39">
        <f>Time!MB20</f>
        <v>0</v>
      </c>
      <c r="MC52" s="39">
        <f>Time!MC20</f>
        <v>0</v>
      </c>
      <c r="MD52" s="39">
        <f>Time!MD20</f>
        <v>0</v>
      </c>
      <c r="ME52" s="39">
        <f>Time!ME20</f>
        <v>0</v>
      </c>
      <c r="MF52" s="39">
        <f>Time!MF20</f>
        <v>0</v>
      </c>
      <c r="MG52" s="39">
        <f>Time!MG20</f>
        <v>0</v>
      </c>
      <c r="MH52" s="39">
        <f>Time!MH20</f>
        <v>0</v>
      </c>
      <c r="MI52" s="39">
        <f>Time!MI20</f>
        <v>0</v>
      </c>
      <c r="MJ52" s="39">
        <f>Time!MJ20</f>
        <v>0</v>
      </c>
      <c r="MK52" s="39">
        <f>Time!MK20</f>
        <v>0</v>
      </c>
      <c r="ML52" s="39">
        <f>Time!ML20</f>
        <v>0</v>
      </c>
      <c r="MM52" s="39">
        <f>Time!MM20</f>
        <v>0</v>
      </c>
      <c r="MN52" s="39">
        <f>Time!MN20</f>
        <v>0</v>
      </c>
      <c r="MO52" s="39">
        <f>Time!MO20</f>
        <v>0</v>
      </c>
      <c r="MP52" s="39">
        <f>Time!MP20</f>
        <v>0</v>
      </c>
      <c r="MQ52" s="39">
        <f>Time!MQ20</f>
        <v>0</v>
      </c>
      <c r="MR52" s="39">
        <f>Time!MR20</f>
        <v>0</v>
      </c>
      <c r="MS52" s="39">
        <f>Time!MS20</f>
        <v>0</v>
      </c>
      <c r="MT52" s="39">
        <f>Time!MT20</f>
        <v>0</v>
      </c>
      <c r="MU52" s="39">
        <f>Time!MU20</f>
        <v>0</v>
      </c>
      <c r="MV52" s="39">
        <f>Time!MV20</f>
        <v>0</v>
      </c>
      <c r="MW52" s="39">
        <f>Time!MW20</f>
        <v>0</v>
      </c>
      <c r="MX52" s="39">
        <f>Time!MX20</f>
        <v>0</v>
      </c>
      <c r="MY52" s="39">
        <f>Time!MY20</f>
        <v>0</v>
      </c>
      <c r="MZ52" s="39">
        <f>Time!MZ20</f>
        <v>0</v>
      </c>
      <c r="NA52" s="39">
        <f>Time!NA20</f>
        <v>0</v>
      </c>
      <c r="NB52" s="39">
        <f>Time!NB20</f>
        <v>0</v>
      </c>
      <c r="NC52" s="39">
        <f>Time!NC20</f>
        <v>0</v>
      </c>
      <c r="ND52" s="39">
        <f>Time!ND20</f>
        <v>0</v>
      </c>
      <c r="NE52" s="39">
        <f>Time!NE20</f>
        <v>0</v>
      </c>
      <c r="NF52" s="39">
        <f>Time!NF20</f>
        <v>0</v>
      </c>
      <c r="NG52" s="39">
        <f>Time!NG20</f>
        <v>0</v>
      </c>
      <c r="NH52" s="39">
        <f>Time!NH20</f>
        <v>0</v>
      </c>
      <c r="NI52" s="39">
        <f>Time!NI20</f>
        <v>0</v>
      </c>
      <c r="NJ52" s="39">
        <f>Time!NJ20</f>
        <v>0</v>
      </c>
      <c r="NK52" s="39">
        <f>Time!NK20</f>
        <v>0</v>
      </c>
      <c r="NL52" s="39">
        <f>Time!NL20</f>
        <v>0</v>
      </c>
      <c r="NM52" s="39">
        <f>Time!NM20</f>
        <v>0</v>
      </c>
      <c r="NN52" s="39">
        <f>Time!NN20</f>
        <v>0</v>
      </c>
      <c r="NO52" s="39">
        <f>Time!NO20</f>
        <v>0</v>
      </c>
      <c r="NP52" s="39">
        <f>Time!NP20</f>
        <v>0</v>
      </c>
      <c r="NQ52" s="39">
        <f>Time!NQ20</f>
        <v>0</v>
      </c>
      <c r="NR52" s="39">
        <f>Time!NR20</f>
        <v>0</v>
      </c>
      <c r="NS52" s="39">
        <f>Time!NS20</f>
        <v>0</v>
      </c>
      <c r="NT52" s="39">
        <f>Time!NT20</f>
        <v>0</v>
      </c>
      <c r="NU52" s="39">
        <f>Time!NU20</f>
        <v>0</v>
      </c>
      <c r="NV52" s="39">
        <f>Time!NV20</f>
        <v>0</v>
      </c>
      <c r="NW52" s="39">
        <f>Time!NW20</f>
        <v>0</v>
      </c>
      <c r="NX52" s="39">
        <f>Time!NX20</f>
        <v>0</v>
      </c>
      <c r="NY52" s="39">
        <f>Time!NY20</f>
        <v>0</v>
      </c>
      <c r="NZ52" s="39">
        <f>Time!NZ20</f>
        <v>0</v>
      </c>
      <c r="OA52" s="39">
        <f>Time!OA20</f>
        <v>0</v>
      </c>
      <c r="OB52" s="39">
        <f>Time!OB20</f>
        <v>0</v>
      </c>
      <c r="OC52" s="39">
        <f>Time!OC20</f>
        <v>0</v>
      </c>
      <c r="OD52" s="39">
        <f>Time!OD20</f>
        <v>0</v>
      </c>
      <c r="OE52" s="39">
        <f>Time!OE20</f>
        <v>0</v>
      </c>
      <c r="OF52" s="39">
        <f>Time!OF20</f>
        <v>0</v>
      </c>
      <c r="OG52" s="39">
        <f>Time!OG20</f>
        <v>0</v>
      </c>
      <c r="OH52" s="39">
        <f>Time!OH20</f>
        <v>0</v>
      </c>
      <c r="OI52" s="39">
        <f>Time!OI20</f>
        <v>0</v>
      </c>
      <c r="OJ52" s="39">
        <f>Time!OJ20</f>
        <v>0</v>
      </c>
      <c r="OK52" s="39">
        <f>Time!OK20</f>
        <v>0</v>
      </c>
      <c r="OL52" s="39">
        <f>Time!OL20</f>
        <v>0</v>
      </c>
      <c r="OM52" s="39">
        <f>Time!OM20</f>
        <v>0</v>
      </c>
      <c r="ON52" s="39">
        <f>Time!ON20</f>
        <v>0</v>
      </c>
      <c r="OO52" s="39">
        <f>Time!OO20</f>
        <v>0</v>
      </c>
      <c r="OP52" s="39">
        <f>Time!OP20</f>
        <v>0</v>
      </c>
      <c r="OQ52" s="39">
        <f>Time!OQ20</f>
        <v>0</v>
      </c>
      <c r="OR52" s="39">
        <f>Time!OR20</f>
        <v>0</v>
      </c>
      <c r="OS52" s="39">
        <f>Time!OS20</f>
        <v>0</v>
      </c>
      <c r="OT52" s="39">
        <f>Time!OT20</f>
        <v>0</v>
      </c>
      <c r="OU52" s="39">
        <f>Time!OU20</f>
        <v>0</v>
      </c>
      <c r="OV52" s="39">
        <f>Time!OV20</f>
        <v>0</v>
      </c>
      <c r="OW52" s="39">
        <f>Time!OW20</f>
        <v>0</v>
      </c>
      <c r="OX52" s="39">
        <f>Time!OX20</f>
        <v>0</v>
      </c>
      <c r="OY52" s="39">
        <f>Time!OY20</f>
        <v>0</v>
      </c>
      <c r="OZ52" s="39">
        <f>Time!OZ20</f>
        <v>0</v>
      </c>
      <c r="PA52" s="39">
        <f>Time!PA20</f>
        <v>0</v>
      </c>
      <c r="PB52" s="39">
        <f>Time!PB20</f>
        <v>0</v>
      </c>
      <c r="PC52" s="39">
        <f>Time!PC20</f>
        <v>0</v>
      </c>
      <c r="PD52" s="39">
        <f>Time!PD20</f>
        <v>0</v>
      </c>
      <c r="PE52" s="39">
        <f>Time!PE20</f>
        <v>0</v>
      </c>
      <c r="PF52" s="39">
        <f>Time!PF20</f>
        <v>0</v>
      </c>
      <c r="PG52" s="39">
        <f>Time!PG20</f>
        <v>0</v>
      </c>
      <c r="PH52" s="39">
        <f>Time!PH20</f>
        <v>0</v>
      </c>
      <c r="PI52" s="39">
        <f>Time!PI20</f>
        <v>0</v>
      </c>
      <c r="PJ52" s="39">
        <f>Time!PJ20</f>
        <v>0</v>
      </c>
      <c r="PK52" s="39">
        <f>Time!PK20</f>
        <v>0</v>
      </c>
      <c r="PL52" s="39">
        <f>Time!PL20</f>
        <v>0</v>
      </c>
      <c r="PM52" s="39">
        <f>Time!PM20</f>
        <v>0</v>
      </c>
      <c r="PN52" s="39">
        <f>Time!PN20</f>
        <v>0</v>
      </c>
      <c r="PO52" s="39">
        <f>Time!PO20</f>
        <v>0</v>
      </c>
      <c r="PP52" s="39">
        <f>Time!PP20</f>
        <v>0</v>
      </c>
      <c r="PQ52" s="39">
        <f>Time!PQ20</f>
        <v>0</v>
      </c>
      <c r="PR52" s="39">
        <f>Time!PR20</f>
        <v>0</v>
      </c>
      <c r="PS52" s="39">
        <f>Time!PS20</f>
        <v>0</v>
      </c>
      <c r="PT52" s="39">
        <f>Time!PT20</f>
        <v>0</v>
      </c>
      <c r="PU52" s="39">
        <f>Time!PU20</f>
        <v>0</v>
      </c>
      <c r="PV52" s="39">
        <f>Time!PV20</f>
        <v>0</v>
      </c>
      <c r="PW52" s="39">
        <f>Time!PW20</f>
        <v>0</v>
      </c>
      <c r="PX52" s="39">
        <f>Time!PX20</f>
        <v>0</v>
      </c>
      <c r="PY52" s="39">
        <f>Time!PY20</f>
        <v>0</v>
      </c>
      <c r="PZ52" s="39">
        <f>Time!PZ20</f>
        <v>0</v>
      </c>
      <c r="QA52" s="39">
        <f>Time!QA20</f>
        <v>0</v>
      </c>
      <c r="QB52" s="39">
        <f>Time!QB20</f>
        <v>0</v>
      </c>
      <c r="QC52" s="39">
        <f>Time!QC20</f>
        <v>0</v>
      </c>
      <c r="QD52" s="39">
        <f>Time!QD20</f>
        <v>0</v>
      </c>
      <c r="QE52" s="39">
        <f>Time!QE20</f>
        <v>0</v>
      </c>
      <c r="QF52" s="39">
        <f>Time!QF20</f>
        <v>0</v>
      </c>
      <c r="QG52" s="39">
        <f>Time!QG20</f>
        <v>0</v>
      </c>
      <c r="QH52" s="39">
        <f>Time!QH20</f>
        <v>0</v>
      </c>
      <c r="QI52" s="39">
        <f>Time!QI20</f>
        <v>0</v>
      </c>
      <c r="QJ52" s="39">
        <f>Time!QJ20</f>
        <v>0</v>
      </c>
      <c r="QK52" s="39">
        <f>Time!QK20</f>
        <v>0</v>
      </c>
      <c r="QL52" s="39">
        <f>Time!QL20</f>
        <v>0</v>
      </c>
      <c r="QM52" s="39">
        <f>Time!QM20</f>
        <v>0</v>
      </c>
      <c r="QN52" s="39">
        <f>Time!QN20</f>
        <v>0</v>
      </c>
      <c r="QO52" s="39">
        <f>Time!QO20</f>
        <v>0</v>
      </c>
      <c r="QP52" s="39">
        <f>Time!QP20</f>
        <v>0</v>
      </c>
      <c r="QQ52" s="39">
        <f>Time!QQ20</f>
        <v>0</v>
      </c>
      <c r="QR52" s="39">
        <f>Time!QR20</f>
        <v>0</v>
      </c>
      <c r="QS52" s="39">
        <f>Time!QS20</f>
        <v>0</v>
      </c>
      <c r="QT52" s="39">
        <f>Time!QT20</f>
        <v>0</v>
      </c>
      <c r="QU52" s="39">
        <f>Time!QU20</f>
        <v>0</v>
      </c>
      <c r="QV52" s="39">
        <f>Time!QV20</f>
        <v>0</v>
      </c>
      <c r="QW52" s="39">
        <f>Time!QW20</f>
        <v>0</v>
      </c>
      <c r="QX52" s="39">
        <f>Time!QX20</f>
        <v>0</v>
      </c>
      <c r="QY52" s="39">
        <f>Time!QY20</f>
        <v>0</v>
      </c>
      <c r="QZ52" s="39">
        <f>Time!QZ20</f>
        <v>0</v>
      </c>
      <c r="RA52" s="39">
        <f>Time!RA20</f>
        <v>0</v>
      </c>
      <c r="RB52" s="39">
        <f>Time!RB20</f>
        <v>0</v>
      </c>
      <c r="RC52" s="39">
        <f>Time!RC20</f>
        <v>0</v>
      </c>
      <c r="RD52" s="39">
        <f>Time!RD20</f>
        <v>0</v>
      </c>
      <c r="RE52" s="39">
        <f>Time!RE20</f>
        <v>0</v>
      </c>
      <c r="RF52" s="39">
        <f>Time!RF20</f>
        <v>0</v>
      </c>
      <c r="RG52" s="39">
        <f>Time!RG20</f>
        <v>0</v>
      </c>
      <c r="RH52" s="39">
        <f>Time!RH20</f>
        <v>0</v>
      </c>
      <c r="RI52" s="39">
        <f>Time!RI20</f>
        <v>0</v>
      </c>
      <c r="RJ52" s="39">
        <f>Time!RJ20</f>
        <v>0</v>
      </c>
      <c r="RK52" s="39">
        <f>Time!RK20</f>
        <v>0</v>
      </c>
      <c r="RL52" s="39">
        <f>Time!RL20</f>
        <v>0</v>
      </c>
      <c r="RM52" s="39">
        <f>Time!RM20</f>
        <v>0</v>
      </c>
      <c r="RN52" s="39">
        <f>Time!RN20</f>
        <v>0</v>
      </c>
      <c r="RO52" s="39">
        <f>Time!RO20</f>
        <v>0</v>
      </c>
      <c r="RP52" s="39">
        <f>Time!RP20</f>
        <v>0</v>
      </c>
      <c r="RQ52" s="39">
        <f>Time!RQ20</f>
        <v>0</v>
      </c>
      <c r="RR52" s="39">
        <f>Time!RR20</f>
        <v>0</v>
      </c>
      <c r="RS52" s="39">
        <f>Time!RS20</f>
        <v>0</v>
      </c>
      <c r="RT52" s="39">
        <f>Time!RT20</f>
        <v>0</v>
      </c>
      <c r="RU52" s="39">
        <f>Time!RU20</f>
        <v>0</v>
      </c>
      <c r="RV52" s="39">
        <f>Time!RV20</f>
        <v>0</v>
      </c>
      <c r="RW52" s="39">
        <f>Time!RW20</f>
        <v>0</v>
      </c>
      <c r="RX52" s="39">
        <f>Time!RX20</f>
        <v>0</v>
      </c>
      <c r="RY52" s="39">
        <f>Time!RY20</f>
        <v>0</v>
      </c>
      <c r="RZ52" s="39">
        <f>Time!RZ20</f>
        <v>0</v>
      </c>
      <c r="SA52" s="39">
        <f>Time!SA20</f>
        <v>0</v>
      </c>
      <c r="SB52" s="39">
        <f>Time!SB20</f>
        <v>0</v>
      </c>
      <c r="SC52" s="39">
        <f>Time!SC20</f>
        <v>0</v>
      </c>
      <c r="SD52" s="39">
        <f>Time!SD20</f>
        <v>0</v>
      </c>
      <c r="SE52" s="39">
        <f>Time!SE20</f>
        <v>0</v>
      </c>
      <c r="SF52" s="39">
        <f>Time!SF20</f>
        <v>0</v>
      </c>
      <c r="SG52" s="39">
        <f>Time!SG20</f>
        <v>0</v>
      </c>
      <c r="SH52" s="39">
        <f>Time!SH20</f>
        <v>0</v>
      </c>
      <c r="SI52" s="39">
        <f>Time!SI20</f>
        <v>0</v>
      </c>
      <c r="SJ52" s="39">
        <f>Time!SJ20</f>
        <v>0</v>
      </c>
      <c r="SK52" s="39">
        <f>Time!SK20</f>
        <v>0</v>
      </c>
      <c r="SL52" s="39">
        <f>Time!SL20</f>
        <v>0</v>
      </c>
      <c r="SM52" s="39">
        <f>Time!SM20</f>
        <v>0</v>
      </c>
      <c r="SN52" s="39">
        <f>Time!SN20</f>
        <v>0</v>
      </c>
      <c r="SO52" s="39">
        <f>Time!SO20</f>
        <v>0</v>
      </c>
      <c r="SP52" s="39">
        <f>Time!SP20</f>
        <v>0</v>
      </c>
      <c r="SQ52" s="39">
        <f>Time!SQ20</f>
        <v>0</v>
      </c>
      <c r="SR52" s="39">
        <f>Time!SR20</f>
        <v>0</v>
      </c>
      <c r="SS52" s="39">
        <f>Time!SS20</f>
        <v>0</v>
      </c>
      <c r="ST52" s="39">
        <f>Time!ST20</f>
        <v>0</v>
      </c>
      <c r="SU52" s="39">
        <f>Time!SU20</f>
        <v>0</v>
      </c>
      <c r="SV52" s="39">
        <f>Time!SV20</f>
        <v>0</v>
      </c>
      <c r="SW52" s="39">
        <f>Time!SW20</f>
        <v>0</v>
      </c>
      <c r="SX52" s="39">
        <f>Time!SX20</f>
        <v>0</v>
      </c>
      <c r="SY52" s="39">
        <f>Time!SY20</f>
        <v>0</v>
      </c>
      <c r="SZ52" s="39">
        <f>Time!SZ20</f>
        <v>0</v>
      </c>
      <c r="TA52" s="39">
        <f>Time!TA20</f>
        <v>0</v>
      </c>
      <c r="TB52" s="39">
        <f>Time!TB20</f>
        <v>0</v>
      </c>
      <c r="TC52" s="39">
        <f>Time!TC20</f>
        <v>0</v>
      </c>
      <c r="TD52" s="39">
        <f>Time!TD20</f>
        <v>0</v>
      </c>
      <c r="TE52" s="39">
        <f>Time!TE20</f>
        <v>0</v>
      </c>
      <c r="TF52" s="39">
        <f>Time!TF20</f>
        <v>0</v>
      </c>
      <c r="TG52" s="39">
        <f>Time!TG20</f>
        <v>0</v>
      </c>
      <c r="TH52" s="39">
        <f>Time!TH20</f>
        <v>0</v>
      </c>
      <c r="TI52" s="39">
        <f>Time!TI20</f>
        <v>0</v>
      </c>
      <c r="TJ52" s="39">
        <f>Time!TJ20</f>
        <v>0</v>
      </c>
      <c r="TK52" s="39">
        <f>Time!TK20</f>
        <v>0</v>
      </c>
      <c r="TL52" s="39">
        <f>Time!TL20</f>
        <v>0</v>
      </c>
      <c r="TM52" s="39">
        <f>Time!TM20</f>
        <v>0</v>
      </c>
      <c r="TN52" s="39">
        <f>Time!TN20</f>
        <v>0</v>
      </c>
      <c r="TO52" s="39">
        <f>Time!TO20</f>
        <v>0</v>
      </c>
      <c r="TP52" s="39">
        <f>Time!TP20</f>
        <v>0</v>
      </c>
      <c r="TQ52" s="39">
        <f>Time!TQ20</f>
        <v>0</v>
      </c>
      <c r="TR52" s="39">
        <f>Time!TR20</f>
        <v>0</v>
      </c>
      <c r="TS52" s="39">
        <f>Time!TS20</f>
        <v>0</v>
      </c>
      <c r="TT52" s="39">
        <f>Time!TT20</f>
        <v>0</v>
      </c>
      <c r="TU52" s="39">
        <f>Time!TU20</f>
        <v>0</v>
      </c>
      <c r="TV52" s="39">
        <f>Time!TV20</f>
        <v>0</v>
      </c>
      <c r="TW52" s="39">
        <f>Time!TW20</f>
        <v>0</v>
      </c>
      <c r="TX52" s="39">
        <f>Time!TX20</f>
        <v>0</v>
      </c>
      <c r="TY52" s="39">
        <f>Time!TY20</f>
        <v>0</v>
      </c>
      <c r="TZ52" s="39">
        <f>Time!TZ20</f>
        <v>0</v>
      </c>
      <c r="UA52" s="39">
        <f>Time!UA20</f>
        <v>0</v>
      </c>
      <c r="UB52" s="39">
        <f>Time!UB20</f>
        <v>0</v>
      </c>
      <c r="UC52" s="39">
        <f>Time!UC20</f>
        <v>0</v>
      </c>
      <c r="UD52" s="39">
        <f>Time!UD20</f>
        <v>0</v>
      </c>
      <c r="UE52" s="39">
        <f>Time!UE20</f>
        <v>0</v>
      </c>
      <c r="UF52" s="39">
        <f>Time!UF20</f>
        <v>0</v>
      </c>
      <c r="UG52" s="39">
        <f>Time!UG20</f>
        <v>0</v>
      </c>
      <c r="UH52" s="39">
        <f>Time!UH20</f>
        <v>0</v>
      </c>
      <c r="UI52" s="39">
        <f>Time!UI20</f>
        <v>0</v>
      </c>
      <c r="UJ52" s="39">
        <f>Time!UJ20</f>
        <v>0</v>
      </c>
      <c r="UK52" s="39">
        <f>Time!UK20</f>
        <v>0</v>
      </c>
      <c r="UL52" s="39">
        <f>Time!UL20</f>
        <v>0</v>
      </c>
      <c r="UM52" s="39">
        <f>Time!UM20</f>
        <v>0</v>
      </c>
      <c r="UN52" s="39">
        <f>Time!UN20</f>
        <v>0</v>
      </c>
      <c r="UO52" s="39">
        <f>Time!UO20</f>
        <v>0</v>
      </c>
      <c r="UP52" s="39">
        <f>Time!UP20</f>
        <v>0</v>
      </c>
      <c r="UQ52" s="39">
        <f>Time!UQ20</f>
        <v>0</v>
      </c>
      <c r="UR52" s="39">
        <f>Time!UR20</f>
        <v>0</v>
      </c>
      <c r="US52" s="39">
        <f>Time!US20</f>
        <v>0</v>
      </c>
      <c r="UT52" s="39">
        <f>Time!UT20</f>
        <v>0</v>
      </c>
      <c r="UU52" s="39">
        <f>Time!UU20</f>
        <v>0</v>
      </c>
      <c r="UV52" s="39">
        <f>Time!UV20</f>
        <v>0</v>
      </c>
      <c r="UW52" s="39">
        <f>Time!UW20</f>
        <v>0</v>
      </c>
      <c r="UX52" s="39">
        <f>Time!UX20</f>
        <v>0</v>
      </c>
      <c r="UY52" s="39">
        <f>Time!UY20</f>
        <v>0</v>
      </c>
      <c r="UZ52" s="39">
        <f>Time!UZ20</f>
        <v>0</v>
      </c>
      <c r="VA52" s="39">
        <f>Time!VA20</f>
        <v>0</v>
      </c>
      <c r="VB52" s="39">
        <f>Time!VB20</f>
        <v>0</v>
      </c>
      <c r="VC52" s="39">
        <f>Time!VC20</f>
        <v>0</v>
      </c>
      <c r="VD52" s="39">
        <f>Time!VD20</f>
        <v>0</v>
      </c>
      <c r="VE52" s="39">
        <f>Time!VE20</f>
        <v>0</v>
      </c>
      <c r="VF52" s="39">
        <f>Time!VF20</f>
        <v>0</v>
      </c>
      <c r="VG52" s="39">
        <f>Time!VG20</f>
        <v>0</v>
      </c>
      <c r="VH52" s="39">
        <f>Time!VH20</f>
        <v>0</v>
      </c>
      <c r="VI52" s="39">
        <f>Time!VI20</f>
        <v>0</v>
      </c>
      <c r="VJ52" s="39">
        <f>Time!VJ20</f>
        <v>0</v>
      </c>
      <c r="VK52" s="39">
        <f>Time!VK20</f>
        <v>0</v>
      </c>
      <c r="VL52" s="39">
        <f>Time!VL20</f>
        <v>0</v>
      </c>
      <c r="VM52" s="39">
        <f>Time!VM20</f>
        <v>0</v>
      </c>
      <c r="VN52" s="39">
        <f>Time!VN20</f>
        <v>0</v>
      </c>
      <c r="VO52" s="39">
        <f>Time!VO20</f>
        <v>0</v>
      </c>
      <c r="VP52" s="39">
        <f>Time!VP20</f>
        <v>0</v>
      </c>
      <c r="VQ52" s="39">
        <f>Time!VQ20</f>
        <v>0</v>
      </c>
      <c r="VR52" s="39">
        <f>Time!VR20</f>
        <v>0</v>
      </c>
      <c r="VS52" s="39">
        <f>Time!VS20</f>
        <v>0</v>
      </c>
      <c r="VT52" s="39">
        <f>Time!VT20</f>
        <v>0</v>
      </c>
      <c r="VU52" s="39">
        <f>Time!VU20</f>
        <v>0</v>
      </c>
      <c r="VV52" s="39">
        <f>Time!VV20</f>
        <v>0</v>
      </c>
      <c r="VW52" s="39">
        <f>Time!VW20</f>
        <v>0</v>
      </c>
      <c r="VX52" s="39">
        <f>Time!VX20</f>
        <v>0</v>
      </c>
      <c r="VY52" s="39">
        <f>Time!VY20</f>
        <v>0</v>
      </c>
      <c r="VZ52" s="39">
        <f>Time!VZ20</f>
        <v>0</v>
      </c>
      <c r="WA52" s="39">
        <f>Time!WA20</f>
        <v>0</v>
      </c>
      <c r="WB52" s="39">
        <f>Time!WB20</f>
        <v>0</v>
      </c>
      <c r="WC52" s="39">
        <f>Time!WC20</f>
        <v>0</v>
      </c>
      <c r="WD52" s="39">
        <f>Time!WD20</f>
        <v>0</v>
      </c>
      <c r="WE52" s="39">
        <f>Time!WE20</f>
        <v>0</v>
      </c>
      <c r="WF52" s="39">
        <f>Time!WF20</f>
        <v>0</v>
      </c>
      <c r="WG52" s="39">
        <f>Time!WG20</f>
        <v>0</v>
      </c>
      <c r="WH52" s="39">
        <f>Time!WH20</f>
        <v>0</v>
      </c>
      <c r="WI52" s="39">
        <f>Time!WI20</f>
        <v>0</v>
      </c>
      <c r="WJ52" s="39">
        <f>Time!WJ20</f>
        <v>0</v>
      </c>
      <c r="WK52" s="39">
        <f>Time!WK20</f>
        <v>0</v>
      </c>
      <c r="WL52" s="39">
        <f>Time!WL20</f>
        <v>0</v>
      </c>
      <c r="WM52" s="39">
        <f>Time!WM20</f>
        <v>0</v>
      </c>
      <c r="WN52" s="39">
        <f>Time!WN20</f>
        <v>0</v>
      </c>
      <c r="WO52" s="39">
        <f>Time!WO20</f>
        <v>0</v>
      </c>
      <c r="WP52" s="39">
        <f>Time!WP20</f>
        <v>0</v>
      </c>
      <c r="WQ52" s="39">
        <f>Time!WQ20</f>
        <v>0</v>
      </c>
      <c r="WR52" s="39">
        <f>Time!WR20</f>
        <v>0</v>
      </c>
      <c r="WS52" s="39">
        <f>Time!WS20</f>
        <v>0</v>
      </c>
      <c r="WT52" s="39">
        <f>Time!WT20</f>
        <v>0</v>
      </c>
      <c r="WU52" s="39">
        <f>Time!WU20</f>
        <v>0</v>
      </c>
      <c r="WV52" s="39">
        <f>Time!WV20</f>
        <v>0</v>
      </c>
      <c r="WW52" s="39">
        <f>Time!WW20</f>
        <v>0</v>
      </c>
      <c r="WX52" s="39">
        <f>Time!WX20</f>
        <v>0</v>
      </c>
      <c r="WY52" s="39">
        <f>Time!WY20</f>
        <v>0</v>
      </c>
      <c r="WZ52" s="39">
        <f>Time!WZ20</f>
        <v>0</v>
      </c>
      <c r="XA52" s="39">
        <f>Time!XA20</f>
        <v>0</v>
      </c>
      <c r="XB52" s="39">
        <f>Time!XB20</f>
        <v>0</v>
      </c>
      <c r="XC52" s="39">
        <f>Time!XC20</f>
        <v>0</v>
      </c>
      <c r="XD52" s="39">
        <f>Time!XD20</f>
        <v>0</v>
      </c>
      <c r="XE52" s="39">
        <f>Time!XE20</f>
        <v>0</v>
      </c>
      <c r="XF52" s="39">
        <f>Time!XF20</f>
        <v>0</v>
      </c>
      <c r="XG52" s="39">
        <f>Time!XG20</f>
        <v>0</v>
      </c>
      <c r="XH52" s="39">
        <f>Time!XH20</f>
        <v>0</v>
      </c>
      <c r="XI52" s="39">
        <f>Time!XI20</f>
        <v>0</v>
      </c>
      <c r="XJ52" s="39">
        <f>Time!XJ20</f>
        <v>0</v>
      </c>
      <c r="XK52" s="39">
        <f>Time!XK20</f>
        <v>0</v>
      </c>
      <c r="XL52" s="39">
        <f>Time!XL20</f>
        <v>0</v>
      </c>
      <c r="XM52" s="39">
        <f>Time!XM20</f>
        <v>0</v>
      </c>
      <c r="XN52" s="39">
        <f>Time!XN20</f>
        <v>0</v>
      </c>
      <c r="XO52" s="39">
        <f>Time!XO20</f>
        <v>0</v>
      </c>
      <c r="XP52" s="39">
        <f>Time!XP20</f>
        <v>0</v>
      </c>
      <c r="XQ52" s="39">
        <f>Time!XQ20</f>
        <v>0</v>
      </c>
      <c r="XR52" s="39">
        <f>Time!XR20</f>
        <v>0</v>
      </c>
      <c r="XS52" s="39">
        <f>Time!XS20</f>
        <v>0</v>
      </c>
      <c r="XT52" s="39">
        <f>Time!XT20</f>
        <v>0</v>
      </c>
      <c r="XU52" s="39">
        <f>Time!XU20</f>
        <v>0</v>
      </c>
      <c r="XV52" s="39">
        <f>Time!XV20</f>
        <v>0</v>
      </c>
      <c r="XW52" s="39">
        <f>Time!XW20</f>
        <v>0</v>
      </c>
      <c r="XX52" s="39">
        <f>Time!XX20</f>
        <v>0</v>
      </c>
      <c r="XY52" s="39">
        <f>Time!XY20</f>
        <v>0</v>
      </c>
      <c r="XZ52" s="39">
        <f>Time!XZ20</f>
        <v>0</v>
      </c>
      <c r="YA52" s="39">
        <f>Time!YA20</f>
        <v>0</v>
      </c>
      <c r="YB52" s="39">
        <f>Time!YB20</f>
        <v>0</v>
      </c>
      <c r="YC52" s="39">
        <f>Time!YC20</f>
        <v>0</v>
      </c>
      <c r="YD52" s="39">
        <f>Time!YD20</f>
        <v>0</v>
      </c>
      <c r="YE52" s="39">
        <f>Time!YE20</f>
        <v>0</v>
      </c>
      <c r="YF52" s="39">
        <f>Time!YF20</f>
        <v>0</v>
      </c>
      <c r="YG52" s="39">
        <f>Time!YG20</f>
        <v>0</v>
      </c>
      <c r="YH52" s="39">
        <f>Time!YH20</f>
        <v>0</v>
      </c>
      <c r="YI52" s="39">
        <f>Time!YI20</f>
        <v>0</v>
      </c>
      <c r="YJ52" s="39">
        <f>Time!YJ20</f>
        <v>0</v>
      </c>
      <c r="YK52" s="39">
        <f>Time!YK20</f>
        <v>0</v>
      </c>
      <c r="YL52" s="39">
        <f>Time!YL20</f>
        <v>0</v>
      </c>
      <c r="YM52" s="39">
        <f>Time!YM20</f>
        <v>0</v>
      </c>
      <c r="YN52" s="39">
        <f>Time!YN20</f>
        <v>0</v>
      </c>
      <c r="YO52" s="39">
        <f>Time!YO20</f>
        <v>0</v>
      </c>
      <c r="YP52" s="39">
        <f>Time!YP20</f>
        <v>0</v>
      </c>
      <c r="YQ52" s="39">
        <f>Time!YQ20</f>
        <v>0</v>
      </c>
      <c r="YR52" s="39">
        <f>Time!YR20</f>
        <v>0</v>
      </c>
      <c r="YS52" s="39">
        <f>Time!YS20</f>
        <v>0</v>
      </c>
      <c r="YT52" s="39">
        <f>Time!YT20</f>
        <v>0</v>
      </c>
      <c r="YU52" s="39">
        <f>Time!YU20</f>
        <v>0</v>
      </c>
      <c r="YV52" s="39">
        <f>Time!YV20</f>
        <v>0</v>
      </c>
      <c r="YW52" s="39">
        <f>Time!YW20</f>
        <v>0</v>
      </c>
      <c r="YX52" s="39">
        <f>Time!YX20</f>
        <v>0</v>
      </c>
      <c r="YY52" s="39">
        <f>Time!YY20</f>
        <v>0</v>
      </c>
      <c r="YZ52" s="39">
        <f>Time!YZ20</f>
        <v>0</v>
      </c>
      <c r="ZA52" s="39">
        <f>Time!ZA20</f>
        <v>0</v>
      </c>
      <c r="ZB52" s="39">
        <f>Time!ZB20</f>
        <v>0</v>
      </c>
      <c r="ZC52" s="39">
        <f>Time!ZC20</f>
        <v>0</v>
      </c>
      <c r="ZD52" s="39">
        <f>Time!ZD20</f>
        <v>0</v>
      </c>
      <c r="ZE52" s="39">
        <f>Time!ZE20</f>
        <v>0</v>
      </c>
      <c r="ZF52" s="39">
        <f>Time!ZF20</f>
        <v>0</v>
      </c>
      <c r="ZG52" s="39">
        <f>Time!ZG20</f>
        <v>0</v>
      </c>
      <c r="ZH52" s="39">
        <f>Time!ZH20</f>
        <v>0</v>
      </c>
      <c r="ZI52" s="39">
        <f>Time!ZI20</f>
        <v>0</v>
      </c>
      <c r="ZJ52" s="39">
        <f>Time!ZJ20</f>
        <v>0</v>
      </c>
      <c r="ZK52" s="39">
        <f>Time!ZK20</f>
        <v>0</v>
      </c>
      <c r="ZL52" s="39">
        <f>Time!ZL20</f>
        <v>0</v>
      </c>
      <c r="ZM52" s="39">
        <f>Time!ZM20</f>
        <v>0</v>
      </c>
      <c r="ZN52" s="39">
        <f>Time!ZN20</f>
        <v>0</v>
      </c>
      <c r="ZO52" s="39">
        <f>Time!ZO20</f>
        <v>0</v>
      </c>
      <c r="ZP52" s="39">
        <f>Time!ZP20</f>
        <v>0</v>
      </c>
      <c r="ZQ52" s="39">
        <f>Time!ZQ20</f>
        <v>0</v>
      </c>
      <c r="ZR52" s="39">
        <f>Time!ZR20</f>
        <v>0</v>
      </c>
      <c r="ZS52" s="39">
        <f>Time!ZS20</f>
        <v>0</v>
      </c>
      <c r="ZT52" s="39">
        <f>Time!ZT20</f>
        <v>0</v>
      </c>
      <c r="ZU52" s="39">
        <f>Time!ZU20</f>
        <v>0</v>
      </c>
      <c r="ZV52" s="39">
        <f>Time!ZV20</f>
        <v>0</v>
      </c>
      <c r="ZW52" s="39">
        <f>Time!ZW20</f>
        <v>0</v>
      </c>
      <c r="ZX52" s="39">
        <f>Time!ZX20</f>
        <v>0</v>
      </c>
      <c r="ZY52" s="39">
        <f>Time!ZY20</f>
        <v>0</v>
      </c>
      <c r="ZZ52" s="39">
        <f>Time!ZZ20</f>
        <v>0</v>
      </c>
      <c r="AAA52" s="39">
        <f>Time!AAA20</f>
        <v>0</v>
      </c>
      <c r="AAB52" s="39">
        <f>Time!AAB20</f>
        <v>0</v>
      </c>
      <c r="AAC52" s="39">
        <f>Time!AAC20</f>
        <v>0</v>
      </c>
      <c r="AAD52" s="39">
        <f>Time!AAD20</f>
        <v>0</v>
      </c>
      <c r="AAE52" s="39">
        <f>Time!AAE20</f>
        <v>0</v>
      </c>
      <c r="AAF52" s="39">
        <f>Time!AAF20</f>
        <v>0</v>
      </c>
      <c r="AAG52" s="39">
        <f>Time!AAG20</f>
        <v>0</v>
      </c>
      <c r="AAH52" s="39">
        <f>Time!AAH20</f>
        <v>0</v>
      </c>
      <c r="AAI52" s="39">
        <f>Time!AAI20</f>
        <v>0</v>
      </c>
      <c r="AAJ52" s="39">
        <f>Time!AAJ20</f>
        <v>0</v>
      </c>
      <c r="AAK52" s="39">
        <f>Time!AAK20</f>
        <v>0</v>
      </c>
      <c r="AAL52" s="39">
        <f>Time!AAL20</f>
        <v>0</v>
      </c>
      <c r="AAM52" s="39">
        <f>Time!AAM20</f>
        <v>0</v>
      </c>
      <c r="AAN52" s="39">
        <f>Time!AAN20</f>
        <v>0</v>
      </c>
      <c r="AAO52" s="39">
        <f>Time!AAO20</f>
        <v>0</v>
      </c>
      <c r="AAP52" s="39">
        <f>Time!AAP20</f>
        <v>0</v>
      </c>
      <c r="AAQ52" s="39">
        <f>Time!AAQ20</f>
        <v>0</v>
      </c>
      <c r="AAR52" s="39">
        <f>Time!AAR20</f>
        <v>0</v>
      </c>
      <c r="AAS52" s="39">
        <f>Time!AAS20</f>
        <v>0</v>
      </c>
      <c r="AAT52" s="39">
        <f>Time!AAT20</f>
        <v>0</v>
      </c>
      <c r="AAU52" s="39">
        <f>Time!AAU20</f>
        <v>0</v>
      </c>
      <c r="AAV52" s="39">
        <f>Time!AAV20</f>
        <v>0</v>
      </c>
      <c r="AAW52" s="39">
        <f>Time!AAW20</f>
        <v>0</v>
      </c>
      <c r="AAX52" s="39">
        <f>Time!AAX20</f>
        <v>0</v>
      </c>
      <c r="AAY52" s="39">
        <f>Time!AAY20</f>
        <v>0</v>
      </c>
      <c r="AAZ52" s="39">
        <f>Time!AAZ20</f>
        <v>0</v>
      </c>
      <c r="ABA52" s="39">
        <f>Time!ABA20</f>
        <v>0</v>
      </c>
      <c r="ABB52" s="39">
        <f>Time!ABB20</f>
        <v>0</v>
      </c>
      <c r="ABC52" s="39">
        <f>Time!ABC20</f>
        <v>0</v>
      </c>
      <c r="ABD52" s="39">
        <f>Time!ABD20</f>
        <v>0</v>
      </c>
      <c r="ABE52" s="39">
        <f>Time!ABE20</f>
        <v>0</v>
      </c>
      <c r="ABF52" s="39">
        <f>Time!ABF20</f>
        <v>0</v>
      </c>
      <c r="ABG52" s="39">
        <f>Time!ABG20</f>
        <v>0</v>
      </c>
      <c r="ABH52" s="39">
        <f>Time!ABH20</f>
        <v>0</v>
      </c>
      <c r="ABI52" s="39">
        <f>Time!ABI20</f>
        <v>0</v>
      </c>
      <c r="ABJ52" s="39">
        <f>Time!ABJ20</f>
        <v>0</v>
      </c>
      <c r="ABK52" s="39">
        <f>Time!ABK20</f>
        <v>0</v>
      </c>
      <c r="ABL52" s="39">
        <f>Time!ABL20</f>
        <v>0</v>
      </c>
      <c r="ABM52" s="39">
        <f>Time!ABM20</f>
        <v>0</v>
      </c>
      <c r="ABN52" s="39">
        <f>Time!ABN20</f>
        <v>0</v>
      </c>
      <c r="ABO52" s="39">
        <f>Time!ABO20</f>
        <v>0</v>
      </c>
      <c r="ABP52" s="39">
        <f>Time!ABP20</f>
        <v>0</v>
      </c>
      <c r="ABQ52" s="39">
        <f>Time!ABQ20</f>
        <v>0</v>
      </c>
      <c r="ABR52" s="39">
        <f>Time!ABR20</f>
        <v>0</v>
      </c>
      <c r="ABS52" s="39">
        <f>Time!ABS20</f>
        <v>0</v>
      </c>
      <c r="ABT52" s="39">
        <f>Time!ABT20</f>
        <v>0</v>
      </c>
      <c r="ABU52" s="39">
        <f>Time!ABU20</f>
        <v>0</v>
      </c>
      <c r="ABV52" s="39">
        <f>Time!ABV20</f>
        <v>0</v>
      </c>
      <c r="ABW52" s="39">
        <f>Time!ABW20</f>
        <v>0</v>
      </c>
      <c r="ABX52" s="39">
        <f>Time!ABX20</f>
        <v>0</v>
      </c>
      <c r="ABY52" s="39">
        <f>Time!ABY20</f>
        <v>0</v>
      </c>
      <c r="ABZ52" s="39">
        <f>Time!ABZ20</f>
        <v>0</v>
      </c>
      <c r="ACA52" s="39">
        <f>Time!ACA20</f>
        <v>0</v>
      </c>
      <c r="ACB52" s="39">
        <f>Time!ACB20</f>
        <v>0</v>
      </c>
      <c r="ACC52" s="39">
        <f>Time!ACC20</f>
        <v>0</v>
      </c>
      <c r="ACD52" s="39">
        <f>Time!ACD20</f>
        <v>0</v>
      </c>
      <c r="ACE52" s="39">
        <f>Time!ACE20</f>
        <v>0</v>
      </c>
      <c r="ACF52" s="39">
        <f>Time!ACF20</f>
        <v>0</v>
      </c>
      <c r="ACG52" s="39">
        <f>Time!ACG20</f>
        <v>0</v>
      </c>
      <c r="ACH52" s="39">
        <f>Time!ACH20</f>
        <v>0</v>
      </c>
      <c r="ACI52" s="39">
        <f>Time!ACI20</f>
        <v>0</v>
      </c>
      <c r="ACJ52" s="39">
        <f>Time!ACJ20</f>
        <v>0</v>
      </c>
      <c r="ACK52" s="39">
        <f>Time!ACK20</f>
        <v>0</v>
      </c>
      <c r="ACL52" s="39">
        <f>Time!ACL20</f>
        <v>0</v>
      </c>
      <c r="ACM52" s="39">
        <f>Time!ACM20</f>
        <v>0</v>
      </c>
      <c r="ACN52" s="39">
        <f>Time!ACN20</f>
        <v>0</v>
      </c>
      <c r="ACO52" s="39">
        <f>Time!ACO20</f>
        <v>0</v>
      </c>
      <c r="ACP52" s="39">
        <f>Time!ACP20</f>
        <v>0</v>
      </c>
      <c r="ACQ52" s="39">
        <f>Time!ACQ20</f>
        <v>0</v>
      </c>
      <c r="ACR52" s="39">
        <f>Time!ACR20</f>
        <v>0</v>
      </c>
      <c r="ACS52" s="39">
        <f>Time!ACS20</f>
        <v>0</v>
      </c>
      <c r="ACT52" s="39">
        <f>Time!ACT20</f>
        <v>0</v>
      </c>
      <c r="ACU52" s="39">
        <f>Time!ACU20</f>
        <v>0</v>
      </c>
      <c r="ACV52" s="39">
        <f>Time!ACV20</f>
        <v>0</v>
      </c>
      <c r="ACW52" s="39">
        <f>Time!ACW20</f>
        <v>0</v>
      </c>
      <c r="ACX52" s="39">
        <f>Time!ACX20</f>
        <v>0</v>
      </c>
      <c r="ACY52" s="39">
        <f>Time!ACY20</f>
        <v>0</v>
      </c>
      <c r="ACZ52" s="39">
        <f>Time!ACZ20</f>
        <v>0</v>
      </c>
      <c r="ADA52" s="39">
        <f>Time!ADA20</f>
        <v>0</v>
      </c>
      <c r="ADB52" s="39">
        <f>Time!ADB20</f>
        <v>0</v>
      </c>
      <c r="ADC52" s="39">
        <f>Time!ADC20</f>
        <v>0</v>
      </c>
      <c r="ADD52" s="39">
        <f>Time!ADD20</f>
        <v>0</v>
      </c>
      <c r="ADE52" s="39">
        <f>Time!ADE20</f>
        <v>0</v>
      </c>
      <c r="ADF52" s="39">
        <f>Time!ADF20</f>
        <v>0</v>
      </c>
      <c r="ADG52" s="39">
        <f>Time!ADG20</f>
        <v>0</v>
      </c>
      <c r="ADH52" s="39">
        <f>Time!ADH20</f>
        <v>0</v>
      </c>
      <c r="ADI52" s="39">
        <f>Time!ADI20</f>
        <v>0</v>
      </c>
      <c r="ADJ52" s="39">
        <f>Time!ADJ20</f>
        <v>0</v>
      </c>
      <c r="ADK52" s="39">
        <f>Time!ADK20</f>
        <v>0</v>
      </c>
      <c r="ADL52" s="39">
        <f>Time!ADL20</f>
        <v>0</v>
      </c>
      <c r="ADM52" s="39">
        <f>Time!ADM20</f>
        <v>0</v>
      </c>
      <c r="ADN52" s="39">
        <f>Time!ADN20</f>
        <v>0</v>
      </c>
      <c r="ADO52" s="39">
        <f>Time!ADO20</f>
        <v>0</v>
      </c>
      <c r="ADP52" s="39">
        <f>Time!ADP20</f>
        <v>0</v>
      </c>
      <c r="ADQ52" s="39">
        <f>Time!ADQ20</f>
        <v>0</v>
      </c>
      <c r="ADR52" s="39">
        <f>Time!ADR20</f>
        <v>0</v>
      </c>
      <c r="ADS52" s="39">
        <f>Time!ADS20</f>
        <v>0</v>
      </c>
      <c r="ADT52" s="39">
        <f>Time!ADT20</f>
        <v>0</v>
      </c>
      <c r="ADU52" s="39">
        <f>Time!ADU20</f>
        <v>0</v>
      </c>
      <c r="ADV52" s="39">
        <f>Time!ADV20</f>
        <v>0</v>
      </c>
      <c r="ADW52" s="39">
        <f>Time!ADW20</f>
        <v>0</v>
      </c>
      <c r="ADX52" s="39">
        <f>Time!ADX20</f>
        <v>0</v>
      </c>
      <c r="ADY52" s="39">
        <f>Time!ADY20</f>
        <v>0</v>
      </c>
      <c r="ADZ52" s="39">
        <f>Time!ADZ20</f>
        <v>0</v>
      </c>
      <c r="AEA52" s="39">
        <f>Time!AEA20</f>
        <v>0</v>
      </c>
      <c r="AEB52" s="39">
        <f>Time!AEB20</f>
        <v>0</v>
      </c>
      <c r="AEC52" s="39">
        <f>Time!AEC20</f>
        <v>0</v>
      </c>
      <c r="AED52" s="39">
        <f>Time!AED20</f>
        <v>0</v>
      </c>
      <c r="AEE52" s="39">
        <f>Time!AEE20</f>
        <v>0</v>
      </c>
      <c r="AEF52" s="39">
        <f>Time!AEF20</f>
        <v>0</v>
      </c>
      <c r="AEG52" s="39">
        <f>Time!AEG20</f>
        <v>0</v>
      </c>
      <c r="AEH52" s="39">
        <f>Time!AEH20</f>
        <v>0</v>
      </c>
      <c r="AEI52" s="39">
        <f>Time!AEI20</f>
        <v>0</v>
      </c>
      <c r="AEJ52" s="39">
        <f>Time!AEJ20</f>
        <v>0</v>
      </c>
      <c r="AEK52" s="39">
        <f>Time!AEK20</f>
        <v>0</v>
      </c>
      <c r="AEL52" s="39">
        <f>Time!AEL20</f>
        <v>0</v>
      </c>
      <c r="AEM52" s="39">
        <f>Time!AEM20</f>
        <v>0</v>
      </c>
      <c r="AEN52" s="39">
        <f>Time!AEN20</f>
        <v>0</v>
      </c>
      <c r="AEO52" s="39">
        <f>Time!AEO20</f>
        <v>0</v>
      </c>
      <c r="AEP52" s="39">
        <f>Time!AEP20</f>
        <v>0</v>
      </c>
      <c r="AEQ52" s="39">
        <f>Time!AEQ20</f>
        <v>0</v>
      </c>
      <c r="AER52" s="39">
        <f>Time!AER20</f>
        <v>0</v>
      </c>
      <c r="AES52" s="39">
        <f>Time!AES20</f>
        <v>0</v>
      </c>
      <c r="AET52" s="39">
        <f>Time!AET20</f>
        <v>0</v>
      </c>
      <c r="AEU52" s="39">
        <f>Time!AEU20</f>
        <v>0</v>
      </c>
      <c r="AEV52" s="39">
        <f>Time!AEV20</f>
        <v>0</v>
      </c>
      <c r="AEW52" s="39">
        <f>Time!AEW20</f>
        <v>0</v>
      </c>
      <c r="AEX52" s="39">
        <f>Time!AEX20</f>
        <v>0</v>
      </c>
      <c r="AEY52" s="39">
        <f>Time!AEY20</f>
        <v>0</v>
      </c>
      <c r="AEZ52" s="39">
        <f>Time!AEZ20</f>
        <v>0</v>
      </c>
      <c r="AFA52" s="39">
        <f>Time!AFA20</f>
        <v>0</v>
      </c>
      <c r="AFB52" s="39">
        <f>Time!AFB20</f>
        <v>0</v>
      </c>
      <c r="AFC52" s="39">
        <f>Time!AFC20</f>
        <v>0</v>
      </c>
      <c r="AFD52" s="39">
        <f>Time!AFD20</f>
        <v>0</v>
      </c>
      <c r="AFE52" s="39">
        <f>Time!AFE20</f>
        <v>0</v>
      </c>
      <c r="AFF52" s="39">
        <f>Time!AFF20</f>
        <v>0</v>
      </c>
      <c r="AFG52" s="39">
        <f>Time!AFG20</f>
        <v>0</v>
      </c>
      <c r="AFH52" s="39">
        <f>Time!AFH20</f>
        <v>0</v>
      </c>
      <c r="AFI52" s="39">
        <f>Time!AFI20</f>
        <v>0</v>
      </c>
      <c r="AFJ52" s="39">
        <f>Time!AFJ20</f>
        <v>0</v>
      </c>
      <c r="AFK52" s="39">
        <f>Time!AFK20</f>
        <v>0</v>
      </c>
      <c r="AFL52" s="39">
        <f>Time!AFL20</f>
        <v>0</v>
      </c>
      <c r="AFM52" s="39">
        <f>Time!AFM20</f>
        <v>0</v>
      </c>
      <c r="AFN52" s="39">
        <f>Time!AFN20</f>
        <v>0</v>
      </c>
      <c r="AFO52" s="39">
        <f>Time!AFO20</f>
        <v>0</v>
      </c>
      <c r="AFP52" s="39">
        <f>Time!AFP20</f>
        <v>0</v>
      </c>
      <c r="AFQ52" s="39">
        <f>Time!AFQ20</f>
        <v>0</v>
      </c>
      <c r="AFR52" s="39">
        <f>Time!AFR20</f>
        <v>0</v>
      </c>
      <c r="AFS52" s="39">
        <f>Time!AFS20</f>
        <v>0</v>
      </c>
      <c r="AFT52" s="39">
        <f>Time!AFT20</f>
        <v>0</v>
      </c>
      <c r="AFU52" s="39">
        <f>Time!AFU20</f>
        <v>0</v>
      </c>
      <c r="AFV52" s="39">
        <f>Time!AFV20</f>
        <v>0</v>
      </c>
      <c r="AFW52" s="39">
        <f>Time!AFW20</f>
        <v>0</v>
      </c>
      <c r="AFX52" s="39">
        <f>Time!AFX20</f>
        <v>0</v>
      </c>
      <c r="AFY52" s="39">
        <f>Time!AFY20</f>
        <v>0</v>
      </c>
      <c r="AFZ52" s="39">
        <f>Time!AFZ20</f>
        <v>0</v>
      </c>
      <c r="AGA52" s="39">
        <f>Time!AGA20</f>
        <v>0</v>
      </c>
      <c r="AGB52" s="39">
        <f>Time!AGB20</f>
        <v>0</v>
      </c>
      <c r="AGC52" s="39">
        <f>Time!AGC20</f>
        <v>0</v>
      </c>
      <c r="AGD52" s="39">
        <f>Time!AGD20</f>
        <v>0</v>
      </c>
      <c r="AGE52" s="39">
        <f>Time!AGE20</f>
        <v>0</v>
      </c>
      <c r="AGF52" s="39">
        <f>Time!AGF20</f>
        <v>0</v>
      </c>
      <c r="AGG52" s="39">
        <f>Time!AGG20</f>
        <v>0</v>
      </c>
      <c r="AGH52" s="39">
        <f>Time!AGH20</f>
        <v>0</v>
      </c>
      <c r="AGI52" s="39">
        <f>Time!AGI20</f>
        <v>0</v>
      </c>
      <c r="AGJ52" s="39">
        <f>Time!AGJ20</f>
        <v>0</v>
      </c>
      <c r="AGK52" s="39">
        <f>Time!AGK20</f>
        <v>0</v>
      </c>
      <c r="AGL52" s="39">
        <f>Time!AGL20</f>
        <v>0</v>
      </c>
      <c r="AGM52" s="39">
        <f>Time!AGM20</f>
        <v>0</v>
      </c>
      <c r="AGN52" s="39">
        <f>Time!AGN20</f>
        <v>0</v>
      </c>
      <c r="AGO52" s="39">
        <f>Time!AGO20</f>
        <v>0</v>
      </c>
      <c r="AGP52" s="39">
        <f>Time!AGP20</f>
        <v>0</v>
      </c>
      <c r="AGQ52" s="39">
        <f>Time!AGQ20</f>
        <v>0</v>
      </c>
      <c r="AGR52" s="39">
        <f>Time!AGR20</f>
        <v>0</v>
      </c>
      <c r="AGS52" s="39">
        <f>Time!AGS20</f>
        <v>0</v>
      </c>
      <c r="AGT52" s="39">
        <f>Time!AGT20</f>
        <v>0</v>
      </c>
      <c r="AGU52" s="39">
        <f>Time!AGU20</f>
        <v>0</v>
      </c>
      <c r="AGV52" s="39">
        <f>Time!AGV20</f>
        <v>0</v>
      </c>
      <c r="AGW52" s="39">
        <f>Time!AGW20</f>
        <v>0</v>
      </c>
      <c r="AGX52" s="39">
        <f>Time!AGX20</f>
        <v>0</v>
      </c>
      <c r="AGY52" s="39">
        <f>Time!AGY20</f>
        <v>0</v>
      </c>
      <c r="AGZ52" s="39">
        <f>Time!AGZ20</f>
        <v>0</v>
      </c>
      <c r="AHA52" s="39">
        <f>Time!AHA20</f>
        <v>0</v>
      </c>
      <c r="AHB52" s="39">
        <f>Time!AHB20</f>
        <v>0</v>
      </c>
      <c r="AHC52" s="39">
        <f>Time!AHC20</f>
        <v>0</v>
      </c>
      <c r="AHD52" s="39">
        <f>Time!AHD20</f>
        <v>0</v>
      </c>
      <c r="AHE52" s="39">
        <f>Time!AHE20</f>
        <v>0</v>
      </c>
      <c r="AHF52" s="39">
        <f>Time!AHF20</f>
        <v>0</v>
      </c>
      <c r="AHG52" s="39">
        <f>Time!AHG20</f>
        <v>0</v>
      </c>
      <c r="AHH52" s="39">
        <f>Time!AHH20</f>
        <v>0</v>
      </c>
      <c r="AHI52" s="39">
        <f>Time!AHI20</f>
        <v>0</v>
      </c>
      <c r="AHJ52" s="39">
        <f>Time!AHJ20</f>
        <v>0</v>
      </c>
      <c r="AHK52" s="39">
        <f>Time!AHK20</f>
        <v>0</v>
      </c>
      <c r="AHL52" s="39">
        <f>Time!AHL20</f>
        <v>0</v>
      </c>
      <c r="AHM52" s="39">
        <f>Time!AHM20</f>
        <v>0</v>
      </c>
      <c r="AHN52" s="39">
        <f>Time!AHN20</f>
        <v>0</v>
      </c>
      <c r="AHO52" s="39">
        <f>Time!AHO20</f>
        <v>0</v>
      </c>
      <c r="AHP52" s="39">
        <f>Time!AHP20</f>
        <v>0</v>
      </c>
      <c r="AHQ52" s="39">
        <f>Time!AHQ20</f>
        <v>0</v>
      </c>
      <c r="AHR52" s="39">
        <f>Time!AHR20</f>
        <v>0</v>
      </c>
      <c r="AHS52" s="39">
        <f>Time!AHS20</f>
        <v>0</v>
      </c>
      <c r="AHT52" s="39">
        <f>Time!AHT20</f>
        <v>0</v>
      </c>
      <c r="AHU52" s="39">
        <f>Time!AHU20</f>
        <v>0</v>
      </c>
      <c r="AHV52" s="39">
        <f>Time!AHV20</f>
        <v>0</v>
      </c>
      <c r="AHW52" s="39">
        <f>Time!AHW20</f>
        <v>0</v>
      </c>
      <c r="AHX52" s="39">
        <f>Time!AHX20</f>
        <v>0</v>
      </c>
      <c r="AHY52" s="39">
        <f>Time!AHY20</f>
        <v>0</v>
      </c>
      <c r="AHZ52" s="39">
        <f>Time!AHZ20</f>
        <v>0</v>
      </c>
      <c r="AIA52" s="39">
        <f>Time!AIA20</f>
        <v>0</v>
      </c>
      <c r="AIB52" s="39">
        <f>Time!AIB20</f>
        <v>0</v>
      </c>
      <c r="AIC52" s="39">
        <f>Time!AIC20</f>
        <v>0</v>
      </c>
      <c r="AID52" s="39">
        <f>Time!AID20</f>
        <v>0</v>
      </c>
      <c r="AIE52" s="39">
        <f>Time!AIE20</f>
        <v>0</v>
      </c>
      <c r="AIF52" s="39">
        <f>Time!AIF20</f>
        <v>0</v>
      </c>
      <c r="AIG52" s="39">
        <f>Time!AIG20</f>
        <v>0</v>
      </c>
      <c r="AIH52" s="39">
        <f>Time!AIH20</f>
        <v>0</v>
      </c>
      <c r="AII52" s="39">
        <f>Time!AII20</f>
        <v>0</v>
      </c>
      <c r="AIJ52" s="39">
        <f>Time!AIJ20</f>
        <v>0</v>
      </c>
      <c r="AIK52" s="39">
        <f>Time!AIK20</f>
        <v>0</v>
      </c>
      <c r="AIL52" s="39">
        <f>Time!AIL20</f>
        <v>0</v>
      </c>
      <c r="AIM52" s="39">
        <f>Time!AIM20</f>
        <v>0</v>
      </c>
      <c r="AIN52" s="39">
        <f>Time!AIN20</f>
        <v>0</v>
      </c>
      <c r="AIO52" s="39">
        <f>Time!AIO20</f>
        <v>0</v>
      </c>
      <c r="AIP52" s="39">
        <f>Time!AIP20</f>
        <v>0</v>
      </c>
      <c r="AIQ52" s="39">
        <f>Time!AIQ20</f>
        <v>0</v>
      </c>
      <c r="AIR52" s="39">
        <f>Time!AIR20</f>
        <v>0</v>
      </c>
      <c r="AIS52" s="39">
        <f>Time!AIS20</f>
        <v>0</v>
      </c>
      <c r="AIT52" s="39">
        <f>Time!AIT20</f>
        <v>0</v>
      </c>
      <c r="AIU52" s="39">
        <f>Time!AIU20</f>
        <v>0</v>
      </c>
      <c r="AIV52" s="39">
        <f>Time!AIV20</f>
        <v>0</v>
      </c>
      <c r="AIW52" s="39">
        <f>Time!AIW20</f>
        <v>0</v>
      </c>
      <c r="AIX52" s="39">
        <f>Time!AIX20</f>
        <v>0</v>
      </c>
      <c r="AIY52" s="39">
        <f>Time!AIY20</f>
        <v>0</v>
      </c>
      <c r="AIZ52" s="39">
        <f>Time!AIZ20</f>
        <v>0</v>
      </c>
      <c r="AJA52" s="39">
        <f>Time!AJA20</f>
        <v>0</v>
      </c>
      <c r="AJB52" s="39">
        <f>Time!AJB20</f>
        <v>0</v>
      </c>
      <c r="AJC52" s="39">
        <f>Time!AJC20</f>
        <v>0</v>
      </c>
      <c r="AJD52" s="39">
        <f>Time!AJD20</f>
        <v>0</v>
      </c>
      <c r="AJE52" s="39">
        <f>Time!AJE20</f>
        <v>0</v>
      </c>
      <c r="AJF52" s="39">
        <f>Time!AJF20</f>
        <v>0</v>
      </c>
      <c r="AJG52" s="39">
        <f>Time!AJG20</f>
        <v>0</v>
      </c>
      <c r="AJH52" s="39">
        <f>Time!AJH20</f>
        <v>0</v>
      </c>
      <c r="AJI52" s="39">
        <f>Time!AJI20</f>
        <v>0</v>
      </c>
      <c r="AJJ52" s="39">
        <f>Time!AJJ20</f>
        <v>0</v>
      </c>
      <c r="AJK52" s="39">
        <f>Time!AJK20</f>
        <v>0</v>
      </c>
      <c r="AJL52" s="39">
        <f>Time!AJL20</f>
        <v>0</v>
      </c>
      <c r="AJM52" s="39">
        <f>Time!AJM20</f>
        <v>0</v>
      </c>
      <c r="AJN52" s="39">
        <f>Time!AJN20</f>
        <v>0</v>
      </c>
      <c r="AJO52" s="39">
        <f>Time!AJO20</f>
        <v>0</v>
      </c>
      <c r="AJP52" s="39">
        <f>Time!AJP20</f>
        <v>0</v>
      </c>
      <c r="AJQ52" s="39">
        <f>Time!AJQ20</f>
        <v>0</v>
      </c>
      <c r="AJR52" s="39">
        <f>Time!AJR20</f>
        <v>0</v>
      </c>
      <c r="AJS52" s="39">
        <f>Time!AJS20</f>
        <v>0</v>
      </c>
      <c r="AJT52" s="39">
        <f>Time!AJT20</f>
        <v>0</v>
      </c>
      <c r="AJU52" s="39">
        <f>Time!AJU20</f>
        <v>0</v>
      </c>
      <c r="AJV52" s="39">
        <f>Time!AJV20</f>
        <v>0</v>
      </c>
      <c r="AJW52" s="39">
        <f>Time!AJW20</f>
        <v>0</v>
      </c>
      <c r="AJX52" s="39">
        <f>Time!AJX20</f>
        <v>0</v>
      </c>
      <c r="AJY52" s="39">
        <f>Time!AJY20</f>
        <v>0</v>
      </c>
      <c r="AJZ52" s="39">
        <f>Time!AJZ20</f>
        <v>0</v>
      </c>
      <c r="AKA52" s="39">
        <f>Time!AKA20</f>
        <v>0</v>
      </c>
      <c r="AKB52" s="39">
        <f>Time!AKB20</f>
        <v>0</v>
      </c>
      <c r="AKC52" s="39">
        <f>Time!AKC20</f>
        <v>0</v>
      </c>
      <c r="AKD52" s="39">
        <f>Time!AKD20</f>
        <v>0</v>
      </c>
      <c r="AKE52" s="39">
        <f>Time!AKE20</f>
        <v>0</v>
      </c>
      <c r="AKF52" s="39">
        <f>Time!AKF20</f>
        <v>0</v>
      </c>
      <c r="AKG52" s="39">
        <f>Time!AKG20</f>
        <v>0</v>
      </c>
      <c r="AKH52" s="39">
        <f>Time!AKH20</f>
        <v>0</v>
      </c>
      <c r="AKI52" s="39">
        <f>Time!AKI20</f>
        <v>0</v>
      </c>
      <c r="AKJ52" s="39">
        <f>Time!AKJ20</f>
        <v>0</v>
      </c>
      <c r="AKK52" s="39">
        <f>Time!AKK20</f>
        <v>0</v>
      </c>
      <c r="AKL52" s="39">
        <f>Time!AKL20</f>
        <v>0</v>
      </c>
      <c r="AKM52" s="39">
        <f>Time!AKM20</f>
        <v>0</v>
      </c>
      <c r="AKN52" s="39">
        <f>Time!AKN20</f>
        <v>0</v>
      </c>
      <c r="AKO52" s="39">
        <f>Time!AKO20</f>
        <v>0</v>
      </c>
      <c r="AKP52" s="39">
        <f>Time!AKP20</f>
        <v>0</v>
      </c>
      <c r="AKQ52" s="39">
        <f>Time!AKQ20</f>
        <v>0</v>
      </c>
      <c r="AKR52" s="39">
        <f>Time!AKR20</f>
        <v>0</v>
      </c>
      <c r="AKS52" s="39">
        <f>Time!AKS20</f>
        <v>0</v>
      </c>
      <c r="AKT52" s="39">
        <f>Time!AKT20</f>
        <v>0</v>
      </c>
      <c r="AKU52" s="39">
        <f>Time!AKU20</f>
        <v>0</v>
      </c>
      <c r="AKV52" s="39">
        <f>Time!AKV20</f>
        <v>0</v>
      </c>
      <c r="AKW52" s="39">
        <f>Time!AKW20</f>
        <v>0</v>
      </c>
      <c r="AKX52" s="39">
        <f>Time!AKX20</f>
        <v>0</v>
      </c>
      <c r="AKY52" s="39">
        <f>Time!AKY20</f>
        <v>0</v>
      </c>
      <c r="AKZ52" s="39">
        <f>Time!AKZ20</f>
        <v>0</v>
      </c>
      <c r="ALA52" s="39">
        <f>Time!ALA20</f>
        <v>0</v>
      </c>
      <c r="ALB52" s="39">
        <f>Time!ALB20</f>
        <v>0</v>
      </c>
      <c r="ALC52" s="39">
        <f>Time!ALC20</f>
        <v>0</v>
      </c>
      <c r="ALD52" s="39">
        <f>Time!ALD20</f>
        <v>0</v>
      </c>
      <c r="ALE52" s="39">
        <f>Time!ALE20</f>
        <v>0</v>
      </c>
      <c r="ALF52" s="39">
        <f>Time!ALF20</f>
        <v>0</v>
      </c>
      <c r="ALG52" s="39">
        <f>Time!ALG20</f>
        <v>0</v>
      </c>
      <c r="ALH52" s="39">
        <f>Time!ALH20</f>
        <v>0</v>
      </c>
      <c r="ALI52" s="39">
        <f>Time!ALI20</f>
        <v>0</v>
      </c>
      <c r="ALJ52" s="39">
        <f>Time!ALJ20</f>
        <v>0</v>
      </c>
      <c r="ALK52" s="39">
        <f>Time!ALK20</f>
        <v>0</v>
      </c>
      <c r="ALL52" s="39">
        <f>Time!ALL20</f>
        <v>0</v>
      </c>
      <c r="ALM52" s="39">
        <f>Time!ALM20</f>
        <v>0</v>
      </c>
      <c r="ALN52" s="39">
        <f>Time!ALN20</f>
        <v>0</v>
      </c>
      <c r="ALO52" s="39">
        <f>Time!ALO20</f>
        <v>0</v>
      </c>
      <c r="ALP52" s="39">
        <f>Time!ALP20</f>
        <v>0</v>
      </c>
      <c r="ALQ52" s="39">
        <f>Time!ALQ20</f>
        <v>0</v>
      </c>
      <c r="ALR52" s="39">
        <f>Time!ALR20</f>
        <v>0</v>
      </c>
      <c r="ALS52" s="39">
        <f>Time!ALS20</f>
        <v>0</v>
      </c>
      <c r="ALT52" s="39">
        <f>Time!ALT20</f>
        <v>0</v>
      </c>
      <c r="ALU52" s="39">
        <f>Time!ALU20</f>
        <v>0</v>
      </c>
      <c r="ALV52" s="39">
        <f>Time!ALV20</f>
        <v>0</v>
      </c>
      <c r="ALW52" s="39">
        <f>Time!ALW20</f>
        <v>0</v>
      </c>
      <c r="ALX52" s="39">
        <f>Time!ALX20</f>
        <v>0</v>
      </c>
      <c r="ALY52" s="39">
        <f>Time!ALY20</f>
        <v>0</v>
      </c>
      <c r="ALZ52" s="39">
        <f>Time!ALZ20</f>
        <v>0</v>
      </c>
      <c r="AMA52" s="39">
        <f>Time!AMA20</f>
        <v>0</v>
      </c>
      <c r="AMB52" s="39">
        <f>Time!AMB20</f>
        <v>0</v>
      </c>
      <c r="AMC52" s="39">
        <f>Time!AMC20</f>
        <v>0</v>
      </c>
      <c r="AMD52" s="39">
        <f>Time!AMD20</f>
        <v>0</v>
      </c>
      <c r="AME52" s="39">
        <f>Time!AME20</f>
        <v>0</v>
      </c>
      <c r="AMF52" s="39">
        <f>Time!AMF20</f>
        <v>0</v>
      </c>
      <c r="AMG52" s="39">
        <f>Time!AMG20</f>
        <v>0</v>
      </c>
      <c r="AMH52" s="39">
        <f>Time!AMH20</f>
        <v>0</v>
      </c>
      <c r="AMI52" s="39">
        <f>Time!AMI20</f>
        <v>0</v>
      </c>
      <c r="AMJ52" s="39">
        <f>Time!AMJ20</f>
        <v>0</v>
      </c>
      <c r="AMK52" s="39">
        <f>Time!AMK20</f>
        <v>0</v>
      </c>
      <c r="AML52" s="39">
        <f>Time!AML20</f>
        <v>0</v>
      </c>
      <c r="AMM52" s="39">
        <f>Time!AMM20</f>
        <v>0</v>
      </c>
      <c r="AMN52" s="39">
        <f>Time!AMN20</f>
        <v>0</v>
      </c>
      <c r="AMO52" s="39">
        <f>Time!AMO20</f>
        <v>0</v>
      </c>
      <c r="AMP52" s="39">
        <f>Time!AMP20</f>
        <v>0</v>
      </c>
      <c r="AMQ52" s="39">
        <f>Time!AMQ20</f>
        <v>0</v>
      </c>
      <c r="AMR52" s="39">
        <f>Time!AMR20</f>
        <v>0</v>
      </c>
      <c r="AMS52" s="39">
        <f>Time!AMS20</f>
        <v>0</v>
      </c>
      <c r="AMT52" s="39">
        <f>Time!AMT20</f>
        <v>0</v>
      </c>
      <c r="AMU52" s="39">
        <f>Time!AMU20</f>
        <v>0</v>
      </c>
      <c r="AMV52" s="39">
        <f>Time!AMV20</f>
        <v>0</v>
      </c>
      <c r="AMW52" s="39">
        <f>Time!AMW20</f>
        <v>0</v>
      </c>
      <c r="AMX52" s="39">
        <f>Time!AMX20</f>
        <v>0</v>
      </c>
      <c r="AMY52" s="39">
        <f>Time!AMY20</f>
        <v>0</v>
      </c>
      <c r="AMZ52" s="39">
        <f>Time!AMZ20</f>
        <v>0</v>
      </c>
      <c r="ANA52" s="39">
        <f>Time!ANA20</f>
        <v>0</v>
      </c>
      <c r="ANB52" s="39">
        <f>Time!ANB20</f>
        <v>0</v>
      </c>
      <c r="ANC52" s="39">
        <f>Time!ANC20</f>
        <v>0</v>
      </c>
      <c r="AND52" s="39">
        <f>Time!AND20</f>
        <v>0</v>
      </c>
      <c r="ANE52" s="39">
        <f>Time!ANE20</f>
        <v>0</v>
      </c>
      <c r="ANF52" s="39">
        <f>Time!ANF20</f>
        <v>0</v>
      </c>
      <c r="ANG52" s="39">
        <f>Time!ANG20</f>
        <v>0</v>
      </c>
      <c r="ANH52" s="39">
        <f>Time!ANH20</f>
        <v>0</v>
      </c>
      <c r="ANI52" s="39">
        <f>Time!ANI20</f>
        <v>0</v>
      </c>
      <c r="ANJ52" s="39">
        <f>Time!ANJ20</f>
        <v>0</v>
      </c>
      <c r="ANK52" s="39">
        <f>Time!ANK20</f>
        <v>0</v>
      </c>
      <c r="ANL52" s="39">
        <f>Time!ANL20</f>
        <v>0</v>
      </c>
      <c r="ANM52" s="39">
        <f>Time!ANM20</f>
        <v>0</v>
      </c>
      <c r="ANN52" s="39">
        <f>Time!ANN20</f>
        <v>0</v>
      </c>
      <c r="ANO52" s="39">
        <f>Time!ANO20</f>
        <v>0</v>
      </c>
      <c r="ANP52" s="39">
        <f>Time!ANP20</f>
        <v>0</v>
      </c>
      <c r="ANQ52" s="39">
        <f>Time!ANQ20</f>
        <v>0</v>
      </c>
      <c r="ANR52" s="39">
        <f>Time!ANR20</f>
        <v>0</v>
      </c>
      <c r="ANS52" s="39">
        <f>Time!ANS20</f>
        <v>0</v>
      </c>
      <c r="ANT52" s="39">
        <f>Time!ANT20</f>
        <v>0</v>
      </c>
      <c r="ANU52" s="39">
        <f>Time!ANU20</f>
        <v>0</v>
      </c>
      <c r="ANV52" s="39">
        <f>Time!ANV20</f>
        <v>0</v>
      </c>
      <c r="ANW52" s="39">
        <f>Time!ANW20</f>
        <v>0</v>
      </c>
      <c r="ANX52" s="39">
        <f>Time!ANX20</f>
        <v>0</v>
      </c>
      <c r="ANY52" s="39">
        <f>Time!ANY20</f>
        <v>0</v>
      </c>
      <c r="ANZ52" s="39">
        <f>Time!ANZ20</f>
        <v>0</v>
      </c>
      <c r="AOA52" s="39">
        <f>Time!AOA20</f>
        <v>0</v>
      </c>
      <c r="AOB52" s="39">
        <f>Time!AOB20</f>
        <v>0</v>
      </c>
      <c r="AOC52" s="39">
        <f>Time!AOC20</f>
        <v>0</v>
      </c>
      <c r="AOD52" s="39">
        <f>Time!AOD20</f>
        <v>0</v>
      </c>
      <c r="AOE52" s="39">
        <f>Time!AOE20</f>
        <v>0</v>
      </c>
      <c r="AOF52" s="39">
        <f>Time!AOF20</f>
        <v>0</v>
      </c>
      <c r="AOG52" s="39">
        <f>Time!AOG20</f>
        <v>0</v>
      </c>
      <c r="AOH52" s="39">
        <f>Time!AOH20</f>
        <v>0</v>
      </c>
      <c r="AOI52" s="39">
        <f>Time!AOI20</f>
        <v>0</v>
      </c>
      <c r="AOJ52" s="39">
        <f>Time!AOJ20</f>
        <v>0</v>
      </c>
      <c r="AOK52" s="39">
        <f>Time!AOK20</f>
        <v>0</v>
      </c>
      <c r="AOL52" s="39">
        <f>Time!AOL20</f>
        <v>0</v>
      </c>
      <c r="AOM52" s="39">
        <f>Time!AOM20</f>
        <v>0</v>
      </c>
      <c r="AON52" s="39">
        <f>Time!AON20</f>
        <v>0</v>
      </c>
      <c r="AOO52" s="39">
        <f>Time!AOO20</f>
        <v>0</v>
      </c>
      <c r="AOP52" s="39">
        <f>Time!AOP20</f>
        <v>0</v>
      </c>
      <c r="AOQ52" s="39">
        <f>Time!AOQ20</f>
        <v>0</v>
      </c>
      <c r="AOR52" s="39">
        <f>Time!AOR20</f>
        <v>0</v>
      </c>
      <c r="AOS52" s="39">
        <f>Time!AOS20</f>
        <v>0</v>
      </c>
      <c r="AOT52" s="39">
        <f>Time!AOT20</f>
        <v>0</v>
      </c>
      <c r="AOU52" s="39">
        <f>Time!AOU20</f>
        <v>0</v>
      </c>
      <c r="AOV52" s="39">
        <f>Time!AOV20</f>
        <v>0</v>
      </c>
      <c r="AOW52" s="39">
        <f>Time!AOW20</f>
        <v>0</v>
      </c>
      <c r="AOX52" s="39">
        <f>Time!AOX20</f>
        <v>0</v>
      </c>
      <c r="AOY52" s="39">
        <f>Time!AOY20</f>
        <v>0</v>
      </c>
      <c r="AOZ52" s="39">
        <f>Time!AOZ20</f>
        <v>0</v>
      </c>
      <c r="APA52" s="39">
        <f>Time!APA20</f>
        <v>0</v>
      </c>
      <c r="APB52" s="39">
        <f>Time!APB20</f>
        <v>0</v>
      </c>
      <c r="APC52" s="39">
        <f>Time!APC20</f>
        <v>0</v>
      </c>
      <c r="APD52" s="39">
        <f>Time!APD20</f>
        <v>0</v>
      </c>
      <c r="APE52" s="39">
        <f>Time!APE20</f>
        <v>0</v>
      </c>
      <c r="APF52" s="39">
        <f>Time!APF20</f>
        <v>0</v>
      </c>
      <c r="APG52" s="39">
        <f>Time!APG20</f>
        <v>0</v>
      </c>
      <c r="APH52" s="39">
        <f>Time!APH20</f>
        <v>0</v>
      </c>
      <c r="API52" s="39">
        <f>Time!API20</f>
        <v>0</v>
      </c>
      <c r="APJ52" s="39">
        <f>Time!APJ20</f>
        <v>0</v>
      </c>
      <c r="APK52" s="39">
        <f>Time!APK20</f>
        <v>0</v>
      </c>
      <c r="APL52" s="39">
        <f>Time!APL20</f>
        <v>0</v>
      </c>
      <c r="APM52" s="39">
        <f>Time!APM20</f>
        <v>0</v>
      </c>
      <c r="APN52" s="39">
        <f>Time!APN20</f>
        <v>0</v>
      </c>
      <c r="APO52" s="39">
        <f>Time!APO20</f>
        <v>0</v>
      </c>
      <c r="APP52" s="39">
        <f>Time!APP20</f>
        <v>0</v>
      </c>
      <c r="APQ52" s="39">
        <f>Time!APQ20</f>
        <v>0</v>
      </c>
      <c r="APR52" s="39">
        <f>Time!APR20</f>
        <v>0</v>
      </c>
      <c r="APS52" s="39">
        <f>Time!APS20</f>
        <v>0</v>
      </c>
      <c r="APT52" s="39">
        <f>Time!APT20</f>
        <v>0</v>
      </c>
      <c r="APU52" s="39">
        <f>Time!APU20</f>
        <v>0</v>
      </c>
      <c r="APV52" s="39">
        <f>Time!APV20</f>
        <v>0</v>
      </c>
      <c r="APW52" s="39">
        <f>Time!APW20</f>
        <v>0</v>
      </c>
      <c r="APX52" s="39">
        <f>Time!APX20</f>
        <v>0</v>
      </c>
      <c r="APY52" s="39">
        <f>Time!APY20</f>
        <v>0</v>
      </c>
      <c r="APZ52" s="39">
        <f>Time!APZ20</f>
        <v>0</v>
      </c>
      <c r="AQA52" s="39">
        <f>Time!AQA20</f>
        <v>0</v>
      </c>
      <c r="AQB52" s="39">
        <f>Time!AQB20</f>
        <v>0</v>
      </c>
      <c r="AQC52" s="39">
        <f>Time!AQC20</f>
        <v>0</v>
      </c>
      <c r="AQD52" s="39">
        <f>Time!AQD20</f>
        <v>0</v>
      </c>
      <c r="AQE52" s="39">
        <f>Time!AQE20</f>
        <v>0</v>
      </c>
      <c r="AQF52" s="39">
        <f>Time!AQF20</f>
        <v>0</v>
      </c>
      <c r="AQG52" s="39">
        <f>Time!AQG20</f>
        <v>0</v>
      </c>
      <c r="AQH52" s="39">
        <f>Time!AQH20</f>
        <v>0</v>
      </c>
      <c r="AQI52" s="39">
        <f>Time!AQI20</f>
        <v>0</v>
      </c>
      <c r="AQJ52" s="39">
        <f>Time!AQJ20</f>
        <v>0</v>
      </c>
      <c r="AQK52" s="39">
        <f>Time!AQK20</f>
        <v>0</v>
      </c>
      <c r="AQL52" s="39">
        <f>Time!AQL20</f>
        <v>0</v>
      </c>
      <c r="AQM52" s="39">
        <f>Time!AQM20</f>
        <v>0</v>
      </c>
      <c r="AQN52" s="39">
        <f>Time!AQN20</f>
        <v>0</v>
      </c>
      <c r="AQO52" s="39">
        <f>Time!AQO20</f>
        <v>0</v>
      </c>
      <c r="AQP52" s="39">
        <f>Time!AQP20</f>
        <v>0</v>
      </c>
      <c r="AQQ52" s="39">
        <f>Time!AQQ20</f>
        <v>0</v>
      </c>
      <c r="AQR52" s="39">
        <f>Time!AQR20</f>
        <v>0</v>
      </c>
      <c r="AQS52" s="39">
        <f>Time!AQS20</f>
        <v>0</v>
      </c>
      <c r="AQT52" s="39">
        <f>Time!AQT20</f>
        <v>0</v>
      </c>
      <c r="AQU52" s="39">
        <f>Time!AQU20</f>
        <v>0</v>
      </c>
      <c r="AQV52" s="39">
        <f>Time!AQV20</f>
        <v>0</v>
      </c>
      <c r="AQW52" s="39">
        <f>Time!AQW20</f>
        <v>0</v>
      </c>
      <c r="AQX52" s="39">
        <f>Time!AQX20</f>
        <v>0</v>
      </c>
      <c r="AQY52" s="39">
        <f>Time!AQY20</f>
        <v>0</v>
      </c>
      <c r="AQZ52" s="39">
        <f>Time!AQZ20</f>
        <v>0</v>
      </c>
      <c r="ARA52" s="39">
        <f>Time!ARA20</f>
        <v>0</v>
      </c>
      <c r="ARB52" s="39">
        <f>Time!ARB20</f>
        <v>0</v>
      </c>
      <c r="ARC52" s="39">
        <f>Time!ARC20</f>
        <v>0</v>
      </c>
      <c r="ARD52" s="39">
        <f>Time!ARD20</f>
        <v>0</v>
      </c>
      <c r="ARE52" s="39">
        <f>Time!ARE20</f>
        <v>0</v>
      </c>
      <c r="ARF52" s="39">
        <f>Time!ARF20</f>
        <v>0</v>
      </c>
      <c r="ARG52" s="39">
        <f>Time!ARG20</f>
        <v>0</v>
      </c>
      <c r="ARH52" s="39">
        <f>Time!ARH20</f>
        <v>0</v>
      </c>
      <c r="ARI52" s="39">
        <f>Time!ARI20</f>
        <v>0</v>
      </c>
      <c r="ARJ52" s="39">
        <f>Time!ARJ20</f>
        <v>0</v>
      </c>
      <c r="ARK52" s="39">
        <f>Time!ARK20</f>
        <v>0</v>
      </c>
      <c r="ARL52" s="39">
        <f>Time!ARL20</f>
        <v>0</v>
      </c>
      <c r="ARM52" s="39">
        <f>Time!ARM20</f>
        <v>0</v>
      </c>
      <c r="ARN52" s="39">
        <f>Time!ARN20</f>
        <v>0</v>
      </c>
      <c r="ARO52" s="39">
        <f>Time!ARO20</f>
        <v>0</v>
      </c>
      <c r="ARP52" s="39">
        <f>Time!ARP20</f>
        <v>0</v>
      </c>
      <c r="ARQ52" s="39">
        <f>Time!ARQ20</f>
        <v>0</v>
      </c>
      <c r="ARR52" s="39">
        <f>Time!ARR20</f>
        <v>0</v>
      </c>
      <c r="ARS52" s="39">
        <f>Time!ARS20</f>
        <v>0</v>
      </c>
      <c r="ART52" s="39">
        <f>Time!ART20</f>
        <v>0</v>
      </c>
      <c r="ARU52" s="39">
        <f>Time!ARU20</f>
        <v>0</v>
      </c>
      <c r="ARV52" s="39">
        <f>Time!ARV20</f>
        <v>0</v>
      </c>
      <c r="ARW52" s="39">
        <f>Time!ARW20</f>
        <v>0</v>
      </c>
      <c r="ARX52" s="39">
        <f>Time!ARX20</f>
        <v>0</v>
      </c>
      <c r="ARY52" s="39">
        <f>Time!ARY20</f>
        <v>0</v>
      </c>
      <c r="ARZ52" s="39">
        <f>Time!ARZ20</f>
        <v>0</v>
      </c>
      <c r="ASA52" s="39">
        <f>Time!ASA20</f>
        <v>0</v>
      </c>
      <c r="ASB52" s="39">
        <f>Time!ASB20</f>
        <v>0</v>
      </c>
      <c r="ASC52" s="39">
        <f>Time!ASC20</f>
        <v>0</v>
      </c>
      <c r="ASD52" s="39">
        <f>Time!ASD20</f>
        <v>0</v>
      </c>
      <c r="ASE52" s="39">
        <f>Time!ASE20</f>
        <v>0</v>
      </c>
      <c r="ASF52" s="39">
        <f>Time!ASF20</f>
        <v>0</v>
      </c>
      <c r="ASG52" s="39">
        <f>Time!ASG20</f>
        <v>0</v>
      </c>
      <c r="ASH52" s="39">
        <f>Time!ASH20</f>
        <v>0</v>
      </c>
      <c r="ASI52" s="39">
        <f>Time!ASI20</f>
        <v>0</v>
      </c>
      <c r="ASJ52" s="39">
        <f>Time!ASJ20</f>
        <v>0</v>
      </c>
      <c r="ASK52" s="39">
        <f>Time!ASK20</f>
        <v>0</v>
      </c>
      <c r="ASL52" s="39">
        <f>Time!ASL20</f>
        <v>0</v>
      </c>
      <c r="ASM52" s="39">
        <f>Time!ASM20</f>
        <v>0</v>
      </c>
      <c r="ASN52" s="39">
        <f>Time!ASN20</f>
        <v>0</v>
      </c>
      <c r="ASO52" s="39">
        <f>Time!ASO20</f>
        <v>0</v>
      </c>
      <c r="ASP52" s="39">
        <f>Time!ASP20</f>
        <v>0</v>
      </c>
      <c r="ASQ52" s="39">
        <f>Time!ASQ20</f>
        <v>0</v>
      </c>
      <c r="ASR52" s="39">
        <f>Time!ASR20</f>
        <v>0</v>
      </c>
      <c r="ASS52" s="39">
        <f>Time!ASS20</f>
        <v>0</v>
      </c>
      <c r="AST52" s="39">
        <f>Time!AST20</f>
        <v>0</v>
      </c>
      <c r="ASU52" s="39">
        <f>Time!ASU20</f>
        <v>0</v>
      </c>
      <c r="ASV52" s="39">
        <f>Time!ASV20</f>
        <v>0</v>
      </c>
      <c r="ASW52" s="39">
        <f>Time!ASW20</f>
        <v>0</v>
      </c>
      <c r="ASX52" s="39">
        <f>Time!ASX20</f>
        <v>0</v>
      </c>
      <c r="ASY52" s="39">
        <f>Time!ASY20</f>
        <v>0</v>
      </c>
      <c r="ASZ52" s="39">
        <f>Time!ASZ20</f>
        <v>0</v>
      </c>
      <c r="ATA52" s="39">
        <f>Time!ATA20</f>
        <v>0</v>
      </c>
      <c r="ATB52" s="39">
        <f>Time!ATB20</f>
        <v>0</v>
      </c>
      <c r="ATC52" s="39">
        <f>Time!ATC20</f>
        <v>0</v>
      </c>
      <c r="ATD52" s="39">
        <f>Time!ATD20</f>
        <v>0</v>
      </c>
      <c r="ATE52" s="39">
        <f>Time!ATE20</f>
        <v>0</v>
      </c>
      <c r="ATF52" s="39">
        <f>Time!ATF20</f>
        <v>0</v>
      </c>
      <c r="ATG52" s="39">
        <f>Time!ATG20</f>
        <v>0</v>
      </c>
      <c r="ATH52" s="39">
        <f>Time!ATH20</f>
        <v>0</v>
      </c>
      <c r="ATI52" s="39">
        <f>Time!ATI20</f>
        <v>0</v>
      </c>
      <c r="ATJ52" s="39">
        <f>Time!ATJ20</f>
        <v>0</v>
      </c>
      <c r="ATK52" s="39">
        <f>Time!ATK20</f>
        <v>0</v>
      </c>
      <c r="ATL52" s="39">
        <f>Time!ATL20</f>
        <v>0</v>
      </c>
      <c r="ATM52" s="39">
        <f>Time!ATM20</f>
        <v>0</v>
      </c>
      <c r="ATN52" s="39">
        <f>Time!ATN20</f>
        <v>0</v>
      </c>
      <c r="ATO52" s="39">
        <f>Time!ATO20</f>
        <v>0</v>
      </c>
      <c r="ATP52" s="39">
        <f>Time!ATP20</f>
        <v>0</v>
      </c>
      <c r="ATQ52" s="39">
        <f>Time!ATQ20</f>
        <v>0</v>
      </c>
      <c r="ATR52" s="39">
        <f>Time!ATR20</f>
        <v>0</v>
      </c>
      <c r="ATS52" s="39">
        <f>Time!ATS20</f>
        <v>0</v>
      </c>
      <c r="ATT52" s="39">
        <f>Time!ATT20</f>
        <v>0</v>
      </c>
      <c r="ATU52" s="39">
        <f>Time!ATU20</f>
        <v>0</v>
      </c>
      <c r="ATV52" s="39">
        <f>Time!ATV20</f>
        <v>0</v>
      </c>
      <c r="ATW52" s="39">
        <f>Time!ATW20</f>
        <v>0</v>
      </c>
      <c r="ATX52" s="39">
        <f>Time!ATX20</f>
        <v>0</v>
      </c>
      <c r="ATY52" s="39">
        <f>Time!ATY20</f>
        <v>0</v>
      </c>
      <c r="ATZ52" s="39">
        <f>Time!ATZ20</f>
        <v>0</v>
      </c>
      <c r="AUA52" s="39">
        <f>Time!AUA20</f>
        <v>0</v>
      </c>
      <c r="AUB52" s="39">
        <f>Time!AUB20</f>
        <v>0</v>
      </c>
      <c r="AUC52" s="39">
        <f>Time!AUC20</f>
        <v>0</v>
      </c>
      <c r="AUD52" s="39">
        <f>Time!AUD20</f>
        <v>0</v>
      </c>
      <c r="AUE52" s="39">
        <f>Time!AUE20</f>
        <v>0</v>
      </c>
      <c r="AUF52" s="39">
        <f>Time!AUF20</f>
        <v>0</v>
      </c>
      <c r="AUG52" s="39">
        <f>Time!AUG20</f>
        <v>0</v>
      </c>
      <c r="AUH52" s="39">
        <f>Time!AUH20</f>
        <v>0</v>
      </c>
      <c r="AUI52" s="39">
        <f>Time!AUI20</f>
        <v>0</v>
      </c>
      <c r="AUJ52" s="39">
        <f>Time!AUJ20</f>
        <v>0</v>
      </c>
      <c r="AUK52" s="39">
        <f>Time!AUK20</f>
        <v>0</v>
      </c>
      <c r="AUL52" s="39">
        <f>Time!AUL20</f>
        <v>0</v>
      </c>
      <c r="AUM52" s="39">
        <f>Time!AUM20</f>
        <v>0</v>
      </c>
      <c r="AUN52" s="39">
        <f>Time!AUN20</f>
        <v>0</v>
      </c>
      <c r="AUO52" s="39">
        <f>Time!AUO20</f>
        <v>0</v>
      </c>
      <c r="AUP52" s="39">
        <f>Time!AUP20</f>
        <v>0</v>
      </c>
      <c r="AUQ52" s="39">
        <f>Time!AUQ20</f>
        <v>0</v>
      </c>
      <c r="AUR52" s="39">
        <f>Time!AUR20</f>
        <v>0</v>
      </c>
      <c r="AUS52" s="39">
        <f>Time!AUS20</f>
        <v>0</v>
      </c>
      <c r="AUT52" s="39">
        <f>Time!AUT20</f>
        <v>0</v>
      </c>
      <c r="AUU52" s="39">
        <f>Time!AUU20</f>
        <v>0</v>
      </c>
      <c r="AUV52" s="39">
        <f>Time!AUV20</f>
        <v>0</v>
      </c>
      <c r="AUW52" s="39">
        <f>Time!AUW20</f>
        <v>0</v>
      </c>
      <c r="AUX52" s="39">
        <f>Time!AUX20</f>
        <v>0</v>
      </c>
      <c r="AUY52" s="39">
        <f>Time!AUY20</f>
        <v>0</v>
      </c>
      <c r="AUZ52" s="39">
        <f>Time!AUZ20</f>
        <v>0</v>
      </c>
      <c r="AVA52" s="39">
        <f>Time!AVA20</f>
        <v>0</v>
      </c>
      <c r="AVB52" s="39">
        <f>Time!AVB20</f>
        <v>0</v>
      </c>
      <c r="AVC52" s="39">
        <f>Time!AVC20</f>
        <v>0</v>
      </c>
      <c r="AVD52" s="39">
        <f>Time!AVD20</f>
        <v>0</v>
      </c>
      <c r="AVE52" s="39">
        <f>Time!AVE20</f>
        <v>0</v>
      </c>
      <c r="AVF52" s="39">
        <f>Time!AVF20</f>
        <v>0</v>
      </c>
      <c r="AVG52" s="39">
        <f>Time!AVG20</f>
        <v>0</v>
      </c>
      <c r="AVH52" s="39">
        <f>Time!AVH20</f>
        <v>0</v>
      </c>
      <c r="AVI52" s="39">
        <f>Time!AVI20</f>
        <v>0</v>
      </c>
      <c r="AVJ52" s="39">
        <f>Time!AVJ20</f>
        <v>0</v>
      </c>
      <c r="AVK52" s="39">
        <f>Time!AVK20</f>
        <v>0</v>
      </c>
      <c r="AVL52" s="39">
        <f>Time!AVL20</f>
        <v>0</v>
      </c>
      <c r="AVM52" s="39">
        <f>Time!AVM20</f>
        <v>0</v>
      </c>
      <c r="AVN52" s="39">
        <f>Time!AVN20</f>
        <v>0</v>
      </c>
      <c r="AVO52" s="39">
        <f>Time!AVO20</f>
        <v>0</v>
      </c>
      <c r="AVP52" s="39">
        <f>Time!AVP20</f>
        <v>0</v>
      </c>
      <c r="AVQ52" s="39">
        <f>Time!AVQ20</f>
        <v>0</v>
      </c>
      <c r="AVR52" s="39">
        <f>Time!AVR20</f>
        <v>0</v>
      </c>
      <c r="AVS52" s="39">
        <f>Time!AVS20</f>
        <v>0</v>
      </c>
      <c r="AVT52" s="39">
        <f>Time!AVT20</f>
        <v>0</v>
      </c>
      <c r="AVU52" s="39">
        <f>Time!AVU20</f>
        <v>0</v>
      </c>
      <c r="AVV52" s="39">
        <f>Time!AVV20</f>
        <v>0</v>
      </c>
      <c r="AVW52" s="39">
        <f>Time!AVW20</f>
        <v>0</v>
      </c>
      <c r="AVX52" s="39">
        <f>Time!AVX20</f>
        <v>0</v>
      </c>
      <c r="AVY52" s="39">
        <f>Time!AVY20</f>
        <v>0</v>
      </c>
      <c r="AVZ52" s="39">
        <f>Time!AVZ20</f>
        <v>0</v>
      </c>
      <c r="AWA52" s="39">
        <f>Time!AWA20</f>
        <v>0</v>
      </c>
      <c r="AWB52" s="39">
        <f>Time!AWB20</f>
        <v>0</v>
      </c>
      <c r="AWC52" s="39">
        <f>Time!AWC20</f>
        <v>0</v>
      </c>
      <c r="AWD52" s="39">
        <f>Time!AWD20</f>
        <v>0</v>
      </c>
      <c r="AWE52" s="39">
        <f>Time!AWE20</f>
        <v>0</v>
      </c>
      <c r="AWF52" s="39">
        <f>Time!AWF20</f>
        <v>0</v>
      </c>
      <c r="AWG52" s="39">
        <f>Time!AWG20</f>
        <v>0</v>
      </c>
      <c r="AWH52" s="39">
        <f>Time!AWH20</f>
        <v>0</v>
      </c>
      <c r="AWI52" s="39">
        <f>Time!AWI20</f>
        <v>0</v>
      </c>
      <c r="AWJ52" s="39">
        <f>Time!AWJ20</f>
        <v>0</v>
      </c>
      <c r="AWK52" s="39">
        <f>Time!AWK20</f>
        <v>0</v>
      </c>
      <c r="AWL52" s="39">
        <f>Time!AWL20</f>
        <v>0</v>
      </c>
      <c r="AWM52" s="39">
        <f>Time!AWM20</f>
        <v>0</v>
      </c>
      <c r="AWN52" s="39">
        <f>Time!AWN20</f>
        <v>0</v>
      </c>
      <c r="AWO52" s="39">
        <f>Time!AWO20</f>
        <v>0</v>
      </c>
      <c r="AWP52" s="39">
        <f>Time!AWP20</f>
        <v>0</v>
      </c>
      <c r="AWQ52" s="39">
        <f>Time!AWQ20</f>
        <v>0</v>
      </c>
      <c r="AWR52" s="39">
        <f>Time!AWR20</f>
        <v>0</v>
      </c>
      <c r="AWS52" s="39">
        <f>Time!AWS20</f>
        <v>0</v>
      </c>
      <c r="AWT52" s="39">
        <f>Time!AWT20</f>
        <v>0</v>
      </c>
      <c r="AWU52" s="39">
        <f>Time!AWU20</f>
        <v>0</v>
      </c>
      <c r="AWV52" s="39">
        <f>Time!AWV20</f>
        <v>0</v>
      </c>
      <c r="AWW52" s="39">
        <f>Time!AWW20</f>
        <v>0</v>
      </c>
      <c r="AWX52" s="39">
        <f>Time!AWX20</f>
        <v>0</v>
      </c>
      <c r="AWY52" s="39">
        <f>Time!AWY20</f>
        <v>0</v>
      </c>
      <c r="AWZ52" s="39">
        <f>Time!AWZ20</f>
        <v>0</v>
      </c>
      <c r="AXA52" s="39">
        <f>Time!AXA20</f>
        <v>0</v>
      </c>
      <c r="AXB52" s="39">
        <f>Time!AXB20</f>
        <v>0</v>
      </c>
      <c r="AXC52" s="39">
        <f>Time!AXC20</f>
        <v>0</v>
      </c>
      <c r="AXD52" s="39">
        <f>Time!AXD20</f>
        <v>0</v>
      </c>
      <c r="AXE52" s="39">
        <f>Time!AXE20</f>
        <v>0</v>
      </c>
      <c r="AXF52" s="39">
        <f>Time!AXF20</f>
        <v>0</v>
      </c>
      <c r="AXG52" s="39">
        <f>Time!AXG20</f>
        <v>0</v>
      </c>
      <c r="AXH52" s="39">
        <f>Time!AXH20</f>
        <v>0</v>
      </c>
      <c r="AXI52" s="39">
        <f>Time!AXI20</f>
        <v>0</v>
      </c>
      <c r="AXJ52" s="39">
        <f>Time!AXJ20</f>
        <v>0</v>
      </c>
      <c r="AXK52" s="39">
        <f>Time!AXK20</f>
        <v>0</v>
      </c>
      <c r="AXL52" s="39">
        <f>Time!AXL20</f>
        <v>0</v>
      </c>
      <c r="AXM52" s="39">
        <f>Time!AXM20</f>
        <v>0</v>
      </c>
      <c r="AXN52" s="39">
        <f>Time!AXN20</f>
        <v>0</v>
      </c>
      <c r="AXO52" s="39">
        <f>Time!AXO20</f>
        <v>0</v>
      </c>
      <c r="AXP52" s="39">
        <f>Time!AXP20</f>
        <v>0</v>
      </c>
      <c r="AXQ52" s="39">
        <f>Time!AXQ20</f>
        <v>0</v>
      </c>
      <c r="AXR52" s="39">
        <f>Time!AXR20</f>
        <v>0</v>
      </c>
      <c r="AXS52" s="39">
        <f>Time!AXS20</f>
        <v>0</v>
      </c>
      <c r="AXT52" s="39">
        <f>Time!AXT20</f>
        <v>0</v>
      </c>
      <c r="AXU52" s="39">
        <f>Time!AXU20</f>
        <v>0</v>
      </c>
      <c r="AXV52" s="39">
        <f>Time!AXV20</f>
        <v>0</v>
      </c>
      <c r="AXW52" s="39">
        <f>Time!AXW20</f>
        <v>0</v>
      </c>
      <c r="AXX52" s="39">
        <f>Time!AXX20</f>
        <v>0</v>
      </c>
      <c r="AXY52" s="39">
        <f>Time!AXY20</f>
        <v>0</v>
      </c>
      <c r="AXZ52" s="39">
        <f>Time!AXZ20</f>
        <v>0</v>
      </c>
      <c r="AYA52" s="39">
        <f>Time!AYA20</f>
        <v>0</v>
      </c>
      <c r="AYB52" s="39">
        <f>Time!AYB20</f>
        <v>0</v>
      </c>
      <c r="AYC52" s="39">
        <f>Time!AYC20</f>
        <v>0</v>
      </c>
      <c r="AYD52" s="39">
        <f>Time!AYD20</f>
        <v>0</v>
      </c>
      <c r="AYE52" s="39">
        <f>Time!AYE20</f>
        <v>0</v>
      </c>
      <c r="AYF52" s="39">
        <f>Time!AYF20</f>
        <v>0</v>
      </c>
      <c r="AYG52" s="39">
        <f>Time!AYG20</f>
        <v>0</v>
      </c>
      <c r="AYH52" s="39">
        <f>Time!AYH20</f>
        <v>0</v>
      </c>
      <c r="AYI52" s="39">
        <f>Time!AYI20</f>
        <v>0</v>
      </c>
      <c r="AYJ52" s="39">
        <f>Time!AYJ20</f>
        <v>0</v>
      </c>
      <c r="AYK52" s="39">
        <f>Time!AYK20</f>
        <v>0</v>
      </c>
      <c r="AYL52" s="39">
        <f>Time!AYL20</f>
        <v>0</v>
      </c>
      <c r="AYM52" s="39">
        <f>Time!AYM20</f>
        <v>0</v>
      </c>
      <c r="AYN52" s="39">
        <f>Time!AYN20</f>
        <v>0</v>
      </c>
      <c r="AYO52" s="39">
        <f>Time!AYO20</f>
        <v>0</v>
      </c>
      <c r="AYP52" s="39">
        <f>Time!AYP20</f>
        <v>0</v>
      </c>
      <c r="AYQ52" s="39">
        <f>Time!AYQ20</f>
        <v>0</v>
      </c>
      <c r="AYR52" s="39">
        <f>Time!AYR20</f>
        <v>0</v>
      </c>
      <c r="AYS52" s="39">
        <f>Time!AYS20</f>
        <v>0</v>
      </c>
      <c r="AYT52" s="39">
        <f>Time!AYT20</f>
        <v>0</v>
      </c>
      <c r="AYU52" s="39">
        <f>Time!AYU20</f>
        <v>0</v>
      </c>
      <c r="AYV52" s="39">
        <f>Time!AYV20</f>
        <v>0</v>
      </c>
      <c r="AYW52" s="39">
        <f>Time!AYW20</f>
        <v>0</v>
      </c>
      <c r="AYX52" s="39">
        <f>Time!AYX20</f>
        <v>0</v>
      </c>
      <c r="AYY52" s="39">
        <f>Time!AYY20</f>
        <v>0</v>
      </c>
      <c r="AYZ52" s="39">
        <f>Time!AYZ20</f>
        <v>0</v>
      </c>
      <c r="AZA52" s="39">
        <f>Time!AZA20</f>
        <v>0</v>
      </c>
      <c r="AZB52" s="39">
        <f>Time!AZB20</f>
        <v>0</v>
      </c>
      <c r="AZC52" s="39">
        <f>Time!AZC20</f>
        <v>0</v>
      </c>
      <c r="AZD52" s="39">
        <f>Time!AZD20</f>
        <v>0</v>
      </c>
      <c r="AZE52" s="39">
        <f>Time!AZE20</f>
        <v>0</v>
      </c>
      <c r="AZF52" s="39">
        <f>Time!AZF20</f>
        <v>0</v>
      </c>
      <c r="AZG52" s="39">
        <f>Time!AZG20</f>
        <v>0</v>
      </c>
      <c r="AZH52" s="39">
        <f>Time!AZH20</f>
        <v>0</v>
      </c>
      <c r="AZI52" s="39">
        <f>Time!AZI20</f>
        <v>0</v>
      </c>
      <c r="AZJ52" s="39">
        <f>Time!AZJ20</f>
        <v>0</v>
      </c>
      <c r="AZK52" s="39">
        <f>Time!AZK20</f>
        <v>0</v>
      </c>
      <c r="AZL52" s="39">
        <f>Time!AZL20</f>
        <v>0</v>
      </c>
      <c r="AZM52" s="39">
        <f>Time!AZM20</f>
        <v>0</v>
      </c>
      <c r="AZN52" s="39">
        <f>Time!AZN20</f>
        <v>0</v>
      </c>
      <c r="AZO52" s="39">
        <f>Time!AZO20</f>
        <v>0</v>
      </c>
      <c r="AZP52" s="39">
        <f>Time!AZP20</f>
        <v>0</v>
      </c>
      <c r="AZQ52" s="39">
        <f>Time!AZQ20</f>
        <v>0</v>
      </c>
      <c r="AZR52" s="39">
        <f>Time!AZR20</f>
        <v>0</v>
      </c>
      <c r="AZS52" s="39">
        <f>Time!AZS20</f>
        <v>0</v>
      </c>
      <c r="AZT52" s="39">
        <f>Time!AZT20</f>
        <v>0</v>
      </c>
      <c r="AZU52" s="39">
        <f>Time!AZU20</f>
        <v>0</v>
      </c>
      <c r="AZV52" s="39">
        <f>Time!AZV20</f>
        <v>0</v>
      </c>
      <c r="AZW52" s="39">
        <f>Time!AZW20</f>
        <v>0</v>
      </c>
      <c r="AZX52" s="39">
        <f>Time!AZX20</f>
        <v>0</v>
      </c>
      <c r="AZY52" s="39">
        <f>Time!AZY20</f>
        <v>0</v>
      </c>
      <c r="AZZ52" s="39">
        <f>Time!AZZ20</f>
        <v>0</v>
      </c>
      <c r="BAA52" s="39">
        <f>Time!BAA20</f>
        <v>0</v>
      </c>
      <c r="BAB52" s="39">
        <f>Time!BAB20</f>
        <v>0</v>
      </c>
      <c r="BAC52" s="39">
        <f>Time!BAC20</f>
        <v>0</v>
      </c>
      <c r="BAD52" s="39">
        <f>Time!BAD20</f>
        <v>0</v>
      </c>
      <c r="BAE52" s="39">
        <f>Time!BAE20</f>
        <v>0</v>
      </c>
      <c r="BAF52" s="39">
        <f>Time!BAF20</f>
        <v>0</v>
      </c>
      <c r="BAG52" s="39">
        <f>Time!BAG20</f>
        <v>0</v>
      </c>
      <c r="BAH52" s="39">
        <f>Time!BAH20</f>
        <v>0</v>
      </c>
      <c r="BAI52" s="39">
        <f>Time!BAI20</f>
        <v>0</v>
      </c>
      <c r="BAJ52" s="39">
        <f>Time!BAJ20</f>
        <v>0</v>
      </c>
      <c r="BAK52" s="39">
        <f>Time!BAK20</f>
        <v>0</v>
      </c>
      <c r="BAL52" s="39">
        <f>Time!BAL20</f>
        <v>0</v>
      </c>
      <c r="BAM52" s="39">
        <f>Time!BAM20</f>
        <v>0</v>
      </c>
      <c r="BAN52" s="39">
        <f>Time!BAN20</f>
        <v>0</v>
      </c>
      <c r="BAO52" s="39">
        <f>Time!BAO20</f>
        <v>0</v>
      </c>
      <c r="BAP52" s="39">
        <f>Time!BAP20</f>
        <v>0</v>
      </c>
      <c r="BAQ52" s="39">
        <f>Time!BAQ20</f>
        <v>0</v>
      </c>
      <c r="BAR52" s="39">
        <f>Time!BAR20</f>
        <v>0</v>
      </c>
      <c r="BAS52" s="39">
        <f>Time!BAS20</f>
        <v>0</v>
      </c>
      <c r="BAT52" s="39">
        <f>Time!BAT20</f>
        <v>0</v>
      </c>
      <c r="BAU52" s="39">
        <f>Time!BAU20</f>
        <v>0</v>
      </c>
      <c r="BAV52" s="39">
        <f>Time!BAV20</f>
        <v>0</v>
      </c>
      <c r="BAW52" s="39">
        <f>Time!BAW20</f>
        <v>0</v>
      </c>
      <c r="BAX52" s="39">
        <f>Time!BAX20</f>
        <v>0</v>
      </c>
      <c r="BAY52" s="39">
        <f>Time!BAY20</f>
        <v>0</v>
      </c>
      <c r="BAZ52" s="39">
        <f>Time!BAZ20</f>
        <v>0</v>
      </c>
      <c r="BBA52" s="39">
        <f>Time!BBA20</f>
        <v>0</v>
      </c>
      <c r="BBB52" s="39">
        <f>Time!BBB20</f>
        <v>0</v>
      </c>
      <c r="BBC52" s="39">
        <f>Time!BBC20</f>
        <v>0</v>
      </c>
      <c r="BBD52" s="39">
        <f>Time!BBD20</f>
        <v>0</v>
      </c>
      <c r="BBE52" s="39">
        <f>Time!BBE20</f>
        <v>0</v>
      </c>
      <c r="BBF52" s="39">
        <f>Time!BBF20</f>
        <v>0</v>
      </c>
      <c r="BBG52" s="39">
        <f>Time!BBG20</f>
        <v>0</v>
      </c>
      <c r="BBH52" s="39">
        <f>Time!BBH20</f>
        <v>0</v>
      </c>
      <c r="BBI52" s="39">
        <f>Time!BBI20</f>
        <v>0</v>
      </c>
      <c r="BBJ52" s="39">
        <f>Time!BBJ20</f>
        <v>0</v>
      </c>
      <c r="BBK52" s="39">
        <f>Time!BBK20</f>
        <v>0</v>
      </c>
      <c r="BBL52" s="39">
        <f>Time!BBL20</f>
        <v>0</v>
      </c>
      <c r="BBM52" s="39">
        <f>Time!BBM20</f>
        <v>0</v>
      </c>
      <c r="BBN52" s="39">
        <f>Time!BBN20</f>
        <v>0</v>
      </c>
      <c r="BBO52" s="39">
        <f>Time!BBO20</f>
        <v>0</v>
      </c>
      <c r="BBP52" s="39">
        <f>Time!BBP20</f>
        <v>0</v>
      </c>
      <c r="BBQ52" s="39">
        <f>Time!BBQ20</f>
        <v>0</v>
      </c>
      <c r="BBR52" s="39">
        <f>Time!BBR20</f>
        <v>0</v>
      </c>
      <c r="BBS52" s="39">
        <f>Time!BBS20</f>
        <v>0</v>
      </c>
      <c r="BBT52" s="39">
        <f>Time!BBT20</f>
        <v>0</v>
      </c>
      <c r="BBU52" s="39">
        <f>Time!BBU20</f>
        <v>0</v>
      </c>
      <c r="BBV52" s="39">
        <f>Time!BBV20</f>
        <v>0</v>
      </c>
      <c r="BBW52" s="39">
        <f>Time!BBW20</f>
        <v>0</v>
      </c>
      <c r="BBX52" s="39">
        <f>Time!BBX20</f>
        <v>0</v>
      </c>
      <c r="BBY52" s="39">
        <f>Time!BBY20</f>
        <v>0</v>
      </c>
      <c r="BBZ52" s="39">
        <f>Time!BBZ20</f>
        <v>0</v>
      </c>
      <c r="BCA52" s="39">
        <f>Time!BCA20</f>
        <v>0</v>
      </c>
      <c r="BCB52" s="39">
        <f>Time!BCB20</f>
        <v>0</v>
      </c>
      <c r="BCC52" s="39">
        <f>Time!BCC20</f>
        <v>0</v>
      </c>
      <c r="BCD52" s="39">
        <f>Time!BCD20</f>
        <v>0</v>
      </c>
      <c r="BCE52" s="39">
        <f>Time!BCE20</f>
        <v>0</v>
      </c>
      <c r="BCF52" s="39">
        <f>Time!BCF20</f>
        <v>0</v>
      </c>
      <c r="BCG52" s="39">
        <f>Time!BCG20</f>
        <v>0</v>
      </c>
      <c r="BCH52" s="39">
        <f>Time!BCH20</f>
        <v>0</v>
      </c>
      <c r="BCI52" s="39">
        <f>Time!BCI20</f>
        <v>0</v>
      </c>
      <c r="BCJ52" s="39">
        <f>Time!BCJ20</f>
        <v>0</v>
      </c>
      <c r="BCK52" s="39">
        <f>Time!BCK20</f>
        <v>0</v>
      </c>
      <c r="BCL52" s="39">
        <f>Time!BCL20</f>
        <v>0</v>
      </c>
      <c r="BCM52" s="39">
        <f>Time!BCM20</f>
        <v>0</v>
      </c>
      <c r="BCN52" s="39">
        <f>Time!BCN20</f>
        <v>0</v>
      </c>
      <c r="BCO52" s="39">
        <f>Time!BCO20</f>
        <v>0</v>
      </c>
      <c r="BCP52" s="39">
        <f>Time!BCP20</f>
        <v>0</v>
      </c>
      <c r="BCQ52" s="39">
        <f>Time!BCQ20</f>
        <v>0</v>
      </c>
      <c r="BCR52" s="39">
        <f>Time!BCR20</f>
        <v>0</v>
      </c>
      <c r="BCS52" s="39">
        <f>Time!BCS20</f>
        <v>0</v>
      </c>
      <c r="BCT52" s="39">
        <f>Time!BCT20</f>
        <v>0</v>
      </c>
      <c r="BCU52" s="39">
        <f>Time!BCU20</f>
        <v>0</v>
      </c>
      <c r="BCV52" s="39">
        <f>Time!BCV20</f>
        <v>0</v>
      </c>
      <c r="BCW52" s="39">
        <f>Time!BCW20</f>
        <v>0</v>
      </c>
      <c r="BCX52" s="39">
        <f>Time!BCX20</f>
        <v>0</v>
      </c>
      <c r="BCY52" s="39">
        <f>Time!BCY20</f>
        <v>0</v>
      </c>
      <c r="BCZ52" s="39">
        <f>Time!BCZ20</f>
        <v>0</v>
      </c>
      <c r="BDA52" s="39">
        <f>Time!BDA20</f>
        <v>0</v>
      </c>
      <c r="BDB52" s="39">
        <f>Time!BDB20</f>
        <v>0</v>
      </c>
      <c r="BDC52" s="39">
        <f>Time!BDC20</f>
        <v>0</v>
      </c>
      <c r="BDD52" s="39">
        <f>Time!BDD20</f>
        <v>0</v>
      </c>
      <c r="BDE52" s="39">
        <f>Time!BDE20</f>
        <v>0</v>
      </c>
      <c r="BDF52" s="39">
        <f>Time!BDF20</f>
        <v>0</v>
      </c>
      <c r="BDG52" s="39">
        <f>Time!BDG20</f>
        <v>0</v>
      </c>
      <c r="BDH52" s="39">
        <f>Time!BDH20</f>
        <v>0</v>
      </c>
      <c r="BDI52" s="39">
        <f>Time!BDI20</f>
        <v>0</v>
      </c>
      <c r="BDJ52" s="39">
        <f>Time!BDJ20</f>
        <v>0</v>
      </c>
      <c r="BDK52" s="39">
        <f>Time!BDK20</f>
        <v>0</v>
      </c>
      <c r="BDL52" s="39">
        <f>Time!BDL20</f>
        <v>0</v>
      </c>
      <c r="BDM52" s="39">
        <f>Time!BDM20</f>
        <v>0</v>
      </c>
      <c r="BDN52" s="39">
        <f>Time!BDN20</f>
        <v>0</v>
      </c>
      <c r="BDO52" s="39">
        <f>Time!BDO20</f>
        <v>0</v>
      </c>
      <c r="BDP52" s="39">
        <f>Time!BDP20</f>
        <v>0</v>
      </c>
      <c r="BDQ52" s="39">
        <f>Time!BDQ20</f>
        <v>0</v>
      </c>
      <c r="BDR52" s="39">
        <f>Time!BDR20</f>
        <v>0</v>
      </c>
      <c r="BDS52" s="39">
        <f>Time!BDS20</f>
        <v>0</v>
      </c>
      <c r="BDT52" s="39">
        <f>Time!BDT20</f>
        <v>0</v>
      </c>
      <c r="BDU52" s="39">
        <f>Time!BDU20</f>
        <v>0</v>
      </c>
      <c r="BDV52" s="39">
        <f>Time!BDV20</f>
        <v>0</v>
      </c>
      <c r="BDW52" s="39">
        <f>Time!BDW20</f>
        <v>0</v>
      </c>
      <c r="BDX52" s="39">
        <f>Time!BDX20</f>
        <v>0</v>
      </c>
      <c r="BDY52" s="39">
        <f>Time!BDY20</f>
        <v>0</v>
      </c>
      <c r="BDZ52" s="39">
        <f>Time!BDZ20</f>
        <v>0</v>
      </c>
      <c r="BEA52" s="39">
        <f>Time!BEA20</f>
        <v>0</v>
      </c>
      <c r="BEB52" s="39">
        <f>Time!BEB20</f>
        <v>0</v>
      </c>
      <c r="BEC52" s="39">
        <f>Time!BEC20</f>
        <v>0</v>
      </c>
      <c r="BED52" s="39">
        <f>Time!BED20</f>
        <v>0</v>
      </c>
      <c r="BEE52" s="39">
        <f>Time!BEE20</f>
        <v>0</v>
      </c>
      <c r="BEF52" s="39">
        <f>Time!BEF20</f>
        <v>0</v>
      </c>
      <c r="BEG52" s="39">
        <f>Time!BEG20</f>
        <v>0</v>
      </c>
      <c r="BEH52" s="39">
        <f>Time!BEH20</f>
        <v>0</v>
      </c>
      <c r="BEI52" s="39">
        <f>Time!BEI20</f>
        <v>0</v>
      </c>
      <c r="BEJ52" s="39">
        <f>Time!BEJ20</f>
        <v>0</v>
      </c>
      <c r="BEK52" s="39">
        <f>Time!BEK20</f>
        <v>0</v>
      </c>
      <c r="BEL52" s="39">
        <f>Time!BEL20</f>
        <v>0</v>
      </c>
      <c r="BEM52" s="39">
        <f>Time!BEM20</f>
        <v>0</v>
      </c>
      <c r="BEN52" s="39">
        <f>Time!BEN20</f>
        <v>0</v>
      </c>
      <c r="BEO52" s="39">
        <f>Time!BEO20</f>
        <v>0</v>
      </c>
      <c r="BEP52" s="39">
        <f>Time!BEP20</f>
        <v>0</v>
      </c>
      <c r="BEQ52" s="39">
        <f>Time!BEQ20</f>
        <v>0</v>
      </c>
      <c r="BER52" s="39">
        <f>Time!BER20</f>
        <v>0</v>
      </c>
      <c r="BES52" s="39">
        <f>Time!BES20</f>
        <v>0</v>
      </c>
      <c r="BET52" s="39">
        <f>Time!BET20</f>
        <v>0</v>
      </c>
      <c r="BEU52" s="39">
        <f>Time!BEU20</f>
        <v>0</v>
      </c>
      <c r="BEV52" s="39">
        <f>Time!BEV20</f>
        <v>0</v>
      </c>
      <c r="BEW52" s="39">
        <f>Time!BEW20</f>
        <v>0</v>
      </c>
      <c r="BEX52" s="39">
        <f>Time!BEX20</f>
        <v>0</v>
      </c>
      <c r="BEY52" s="39">
        <f>Time!BEY20</f>
        <v>0</v>
      </c>
      <c r="BEZ52" s="39">
        <f>Time!BEZ20</f>
        <v>0</v>
      </c>
      <c r="BFA52" s="39">
        <f>Time!BFA20</f>
        <v>0</v>
      </c>
      <c r="BFB52" s="39">
        <f>Time!BFB20</f>
        <v>0</v>
      </c>
      <c r="BFC52" s="39">
        <f>Time!BFC20</f>
        <v>0</v>
      </c>
      <c r="BFD52" s="39">
        <f>Time!BFD20</f>
        <v>0</v>
      </c>
      <c r="BFE52" s="39">
        <f>Time!BFE20</f>
        <v>0</v>
      </c>
      <c r="BFF52" s="39">
        <f>Time!BFF20</f>
        <v>0</v>
      </c>
      <c r="BFG52" s="39">
        <f>Time!BFG20</f>
        <v>0</v>
      </c>
      <c r="BFH52" s="39">
        <f>Time!BFH20</f>
        <v>0</v>
      </c>
      <c r="BFI52" s="39">
        <f>Time!BFI20</f>
        <v>0</v>
      </c>
      <c r="BFJ52" s="39">
        <f>Time!BFJ20</f>
        <v>0</v>
      </c>
      <c r="BFK52" s="39">
        <f>Time!BFK20</f>
        <v>0</v>
      </c>
      <c r="BFL52" s="39">
        <f>Time!BFL20</f>
        <v>0</v>
      </c>
      <c r="BFM52" s="39">
        <f>Time!BFM20</f>
        <v>0</v>
      </c>
      <c r="BFN52" s="39">
        <f>Time!BFN20</f>
        <v>0</v>
      </c>
      <c r="BFO52" s="39">
        <f>Time!BFO20</f>
        <v>0</v>
      </c>
      <c r="BFP52" s="39">
        <f>Time!BFP20</f>
        <v>0</v>
      </c>
      <c r="BFQ52" s="39">
        <f>Time!BFQ20</f>
        <v>0</v>
      </c>
      <c r="BFR52" s="39">
        <f>Time!BFR20</f>
        <v>0</v>
      </c>
      <c r="BFS52" s="39">
        <f>Time!BFS20</f>
        <v>0</v>
      </c>
      <c r="BFT52" s="39">
        <f>Time!BFT20</f>
        <v>0</v>
      </c>
      <c r="BFU52" s="39">
        <f>Time!BFU20</f>
        <v>0</v>
      </c>
      <c r="BFV52" s="39">
        <f>Time!BFV20</f>
        <v>0</v>
      </c>
      <c r="BFW52" s="39">
        <f>Time!BFW20</f>
        <v>0</v>
      </c>
      <c r="BFX52" s="39">
        <f>Time!BFX20</f>
        <v>0</v>
      </c>
      <c r="BFY52" s="39">
        <f>Time!BFY20</f>
        <v>0</v>
      </c>
      <c r="BFZ52" s="39">
        <f>Time!BFZ20</f>
        <v>0</v>
      </c>
      <c r="BGA52" s="39">
        <f>Time!BGA20</f>
        <v>0</v>
      </c>
      <c r="BGB52" s="39">
        <f>Time!BGB20</f>
        <v>0</v>
      </c>
      <c r="BGC52" s="39">
        <f>Time!BGC20</f>
        <v>0</v>
      </c>
      <c r="BGD52" s="39">
        <f>Time!BGD20</f>
        <v>0</v>
      </c>
      <c r="BGE52" s="39">
        <f>Time!BGE20</f>
        <v>0</v>
      </c>
      <c r="BGF52" s="39">
        <f>Time!BGF20</f>
        <v>0</v>
      </c>
      <c r="BGG52" s="39">
        <f>Time!BGG20</f>
        <v>0</v>
      </c>
      <c r="BGH52" s="39">
        <f>Time!BGH20</f>
        <v>0</v>
      </c>
      <c r="BGI52" s="39">
        <f>Time!BGI20</f>
        <v>0</v>
      </c>
      <c r="BGJ52" s="39">
        <f>Time!BGJ20</f>
        <v>0</v>
      </c>
      <c r="BGK52" s="39">
        <f>Time!BGK20</f>
        <v>0</v>
      </c>
      <c r="BGL52" s="39">
        <f>Time!BGL20</f>
        <v>0</v>
      </c>
      <c r="BGM52" s="39">
        <f>Time!BGM20</f>
        <v>0</v>
      </c>
      <c r="BGN52" s="39">
        <f>Time!BGN20</f>
        <v>0</v>
      </c>
      <c r="BGO52" s="39">
        <f>Time!BGO20</f>
        <v>0</v>
      </c>
      <c r="BGP52" s="39">
        <f>Time!BGP20</f>
        <v>0</v>
      </c>
      <c r="BGQ52" s="39">
        <f>Time!BGQ20</f>
        <v>0</v>
      </c>
      <c r="BGR52" s="39">
        <f>Time!BGR20</f>
        <v>0</v>
      </c>
      <c r="BGS52" s="39">
        <f>Time!BGS20</f>
        <v>0</v>
      </c>
      <c r="BGT52" s="39">
        <f>Time!BGT20</f>
        <v>0</v>
      </c>
      <c r="BGU52" s="39">
        <f>Time!BGU20</f>
        <v>0</v>
      </c>
      <c r="BGV52" s="39">
        <f>Time!BGV20</f>
        <v>0</v>
      </c>
      <c r="BGW52" s="39">
        <f>Time!BGW20</f>
        <v>0</v>
      </c>
      <c r="BGX52" s="39">
        <f>Time!BGX20</f>
        <v>0</v>
      </c>
      <c r="BGY52" s="39">
        <f>Time!BGY20</f>
        <v>0</v>
      </c>
      <c r="BGZ52" s="39">
        <f>Time!BGZ20</f>
        <v>0</v>
      </c>
      <c r="BHA52" s="39">
        <f>Time!BHA20</f>
        <v>0</v>
      </c>
      <c r="BHB52" s="39">
        <f>Time!BHB20</f>
        <v>0</v>
      </c>
      <c r="BHC52" s="39">
        <f>Time!BHC20</f>
        <v>0</v>
      </c>
      <c r="BHD52" s="39">
        <f>Time!BHD20</f>
        <v>0</v>
      </c>
      <c r="BHE52" s="39">
        <f>Time!BHE20</f>
        <v>0</v>
      </c>
      <c r="BHF52" s="39">
        <f>Time!BHF20</f>
        <v>0</v>
      </c>
      <c r="BHG52" s="39">
        <f>Time!BHG20</f>
        <v>0</v>
      </c>
      <c r="BHH52" s="39">
        <f>Time!BHH20</f>
        <v>0</v>
      </c>
      <c r="BHI52" s="39">
        <f>Time!BHI20</f>
        <v>0</v>
      </c>
      <c r="BHJ52" s="39">
        <f>Time!BHJ20</f>
        <v>0</v>
      </c>
      <c r="BHK52" s="39">
        <f>Time!BHK20</f>
        <v>0</v>
      </c>
      <c r="BHL52" s="39">
        <f>Time!BHL20</f>
        <v>0</v>
      </c>
      <c r="BHM52" s="39">
        <f>Time!BHM20</f>
        <v>0</v>
      </c>
      <c r="BHN52" s="39">
        <f>Time!BHN20</f>
        <v>0</v>
      </c>
      <c r="BHO52" s="39">
        <f>Time!BHO20</f>
        <v>0</v>
      </c>
      <c r="BHP52" s="39">
        <f>Time!BHP20</f>
        <v>0</v>
      </c>
      <c r="BHQ52" s="39">
        <f>Time!BHQ20</f>
        <v>0</v>
      </c>
      <c r="BHR52" s="39">
        <f>Time!BHR20</f>
        <v>0</v>
      </c>
      <c r="BHS52" s="39">
        <f>Time!BHS20</f>
        <v>0</v>
      </c>
      <c r="BHT52" s="39">
        <f>Time!BHT20</f>
        <v>0</v>
      </c>
      <c r="BHU52" s="39">
        <f>Time!BHU20</f>
        <v>0</v>
      </c>
      <c r="BHV52" s="39">
        <f>Time!BHV20</f>
        <v>0</v>
      </c>
      <c r="BHW52" s="39">
        <f>Time!BHW20</f>
        <v>0</v>
      </c>
      <c r="BHX52" s="39">
        <f>Time!BHX20</f>
        <v>0</v>
      </c>
      <c r="BHY52" s="39">
        <f>Time!BHY20</f>
        <v>0</v>
      </c>
      <c r="BHZ52" s="39">
        <f>Time!BHZ20</f>
        <v>0</v>
      </c>
      <c r="BIA52" s="39">
        <f>Time!BIA20</f>
        <v>0</v>
      </c>
      <c r="BIB52" s="39">
        <f>Time!BIB20</f>
        <v>0</v>
      </c>
      <c r="BIC52" s="39">
        <f>Time!BIC20</f>
        <v>0</v>
      </c>
      <c r="BID52" s="39">
        <f>Time!BID20</f>
        <v>0</v>
      </c>
      <c r="BIE52" s="39">
        <f>Time!BIE20</f>
        <v>0</v>
      </c>
      <c r="BIF52" s="39">
        <f>Time!BIF20</f>
        <v>0</v>
      </c>
      <c r="BIG52" s="39">
        <f>Time!BIG20</f>
        <v>0</v>
      </c>
      <c r="BIH52" s="39">
        <f>Time!BIH20</f>
        <v>0</v>
      </c>
      <c r="BII52" s="39">
        <f>Time!BII20</f>
        <v>0</v>
      </c>
      <c r="BIJ52" s="39">
        <f>Time!BIJ20</f>
        <v>0</v>
      </c>
      <c r="BIK52" s="39">
        <f>Time!BIK20</f>
        <v>0</v>
      </c>
      <c r="BIL52" s="39">
        <f>Time!BIL20</f>
        <v>0</v>
      </c>
      <c r="BIM52" s="39">
        <f>Time!BIM20</f>
        <v>0</v>
      </c>
      <c r="BIN52" s="39">
        <f>Time!BIN20</f>
        <v>0</v>
      </c>
      <c r="BIO52" s="39">
        <f>Time!BIO20</f>
        <v>0</v>
      </c>
      <c r="BIP52" s="39">
        <f>Time!BIP20</f>
        <v>0</v>
      </c>
      <c r="BIQ52" s="39">
        <f>Time!BIQ20</f>
        <v>0</v>
      </c>
      <c r="BIR52" s="39">
        <f>Time!BIR20</f>
        <v>0</v>
      </c>
      <c r="BIS52" s="39">
        <f>Time!BIS20</f>
        <v>0</v>
      </c>
      <c r="BIT52" s="39">
        <f>Time!BIT20</f>
        <v>0</v>
      </c>
      <c r="BIU52" s="39">
        <f>Time!BIU20</f>
        <v>0</v>
      </c>
      <c r="BIV52" s="39">
        <f>Time!BIV20</f>
        <v>0</v>
      </c>
      <c r="BIW52" s="39">
        <f>Time!BIW20</f>
        <v>0</v>
      </c>
      <c r="BIX52" s="39">
        <f>Time!BIX20</f>
        <v>0</v>
      </c>
      <c r="BIY52" s="39">
        <f>Time!BIY20</f>
        <v>0</v>
      </c>
      <c r="BIZ52" s="39">
        <f>Time!BIZ20</f>
        <v>0</v>
      </c>
      <c r="BJA52" s="39">
        <f>Time!BJA20</f>
        <v>0</v>
      </c>
      <c r="BJB52" s="39">
        <f>Time!BJB20</f>
        <v>0</v>
      </c>
      <c r="BJC52" s="39">
        <f>Time!BJC20</f>
        <v>0</v>
      </c>
      <c r="BJD52" s="39">
        <f>Time!BJD20</f>
        <v>0</v>
      </c>
      <c r="BJE52" s="39">
        <f>Time!BJE20</f>
        <v>0</v>
      </c>
      <c r="BJF52" s="39">
        <f>Time!BJF20</f>
        <v>0</v>
      </c>
      <c r="BJG52" s="39">
        <f>Time!BJG20</f>
        <v>0</v>
      </c>
      <c r="BJH52" s="39">
        <f>Time!BJH20</f>
        <v>0</v>
      </c>
      <c r="BJI52" s="39">
        <f>Time!BJI20</f>
        <v>0</v>
      </c>
      <c r="BJJ52" s="39">
        <f>Time!BJJ20</f>
        <v>0</v>
      </c>
      <c r="BJK52" s="39">
        <f>Time!BJK20</f>
        <v>0</v>
      </c>
      <c r="BJL52" s="39">
        <f>Time!BJL20</f>
        <v>0</v>
      </c>
      <c r="BJM52" s="39">
        <f>Time!BJM20</f>
        <v>0</v>
      </c>
      <c r="BJN52" s="39">
        <f>Time!BJN20</f>
        <v>0</v>
      </c>
      <c r="BJO52" s="39">
        <f>Time!BJO20</f>
        <v>0</v>
      </c>
      <c r="BJP52" s="39">
        <f>Time!BJP20</f>
        <v>0</v>
      </c>
      <c r="BJQ52" s="39">
        <f>Time!BJQ20</f>
        <v>0</v>
      </c>
      <c r="BJR52" s="39">
        <f>Time!BJR20</f>
        <v>0</v>
      </c>
      <c r="BJS52" s="39">
        <f>Time!BJS20</f>
        <v>0</v>
      </c>
      <c r="BJT52" s="39">
        <f>Time!BJT20</f>
        <v>0</v>
      </c>
      <c r="BJU52" s="39">
        <f>Time!BJU20</f>
        <v>0</v>
      </c>
      <c r="BJV52" s="39">
        <f>Time!BJV20</f>
        <v>0</v>
      </c>
      <c r="BJW52" s="39">
        <f>Time!BJW20</f>
        <v>0</v>
      </c>
      <c r="BJX52" s="39">
        <f>Time!BJX20</f>
        <v>0</v>
      </c>
      <c r="BJY52" s="39">
        <f>Time!BJY20</f>
        <v>0</v>
      </c>
      <c r="BJZ52" s="39">
        <f>Time!BJZ20</f>
        <v>0</v>
      </c>
      <c r="BKA52" s="39">
        <f>Time!BKA20</f>
        <v>0</v>
      </c>
      <c r="BKB52" s="39">
        <f>Time!BKB20</f>
        <v>0</v>
      </c>
      <c r="BKC52" s="39">
        <f>Time!BKC20</f>
        <v>0</v>
      </c>
      <c r="BKD52" s="39">
        <f>Time!BKD20</f>
        <v>0</v>
      </c>
      <c r="BKE52" s="39">
        <f>Time!BKE20</f>
        <v>0</v>
      </c>
      <c r="BKF52" s="39">
        <f>Time!BKF20</f>
        <v>0</v>
      </c>
      <c r="BKG52" s="39">
        <f>Time!BKG20</f>
        <v>0</v>
      </c>
      <c r="BKH52" s="39">
        <f>Time!BKH20</f>
        <v>0</v>
      </c>
      <c r="BKI52" s="39">
        <f>Time!BKI20</f>
        <v>0</v>
      </c>
      <c r="BKJ52" s="39">
        <f>Time!BKJ20</f>
        <v>0</v>
      </c>
      <c r="BKK52" s="39">
        <f>Time!BKK20</f>
        <v>0</v>
      </c>
      <c r="BKL52" s="39">
        <f>Time!BKL20</f>
        <v>0</v>
      </c>
      <c r="BKM52" s="39">
        <f>Time!BKM20</f>
        <v>0</v>
      </c>
      <c r="BKN52" s="39">
        <f>Time!BKN20</f>
        <v>0</v>
      </c>
      <c r="BKO52" s="39">
        <f>Time!BKO20</f>
        <v>0</v>
      </c>
      <c r="BKP52" s="39">
        <f>Time!BKP20</f>
        <v>0</v>
      </c>
      <c r="BKQ52" s="39">
        <f>Time!BKQ20</f>
        <v>0</v>
      </c>
      <c r="BKR52" s="39">
        <f>Time!BKR20</f>
        <v>0</v>
      </c>
      <c r="BKS52" s="39">
        <f>Time!BKS20</f>
        <v>0</v>
      </c>
      <c r="BKT52" s="39">
        <f>Time!BKT20</f>
        <v>0</v>
      </c>
      <c r="BKU52" s="39">
        <f>Time!BKU20</f>
        <v>0</v>
      </c>
      <c r="BKV52" s="39">
        <f>Time!BKV20</f>
        <v>0</v>
      </c>
      <c r="BKW52" s="39">
        <f>Time!BKW20</f>
        <v>0</v>
      </c>
      <c r="BKX52" s="39">
        <f>Time!BKX20</f>
        <v>0</v>
      </c>
      <c r="BKY52" s="39">
        <f>Time!BKY20</f>
        <v>0</v>
      </c>
      <c r="BKZ52" s="39">
        <f>Time!BKZ20</f>
        <v>0</v>
      </c>
      <c r="BLA52" s="39">
        <f>Time!BLA20</f>
        <v>0</v>
      </c>
      <c r="BLB52" s="39">
        <f>Time!BLB20</f>
        <v>0</v>
      </c>
      <c r="BLC52" s="39">
        <f>Time!BLC20</f>
        <v>0</v>
      </c>
      <c r="BLD52" s="39">
        <f>Time!BLD20</f>
        <v>0</v>
      </c>
      <c r="BLE52" s="39">
        <f>Time!BLE20</f>
        <v>0</v>
      </c>
      <c r="BLF52" s="39">
        <f>Time!BLF20</f>
        <v>0</v>
      </c>
      <c r="BLG52" s="39">
        <f>Time!BLG20</f>
        <v>0</v>
      </c>
      <c r="BLH52" s="39">
        <f>Time!BLH20</f>
        <v>0</v>
      </c>
      <c r="BLI52" s="39">
        <f>Time!BLI20</f>
        <v>0</v>
      </c>
      <c r="BLJ52" s="39">
        <f>Time!BLJ20</f>
        <v>0</v>
      </c>
      <c r="BLK52" s="39">
        <f>Time!BLK20</f>
        <v>0</v>
      </c>
      <c r="BLL52" s="39">
        <f>Time!BLL20</f>
        <v>0</v>
      </c>
      <c r="BLM52" s="39">
        <f>Time!BLM20</f>
        <v>0</v>
      </c>
      <c r="BLN52" s="39">
        <f>Time!BLN20</f>
        <v>0</v>
      </c>
      <c r="BLO52" s="39">
        <f>Time!BLO20</f>
        <v>0</v>
      </c>
      <c r="BLP52" s="39">
        <f>Time!BLP20</f>
        <v>0</v>
      </c>
      <c r="BLQ52" s="39">
        <f>Time!BLQ20</f>
        <v>0</v>
      </c>
      <c r="BLR52" s="39">
        <f>Time!BLR20</f>
        <v>0</v>
      </c>
      <c r="BLS52" s="39">
        <f>Time!BLS20</f>
        <v>0</v>
      </c>
      <c r="BLT52" s="39">
        <f>Time!BLT20</f>
        <v>0</v>
      </c>
      <c r="BLU52" s="39">
        <f>Time!BLU20</f>
        <v>0</v>
      </c>
      <c r="BLV52" s="39">
        <f>Time!BLV20</f>
        <v>0</v>
      </c>
      <c r="BLW52" s="39">
        <f>Time!BLW20</f>
        <v>0</v>
      </c>
      <c r="BLX52" s="39">
        <f>Time!BLX20</f>
        <v>0</v>
      </c>
      <c r="BLY52" s="39">
        <f>Time!BLY20</f>
        <v>0</v>
      </c>
      <c r="BLZ52" s="39">
        <f>Time!BLZ20</f>
        <v>0</v>
      </c>
      <c r="BMA52" s="39">
        <f>Time!BMA20</f>
        <v>0</v>
      </c>
      <c r="BMB52" s="39">
        <f>Time!BMB20</f>
        <v>0</v>
      </c>
      <c r="BMC52" s="39">
        <f>Time!BMC20</f>
        <v>0</v>
      </c>
      <c r="BMD52" s="39">
        <f>Time!BMD20</f>
        <v>0</v>
      </c>
      <c r="BME52" s="39">
        <f>Time!BME20</f>
        <v>0</v>
      </c>
      <c r="BMF52" s="39">
        <f>Time!BMF20</f>
        <v>0</v>
      </c>
      <c r="BMG52" s="39">
        <f>Time!BMG20</f>
        <v>0</v>
      </c>
      <c r="BMH52" s="39">
        <f>Time!BMH20</f>
        <v>0</v>
      </c>
      <c r="BMI52" s="39">
        <f>Time!BMI20</f>
        <v>0</v>
      </c>
      <c r="BMJ52" s="39">
        <f>Time!BMJ20</f>
        <v>0</v>
      </c>
      <c r="BMK52" s="39">
        <f>Time!BMK20</f>
        <v>0</v>
      </c>
      <c r="BML52" s="39">
        <f>Time!BML20</f>
        <v>0</v>
      </c>
      <c r="BMM52" s="39">
        <f>Time!BMM20</f>
        <v>0</v>
      </c>
      <c r="BMN52" s="39">
        <f>Time!BMN20</f>
        <v>0</v>
      </c>
      <c r="BMO52" s="39">
        <f>Time!BMO20</f>
        <v>0</v>
      </c>
      <c r="BMP52" s="39">
        <f>Time!BMP20</f>
        <v>0</v>
      </c>
      <c r="BMQ52" s="39">
        <f>Time!BMQ20</f>
        <v>0</v>
      </c>
      <c r="BMR52" s="39">
        <f>Time!BMR20</f>
        <v>0</v>
      </c>
      <c r="BMS52" s="39">
        <f>Time!BMS20</f>
        <v>0</v>
      </c>
      <c r="BMT52" s="39">
        <f>Time!BMT20</f>
        <v>0</v>
      </c>
      <c r="BMU52" s="39">
        <f>Time!BMU20</f>
        <v>0</v>
      </c>
      <c r="BMV52" s="39">
        <f>Time!BMV20</f>
        <v>0</v>
      </c>
      <c r="BMW52" s="39">
        <f>Time!BMW20</f>
        <v>0</v>
      </c>
      <c r="BMX52" s="39">
        <f>Time!BMX20</f>
        <v>0</v>
      </c>
      <c r="BMY52" s="39">
        <f>Time!BMY20</f>
        <v>0</v>
      </c>
      <c r="BMZ52" s="39">
        <f>Time!BMZ20</f>
        <v>0</v>
      </c>
      <c r="BNA52" s="39">
        <f>Time!BNA20</f>
        <v>0</v>
      </c>
      <c r="BNB52" s="39">
        <f>Time!BNB20</f>
        <v>0</v>
      </c>
      <c r="BNC52" s="39">
        <f>Time!BNC20</f>
        <v>0</v>
      </c>
      <c r="BND52" s="39">
        <f>Time!BND20</f>
        <v>0</v>
      </c>
      <c r="BNE52" s="39">
        <f>Time!BNE20</f>
        <v>0</v>
      </c>
      <c r="BNF52" s="39">
        <f>Time!BNF20</f>
        <v>0</v>
      </c>
      <c r="BNG52" s="39">
        <f>Time!BNG20</f>
        <v>0</v>
      </c>
      <c r="BNH52" s="39">
        <f>Time!BNH20</f>
        <v>0</v>
      </c>
      <c r="BNI52" s="39">
        <f>Time!BNI20</f>
        <v>0</v>
      </c>
      <c r="BNJ52" s="39">
        <f>Time!BNJ20</f>
        <v>0</v>
      </c>
      <c r="BNK52" s="39">
        <f>Time!BNK20</f>
        <v>0</v>
      </c>
      <c r="BNL52" s="39">
        <f>Time!BNL20</f>
        <v>0</v>
      </c>
      <c r="BNM52" s="39">
        <f>Time!BNM20</f>
        <v>0</v>
      </c>
      <c r="BNN52" s="39">
        <f>Time!BNN20</f>
        <v>0</v>
      </c>
      <c r="BNO52" s="39">
        <f>Time!BNO20</f>
        <v>0</v>
      </c>
      <c r="BNP52" s="39">
        <f>Time!BNP20</f>
        <v>0</v>
      </c>
      <c r="BNQ52" s="39">
        <f>Time!BNQ20</f>
        <v>0</v>
      </c>
      <c r="BNR52" s="39">
        <f>Time!BNR20</f>
        <v>0</v>
      </c>
      <c r="BNS52" s="39">
        <f>Time!BNS20</f>
        <v>0</v>
      </c>
      <c r="BNT52" s="39">
        <f>Time!BNT20</f>
        <v>0</v>
      </c>
      <c r="BNU52" s="39">
        <f>Time!BNU20</f>
        <v>0</v>
      </c>
      <c r="BNV52" s="39">
        <f>Time!BNV20</f>
        <v>0</v>
      </c>
      <c r="BNW52" s="39">
        <f>Time!BNW20</f>
        <v>0</v>
      </c>
      <c r="BNX52" s="39">
        <f>Time!BNX20</f>
        <v>0</v>
      </c>
      <c r="BNY52" s="39">
        <f>Time!BNY20</f>
        <v>0</v>
      </c>
      <c r="BNZ52" s="39">
        <f>Time!BNZ20</f>
        <v>0</v>
      </c>
      <c r="BOA52" s="39">
        <f>Time!BOA20</f>
        <v>0</v>
      </c>
      <c r="BOB52" s="39">
        <f>Time!BOB20</f>
        <v>0</v>
      </c>
      <c r="BOC52" s="39">
        <f>Time!BOC20</f>
        <v>0</v>
      </c>
      <c r="BOD52" s="39">
        <f>Time!BOD20</f>
        <v>0</v>
      </c>
      <c r="BOE52" s="39">
        <f>Time!BOE20</f>
        <v>0</v>
      </c>
      <c r="BOF52" s="39">
        <f>Time!BOF20</f>
        <v>0</v>
      </c>
      <c r="BOG52" s="39">
        <f>Time!BOG20</f>
        <v>0</v>
      </c>
      <c r="BOH52" s="39">
        <f>Time!BOH20</f>
        <v>0</v>
      </c>
      <c r="BOI52" s="39">
        <f>Time!BOI20</f>
        <v>0</v>
      </c>
      <c r="BOJ52" s="39">
        <f>Time!BOJ20</f>
        <v>0</v>
      </c>
      <c r="BOK52" s="39">
        <f>Time!BOK20</f>
        <v>0</v>
      </c>
      <c r="BOL52" s="39">
        <f>Time!BOL20</f>
        <v>0</v>
      </c>
      <c r="BOM52" s="39">
        <f>Time!BOM20</f>
        <v>0</v>
      </c>
      <c r="BON52" s="39">
        <f>Time!BON20</f>
        <v>0</v>
      </c>
      <c r="BOO52" s="39">
        <f>Time!BOO20</f>
        <v>0</v>
      </c>
      <c r="BOP52" s="39">
        <f>Time!BOP20</f>
        <v>0</v>
      </c>
      <c r="BOQ52" s="39">
        <f>Time!BOQ20</f>
        <v>0</v>
      </c>
      <c r="BOR52" s="39">
        <f>Time!BOR20</f>
        <v>0</v>
      </c>
      <c r="BOS52" s="39">
        <f>Time!BOS20</f>
        <v>0</v>
      </c>
      <c r="BOT52" s="39">
        <f>Time!BOT20</f>
        <v>0</v>
      </c>
      <c r="BOU52" s="39">
        <f>Time!BOU20</f>
        <v>0</v>
      </c>
      <c r="BOV52" s="39">
        <f>Time!BOV20</f>
        <v>0</v>
      </c>
      <c r="BOW52" s="39">
        <f>Time!BOW20</f>
        <v>0</v>
      </c>
      <c r="BOX52" s="39">
        <f>Time!BOX20</f>
        <v>0</v>
      </c>
      <c r="BOY52" s="39">
        <f>Time!BOY20</f>
        <v>0</v>
      </c>
      <c r="BOZ52" s="39">
        <f>Time!BOZ20</f>
        <v>0</v>
      </c>
      <c r="BPA52" s="39">
        <f>Time!BPA20</f>
        <v>0</v>
      </c>
      <c r="BPB52" s="39">
        <f>Time!BPB20</f>
        <v>0</v>
      </c>
      <c r="BPC52" s="39">
        <f>Time!BPC20</f>
        <v>0</v>
      </c>
      <c r="BPD52" s="39">
        <f>Time!BPD20</f>
        <v>0</v>
      </c>
      <c r="BPE52" s="39">
        <f>Time!BPE20</f>
        <v>0</v>
      </c>
      <c r="BPF52" s="39">
        <f>Time!BPF20</f>
        <v>0</v>
      </c>
      <c r="BPG52" s="39">
        <f>Time!BPG20</f>
        <v>0</v>
      </c>
      <c r="BPH52" s="39">
        <f>Time!BPH20</f>
        <v>0</v>
      </c>
      <c r="BPI52" s="39">
        <f>Time!BPI20</f>
        <v>0</v>
      </c>
      <c r="BPJ52" s="39">
        <f>Time!BPJ20</f>
        <v>0</v>
      </c>
      <c r="BPK52" s="39">
        <f>Time!BPK20</f>
        <v>0</v>
      </c>
      <c r="BPL52" s="39">
        <f>Time!BPL20</f>
        <v>0</v>
      </c>
      <c r="BPM52" s="39">
        <f>Time!BPM20</f>
        <v>0</v>
      </c>
      <c r="BPN52" s="39">
        <f>Time!BPN20</f>
        <v>0</v>
      </c>
      <c r="BPO52" s="39">
        <f>Time!BPO20</f>
        <v>0</v>
      </c>
      <c r="BPP52" s="39">
        <f>Time!BPP20</f>
        <v>0</v>
      </c>
      <c r="BPQ52" s="39">
        <f>Time!BPQ20</f>
        <v>0</v>
      </c>
      <c r="BPR52" s="39">
        <f>Time!BPR20</f>
        <v>0</v>
      </c>
      <c r="BPS52" s="39">
        <f>Time!BPS20</f>
        <v>0</v>
      </c>
      <c r="BPT52" s="39">
        <f>Time!BPT20</f>
        <v>0</v>
      </c>
      <c r="BPU52" s="39">
        <f>Time!BPU20</f>
        <v>0</v>
      </c>
      <c r="BPV52" s="39">
        <f>Time!BPV20</f>
        <v>0</v>
      </c>
      <c r="BPW52" s="39">
        <f>Time!BPW20</f>
        <v>0</v>
      </c>
      <c r="BPX52" s="39">
        <f>Time!BPX20</f>
        <v>0</v>
      </c>
      <c r="BPY52" s="39">
        <f>Time!BPY20</f>
        <v>0</v>
      </c>
      <c r="BPZ52" s="39">
        <f>Time!BPZ20</f>
        <v>0</v>
      </c>
      <c r="BQA52" s="39">
        <f>Time!BQA20</f>
        <v>0</v>
      </c>
      <c r="BQB52" s="39">
        <f>Time!BQB20</f>
        <v>0</v>
      </c>
      <c r="BQC52" s="39">
        <f>Time!BQC20</f>
        <v>0</v>
      </c>
      <c r="BQD52" s="39">
        <f>Time!BQD20</f>
        <v>0</v>
      </c>
      <c r="BQE52" s="39">
        <f>Time!BQE20</f>
        <v>0</v>
      </c>
      <c r="BQF52" s="39">
        <f>Time!BQF20</f>
        <v>0</v>
      </c>
      <c r="BQG52" s="39">
        <f>Time!BQG20</f>
        <v>0</v>
      </c>
      <c r="BQH52" s="39">
        <f>Time!BQH20</f>
        <v>0</v>
      </c>
      <c r="BQI52" s="39">
        <f>Time!BQI20</f>
        <v>0</v>
      </c>
      <c r="BQJ52" s="39">
        <f>Time!BQJ20</f>
        <v>0</v>
      </c>
      <c r="BQK52" s="39">
        <f>Time!BQK20</f>
        <v>0</v>
      </c>
      <c r="BQL52" s="39">
        <f>Time!BQL20</f>
        <v>0</v>
      </c>
      <c r="BQM52" s="39">
        <f>Time!BQM20</f>
        <v>0</v>
      </c>
      <c r="BQN52" s="39">
        <f>Time!BQN20</f>
        <v>0</v>
      </c>
      <c r="BQO52" s="39">
        <f>Time!BQO20</f>
        <v>0</v>
      </c>
      <c r="BQP52" s="39">
        <f>Time!BQP20</f>
        <v>0</v>
      </c>
      <c r="BQQ52" s="39">
        <f>Time!BQQ20</f>
        <v>0</v>
      </c>
      <c r="BQR52" s="39">
        <f>Time!BQR20</f>
        <v>0</v>
      </c>
      <c r="BQS52" s="39">
        <f>Time!BQS20</f>
        <v>0</v>
      </c>
      <c r="BQT52" s="39">
        <f>Time!BQT20</f>
        <v>0</v>
      </c>
      <c r="BQU52" s="39">
        <f>Time!BQU20</f>
        <v>0</v>
      </c>
      <c r="BQV52" s="39">
        <f>Time!BQV20</f>
        <v>0</v>
      </c>
      <c r="BQW52" s="39">
        <f>Time!BQW20</f>
        <v>0</v>
      </c>
      <c r="BQX52" s="39">
        <f>Time!BQX20</f>
        <v>0</v>
      </c>
      <c r="BQY52" s="39">
        <f>Time!BQY20</f>
        <v>0</v>
      </c>
      <c r="BQZ52" s="39">
        <f>Time!BQZ20</f>
        <v>0</v>
      </c>
      <c r="BRA52" s="39">
        <f>Time!BRA20</f>
        <v>0</v>
      </c>
      <c r="BRB52" s="39">
        <f>Time!BRB20</f>
        <v>0</v>
      </c>
      <c r="BRC52" s="39">
        <f>Time!BRC20</f>
        <v>0</v>
      </c>
      <c r="BRD52" s="39">
        <f>Time!BRD20</f>
        <v>0</v>
      </c>
      <c r="BRE52" s="39">
        <f>Time!BRE20</f>
        <v>0</v>
      </c>
      <c r="BRF52" s="39">
        <f>Time!BRF20</f>
        <v>0</v>
      </c>
      <c r="BRG52" s="39">
        <f>Time!BRG20</f>
        <v>0</v>
      </c>
      <c r="BRH52" s="39">
        <f>Time!BRH20</f>
        <v>0</v>
      </c>
      <c r="BRI52" s="39">
        <f>Time!BRI20</f>
        <v>0</v>
      </c>
      <c r="BRJ52" s="39">
        <f>Time!BRJ20</f>
        <v>0</v>
      </c>
      <c r="BRK52" s="39">
        <f>Time!BRK20</f>
        <v>0</v>
      </c>
      <c r="BRL52" s="39">
        <f>Time!BRL20</f>
        <v>0</v>
      </c>
      <c r="BRM52" s="39">
        <f>Time!BRM20</f>
        <v>0</v>
      </c>
      <c r="BRN52" s="39">
        <f>Time!BRN20</f>
        <v>0</v>
      </c>
      <c r="BRO52" s="39">
        <f>Time!BRO20</f>
        <v>0</v>
      </c>
      <c r="BRP52" s="39">
        <f>Time!BRP20</f>
        <v>0</v>
      </c>
      <c r="BRQ52" s="39">
        <f>Time!BRQ20</f>
        <v>0</v>
      </c>
      <c r="BRR52" s="39">
        <f>Time!BRR20</f>
        <v>0</v>
      </c>
      <c r="BRS52" s="39">
        <f>Time!BRS20</f>
        <v>0</v>
      </c>
      <c r="BRT52" s="39">
        <f>Time!BRT20</f>
        <v>0</v>
      </c>
      <c r="BRU52" s="39">
        <f>Time!BRU20</f>
        <v>0</v>
      </c>
      <c r="BRV52" s="39">
        <f>Time!BRV20</f>
        <v>0</v>
      </c>
      <c r="BRW52" s="39">
        <f>Time!BRW20</f>
        <v>0</v>
      </c>
      <c r="BRX52" s="39">
        <f>Time!BRX20</f>
        <v>0</v>
      </c>
      <c r="BRY52" s="39">
        <f>Time!BRY20</f>
        <v>0</v>
      </c>
      <c r="BRZ52" s="39">
        <f>Time!BRZ20</f>
        <v>0</v>
      </c>
      <c r="BSA52" s="39">
        <f>Time!BSA20</f>
        <v>0</v>
      </c>
      <c r="BSB52" s="39">
        <f>Time!BSB20</f>
        <v>0</v>
      </c>
      <c r="BSC52" s="39">
        <f>Time!BSC20</f>
        <v>0</v>
      </c>
      <c r="BSD52" s="39">
        <f>Time!BSD20</f>
        <v>0</v>
      </c>
      <c r="BSE52" s="39">
        <f>Time!BSE20</f>
        <v>0</v>
      </c>
      <c r="BSF52" s="39">
        <f>Time!BSF20</f>
        <v>0</v>
      </c>
      <c r="BSG52" s="39">
        <f>Time!BSG20</f>
        <v>0</v>
      </c>
      <c r="BSH52" s="39">
        <f>Time!BSH20</f>
        <v>0</v>
      </c>
      <c r="BSI52" s="39">
        <f>Time!BSI20</f>
        <v>0</v>
      </c>
      <c r="BSJ52" s="39">
        <f>Time!BSJ20</f>
        <v>0</v>
      </c>
      <c r="BSK52" s="39">
        <f>Time!BSK20</f>
        <v>0</v>
      </c>
      <c r="BSL52" s="39">
        <f>Time!BSL20</f>
        <v>0</v>
      </c>
      <c r="BSM52" s="39">
        <f>Time!BSM20</f>
        <v>0</v>
      </c>
      <c r="BSN52" s="39">
        <f>Time!BSN20</f>
        <v>0</v>
      </c>
      <c r="BSO52" s="39">
        <f>Time!BSO20</f>
        <v>0</v>
      </c>
      <c r="BSP52" s="39">
        <f>Time!BSP20</f>
        <v>0</v>
      </c>
      <c r="BSQ52" s="39">
        <f>Time!BSQ20</f>
        <v>0</v>
      </c>
      <c r="BSR52" s="39">
        <f>Time!BSR20</f>
        <v>0</v>
      </c>
      <c r="BSS52" s="39">
        <f>Time!BSS20</f>
        <v>0</v>
      </c>
      <c r="BST52" s="39">
        <f>Time!BST20</f>
        <v>0</v>
      </c>
      <c r="BSU52" s="39">
        <f>Time!BSU20</f>
        <v>0</v>
      </c>
      <c r="BSV52" s="39">
        <f>Time!BSV20</f>
        <v>0</v>
      </c>
      <c r="BSW52" s="39">
        <f>Time!BSW20</f>
        <v>0</v>
      </c>
      <c r="BSX52" s="39">
        <f>Time!BSX20</f>
        <v>0</v>
      </c>
      <c r="BSY52" s="39">
        <f>Time!BSY20</f>
        <v>0</v>
      </c>
      <c r="BSZ52" s="39">
        <f>Time!BSZ20</f>
        <v>0</v>
      </c>
      <c r="BTA52" s="39">
        <f>Time!BTA20</f>
        <v>0</v>
      </c>
      <c r="BTB52" s="39">
        <f>Time!BTB20</f>
        <v>0</v>
      </c>
      <c r="BTC52" s="39">
        <f>Time!BTC20</f>
        <v>0</v>
      </c>
      <c r="BTD52" s="39">
        <f>Time!BTD20</f>
        <v>0</v>
      </c>
      <c r="BTE52" s="39">
        <f>Time!BTE20</f>
        <v>0</v>
      </c>
      <c r="BTF52" s="39">
        <f>Time!BTF20</f>
        <v>0</v>
      </c>
      <c r="BTG52" s="39">
        <f>Time!BTG20</f>
        <v>0</v>
      </c>
      <c r="BTH52" s="39">
        <f>Time!BTH20</f>
        <v>0</v>
      </c>
      <c r="BTI52" s="39">
        <f>Time!BTI20</f>
        <v>0</v>
      </c>
      <c r="BTJ52" s="39">
        <f>Time!BTJ20</f>
        <v>0</v>
      </c>
      <c r="BTK52" s="39">
        <f>Time!BTK20</f>
        <v>0</v>
      </c>
      <c r="BTL52" s="39">
        <f>Time!BTL20</f>
        <v>0</v>
      </c>
      <c r="BTM52" s="39">
        <f>Time!BTM20</f>
        <v>0</v>
      </c>
      <c r="BTN52" s="39">
        <f>Time!BTN20</f>
        <v>0</v>
      </c>
      <c r="BTO52" s="39">
        <f>Time!BTO20</f>
        <v>0</v>
      </c>
      <c r="BTP52" s="39">
        <f>Time!BTP20</f>
        <v>0</v>
      </c>
      <c r="BTQ52" s="39">
        <f>Time!BTQ20</f>
        <v>0</v>
      </c>
      <c r="BTR52" s="39">
        <f>Time!BTR20</f>
        <v>0</v>
      </c>
      <c r="BTS52" s="39">
        <f>Time!BTS20</f>
        <v>0</v>
      </c>
      <c r="BTT52" s="39">
        <f>Time!BTT20</f>
        <v>0</v>
      </c>
      <c r="BTU52" s="39">
        <f>Time!BTU20</f>
        <v>0</v>
      </c>
      <c r="BTV52" s="39">
        <f>Time!BTV20</f>
        <v>0</v>
      </c>
      <c r="BTW52" s="39">
        <f>Time!BTW20</f>
        <v>0</v>
      </c>
      <c r="BTX52" s="39">
        <f>Time!BTX20</f>
        <v>0</v>
      </c>
      <c r="BTY52" s="39">
        <f>Time!BTY20</f>
        <v>0</v>
      </c>
      <c r="BTZ52" s="39">
        <f>Time!BTZ20</f>
        <v>0</v>
      </c>
      <c r="BUA52" s="39">
        <f>Time!BUA20</f>
        <v>0</v>
      </c>
      <c r="BUB52" s="39">
        <f>Time!BUB20</f>
        <v>0</v>
      </c>
      <c r="BUC52" s="39">
        <f>Time!BUC20</f>
        <v>0</v>
      </c>
      <c r="BUD52" s="39">
        <f>Time!BUD20</f>
        <v>0</v>
      </c>
      <c r="BUE52" s="39">
        <f>Time!BUE20</f>
        <v>0</v>
      </c>
      <c r="BUF52" s="39">
        <f>Time!BUF20</f>
        <v>0</v>
      </c>
      <c r="BUG52" s="39">
        <f>Time!BUG20</f>
        <v>0</v>
      </c>
      <c r="BUH52" s="39">
        <f>Time!BUH20</f>
        <v>0</v>
      </c>
      <c r="BUI52" s="39">
        <f>Time!BUI20</f>
        <v>0</v>
      </c>
      <c r="BUJ52" s="39">
        <f>Time!BUJ20</f>
        <v>0</v>
      </c>
      <c r="BUK52" s="39">
        <f>Time!BUK20</f>
        <v>0</v>
      </c>
      <c r="BUL52" s="39">
        <f>Time!BUL20</f>
        <v>0</v>
      </c>
      <c r="BUM52" s="39">
        <f>Time!BUM20</f>
        <v>0</v>
      </c>
      <c r="BUN52" s="39">
        <f>Time!BUN20</f>
        <v>0</v>
      </c>
      <c r="BUO52" s="39">
        <f>Time!BUO20</f>
        <v>0</v>
      </c>
      <c r="BUP52" s="39">
        <f>Time!BUP20</f>
        <v>0</v>
      </c>
      <c r="BUQ52" s="39">
        <f>Time!BUQ20</f>
        <v>0</v>
      </c>
      <c r="BUR52" s="39">
        <f>Time!BUR20</f>
        <v>0</v>
      </c>
      <c r="BUS52" s="39">
        <f>Time!BUS20</f>
        <v>0</v>
      </c>
      <c r="BUT52" s="39">
        <f>Time!BUT20</f>
        <v>0</v>
      </c>
      <c r="BUU52" s="39">
        <f>Time!BUU20</f>
        <v>0</v>
      </c>
      <c r="BUV52" s="39">
        <f>Time!BUV20</f>
        <v>0</v>
      </c>
      <c r="BUW52" s="39">
        <f>Time!BUW20</f>
        <v>0</v>
      </c>
      <c r="BUX52" s="39">
        <f>Time!BUX20</f>
        <v>0</v>
      </c>
      <c r="BUY52" s="39">
        <f>Time!BUY20</f>
        <v>0</v>
      </c>
      <c r="BUZ52" s="39">
        <f>Time!BUZ20</f>
        <v>0</v>
      </c>
      <c r="BVA52" s="39">
        <f>Time!BVA20</f>
        <v>0</v>
      </c>
      <c r="BVB52" s="39">
        <f>Time!BVB20</f>
        <v>0</v>
      </c>
      <c r="BVC52" s="39">
        <f>Time!BVC20</f>
        <v>0</v>
      </c>
      <c r="BVD52" s="39">
        <f>Time!BVD20</f>
        <v>0</v>
      </c>
      <c r="BVE52" s="39">
        <f>Time!BVE20</f>
        <v>0</v>
      </c>
      <c r="BVF52" s="39">
        <f>Time!BVF20</f>
        <v>0</v>
      </c>
      <c r="BVG52" s="39">
        <f>Time!BVG20</f>
        <v>0</v>
      </c>
      <c r="BVH52" s="39">
        <f>Time!BVH20</f>
        <v>0</v>
      </c>
      <c r="BVI52" s="39">
        <f>Time!BVI20</f>
        <v>0</v>
      </c>
      <c r="BVJ52" s="39">
        <f>Time!BVJ20</f>
        <v>0</v>
      </c>
      <c r="BVK52" s="39">
        <f>Time!BVK20</f>
        <v>0</v>
      </c>
      <c r="BVL52" s="39">
        <f>Time!BVL20</f>
        <v>0</v>
      </c>
      <c r="BVM52" s="39">
        <f>Time!BVM20</f>
        <v>0</v>
      </c>
      <c r="BVN52" s="39">
        <f>Time!BVN20</f>
        <v>0</v>
      </c>
      <c r="BVO52" s="39">
        <f>Time!BVO20</f>
        <v>0</v>
      </c>
      <c r="BVP52" s="39">
        <f>Time!BVP20</f>
        <v>0</v>
      </c>
      <c r="BVQ52" s="39">
        <f>Time!BVQ20</f>
        <v>0</v>
      </c>
      <c r="BVR52" s="39">
        <f>Time!BVR20</f>
        <v>0</v>
      </c>
      <c r="BVS52" s="39">
        <f>Time!BVS20</f>
        <v>0</v>
      </c>
      <c r="BVT52" s="39">
        <f>Time!BVT20</f>
        <v>0</v>
      </c>
      <c r="BVU52" s="39">
        <f>Time!BVU20</f>
        <v>0</v>
      </c>
      <c r="BVV52" s="39">
        <f>Time!BVV20</f>
        <v>0</v>
      </c>
      <c r="BVW52" s="39">
        <f>Time!BVW20</f>
        <v>0</v>
      </c>
      <c r="BVX52" s="39">
        <f>Time!BVX20</f>
        <v>0</v>
      </c>
      <c r="BVY52" s="39">
        <f>Time!BVY20</f>
        <v>0</v>
      </c>
      <c r="BVZ52" s="39">
        <f>Time!BVZ20</f>
        <v>0</v>
      </c>
      <c r="BWA52" s="39">
        <f>Time!BWA20</f>
        <v>0</v>
      </c>
      <c r="BWB52" s="39">
        <f>Time!BWB20</f>
        <v>0</v>
      </c>
      <c r="BWC52" s="39">
        <f>Time!BWC20</f>
        <v>0</v>
      </c>
      <c r="BWD52" s="39">
        <f>Time!BWD20</f>
        <v>0</v>
      </c>
      <c r="BWE52" s="39">
        <f>Time!BWE20</f>
        <v>0</v>
      </c>
      <c r="BWF52" s="39">
        <f>Time!BWF20</f>
        <v>0</v>
      </c>
      <c r="BWG52" s="39">
        <f>Time!BWG20</f>
        <v>0</v>
      </c>
      <c r="BWH52" s="39">
        <f>Time!BWH20</f>
        <v>0</v>
      </c>
      <c r="BWI52" s="39">
        <f>Time!BWI20</f>
        <v>0</v>
      </c>
      <c r="BWJ52" s="39">
        <f>Time!BWJ20</f>
        <v>0</v>
      </c>
      <c r="BWK52" s="39">
        <f>Time!BWK20</f>
        <v>0</v>
      </c>
      <c r="BWL52" s="39">
        <f>Time!BWL20</f>
        <v>0</v>
      </c>
      <c r="BWM52" s="39">
        <f>Time!BWM20</f>
        <v>0</v>
      </c>
      <c r="BWN52" s="39">
        <f>Time!BWN20</f>
        <v>0</v>
      </c>
      <c r="BWO52" s="39">
        <f>Time!BWO20</f>
        <v>0</v>
      </c>
      <c r="BWP52" s="39">
        <f>Time!BWP20</f>
        <v>0</v>
      </c>
      <c r="BWQ52" s="39">
        <f>Time!BWQ20</f>
        <v>0</v>
      </c>
      <c r="BWR52" s="39">
        <f>Time!BWR20</f>
        <v>0</v>
      </c>
      <c r="BWS52" s="39">
        <f>Time!BWS20</f>
        <v>0</v>
      </c>
      <c r="BWT52" s="39">
        <f>Time!BWT20</f>
        <v>0</v>
      </c>
      <c r="BWU52" s="39">
        <f>Time!BWU20</f>
        <v>0</v>
      </c>
      <c r="BWV52" s="39">
        <f>Time!BWV20</f>
        <v>0</v>
      </c>
      <c r="BWW52" s="39">
        <f>Time!BWW20</f>
        <v>0</v>
      </c>
      <c r="BWX52" s="39">
        <f>Time!BWX20</f>
        <v>0</v>
      </c>
      <c r="BWY52" s="39">
        <f>Time!BWY20</f>
        <v>0</v>
      </c>
      <c r="BWZ52" s="39">
        <f>Time!BWZ20</f>
        <v>0</v>
      </c>
      <c r="BXA52" s="39">
        <f>Time!BXA20</f>
        <v>0</v>
      </c>
      <c r="BXB52" s="39">
        <f>Time!BXB20</f>
        <v>0</v>
      </c>
      <c r="BXC52" s="39">
        <f>Time!BXC20</f>
        <v>0</v>
      </c>
      <c r="BXD52" s="39">
        <f>Time!BXD20</f>
        <v>0</v>
      </c>
      <c r="BXE52" s="39">
        <f>Time!BXE20</f>
        <v>0</v>
      </c>
      <c r="BXF52" s="39">
        <f>Time!BXF20</f>
        <v>0</v>
      </c>
      <c r="BXG52" s="39">
        <f>Time!BXG20</f>
        <v>0</v>
      </c>
      <c r="BXH52" s="39">
        <f>Time!BXH20</f>
        <v>0</v>
      </c>
      <c r="BXI52" s="39">
        <f>Time!BXI20</f>
        <v>0</v>
      </c>
      <c r="BXJ52" s="39">
        <f>Time!BXJ20</f>
        <v>0</v>
      </c>
      <c r="BXK52" s="39">
        <f>Time!BXK20</f>
        <v>0</v>
      </c>
      <c r="BXL52" s="39">
        <f>Time!BXL20</f>
        <v>0</v>
      </c>
      <c r="BXM52" s="39">
        <f>Time!BXM20</f>
        <v>0</v>
      </c>
      <c r="BXN52" s="39">
        <f>Time!BXN20</f>
        <v>0</v>
      </c>
      <c r="BXO52" s="39">
        <f>Time!BXO20</f>
        <v>0</v>
      </c>
      <c r="BXP52" s="39">
        <f>Time!BXP20</f>
        <v>0</v>
      </c>
      <c r="BXQ52" s="39">
        <f>Time!BXQ20</f>
        <v>0</v>
      </c>
      <c r="BXR52" s="39">
        <f>Time!BXR20</f>
        <v>0</v>
      </c>
      <c r="BXS52" s="39">
        <f>Time!BXS20</f>
        <v>0</v>
      </c>
      <c r="BXT52" s="39">
        <f>Time!BXT20</f>
        <v>0</v>
      </c>
      <c r="BXU52" s="39">
        <f>Time!BXU20</f>
        <v>0</v>
      </c>
      <c r="BXV52" s="39">
        <f>Time!BXV20</f>
        <v>0</v>
      </c>
      <c r="BXW52" s="39">
        <f>Time!BXW20</f>
        <v>0</v>
      </c>
      <c r="BXX52" s="39">
        <f>Time!BXX20</f>
        <v>0</v>
      </c>
      <c r="BXY52" s="39">
        <f>Time!BXY20</f>
        <v>0</v>
      </c>
      <c r="BXZ52" s="39">
        <f>Time!BXZ20</f>
        <v>0</v>
      </c>
      <c r="BYA52" s="39">
        <f>Time!BYA20</f>
        <v>0</v>
      </c>
      <c r="BYB52" s="39">
        <f>Time!BYB20</f>
        <v>0</v>
      </c>
      <c r="BYC52" s="39">
        <f>Time!BYC20</f>
        <v>0</v>
      </c>
      <c r="BYD52" s="39">
        <f>Time!BYD20</f>
        <v>0</v>
      </c>
      <c r="BYE52" s="39">
        <f>Time!BYE20</f>
        <v>0</v>
      </c>
      <c r="BYF52" s="39">
        <f>Time!BYF20</f>
        <v>0</v>
      </c>
      <c r="BYG52" s="39">
        <f>Time!BYG20</f>
        <v>0</v>
      </c>
      <c r="BYH52" s="39">
        <f>Time!BYH20</f>
        <v>0</v>
      </c>
      <c r="BYI52" s="39">
        <f>Time!BYI20</f>
        <v>0</v>
      </c>
      <c r="BYJ52" s="39">
        <f>Time!BYJ20</f>
        <v>0</v>
      </c>
      <c r="BYK52" s="39">
        <f>Time!BYK20</f>
        <v>0</v>
      </c>
      <c r="BYL52" s="39">
        <f>Time!BYL20</f>
        <v>0</v>
      </c>
      <c r="BYM52" s="39">
        <f>Time!BYM20</f>
        <v>0</v>
      </c>
      <c r="BYN52" s="39">
        <f>Time!BYN20</f>
        <v>0</v>
      </c>
      <c r="BYO52" s="39">
        <f>Time!BYO20</f>
        <v>0</v>
      </c>
      <c r="BYP52" s="39">
        <f>Time!BYP20</f>
        <v>0</v>
      </c>
      <c r="BYQ52" s="39">
        <f>Time!BYQ20</f>
        <v>0</v>
      </c>
      <c r="BYR52" s="39">
        <f>Time!BYR20</f>
        <v>0</v>
      </c>
      <c r="BYS52" s="39">
        <f>Time!BYS20</f>
        <v>0</v>
      </c>
      <c r="BYT52" s="39">
        <f>Time!BYT20</f>
        <v>0</v>
      </c>
      <c r="BYU52" s="39">
        <f>Time!BYU20</f>
        <v>0</v>
      </c>
      <c r="BYV52" s="39">
        <f>Time!BYV20</f>
        <v>0</v>
      </c>
      <c r="BYW52" s="39">
        <f>Time!BYW20</f>
        <v>0</v>
      </c>
      <c r="BYX52" s="39">
        <f>Time!BYX20</f>
        <v>0</v>
      </c>
      <c r="BYY52" s="39">
        <f>Time!BYY20</f>
        <v>0</v>
      </c>
      <c r="BYZ52" s="39">
        <f>Time!BYZ20</f>
        <v>0</v>
      </c>
      <c r="BZA52" s="39">
        <f>Time!BZA20</f>
        <v>0</v>
      </c>
      <c r="BZB52" s="39">
        <f>Time!BZB20</f>
        <v>0</v>
      </c>
      <c r="BZC52" s="39">
        <f>Time!BZC20</f>
        <v>0</v>
      </c>
      <c r="BZD52" s="39">
        <f>Time!BZD20</f>
        <v>0</v>
      </c>
      <c r="BZE52" s="39">
        <f>Time!BZE20</f>
        <v>0</v>
      </c>
      <c r="BZF52" s="39">
        <f>Time!BZF20</f>
        <v>0</v>
      </c>
      <c r="BZG52" s="39">
        <f>Time!BZG20</f>
        <v>0</v>
      </c>
      <c r="BZH52" s="39">
        <f>Time!BZH20</f>
        <v>0</v>
      </c>
      <c r="BZI52" s="39">
        <f>Time!BZI20</f>
        <v>0</v>
      </c>
      <c r="BZJ52" s="39">
        <f>Time!BZJ20</f>
        <v>0</v>
      </c>
      <c r="BZK52" s="39">
        <f>Time!BZK20</f>
        <v>0</v>
      </c>
      <c r="BZL52" s="39">
        <f>Time!BZL20</f>
        <v>0</v>
      </c>
      <c r="BZM52" s="39">
        <f>Time!BZM20</f>
        <v>0</v>
      </c>
      <c r="BZN52" s="39">
        <f>Time!BZN20</f>
        <v>0</v>
      </c>
      <c r="BZO52" s="39">
        <f>Time!BZO20</f>
        <v>0</v>
      </c>
      <c r="BZP52" s="39">
        <f>Time!BZP20</f>
        <v>0</v>
      </c>
      <c r="BZQ52" s="39">
        <f>Time!BZQ20</f>
        <v>0</v>
      </c>
      <c r="BZR52" s="39">
        <f>Time!BZR20</f>
        <v>0</v>
      </c>
      <c r="BZS52" s="39">
        <f>Time!BZS20</f>
        <v>0</v>
      </c>
      <c r="BZT52" s="39">
        <f>Time!BZT20</f>
        <v>0</v>
      </c>
      <c r="BZU52" s="39">
        <f>Time!BZU20</f>
        <v>0</v>
      </c>
      <c r="BZV52" s="39">
        <f>Time!BZV20</f>
        <v>0</v>
      </c>
      <c r="BZW52" s="39">
        <f>Time!BZW20</f>
        <v>0</v>
      </c>
      <c r="BZX52" s="39">
        <f>Time!BZX20</f>
        <v>0</v>
      </c>
      <c r="BZY52" s="39">
        <f>Time!BZY20</f>
        <v>0</v>
      </c>
      <c r="BZZ52" s="39">
        <f>Time!BZZ20</f>
        <v>0</v>
      </c>
      <c r="CAA52" s="39">
        <f>Time!CAA20</f>
        <v>0</v>
      </c>
      <c r="CAB52" s="39">
        <f>Time!CAB20</f>
        <v>0</v>
      </c>
      <c r="CAC52" s="39">
        <f>Time!CAC20</f>
        <v>0</v>
      </c>
      <c r="CAD52" s="39">
        <f>Time!CAD20</f>
        <v>0</v>
      </c>
      <c r="CAE52" s="39">
        <f>Time!CAE20</f>
        <v>0</v>
      </c>
      <c r="CAF52" s="39">
        <f>Time!CAF20</f>
        <v>0</v>
      </c>
      <c r="CAG52" s="39">
        <f>Time!CAG20</f>
        <v>0</v>
      </c>
      <c r="CAH52" s="39">
        <f>Time!CAH20</f>
        <v>0</v>
      </c>
      <c r="CAI52" s="39">
        <f>Time!CAI20</f>
        <v>0</v>
      </c>
      <c r="CAJ52" s="39">
        <f>Time!CAJ20</f>
        <v>0</v>
      </c>
      <c r="CAK52" s="39">
        <f>Time!CAK20</f>
        <v>0</v>
      </c>
      <c r="CAL52" s="39">
        <f>Time!CAL20</f>
        <v>0</v>
      </c>
      <c r="CAM52" s="39">
        <f>Time!CAM20</f>
        <v>0</v>
      </c>
      <c r="CAN52" s="39">
        <f>Time!CAN20</f>
        <v>0</v>
      </c>
      <c r="CAO52" s="39">
        <f>Time!CAO20</f>
        <v>0</v>
      </c>
      <c r="CAP52" s="39">
        <f>Time!CAP20</f>
        <v>0</v>
      </c>
      <c r="CAQ52" s="39">
        <f>Time!CAQ20</f>
        <v>0</v>
      </c>
      <c r="CAR52" s="39">
        <f>Time!CAR20</f>
        <v>0</v>
      </c>
      <c r="CAS52" s="39">
        <f>Time!CAS20</f>
        <v>0</v>
      </c>
      <c r="CAT52" s="39">
        <f>Time!CAT20</f>
        <v>0</v>
      </c>
      <c r="CAU52" s="39">
        <f>Time!CAU20</f>
        <v>0</v>
      </c>
      <c r="CAV52" s="39">
        <f>Time!CAV20</f>
        <v>0</v>
      </c>
      <c r="CAW52" s="39">
        <f>Time!CAW20</f>
        <v>0</v>
      </c>
      <c r="CAX52" s="39">
        <f>Time!CAX20</f>
        <v>0</v>
      </c>
      <c r="CAY52" s="39">
        <f>Time!CAY20</f>
        <v>0</v>
      </c>
      <c r="CAZ52" s="39">
        <f>Time!CAZ20</f>
        <v>0</v>
      </c>
      <c r="CBA52" s="39">
        <f>Time!CBA20</f>
        <v>0</v>
      </c>
      <c r="CBB52" s="39">
        <f>Time!CBB20</f>
        <v>0</v>
      </c>
      <c r="CBC52" s="39">
        <f>Time!CBC20</f>
        <v>0</v>
      </c>
      <c r="CBD52" s="39">
        <f>Time!CBD20</f>
        <v>0</v>
      </c>
      <c r="CBE52" s="39">
        <f>Time!CBE20</f>
        <v>0</v>
      </c>
      <c r="CBF52" s="39">
        <f>Time!CBF20</f>
        <v>0</v>
      </c>
      <c r="CBG52" s="39">
        <f>Time!CBG20</f>
        <v>0</v>
      </c>
      <c r="CBH52" s="39">
        <f>Time!CBH20</f>
        <v>0</v>
      </c>
      <c r="CBI52" s="39">
        <f>Time!CBI20</f>
        <v>0</v>
      </c>
      <c r="CBJ52" s="39">
        <f>Time!CBJ20</f>
        <v>0</v>
      </c>
      <c r="CBK52" s="39">
        <f>Time!CBK20</f>
        <v>0</v>
      </c>
      <c r="CBL52" s="39">
        <f>Time!CBL20</f>
        <v>0</v>
      </c>
      <c r="CBM52" s="39">
        <f>Time!CBM20</f>
        <v>0</v>
      </c>
      <c r="CBN52" s="39">
        <f>Time!CBN20</f>
        <v>0</v>
      </c>
      <c r="CBO52" s="39">
        <f>Time!CBO20</f>
        <v>0</v>
      </c>
      <c r="CBP52" s="39">
        <f>Time!CBP20</f>
        <v>0</v>
      </c>
      <c r="CBQ52" s="39">
        <f>Time!CBQ20</f>
        <v>0</v>
      </c>
      <c r="CBR52" s="39">
        <f>Time!CBR20</f>
        <v>0</v>
      </c>
      <c r="CBS52" s="39">
        <f>Time!CBS20</f>
        <v>0</v>
      </c>
      <c r="CBT52" s="39">
        <f>Time!CBT20</f>
        <v>0</v>
      </c>
      <c r="CBU52" s="39">
        <f>Time!CBU20</f>
        <v>0</v>
      </c>
      <c r="CBV52" s="39">
        <f>Time!CBV20</f>
        <v>0</v>
      </c>
      <c r="CBW52" s="39">
        <f>Time!CBW20</f>
        <v>0</v>
      </c>
      <c r="CBX52" s="39">
        <f>Time!CBX20</f>
        <v>0</v>
      </c>
      <c r="CBY52" s="39">
        <f>Time!CBY20</f>
        <v>0</v>
      </c>
      <c r="CBZ52" s="39">
        <f>Time!CBZ20</f>
        <v>0</v>
      </c>
      <c r="CCA52" s="39">
        <f>Time!CCA20</f>
        <v>0</v>
      </c>
      <c r="CCB52" s="39">
        <f>Time!CCB20</f>
        <v>0</v>
      </c>
      <c r="CCC52" s="39">
        <f>Time!CCC20</f>
        <v>0</v>
      </c>
      <c r="CCD52" s="39">
        <f>Time!CCD20</f>
        <v>0</v>
      </c>
      <c r="CCE52" s="39">
        <f>Time!CCE20</f>
        <v>0</v>
      </c>
      <c r="CCF52" s="39">
        <f>Time!CCF20</f>
        <v>0</v>
      </c>
      <c r="CCG52" s="39">
        <f>Time!CCG20</f>
        <v>0</v>
      </c>
      <c r="CCH52" s="39">
        <f>Time!CCH20</f>
        <v>0</v>
      </c>
      <c r="CCI52" s="39">
        <f>Time!CCI20</f>
        <v>0</v>
      </c>
      <c r="CCJ52" s="39">
        <f>Time!CCJ20</f>
        <v>0</v>
      </c>
      <c r="CCK52" s="39">
        <f>Time!CCK20</f>
        <v>0</v>
      </c>
      <c r="CCL52" s="39">
        <f>Time!CCL20</f>
        <v>0</v>
      </c>
      <c r="CCM52" s="39">
        <f>Time!CCM20</f>
        <v>0</v>
      </c>
      <c r="CCN52" s="39">
        <f>Time!CCN20</f>
        <v>0</v>
      </c>
      <c r="CCO52" s="39">
        <f>Time!CCO20</f>
        <v>0</v>
      </c>
      <c r="CCP52" s="39">
        <f>Time!CCP20</f>
        <v>0</v>
      </c>
      <c r="CCQ52" s="39">
        <f>Time!CCQ20</f>
        <v>0</v>
      </c>
      <c r="CCR52" s="39">
        <f>Time!CCR20</f>
        <v>0</v>
      </c>
      <c r="CCS52" s="39">
        <f>Time!CCS20</f>
        <v>0</v>
      </c>
      <c r="CCT52" s="39">
        <f>Time!CCT20</f>
        <v>0</v>
      </c>
      <c r="CCU52" s="39">
        <f>Time!CCU20</f>
        <v>0</v>
      </c>
      <c r="CCV52" s="39">
        <f>Time!CCV20</f>
        <v>0</v>
      </c>
      <c r="CCW52" s="39">
        <f>Time!CCW20</f>
        <v>0</v>
      </c>
      <c r="CCX52" s="39">
        <f>Time!CCX20</f>
        <v>0</v>
      </c>
      <c r="CCY52" s="39">
        <f>Time!CCY20</f>
        <v>0</v>
      </c>
      <c r="CCZ52" s="39">
        <f>Time!CCZ20</f>
        <v>0</v>
      </c>
      <c r="CDA52" s="39">
        <f>Time!CDA20</f>
        <v>0</v>
      </c>
      <c r="CDB52" s="39">
        <f>Time!CDB20</f>
        <v>0</v>
      </c>
      <c r="CDC52" s="39">
        <f>Time!CDC20</f>
        <v>0</v>
      </c>
      <c r="CDD52" s="39">
        <f>Time!CDD20</f>
        <v>0</v>
      </c>
      <c r="CDE52" s="39">
        <f>Time!CDE20</f>
        <v>0</v>
      </c>
      <c r="CDF52" s="39">
        <f>Time!CDF20</f>
        <v>0</v>
      </c>
      <c r="CDG52" s="39">
        <f>Time!CDG20</f>
        <v>0</v>
      </c>
      <c r="CDH52" s="39">
        <f>Time!CDH20</f>
        <v>0</v>
      </c>
      <c r="CDI52" s="39">
        <f>Time!CDI20</f>
        <v>0</v>
      </c>
      <c r="CDJ52" s="39">
        <f>Time!CDJ20</f>
        <v>0</v>
      </c>
      <c r="CDK52" s="39">
        <f>Time!CDK20</f>
        <v>0</v>
      </c>
      <c r="CDL52" s="39">
        <f>Time!CDL20</f>
        <v>0</v>
      </c>
      <c r="CDM52" s="39">
        <f>Time!CDM20</f>
        <v>0</v>
      </c>
      <c r="CDN52" s="39">
        <f>Time!CDN20</f>
        <v>0</v>
      </c>
      <c r="CDO52" s="39">
        <f>Time!CDO20</f>
        <v>0</v>
      </c>
      <c r="CDP52" s="39">
        <f>Time!CDP20</f>
        <v>0</v>
      </c>
      <c r="CDQ52" s="39">
        <f>Time!CDQ20</f>
        <v>0</v>
      </c>
      <c r="CDR52" s="39">
        <f>Time!CDR20</f>
        <v>0</v>
      </c>
      <c r="CDS52" s="39">
        <f>Time!CDS20</f>
        <v>0</v>
      </c>
      <c r="CDT52" s="39">
        <f>Time!CDT20</f>
        <v>0</v>
      </c>
      <c r="CDU52" s="39">
        <f>Time!CDU20</f>
        <v>0</v>
      </c>
      <c r="CDV52" s="39">
        <f>Time!CDV20</f>
        <v>0</v>
      </c>
      <c r="CDW52" s="39">
        <f>Time!CDW20</f>
        <v>0</v>
      </c>
      <c r="CDX52" s="39">
        <f>Time!CDX20</f>
        <v>0</v>
      </c>
      <c r="CDY52" s="39">
        <f>Time!CDY20</f>
        <v>0</v>
      </c>
      <c r="CDZ52" s="39">
        <f>Time!CDZ20</f>
        <v>0</v>
      </c>
      <c r="CEA52" s="39">
        <f>Time!CEA20</f>
        <v>0</v>
      </c>
      <c r="CEB52" s="39">
        <f>Time!CEB20</f>
        <v>0</v>
      </c>
      <c r="CEC52" s="39">
        <f>Time!CEC20</f>
        <v>0</v>
      </c>
      <c r="CED52" s="39">
        <f>Time!CED20</f>
        <v>0</v>
      </c>
      <c r="CEE52" s="39">
        <f>Time!CEE20</f>
        <v>0</v>
      </c>
      <c r="CEF52" s="39">
        <f>Time!CEF20</f>
        <v>0</v>
      </c>
      <c r="CEG52" s="39">
        <f>Time!CEG20</f>
        <v>0</v>
      </c>
      <c r="CEH52" s="39">
        <f>Time!CEH20</f>
        <v>0</v>
      </c>
      <c r="CEI52" s="39">
        <f>Time!CEI20</f>
        <v>0</v>
      </c>
      <c r="CEJ52" s="39">
        <f>Time!CEJ20</f>
        <v>0</v>
      </c>
      <c r="CEK52" s="39">
        <f>Time!CEK20</f>
        <v>0</v>
      </c>
      <c r="CEL52" s="39">
        <f>Time!CEL20</f>
        <v>0</v>
      </c>
      <c r="CEM52" s="39">
        <f>Time!CEM20</f>
        <v>0</v>
      </c>
      <c r="CEN52" s="39">
        <f>Time!CEN20</f>
        <v>0</v>
      </c>
      <c r="CEO52" s="39">
        <f>Time!CEO20</f>
        <v>0</v>
      </c>
      <c r="CEP52" s="39">
        <f>Time!CEP20</f>
        <v>0</v>
      </c>
      <c r="CEQ52" s="39">
        <f>Time!CEQ20</f>
        <v>0</v>
      </c>
      <c r="CER52" s="39">
        <f>Time!CER20</f>
        <v>0</v>
      </c>
      <c r="CES52" s="39">
        <f>Time!CES20</f>
        <v>0</v>
      </c>
      <c r="CET52" s="39">
        <f>Time!CET20</f>
        <v>0</v>
      </c>
      <c r="CEU52" s="39">
        <f>Time!CEU20</f>
        <v>0</v>
      </c>
      <c r="CEV52" s="39">
        <f>Time!CEV20</f>
        <v>0</v>
      </c>
      <c r="CEW52" s="39">
        <f>Time!CEW20</f>
        <v>0</v>
      </c>
      <c r="CEX52" s="39">
        <f>Time!CEX20</f>
        <v>0</v>
      </c>
      <c r="CEY52" s="39">
        <f>Time!CEY20</f>
        <v>0</v>
      </c>
      <c r="CEZ52" s="39">
        <f>Time!CEZ20</f>
        <v>0</v>
      </c>
      <c r="CFA52" s="39">
        <f>Time!CFA20</f>
        <v>0</v>
      </c>
      <c r="CFB52" s="39">
        <f>Time!CFB20</f>
        <v>0</v>
      </c>
      <c r="CFC52" s="39">
        <f>Time!CFC20</f>
        <v>0</v>
      </c>
      <c r="CFD52" s="39">
        <f>Time!CFD20</f>
        <v>0</v>
      </c>
      <c r="CFE52" s="39">
        <f>Time!CFE20</f>
        <v>0</v>
      </c>
      <c r="CFF52" s="39">
        <f>Time!CFF20</f>
        <v>0</v>
      </c>
      <c r="CFG52" s="39">
        <f>Time!CFG20</f>
        <v>0</v>
      </c>
      <c r="CFH52" s="39">
        <f>Time!CFH20</f>
        <v>0</v>
      </c>
      <c r="CFI52" s="39">
        <f>Time!CFI20</f>
        <v>0</v>
      </c>
      <c r="CFJ52" s="39">
        <f>Time!CFJ20</f>
        <v>0</v>
      </c>
      <c r="CFK52" s="39">
        <f>Time!CFK20</f>
        <v>0</v>
      </c>
      <c r="CFL52" s="39">
        <f>Time!CFL20</f>
        <v>0</v>
      </c>
      <c r="CFM52" s="39">
        <f>Time!CFM20</f>
        <v>0</v>
      </c>
      <c r="CFN52" s="39">
        <f>Time!CFN20</f>
        <v>0</v>
      </c>
      <c r="CFO52" s="39">
        <f>Time!CFO20</f>
        <v>0</v>
      </c>
      <c r="CFP52" s="39">
        <f>Time!CFP20</f>
        <v>0</v>
      </c>
      <c r="CFQ52" s="39">
        <f>Time!CFQ20</f>
        <v>0</v>
      </c>
      <c r="CFR52" s="39">
        <f>Time!CFR20</f>
        <v>0</v>
      </c>
      <c r="CFS52" s="39">
        <f>Time!CFS20</f>
        <v>0</v>
      </c>
      <c r="CFT52" s="39">
        <f>Time!CFT20</f>
        <v>0</v>
      </c>
      <c r="CFU52" s="39">
        <f>Time!CFU20</f>
        <v>0</v>
      </c>
      <c r="CFV52" s="39">
        <f>Time!CFV20</f>
        <v>0</v>
      </c>
      <c r="CFW52" s="39">
        <f>Time!CFW20</f>
        <v>0</v>
      </c>
      <c r="CFX52" s="39">
        <f>Time!CFX20</f>
        <v>0</v>
      </c>
      <c r="CFY52" s="39">
        <f>Time!CFY20</f>
        <v>0</v>
      </c>
      <c r="CFZ52" s="39">
        <f>Time!CFZ20</f>
        <v>0</v>
      </c>
      <c r="CGA52" s="39">
        <f>Time!CGA20</f>
        <v>0</v>
      </c>
      <c r="CGB52" s="39">
        <f>Time!CGB20</f>
        <v>0</v>
      </c>
      <c r="CGC52" s="39">
        <f>Time!CGC20</f>
        <v>0</v>
      </c>
      <c r="CGD52" s="39">
        <f>Time!CGD20</f>
        <v>0</v>
      </c>
      <c r="CGE52" s="39">
        <f>Time!CGE20</f>
        <v>0</v>
      </c>
      <c r="CGF52" s="39">
        <f>Time!CGF20</f>
        <v>0</v>
      </c>
      <c r="CGG52" s="39">
        <f>Time!CGG20</f>
        <v>0</v>
      </c>
      <c r="CGH52" s="39">
        <f>Time!CGH20</f>
        <v>0</v>
      </c>
      <c r="CGI52" s="39">
        <f>Time!CGI20</f>
        <v>0</v>
      </c>
      <c r="CGJ52" s="39">
        <f>Time!CGJ20</f>
        <v>0</v>
      </c>
      <c r="CGK52" s="39">
        <f>Time!CGK20</f>
        <v>0</v>
      </c>
      <c r="CGL52" s="39">
        <f>Time!CGL20</f>
        <v>0</v>
      </c>
      <c r="CGM52" s="39">
        <f>Time!CGM20</f>
        <v>0</v>
      </c>
      <c r="CGN52" s="39">
        <f>Time!CGN20</f>
        <v>0</v>
      </c>
      <c r="CGO52" s="39">
        <f>Time!CGO20</f>
        <v>0</v>
      </c>
      <c r="CGP52" s="39">
        <f>Time!CGP20</f>
        <v>0</v>
      </c>
      <c r="CGQ52" s="39">
        <f>Time!CGQ20</f>
        <v>0</v>
      </c>
      <c r="CGR52" s="39">
        <f>Time!CGR20</f>
        <v>0</v>
      </c>
      <c r="CGS52" s="39">
        <f>Time!CGS20</f>
        <v>0</v>
      </c>
      <c r="CGT52" s="39">
        <f>Time!CGT20</f>
        <v>0</v>
      </c>
      <c r="CGU52" s="39">
        <f>Time!CGU20</f>
        <v>0</v>
      </c>
      <c r="CGV52" s="39">
        <f>Time!CGV20</f>
        <v>0</v>
      </c>
      <c r="CGW52" s="39">
        <f>Time!CGW20</f>
        <v>0</v>
      </c>
      <c r="CGX52" s="39">
        <f>Time!CGX20</f>
        <v>0</v>
      </c>
      <c r="CGY52" s="39">
        <f>Time!CGY20</f>
        <v>0</v>
      </c>
      <c r="CGZ52" s="39">
        <f>Time!CGZ20</f>
        <v>0</v>
      </c>
      <c r="CHA52" s="39">
        <f>Time!CHA20</f>
        <v>0</v>
      </c>
      <c r="CHB52" s="39">
        <f>Time!CHB20</f>
        <v>0</v>
      </c>
      <c r="CHC52" s="39">
        <f>Time!CHC20</f>
        <v>0</v>
      </c>
      <c r="CHD52" s="39">
        <f>Time!CHD20</f>
        <v>0</v>
      </c>
      <c r="CHE52" s="39">
        <f>Time!CHE20</f>
        <v>0</v>
      </c>
      <c r="CHF52" s="39">
        <f>Time!CHF20</f>
        <v>0</v>
      </c>
      <c r="CHG52" s="39">
        <f>Time!CHG20</f>
        <v>0</v>
      </c>
      <c r="CHH52" s="39">
        <f>Time!CHH20</f>
        <v>0</v>
      </c>
      <c r="CHI52" s="39">
        <f>Time!CHI20</f>
        <v>0</v>
      </c>
      <c r="CHJ52" s="39">
        <f>Time!CHJ20</f>
        <v>0</v>
      </c>
      <c r="CHK52" s="39">
        <f>Time!CHK20</f>
        <v>0</v>
      </c>
      <c r="CHL52" s="39">
        <f>Time!CHL20</f>
        <v>0</v>
      </c>
      <c r="CHM52" s="39">
        <f>Time!CHM20</f>
        <v>0</v>
      </c>
      <c r="CHN52" s="39">
        <f>Time!CHN20</f>
        <v>0</v>
      </c>
      <c r="CHO52" s="39">
        <f>Time!CHO20</f>
        <v>0</v>
      </c>
      <c r="CHP52" s="39">
        <f>Time!CHP20</f>
        <v>0</v>
      </c>
      <c r="CHQ52" s="39">
        <f>Time!CHQ20</f>
        <v>0</v>
      </c>
      <c r="CHR52" s="39">
        <f>Time!CHR20</f>
        <v>0</v>
      </c>
      <c r="CHS52" s="39">
        <f>Time!CHS20</f>
        <v>0</v>
      </c>
      <c r="CHT52" s="39">
        <f>Time!CHT20</f>
        <v>0</v>
      </c>
      <c r="CHU52" s="39">
        <f>Time!CHU20</f>
        <v>0</v>
      </c>
      <c r="CHV52" s="39">
        <f>Time!CHV20</f>
        <v>0</v>
      </c>
      <c r="CHW52" s="39">
        <f>Time!CHW20</f>
        <v>0</v>
      </c>
      <c r="CHX52" s="39">
        <f>Time!CHX20</f>
        <v>0</v>
      </c>
      <c r="CHY52" s="39">
        <f>Time!CHY20</f>
        <v>0</v>
      </c>
      <c r="CHZ52" s="39">
        <f>Time!CHZ20</f>
        <v>0</v>
      </c>
      <c r="CIA52" s="39">
        <f>Time!CIA20</f>
        <v>0</v>
      </c>
      <c r="CIB52" s="39">
        <f>Time!CIB20</f>
        <v>0</v>
      </c>
      <c r="CIC52" s="39">
        <f>Time!CIC20</f>
        <v>0</v>
      </c>
      <c r="CID52" s="39">
        <f>Time!CID20</f>
        <v>0</v>
      </c>
      <c r="CIE52" s="39">
        <f>Time!CIE20</f>
        <v>0</v>
      </c>
      <c r="CIF52" s="39">
        <f>Time!CIF20</f>
        <v>0</v>
      </c>
      <c r="CIG52" s="39">
        <f>Time!CIG20</f>
        <v>0</v>
      </c>
      <c r="CIH52" s="39">
        <f>Time!CIH20</f>
        <v>0</v>
      </c>
      <c r="CII52" s="39">
        <f>Time!CII20</f>
        <v>0</v>
      </c>
      <c r="CIJ52" s="39">
        <f>Time!CIJ20</f>
        <v>0</v>
      </c>
      <c r="CIK52" s="39">
        <f>Time!CIK20</f>
        <v>0</v>
      </c>
      <c r="CIL52" s="39">
        <f>Time!CIL20</f>
        <v>0</v>
      </c>
      <c r="CIM52" s="39">
        <f>Time!CIM20</f>
        <v>0</v>
      </c>
      <c r="CIN52" s="39">
        <f>Time!CIN20</f>
        <v>0</v>
      </c>
      <c r="CIO52" s="39">
        <f>Time!CIO20</f>
        <v>0</v>
      </c>
      <c r="CIP52" s="39">
        <f>Time!CIP20</f>
        <v>0</v>
      </c>
      <c r="CIQ52" s="39">
        <f>Time!CIQ20</f>
        <v>0</v>
      </c>
      <c r="CIR52" s="39">
        <f>Time!CIR20</f>
        <v>0</v>
      </c>
      <c r="CIS52" s="39">
        <f>Time!CIS20</f>
        <v>0</v>
      </c>
      <c r="CIT52" s="39">
        <f>Time!CIT20</f>
        <v>0</v>
      </c>
      <c r="CIU52" s="39">
        <f>Time!CIU20</f>
        <v>0</v>
      </c>
      <c r="CIV52" s="39">
        <f>Time!CIV20</f>
        <v>0</v>
      </c>
      <c r="CIW52" s="39">
        <f>Time!CIW20</f>
        <v>0</v>
      </c>
      <c r="CIX52" s="39">
        <f>Time!CIX20</f>
        <v>0</v>
      </c>
      <c r="CIY52" s="39">
        <f>Time!CIY20</f>
        <v>0</v>
      </c>
      <c r="CIZ52" s="39">
        <f>Time!CIZ20</f>
        <v>0</v>
      </c>
      <c r="CJA52" s="39">
        <f>Time!CJA20</f>
        <v>0</v>
      </c>
      <c r="CJB52" s="39">
        <f>Time!CJB20</f>
        <v>0</v>
      </c>
      <c r="CJC52" s="39">
        <f>Time!CJC20</f>
        <v>0</v>
      </c>
      <c r="CJD52" s="39">
        <f>Time!CJD20</f>
        <v>0</v>
      </c>
      <c r="CJE52" s="39">
        <f>Time!CJE20</f>
        <v>0</v>
      </c>
      <c r="CJF52" s="39">
        <f>Time!CJF20</f>
        <v>0</v>
      </c>
      <c r="CJG52" s="39">
        <f>Time!CJG20</f>
        <v>0</v>
      </c>
      <c r="CJH52" s="39">
        <f>Time!CJH20</f>
        <v>0</v>
      </c>
      <c r="CJI52" s="39">
        <f>Time!CJI20</f>
        <v>0</v>
      </c>
      <c r="CJJ52" s="39">
        <f>Time!CJJ20</f>
        <v>0</v>
      </c>
      <c r="CJK52" s="39">
        <f>Time!CJK20</f>
        <v>0</v>
      </c>
      <c r="CJL52" s="39">
        <f>Time!CJL20</f>
        <v>0</v>
      </c>
      <c r="CJM52" s="39">
        <f>Time!CJM20</f>
        <v>0</v>
      </c>
      <c r="CJN52" s="39">
        <f>Time!CJN20</f>
        <v>0</v>
      </c>
      <c r="CJO52" s="39">
        <f>Time!CJO20</f>
        <v>0</v>
      </c>
      <c r="CJP52" s="39">
        <f>Time!CJP20</f>
        <v>0</v>
      </c>
      <c r="CJQ52" s="39">
        <f>Time!CJQ20</f>
        <v>0</v>
      </c>
      <c r="CJR52" s="39">
        <f>Time!CJR20</f>
        <v>0</v>
      </c>
      <c r="CJS52" s="39">
        <f>Time!CJS20</f>
        <v>0</v>
      </c>
      <c r="CJT52" s="39">
        <f>Time!CJT20</f>
        <v>0</v>
      </c>
      <c r="CJU52" s="39">
        <f>Time!CJU20</f>
        <v>0</v>
      </c>
      <c r="CJV52" s="39">
        <f>Time!CJV20</f>
        <v>0</v>
      </c>
      <c r="CJW52" s="39">
        <f>Time!CJW20</f>
        <v>0</v>
      </c>
      <c r="CJX52" s="39">
        <f>Time!CJX20</f>
        <v>0</v>
      </c>
      <c r="CJY52" s="39">
        <f>Time!CJY20</f>
        <v>0</v>
      </c>
      <c r="CJZ52" s="39">
        <f>Time!CJZ20</f>
        <v>0</v>
      </c>
      <c r="CKA52" s="39">
        <f>Time!CKA20</f>
        <v>0</v>
      </c>
      <c r="CKB52" s="39">
        <f>Time!CKB20</f>
        <v>0</v>
      </c>
      <c r="CKC52" s="39">
        <f>Time!CKC20</f>
        <v>0</v>
      </c>
      <c r="CKD52" s="39">
        <f>Time!CKD20</f>
        <v>0</v>
      </c>
      <c r="CKE52" s="39">
        <f>Time!CKE20</f>
        <v>0</v>
      </c>
      <c r="CKF52" s="39">
        <f>Time!CKF20</f>
        <v>0</v>
      </c>
      <c r="CKG52" s="39">
        <f>Time!CKG20</f>
        <v>0</v>
      </c>
      <c r="CKH52" s="39">
        <f>Time!CKH20</f>
        <v>0</v>
      </c>
      <c r="CKI52" s="39">
        <f>Time!CKI20</f>
        <v>0</v>
      </c>
      <c r="CKJ52" s="39">
        <f>Time!CKJ20</f>
        <v>0</v>
      </c>
      <c r="CKK52" s="39">
        <f>Time!CKK20</f>
        <v>0</v>
      </c>
      <c r="CKL52" s="39">
        <f>Time!CKL20</f>
        <v>0</v>
      </c>
      <c r="CKM52" s="39">
        <f>Time!CKM20</f>
        <v>0</v>
      </c>
      <c r="CKN52" s="39">
        <f>Time!CKN20</f>
        <v>0</v>
      </c>
      <c r="CKO52" s="39">
        <f>Time!CKO20</f>
        <v>0</v>
      </c>
      <c r="CKP52" s="39">
        <f>Time!CKP20</f>
        <v>0</v>
      </c>
      <c r="CKQ52" s="39">
        <f>Time!CKQ20</f>
        <v>0</v>
      </c>
      <c r="CKR52" s="39">
        <f>Time!CKR20</f>
        <v>0</v>
      </c>
      <c r="CKS52" s="39">
        <f>Time!CKS20</f>
        <v>0</v>
      </c>
      <c r="CKT52" s="39">
        <f>Time!CKT20</f>
        <v>0</v>
      </c>
      <c r="CKU52" s="39">
        <f>Time!CKU20</f>
        <v>0</v>
      </c>
      <c r="CKV52" s="39">
        <f>Time!CKV20</f>
        <v>0</v>
      </c>
      <c r="CKW52" s="39">
        <f>Time!CKW20</f>
        <v>0</v>
      </c>
      <c r="CKX52" s="39">
        <f>Time!CKX20</f>
        <v>0</v>
      </c>
      <c r="CKY52" s="39">
        <f>Time!CKY20</f>
        <v>0</v>
      </c>
      <c r="CKZ52" s="39">
        <f>Time!CKZ20</f>
        <v>0</v>
      </c>
      <c r="CLA52" s="39">
        <f>Time!CLA20</f>
        <v>0</v>
      </c>
      <c r="CLB52" s="39">
        <f>Time!CLB20</f>
        <v>0</v>
      </c>
      <c r="CLC52" s="39">
        <f>Time!CLC20</f>
        <v>0</v>
      </c>
      <c r="CLD52" s="39">
        <f>Time!CLD20</f>
        <v>0</v>
      </c>
      <c r="CLE52" s="39">
        <f>Time!CLE20</f>
        <v>0</v>
      </c>
      <c r="CLF52" s="39">
        <f>Time!CLF20</f>
        <v>0</v>
      </c>
      <c r="CLG52" s="39">
        <f>Time!CLG20</f>
        <v>0</v>
      </c>
      <c r="CLH52" s="39">
        <f>Time!CLH20</f>
        <v>0</v>
      </c>
      <c r="CLI52" s="39">
        <f>Time!CLI20</f>
        <v>0</v>
      </c>
      <c r="CLJ52" s="39">
        <f>Time!CLJ20</f>
        <v>0</v>
      </c>
      <c r="CLK52" s="39">
        <f>Time!CLK20</f>
        <v>0</v>
      </c>
      <c r="CLL52" s="39">
        <f>Time!CLL20</f>
        <v>0</v>
      </c>
      <c r="CLM52" s="39">
        <f>Time!CLM20</f>
        <v>0</v>
      </c>
      <c r="CLN52" s="39">
        <f>Time!CLN20</f>
        <v>0</v>
      </c>
      <c r="CLO52" s="39">
        <f>Time!CLO20</f>
        <v>0</v>
      </c>
      <c r="CLP52" s="39">
        <f>Time!CLP20</f>
        <v>0</v>
      </c>
      <c r="CLQ52" s="39">
        <f>Time!CLQ20</f>
        <v>0</v>
      </c>
      <c r="CLR52" s="39">
        <f>Time!CLR20</f>
        <v>0</v>
      </c>
      <c r="CLS52" s="39">
        <f>Time!CLS20</f>
        <v>0</v>
      </c>
      <c r="CLT52" s="39">
        <f>Time!CLT20</f>
        <v>0</v>
      </c>
      <c r="CLU52" s="39">
        <f>Time!CLU20</f>
        <v>0</v>
      </c>
      <c r="CLV52" s="39">
        <f>Time!CLV20</f>
        <v>0</v>
      </c>
      <c r="CLW52" s="39">
        <f>Time!CLW20</f>
        <v>0</v>
      </c>
      <c r="CLX52" s="39">
        <f>Time!CLX20</f>
        <v>0</v>
      </c>
      <c r="CLY52" s="39">
        <f>Time!CLY20</f>
        <v>0</v>
      </c>
      <c r="CLZ52" s="39">
        <f>Time!CLZ20</f>
        <v>0</v>
      </c>
      <c r="CMA52" s="39">
        <f>Time!CMA20</f>
        <v>0</v>
      </c>
      <c r="CMB52" s="39">
        <f>Time!CMB20</f>
        <v>0</v>
      </c>
      <c r="CMC52" s="39">
        <f>Time!CMC20</f>
        <v>0</v>
      </c>
      <c r="CMD52" s="39">
        <f>Time!CMD20</f>
        <v>0</v>
      </c>
      <c r="CME52" s="39">
        <f>Time!CME20</f>
        <v>0</v>
      </c>
      <c r="CMF52" s="39">
        <f>Time!CMF20</f>
        <v>0</v>
      </c>
      <c r="CMG52" s="39">
        <f>Time!CMG20</f>
        <v>0</v>
      </c>
      <c r="CMH52" s="39">
        <f>Time!CMH20</f>
        <v>0</v>
      </c>
      <c r="CMI52" s="39">
        <f>Time!CMI20</f>
        <v>0</v>
      </c>
      <c r="CMJ52" s="39">
        <f>Time!CMJ20</f>
        <v>0</v>
      </c>
      <c r="CMK52" s="39">
        <f>Time!CMK20</f>
        <v>0</v>
      </c>
      <c r="CML52" s="39">
        <f>Time!CML20</f>
        <v>0</v>
      </c>
      <c r="CMM52" s="39">
        <f>Time!CMM20</f>
        <v>0</v>
      </c>
      <c r="CMN52" s="39">
        <f>Time!CMN20</f>
        <v>0</v>
      </c>
      <c r="CMO52" s="39">
        <f>Time!CMO20</f>
        <v>0</v>
      </c>
      <c r="CMP52" s="39">
        <f>Time!CMP20</f>
        <v>0</v>
      </c>
      <c r="CMQ52" s="39">
        <f>Time!CMQ20</f>
        <v>0</v>
      </c>
      <c r="CMR52" s="39">
        <f>Time!CMR20</f>
        <v>0</v>
      </c>
      <c r="CMS52" s="39">
        <f>Time!CMS20</f>
        <v>0</v>
      </c>
      <c r="CMT52" s="39">
        <f>Time!CMT20</f>
        <v>0</v>
      </c>
      <c r="CMU52" s="39">
        <f>Time!CMU20</f>
        <v>0</v>
      </c>
      <c r="CMV52" s="39">
        <f>Time!CMV20</f>
        <v>0</v>
      </c>
      <c r="CMW52" s="39">
        <f>Time!CMW20</f>
        <v>0</v>
      </c>
      <c r="CMX52" s="39">
        <f>Time!CMX20</f>
        <v>0</v>
      </c>
      <c r="CMY52" s="39">
        <f>Time!CMY20</f>
        <v>0</v>
      </c>
      <c r="CMZ52" s="39">
        <f>Time!CMZ20</f>
        <v>0</v>
      </c>
      <c r="CNA52" s="39">
        <f>Time!CNA20</f>
        <v>0</v>
      </c>
      <c r="CNB52" s="39">
        <f>Time!CNB20</f>
        <v>0</v>
      </c>
      <c r="CNC52" s="39">
        <f>Time!CNC20</f>
        <v>0</v>
      </c>
      <c r="CND52" s="39">
        <f>Time!CND20</f>
        <v>0</v>
      </c>
      <c r="CNE52" s="39">
        <f>Time!CNE20</f>
        <v>0</v>
      </c>
      <c r="CNF52" s="39">
        <f>Time!CNF20</f>
        <v>0</v>
      </c>
      <c r="CNG52" s="39">
        <f>Time!CNG20</f>
        <v>0</v>
      </c>
      <c r="CNH52" s="39">
        <f>Time!CNH20</f>
        <v>0</v>
      </c>
      <c r="CNI52" s="39">
        <f>Time!CNI20</f>
        <v>0</v>
      </c>
      <c r="CNJ52" s="39">
        <f>Time!CNJ20</f>
        <v>0</v>
      </c>
      <c r="CNK52" s="39">
        <f>Time!CNK20</f>
        <v>0</v>
      </c>
      <c r="CNL52" s="39">
        <f>Time!CNL20</f>
        <v>0</v>
      </c>
      <c r="CNM52" s="39">
        <f>Time!CNM20</f>
        <v>0</v>
      </c>
      <c r="CNN52" s="39">
        <f>Time!CNN20</f>
        <v>0</v>
      </c>
      <c r="CNO52" s="39">
        <f>Time!CNO20</f>
        <v>0</v>
      </c>
      <c r="CNP52" s="39">
        <f>Time!CNP20</f>
        <v>0</v>
      </c>
      <c r="CNQ52" s="39">
        <f>Time!CNQ20</f>
        <v>0</v>
      </c>
      <c r="CNR52" s="39">
        <f>Time!CNR20</f>
        <v>0</v>
      </c>
      <c r="CNS52" s="39">
        <f>Time!CNS20</f>
        <v>0</v>
      </c>
      <c r="CNT52" s="39">
        <f>Time!CNT20</f>
        <v>0</v>
      </c>
      <c r="CNU52" s="39">
        <f>Time!CNU20</f>
        <v>0</v>
      </c>
      <c r="CNV52" s="39">
        <f>Time!CNV20</f>
        <v>0</v>
      </c>
      <c r="CNW52" s="39">
        <f>Time!CNW20</f>
        <v>0</v>
      </c>
      <c r="CNX52" s="39">
        <f>Time!CNX20</f>
        <v>0</v>
      </c>
      <c r="CNY52" s="39">
        <f>Time!CNY20</f>
        <v>0</v>
      </c>
      <c r="CNZ52" s="39">
        <f>Time!CNZ20</f>
        <v>0</v>
      </c>
      <c r="COA52" s="39">
        <f>Time!COA20</f>
        <v>0</v>
      </c>
      <c r="COB52" s="39">
        <f>Time!COB20</f>
        <v>0</v>
      </c>
      <c r="COC52" s="39">
        <f>Time!COC20</f>
        <v>0</v>
      </c>
      <c r="COD52" s="39">
        <f>Time!COD20</f>
        <v>0</v>
      </c>
      <c r="COE52" s="39">
        <f>Time!COE20</f>
        <v>0</v>
      </c>
      <c r="COF52" s="39">
        <f>Time!COF20</f>
        <v>0</v>
      </c>
      <c r="COG52" s="39">
        <f>Time!COG20</f>
        <v>0</v>
      </c>
      <c r="COH52" s="39">
        <f>Time!COH20</f>
        <v>0</v>
      </c>
      <c r="COI52" s="39">
        <f>Time!COI20</f>
        <v>0</v>
      </c>
      <c r="COJ52" s="39">
        <f>Time!COJ20</f>
        <v>0</v>
      </c>
      <c r="COK52" s="39">
        <f>Time!COK20</f>
        <v>0</v>
      </c>
      <c r="COL52" s="39">
        <f>Time!COL20</f>
        <v>0</v>
      </c>
      <c r="COM52" s="39">
        <f>Time!COM20</f>
        <v>0</v>
      </c>
      <c r="CON52" s="39">
        <f>Time!CON20</f>
        <v>0</v>
      </c>
      <c r="COO52" s="39">
        <f>Time!COO20</f>
        <v>0</v>
      </c>
      <c r="COP52" s="39">
        <f>Time!COP20</f>
        <v>0</v>
      </c>
      <c r="COQ52" s="39">
        <f>Time!COQ20</f>
        <v>0</v>
      </c>
      <c r="COR52" s="39">
        <f>Time!COR20</f>
        <v>0</v>
      </c>
      <c r="COS52" s="39">
        <f>Time!COS20</f>
        <v>0</v>
      </c>
      <c r="COT52" s="39">
        <f>Time!COT20</f>
        <v>0</v>
      </c>
      <c r="COU52" s="39">
        <f>Time!COU20</f>
        <v>0</v>
      </c>
      <c r="COV52" s="39">
        <f>Time!COV20</f>
        <v>0</v>
      </c>
      <c r="COW52" s="39">
        <f>Time!COW20</f>
        <v>0</v>
      </c>
      <c r="COX52" s="39">
        <f>Time!COX20</f>
        <v>0</v>
      </c>
      <c r="COY52" s="39">
        <f>Time!COY20</f>
        <v>0</v>
      </c>
      <c r="COZ52" s="39">
        <f>Time!COZ20</f>
        <v>0</v>
      </c>
      <c r="CPA52" s="39">
        <f>Time!CPA20</f>
        <v>0</v>
      </c>
      <c r="CPB52" s="39">
        <f>Time!CPB20</f>
        <v>0</v>
      </c>
      <c r="CPC52" s="39">
        <f>Time!CPC20</f>
        <v>0</v>
      </c>
      <c r="CPD52" s="39">
        <f>Time!CPD20</f>
        <v>0</v>
      </c>
      <c r="CPE52" s="39">
        <f>Time!CPE20</f>
        <v>0</v>
      </c>
      <c r="CPF52" s="39">
        <f>Time!CPF20</f>
        <v>0</v>
      </c>
      <c r="CPG52" s="39">
        <f>Time!CPG20</f>
        <v>0</v>
      </c>
      <c r="CPH52" s="39">
        <f>Time!CPH20</f>
        <v>0</v>
      </c>
      <c r="CPI52" s="39">
        <f>Time!CPI20</f>
        <v>0</v>
      </c>
      <c r="CPJ52" s="39">
        <f>Time!CPJ20</f>
        <v>0</v>
      </c>
      <c r="CPK52" s="39">
        <f>Time!CPK20</f>
        <v>0</v>
      </c>
      <c r="CPL52" s="39">
        <f>Time!CPL20</f>
        <v>0</v>
      </c>
      <c r="CPM52" s="39">
        <f>Time!CPM20</f>
        <v>0</v>
      </c>
      <c r="CPN52" s="39">
        <f>Time!CPN20</f>
        <v>0</v>
      </c>
      <c r="CPO52" s="39">
        <f>Time!CPO20</f>
        <v>0</v>
      </c>
      <c r="CPP52" s="39">
        <f>Time!CPP20</f>
        <v>0</v>
      </c>
      <c r="CPQ52" s="39">
        <f>Time!CPQ20</f>
        <v>0</v>
      </c>
      <c r="CPR52" s="39">
        <f>Time!CPR20</f>
        <v>0</v>
      </c>
      <c r="CPS52" s="39">
        <f>Time!CPS20</f>
        <v>0</v>
      </c>
      <c r="CPT52" s="39">
        <f>Time!CPT20</f>
        <v>0</v>
      </c>
      <c r="CPU52" s="39">
        <f>Time!CPU20</f>
        <v>0</v>
      </c>
      <c r="CPV52" s="39">
        <f>Time!CPV20</f>
        <v>0</v>
      </c>
      <c r="CPW52" s="39">
        <f>Time!CPW20</f>
        <v>0</v>
      </c>
      <c r="CPX52" s="39">
        <f>Time!CPX20</f>
        <v>0</v>
      </c>
      <c r="CPY52" s="39">
        <f>Time!CPY20</f>
        <v>0</v>
      </c>
      <c r="CPZ52" s="39">
        <f>Time!CPZ20</f>
        <v>0</v>
      </c>
      <c r="CQA52" s="39">
        <f>Time!CQA20</f>
        <v>0</v>
      </c>
      <c r="CQB52" s="39">
        <f>Time!CQB20</f>
        <v>0</v>
      </c>
      <c r="CQC52" s="39">
        <f>Time!CQC20</f>
        <v>0</v>
      </c>
      <c r="CQD52" s="39">
        <f>Time!CQD20</f>
        <v>0</v>
      </c>
      <c r="CQE52" s="39">
        <f>Time!CQE20</f>
        <v>0</v>
      </c>
      <c r="CQF52" s="39">
        <f>Time!CQF20</f>
        <v>0</v>
      </c>
      <c r="CQG52" s="39">
        <f>Time!CQG20</f>
        <v>0</v>
      </c>
      <c r="CQH52" s="39">
        <f>Time!CQH20</f>
        <v>0</v>
      </c>
      <c r="CQI52" s="39">
        <f>Time!CQI20</f>
        <v>0</v>
      </c>
      <c r="CQJ52" s="39">
        <f>Time!CQJ20</f>
        <v>0</v>
      </c>
      <c r="CQK52" s="39">
        <f>Time!CQK20</f>
        <v>0</v>
      </c>
      <c r="CQL52" s="39">
        <f>Time!CQL20</f>
        <v>0</v>
      </c>
      <c r="CQM52" s="39">
        <f>Time!CQM20</f>
        <v>0</v>
      </c>
      <c r="CQN52" s="39">
        <f>Time!CQN20</f>
        <v>0</v>
      </c>
      <c r="CQO52" s="39">
        <f>Time!CQO20</f>
        <v>0</v>
      </c>
      <c r="CQP52" s="39">
        <f>Time!CQP20</f>
        <v>0</v>
      </c>
      <c r="CQQ52" s="39">
        <f>Time!CQQ20</f>
        <v>0</v>
      </c>
      <c r="CQR52" s="39">
        <f>Time!CQR20</f>
        <v>0</v>
      </c>
      <c r="CQS52" s="39">
        <f>Time!CQS20</f>
        <v>0</v>
      </c>
      <c r="CQT52" s="39">
        <f>Time!CQT20</f>
        <v>0</v>
      </c>
      <c r="CQU52" s="39">
        <f>Time!CQU20</f>
        <v>0</v>
      </c>
      <c r="CQV52" s="39">
        <f>Time!CQV20</f>
        <v>0</v>
      </c>
      <c r="CQW52" s="39">
        <f>Time!CQW20</f>
        <v>0</v>
      </c>
      <c r="CQX52" s="39">
        <f>Time!CQX20</f>
        <v>0</v>
      </c>
      <c r="CQY52" s="39">
        <f>Time!CQY20</f>
        <v>0</v>
      </c>
      <c r="CQZ52" s="39">
        <f>Time!CQZ20</f>
        <v>0</v>
      </c>
      <c r="CRA52" s="39">
        <f>Time!CRA20</f>
        <v>0</v>
      </c>
      <c r="CRB52" s="39">
        <f>Time!CRB20</f>
        <v>0</v>
      </c>
      <c r="CRC52" s="39">
        <f>Time!CRC20</f>
        <v>0</v>
      </c>
      <c r="CRD52" s="39">
        <f>Time!CRD20</f>
        <v>0</v>
      </c>
      <c r="CRE52" s="39">
        <f>Time!CRE20</f>
        <v>0</v>
      </c>
      <c r="CRF52" s="39">
        <f>Time!CRF20</f>
        <v>0</v>
      </c>
      <c r="CRG52" s="39">
        <f>Time!CRG20</f>
        <v>0</v>
      </c>
      <c r="CRH52" s="39">
        <f>Time!CRH20</f>
        <v>0</v>
      </c>
      <c r="CRI52" s="39">
        <f>Time!CRI20</f>
        <v>0</v>
      </c>
      <c r="CRJ52" s="39">
        <f>Time!CRJ20</f>
        <v>0</v>
      </c>
      <c r="CRK52" s="39">
        <f>Time!CRK20</f>
        <v>0</v>
      </c>
      <c r="CRL52" s="39">
        <f>Time!CRL20</f>
        <v>0</v>
      </c>
      <c r="CRM52" s="39">
        <f>Time!CRM20</f>
        <v>0</v>
      </c>
      <c r="CRN52" s="39">
        <f>Time!CRN20</f>
        <v>0</v>
      </c>
      <c r="CRO52" s="39">
        <f>Time!CRO20</f>
        <v>0</v>
      </c>
      <c r="CRP52" s="39">
        <f>Time!CRP20</f>
        <v>0</v>
      </c>
      <c r="CRQ52" s="39">
        <f>Time!CRQ20</f>
        <v>0</v>
      </c>
      <c r="CRR52" s="39">
        <f>Time!CRR20</f>
        <v>0</v>
      </c>
      <c r="CRS52" s="39">
        <f>Time!CRS20</f>
        <v>0</v>
      </c>
      <c r="CRT52" s="39">
        <f>Time!CRT20</f>
        <v>0</v>
      </c>
      <c r="CRU52" s="39">
        <f>Time!CRU20</f>
        <v>0</v>
      </c>
      <c r="CRV52" s="39">
        <f>Time!CRV20</f>
        <v>0</v>
      </c>
      <c r="CRW52" s="39">
        <f>Time!CRW20</f>
        <v>0</v>
      </c>
      <c r="CRX52" s="39">
        <f>Time!CRX20</f>
        <v>0</v>
      </c>
      <c r="CRY52" s="39">
        <f>Time!CRY20</f>
        <v>0</v>
      </c>
      <c r="CRZ52" s="39">
        <f>Time!CRZ20</f>
        <v>0</v>
      </c>
      <c r="CSA52" s="39">
        <f>Time!CSA20</f>
        <v>0</v>
      </c>
      <c r="CSB52" s="39">
        <f>Time!CSB20</f>
        <v>0</v>
      </c>
      <c r="CSC52" s="39">
        <f>Time!CSC20</f>
        <v>0</v>
      </c>
      <c r="CSD52" s="39">
        <f>Time!CSD20</f>
        <v>0</v>
      </c>
      <c r="CSE52" s="39">
        <f>Time!CSE20</f>
        <v>0</v>
      </c>
      <c r="CSF52" s="39">
        <f>Time!CSF20</f>
        <v>0</v>
      </c>
      <c r="CSG52" s="39">
        <f>Time!CSG20</f>
        <v>0</v>
      </c>
      <c r="CSH52" s="39">
        <f>Time!CSH20</f>
        <v>0</v>
      </c>
      <c r="CSI52" s="39">
        <f>Time!CSI20</f>
        <v>0</v>
      </c>
      <c r="CSJ52" s="39">
        <f>Time!CSJ20</f>
        <v>0</v>
      </c>
      <c r="CSK52" s="39">
        <f>Time!CSK20</f>
        <v>0</v>
      </c>
      <c r="CSL52" s="39">
        <f>Time!CSL20</f>
        <v>0</v>
      </c>
      <c r="CSM52" s="39">
        <f>Time!CSM20</f>
        <v>0</v>
      </c>
      <c r="CSN52" s="39">
        <f>Time!CSN20</f>
        <v>0</v>
      </c>
      <c r="CSO52" s="39">
        <f>Time!CSO20</f>
        <v>0</v>
      </c>
      <c r="CSP52" s="39">
        <f>Time!CSP20</f>
        <v>0</v>
      </c>
      <c r="CSQ52" s="39">
        <f>Time!CSQ20</f>
        <v>0</v>
      </c>
      <c r="CSR52" s="39">
        <f>Time!CSR20</f>
        <v>0</v>
      </c>
      <c r="CSS52" s="39">
        <f>Time!CSS20</f>
        <v>0</v>
      </c>
      <c r="CST52" s="39">
        <f>Time!CST20</f>
        <v>0</v>
      </c>
      <c r="CSU52" s="39">
        <f>Time!CSU20</f>
        <v>0</v>
      </c>
      <c r="CSV52" s="39">
        <f>Time!CSV20</f>
        <v>0</v>
      </c>
      <c r="CSW52" s="39">
        <f>Time!CSW20</f>
        <v>0</v>
      </c>
      <c r="CSX52" s="39">
        <f>Time!CSX20</f>
        <v>0</v>
      </c>
      <c r="CSY52" s="39">
        <f>Time!CSY20</f>
        <v>0</v>
      </c>
      <c r="CSZ52" s="39">
        <f>Time!CSZ20</f>
        <v>0</v>
      </c>
      <c r="CTA52" s="39">
        <f>Time!CTA20</f>
        <v>0</v>
      </c>
      <c r="CTB52" s="39">
        <f>Time!CTB20</f>
        <v>0</v>
      </c>
      <c r="CTC52" s="39">
        <f>Time!CTC20</f>
        <v>0</v>
      </c>
      <c r="CTD52" s="39">
        <f>Time!CTD20</f>
        <v>0</v>
      </c>
      <c r="CTE52" s="39">
        <f>Time!CTE20</f>
        <v>0</v>
      </c>
      <c r="CTF52" s="39">
        <f>Time!CTF20</f>
        <v>0</v>
      </c>
      <c r="CTG52" s="39">
        <f>Time!CTG20</f>
        <v>0</v>
      </c>
      <c r="CTH52" s="39">
        <f>Time!CTH20</f>
        <v>0</v>
      </c>
      <c r="CTI52" s="39">
        <f>Time!CTI20</f>
        <v>0</v>
      </c>
      <c r="CTJ52" s="39">
        <f>Time!CTJ20</f>
        <v>0</v>
      </c>
      <c r="CTK52" s="39">
        <f>Time!CTK20</f>
        <v>0</v>
      </c>
      <c r="CTL52" s="39">
        <f>Time!CTL20</f>
        <v>0</v>
      </c>
      <c r="CTM52" s="39">
        <f>Time!CTM20</f>
        <v>0</v>
      </c>
      <c r="CTN52" s="39">
        <f>Time!CTN20</f>
        <v>0</v>
      </c>
      <c r="CTO52" s="39">
        <f>Time!CTO20</f>
        <v>0</v>
      </c>
      <c r="CTP52" s="39">
        <f>Time!CTP20</f>
        <v>0</v>
      </c>
      <c r="CTQ52" s="39">
        <f>Time!CTQ20</f>
        <v>0</v>
      </c>
      <c r="CTR52" s="39">
        <f>Time!CTR20</f>
        <v>0</v>
      </c>
      <c r="CTS52" s="39">
        <f>Time!CTS20</f>
        <v>0</v>
      </c>
      <c r="CTT52" s="39">
        <f>Time!CTT20</f>
        <v>0</v>
      </c>
      <c r="CTU52" s="39">
        <f>Time!CTU20</f>
        <v>0</v>
      </c>
      <c r="CTV52" s="39">
        <f>Time!CTV20</f>
        <v>0</v>
      </c>
      <c r="CTW52" s="39">
        <f>Time!CTW20</f>
        <v>0</v>
      </c>
      <c r="CTX52" s="39">
        <f>Time!CTX20</f>
        <v>0</v>
      </c>
      <c r="CTY52" s="39">
        <f>Time!CTY20</f>
        <v>0</v>
      </c>
      <c r="CTZ52" s="39">
        <f>Time!CTZ20</f>
        <v>0</v>
      </c>
      <c r="CUA52" s="39">
        <f>Time!CUA20</f>
        <v>0</v>
      </c>
      <c r="CUB52" s="39">
        <f>Time!CUB20</f>
        <v>0</v>
      </c>
      <c r="CUC52" s="39">
        <f>Time!CUC20</f>
        <v>0</v>
      </c>
      <c r="CUD52" s="39">
        <f>Time!CUD20</f>
        <v>0</v>
      </c>
      <c r="CUE52" s="39">
        <f>Time!CUE20</f>
        <v>0</v>
      </c>
      <c r="CUF52" s="39">
        <f>Time!CUF20</f>
        <v>0</v>
      </c>
      <c r="CUG52" s="39">
        <f>Time!CUG20</f>
        <v>0</v>
      </c>
      <c r="CUH52" s="39">
        <f>Time!CUH20</f>
        <v>0</v>
      </c>
      <c r="CUI52" s="39">
        <f>Time!CUI20</f>
        <v>0</v>
      </c>
      <c r="CUJ52" s="39">
        <f>Time!CUJ20</f>
        <v>0</v>
      </c>
      <c r="CUK52" s="39">
        <f>Time!CUK20</f>
        <v>0</v>
      </c>
      <c r="CUL52" s="39">
        <f>Time!CUL20</f>
        <v>0</v>
      </c>
      <c r="CUM52" s="39">
        <f>Time!CUM20</f>
        <v>0</v>
      </c>
      <c r="CUN52" s="39">
        <f>Time!CUN20</f>
        <v>0</v>
      </c>
      <c r="CUO52" s="39">
        <f>Time!CUO20</f>
        <v>0</v>
      </c>
      <c r="CUP52" s="39">
        <f>Time!CUP20</f>
        <v>0</v>
      </c>
      <c r="CUQ52" s="39">
        <f>Time!CUQ20</f>
        <v>0</v>
      </c>
      <c r="CUR52" s="39">
        <f>Time!CUR20</f>
        <v>0</v>
      </c>
      <c r="CUS52" s="39">
        <f>Time!CUS20</f>
        <v>0</v>
      </c>
      <c r="CUT52" s="39">
        <f>Time!CUT20</f>
        <v>0</v>
      </c>
      <c r="CUU52" s="39">
        <f>Time!CUU20</f>
        <v>0</v>
      </c>
      <c r="CUV52" s="39">
        <f>Time!CUV20</f>
        <v>0</v>
      </c>
      <c r="CUW52" s="39">
        <f>Time!CUW20</f>
        <v>0</v>
      </c>
      <c r="CUX52" s="39">
        <f>Time!CUX20</f>
        <v>0</v>
      </c>
      <c r="CUY52" s="39">
        <f>Time!CUY20</f>
        <v>0</v>
      </c>
      <c r="CUZ52" s="39">
        <f>Time!CUZ20</f>
        <v>0</v>
      </c>
      <c r="CVA52" s="39">
        <f>Time!CVA20</f>
        <v>0</v>
      </c>
      <c r="CVB52" s="39">
        <f>Time!CVB20</f>
        <v>0</v>
      </c>
      <c r="CVC52" s="39">
        <f>Time!CVC20</f>
        <v>0</v>
      </c>
      <c r="CVD52" s="39">
        <f>Time!CVD20</f>
        <v>0</v>
      </c>
      <c r="CVE52" s="39">
        <f>Time!CVE20</f>
        <v>0</v>
      </c>
      <c r="CVF52" s="39">
        <f>Time!CVF20</f>
        <v>0</v>
      </c>
      <c r="CVG52" s="39">
        <f>Time!CVG20</f>
        <v>0</v>
      </c>
      <c r="CVH52" s="39">
        <f>Time!CVH20</f>
        <v>0</v>
      </c>
      <c r="CVI52" s="39">
        <f>Time!CVI20</f>
        <v>0</v>
      </c>
      <c r="CVJ52" s="39">
        <f>Time!CVJ20</f>
        <v>0</v>
      </c>
      <c r="CVK52" s="39">
        <f>Time!CVK20</f>
        <v>0</v>
      </c>
      <c r="CVL52" s="39">
        <f>Time!CVL20</f>
        <v>0</v>
      </c>
      <c r="CVM52" s="39">
        <f>Time!CVM20</f>
        <v>0</v>
      </c>
      <c r="CVN52" s="39">
        <f>Time!CVN20</f>
        <v>0</v>
      </c>
      <c r="CVO52" s="39">
        <f>Time!CVO20</f>
        <v>0</v>
      </c>
      <c r="CVP52" s="39">
        <f>Time!CVP20</f>
        <v>0</v>
      </c>
      <c r="CVQ52" s="39">
        <f>Time!CVQ20</f>
        <v>0</v>
      </c>
      <c r="CVR52" s="39">
        <f>Time!CVR20</f>
        <v>0</v>
      </c>
      <c r="CVS52" s="39">
        <f>Time!CVS20</f>
        <v>0</v>
      </c>
      <c r="CVT52" s="39">
        <f>Time!CVT20</f>
        <v>0</v>
      </c>
      <c r="CVU52" s="39">
        <f>Time!CVU20</f>
        <v>0</v>
      </c>
      <c r="CVV52" s="39">
        <f>Time!CVV20</f>
        <v>0</v>
      </c>
      <c r="CVW52" s="39">
        <f>Time!CVW20</f>
        <v>0</v>
      </c>
      <c r="CVX52" s="39">
        <f>Time!CVX20</f>
        <v>0</v>
      </c>
      <c r="CVY52" s="39">
        <f>Time!CVY20</f>
        <v>0</v>
      </c>
      <c r="CVZ52" s="39">
        <f>Time!CVZ20</f>
        <v>0</v>
      </c>
      <c r="CWA52" s="39">
        <f>Time!CWA20</f>
        <v>0</v>
      </c>
      <c r="CWB52" s="39">
        <f>Time!CWB20</f>
        <v>0</v>
      </c>
      <c r="CWC52" s="39">
        <f>Time!CWC20</f>
        <v>0</v>
      </c>
      <c r="CWD52" s="39">
        <f>Time!CWD20</f>
        <v>0</v>
      </c>
      <c r="CWE52" s="39">
        <f>Time!CWE20</f>
        <v>0</v>
      </c>
      <c r="CWF52" s="39">
        <f>Time!CWF20</f>
        <v>0</v>
      </c>
      <c r="CWG52" s="39">
        <f>Time!CWG20</f>
        <v>0</v>
      </c>
      <c r="CWH52" s="39">
        <f>Time!CWH20</f>
        <v>0</v>
      </c>
      <c r="CWI52" s="39">
        <f>Time!CWI20</f>
        <v>0</v>
      </c>
      <c r="CWJ52" s="39">
        <f>Time!CWJ20</f>
        <v>0</v>
      </c>
      <c r="CWK52" s="39">
        <f>Time!CWK20</f>
        <v>0</v>
      </c>
      <c r="CWL52" s="39">
        <f>Time!CWL20</f>
        <v>0</v>
      </c>
      <c r="CWM52" s="39">
        <f>Time!CWM20</f>
        <v>0</v>
      </c>
      <c r="CWN52" s="39">
        <f>Time!CWN20</f>
        <v>0</v>
      </c>
      <c r="CWO52" s="39">
        <f>Time!CWO20</f>
        <v>0</v>
      </c>
      <c r="CWP52" s="39">
        <f>Time!CWP20</f>
        <v>0</v>
      </c>
      <c r="CWQ52" s="39">
        <f>Time!CWQ20</f>
        <v>0</v>
      </c>
      <c r="CWR52" s="39">
        <f>Time!CWR20</f>
        <v>0</v>
      </c>
      <c r="CWS52" s="39">
        <f>Time!CWS20</f>
        <v>0</v>
      </c>
      <c r="CWT52" s="39">
        <f>Time!CWT20</f>
        <v>0</v>
      </c>
      <c r="CWU52" s="39">
        <f>Time!CWU20</f>
        <v>0</v>
      </c>
      <c r="CWV52" s="39">
        <f>Time!CWV20</f>
        <v>0</v>
      </c>
      <c r="CWW52" s="39">
        <f>Time!CWW20</f>
        <v>0</v>
      </c>
      <c r="CWX52" s="39">
        <f>Time!CWX20</f>
        <v>0</v>
      </c>
      <c r="CWY52" s="39">
        <f>Time!CWY20</f>
        <v>0</v>
      </c>
      <c r="CWZ52" s="39">
        <f>Time!CWZ20</f>
        <v>0</v>
      </c>
      <c r="CXA52" s="39">
        <f>Time!CXA20</f>
        <v>0</v>
      </c>
      <c r="CXB52" s="39">
        <f>Time!CXB20</f>
        <v>0</v>
      </c>
      <c r="CXC52" s="39">
        <f>Time!CXC20</f>
        <v>0</v>
      </c>
      <c r="CXD52" s="39">
        <f>Time!CXD20</f>
        <v>0</v>
      </c>
      <c r="CXE52" s="39">
        <f>Time!CXE20</f>
        <v>0</v>
      </c>
      <c r="CXF52" s="39">
        <f>Time!CXF20</f>
        <v>0</v>
      </c>
      <c r="CXG52" s="39">
        <f>Time!CXG20</f>
        <v>0</v>
      </c>
      <c r="CXH52" s="39">
        <f>Time!CXH20</f>
        <v>0</v>
      </c>
      <c r="CXI52" s="39">
        <f>Time!CXI20</f>
        <v>0</v>
      </c>
      <c r="CXJ52" s="39">
        <f>Time!CXJ20</f>
        <v>0</v>
      </c>
      <c r="CXK52" s="39">
        <f>Time!CXK20</f>
        <v>0</v>
      </c>
      <c r="CXL52" s="39">
        <f>Time!CXL20</f>
        <v>0</v>
      </c>
      <c r="CXM52" s="39">
        <f>Time!CXM20</f>
        <v>0</v>
      </c>
      <c r="CXN52" s="39">
        <f>Time!CXN20</f>
        <v>0</v>
      </c>
      <c r="CXO52" s="39">
        <f>Time!CXO20</f>
        <v>0</v>
      </c>
      <c r="CXP52" s="39">
        <f>Time!CXP20</f>
        <v>0</v>
      </c>
      <c r="CXQ52" s="39">
        <f>Time!CXQ20</f>
        <v>0</v>
      </c>
      <c r="CXR52" s="39">
        <f>Time!CXR20</f>
        <v>0</v>
      </c>
      <c r="CXS52" s="39">
        <f>Time!CXS20</f>
        <v>0</v>
      </c>
      <c r="CXT52" s="39">
        <f>Time!CXT20</f>
        <v>0</v>
      </c>
      <c r="CXU52" s="39">
        <f>Time!CXU20</f>
        <v>0</v>
      </c>
      <c r="CXV52" s="39">
        <f>Time!CXV20</f>
        <v>0</v>
      </c>
      <c r="CXW52" s="39">
        <f>Time!CXW20</f>
        <v>0</v>
      </c>
      <c r="CXX52" s="39">
        <f>Time!CXX20</f>
        <v>0</v>
      </c>
      <c r="CXY52" s="39">
        <f>Time!CXY20</f>
        <v>0</v>
      </c>
      <c r="CXZ52" s="39">
        <f>Time!CXZ20</f>
        <v>0</v>
      </c>
      <c r="CYA52" s="39">
        <f>Time!CYA20</f>
        <v>0</v>
      </c>
      <c r="CYB52" s="39">
        <f>Time!CYB20</f>
        <v>0</v>
      </c>
      <c r="CYC52" s="39">
        <f>Time!CYC20</f>
        <v>0</v>
      </c>
      <c r="CYD52" s="39">
        <f>Time!CYD20</f>
        <v>0</v>
      </c>
      <c r="CYE52" s="39">
        <f>Time!CYE20</f>
        <v>0</v>
      </c>
      <c r="CYF52" s="39">
        <f>Time!CYF20</f>
        <v>0</v>
      </c>
      <c r="CYG52" s="39">
        <f>Time!CYG20</f>
        <v>0</v>
      </c>
      <c r="CYH52" s="39">
        <f>Time!CYH20</f>
        <v>0</v>
      </c>
      <c r="CYI52" s="39">
        <f>Time!CYI20</f>
        <v>0</v>
      </c>
      <c r="CYJ52" s="39">
        <f>Time!CYJ20</f>
        <v>0</v>
      </c>
      <c r="CYK52" s="39">
        <f>Time!CYK20</f>
        <v>0</v>
      </c>
      <c r="CYL52" s="39">
        <f>Time!CYL20</f>
        <v>0</v>
      </c>
      <c r="CYM52" s="39">
        <f>Time!CYM20</f>
        <v>0</v>
      </c>
      <c r="CYN52" s="39">
        <f>Time!CYN20</f>
        <v>0</v>
      </c>
      <c r="CYO52" s="39">
        <f>Time!CYO20</f>
        <v>0</v>
      </c>
      <c r="CYP52" s="39">
        <f>Time!CYP20</f>
        <v>0</v>
      </c>
      <c r="CYQ52" s="39">
        <f>Time!CYQ20</f>
        <v>0</v>
      </c>
      <c r="CYR52" s="39">
        <f>Time!CYR20</f>
        <v>0</v>
      </c>
      <c r="CYS52" s="39">
        <f>Time!CYS20</f>
        <v>0</v>
      </c>
      <c r="CYT52" s="39">
        <f>Time!CYT20</f>
        <v>0</v>
      </c>
      <c r="CYU52" s="39">
        <f>Time!CYU20</f>
        <v>0</v>
      </c>
      <c r="CYV52" s="39">
        <f>Time!CYV20</f>
        <v>0</v>
      </c>
      <c r="CYW52" s="39">
        <f>Time!CYW20</f>
        <v>0</v>
      </c>
      <c r="CYX52" s="39">
        <f>Time!CYX20</f>
        <v>0</v>
      </c>
      <c r="CYY52" s="39">
        <f>Time!CYY20</f>
        <v>0</v>
      </c>
      <c r="CYZ52" s="39">
        <f>Time!CYZ20</f>
        <v>0</v>
      </c>
      <c r="CZA52" s="39">
        <f>Time!CZA20</f>
        <v>0</v>
      </c>
      <c r="CZB52" s="39">
        <f>Time!CZB20</f>
        <v>0</v>
      </c>
      <c r="CZC52" s="39">
        <f>Time!CZC20</f>
        <v>0</v>
      </c>
      <c r="CZD52" s="39">
        <f>Time!CZD20</f>
        <v>0</v>
      </c>
      <c r="CZE52" s="39">
        <f>Time!CZE20</f>
        <v>0</v>
      </c>
      <c r="CZF52" s="39">
        <f>Time!CZF20</f>
        <v>0</v>
      </c>
      <c r="CZG52" s="39">
        <f>Time!CZG20</f>
        <v>0</v>
      </c>
      <c r="CZH52" s="39">
        <f>Time!CZH20</f>
        <v>0</v>
      </c>
      <c r="CZI52" s="39">
        <f>Time!CZI20</f>
        <v>0</v>
      </c>
      <c r="CZJ52" s="39">
        <f>Time!CZJ20</f>
        <v>0</v>
      </c>
      <c r="CZK52" s="39">
        <f>Time!CZK20</f>
        <v>0</v>
      </c>
      <c r="CZL52" s="39">
        <f>Time!CZL20</f>
        <v>0</v>
      </c>
      <c r="CZM52" s="39">
        <f>Time!CZM20</f>
        <v>0</v>
      </c>
      <c r="CZN52" s="39">
        <f>Time!CZN20</f>
        <v>0</v>
      </c>
      <c r="CZO52" s="39">
        <f>Time!CZO20</f>
        <v>0</v>
      </c>
      <c r="CZP52" s="39">
        <f>Time!CZP20</f>
        <v>0</v>
      </c>
      <c r="CZQ52" s="39">
        <f>Time!CZQ20</f>
        <v>0</v>
      </c>
      <c r="CZR52" s="39">
        <f>Time!CZR20</f>
        <v>0</v>
      </c>
      <c r="CZS52" s="39">
        <f>Time!CZS20</f>
        <v>0</v>
      </c>
      <c r="CZT52" s="39">
        <f>Time!CZT20</f>
        <v>0</v>
      </c>
      <c r="CZU52" s="39">
        <f>Time!CZU20</f>
        <v>0</v>
      </c>
      <c r="CZV52" s="39">
        <f>Time!CZV20</f>
        <v>0</v>
      </c>
      <c r="CZW52" s="39">
        <f>Time!CZW20</f>
        <v>0</v>
      </c>
      <c r="CZX52" s="39">
        <f>Time!CZX20</f>
        <v>0</v>
      </c>
      <c r="CZY52" s="39">
        <f>Time!CZY20</f>
        <v>0</v>
      </c>
      <c r="CZZ52" s="39">
        <f>Time!CZZ20</f>
        <v>0</v>
      </c>
      <c r="DAA52" s="39">
        <f>Time!DAA20</f>
        <v>0</v>
      </c>
      <c r="DAB52" s="39">
        <f>Time!DAB20</f>
        <v>0</v>
      </c>
      <c r="DAC52" s="39">
        <f>Time!DAC20</f>
        <v>0</v>
      </c>
      <c r="DAD52" s="39">
        <f>Time!DAD20</f>
        <v>0</v>
      </c>
      <c r="DAE52" s="39">
        <f>Time!DAE20</f>
        <v>0</v>
      </c>
      <c r="DAF52" s="39">
        <f>Time!DAF20</f>
        <v>0</v>
      </c>
      <c r="DAG52" s="39">
        <f>Time!DAG20</f>
        <v>0</v>
      </c>
      <c r="DAH52" s="39">
        <f>Time!DAH20</f>
        <v>0</v>
      </c>
      <c r="DAI52" s="39">
        <f>Time!DAI20</f>
        <v>0</v>
      </c>
      <c r="DAJ52" s="39">
        <f>Time!DAJ20</f>
        <v>0</v>
      </c>
      <c r="DAK52" s="39">
        <f>Time!DAK20</f>
        <v>0</v>
      </c>
      <c r="DAL52" s="39">
        <f>Time!DAL20</f>
        <v>0</v>
      </c>
      <c r="DAM52" s="39">
        <f>Time!DAM20</f>
        <v>0</v>
      </c>
      <c r="DAN52" s="39">
        <f>Time!DAN20</f>
        <v>0</v>
      </c>
      <c r="DAO52" s="39">
        <f>Time!DAO20</f>
        <v>0</v>
      </c>
      <c r="DAP52" s="39">
        <f>Time!DAP20</f>
        <v>0</v>
      </c>
      <c r="DAQ52" s="39">
        <f>Time!DAQ20</f>
        <v>0</v>
      </c>
      <c r="DAR52" s="39">
        <f>Time!DAR20</f>
        <v>0</v>
      </c>
      <c r="DAS52" s="39">
        <f>Time!DAS20</f>
        <v>0</v>
      </c>
      <c r="DAT52" s="39">
        <f>Time!DAT20</f>
        <v>0</v>
      </c>
      <c r="DAU52" s="39">
        <f>Time!DAU20</f>
        <v>0</v>
      </c>
      <c r="DAV52" s="39">
        <f>Time!DAV20</f>
        <v>0</v>
      </c>
      <c r="DAW52" s="39">
        <f>Time!DAW20</f>
        <v>0</v>
      </c>
      <c r="DAX52" s="39">
        <f>Time!DAX20</f>
        <v>0</v>
      </c>
      <c r="DAY52" s="39">
        <f>Time!DAY20</f>
        <v>0</v>
      </c>
      <c r="DAZ52" s="39">
        <f>Time!DAZ20</f>
        <v>0</v>
      </c>
      <c r="DBA52" s="39">
        <f>Time!DBA20</f>
        <v>0</v>
      </c>
      <c r="DBB52" s="39">
        <f>Time!DBB20</f>
        <v>0</v>
      </c>
      <c r="DBC52" s="39">
        <f>Time!DBC20</f>
        <v>0</v>
      </c>
      <c r="DBD52" s="39">
        <f>Time!DBD20</f>
        <v>0</v>
      </c>
      <c r="DBE52" s="39">
        <f>Time!DBE20</f>
        <v>0</v>
      </c>
      <c r="DBF52" s="39">
        <f>Time!DBF20</f>
        <v>0</v>
      </c>
      <c r="DBG52" s="39">
        <f>Time!DBG20</f>
        <v>0</v>
      </c>
      <c r="DBH52" s="39">
        <f>Time!DBH20</f>
        <v>0</v>
      </c>
      <c r="DBI52" s="39">
        <f>Time!DBI20</f>
        <v>0</v>
      </c>
      <c r="DBJ52" s="39">
        <f>Time!DBJ20</f>
        <v>0</v>
      </c>
      <c r="DBK52" s="39">
        <f>Time!DBK20</f>
        <v>0</v>
      </c>
      <c r="DBL52" s="39">
        <f>Time!DBL20</f>
        <v>0</v>
      </c>
      <c r="DBM52" s="39">
        <f>Time!DBM20</f>
        <v>0</v>
      </c>
      <c r="DBN52" s="39">
        <f>Time!DBN20</f>
        <v>0</v>
      </c>
      <c r="DBO52" s="39">
        <f>Time!DBO20</f>
        <v>0</v>
      </c>
      <c r="DBP52" s="39">
        <f>Time!DBP20</f>
        <v>0</v>
      </c>
      <c r="DBQ52" s="39">
        <f>Time!DBQ20</f>
        <v>0</v>
      </c>
      <c r="DBR52" s="39">
        <f>Time!DBR20</f>
        <v>0</v>
      </c>
      <c r="DBS52" s="39">
        <f>Time!DBS20</f>
        <v>0</v>
      </c>
      <c r="DBT52" s="39">
        <f>Time!DBT20</f>
        <v>0</v>
      </c>
      <c r="DBU52" s="39">
        <f>Time!DBU20</f>
        <v>0</v>
      </c>
      <c r="DBV52" s="39">
        <f>Time!DBV20</f>
        <v>0</v>
      </c>
      <c r="DBW52" s="39">
        <f>Time!DBW20</f>
        <v>0</v>
      </c>
      <c r="DBX52" s="39">
        <f>Time!DBX20</f>
        <v>0</v>
      </c>
      <c r="DBY52" s="39">
        <f>Time!DBY20</f>
        <v>0</v>
      </c>
      <c r="DBZ52" s="39">
        <f>Time!DBZ20</f>
        <v>0</v>
      </c>
      <c r="DCA52" s="39">
        <f>Time!DCA20</f>
        <v>0</v>
      </c>
      <c r="DCB52" s="39">
        <f>Time!DCB20</f>
        <v>0</v>
      </c>
      <c r="DCC52" s="39">
        <f>Time!DCC20</f>
        <v>0</v>
      </c>
      <c r="DCD52" s="39">
        <f>Time!DCD20</f>
        <v>0</v>
      </c>
      <c r="DCE52" s="39">
        <f>Time!DCE20</f>
        <v>0</v>
      </c>
      <c r="DCF52" s="39">
        <f>Time!DCF20</f>
        <v>0</v>
      </c>
      <c r="DCG52" s="39">
        <f>Time!DCG20</f>
        <v>0</v>
      </c>
      <c r="DCH52" s="39">
        <f>Time!DCH20</f>
        <v>0</v>
      </c>
      <c r="DCI52" s="39">
        <f>Time!DCI20</f>
        <v>0</v>
      </c>
      <c r="DCJ52" s="39">
        <f>Time!DCJ20</f>
        <v>0</v>
      </c>
      <c r="DCK52" s="39">
        <f>Time!DCK20</f>
        <v>0</v>
      </c>
      <c r="DCL52" s="39">
        <f>Time!DCL20</f>
        <v>0</v>
      </c>
      <c r="DCM52" s="39">
        <f>Time!DCM20</f>
        <v>0</v>
      </c>
      <c r="DCN52" s="39">
        <f>Time!DCN20</f>
        <v>0</v>
      </c>
      <c r="DCO52" s="39">
        <f>Time!DCO20</f>
        <v>0</v>
      </c>
      <c r="DCP52" s="39">
        <f>Time!DCP20</f>
        <v>0</v>
      </c>
      <c r="DCQ52" s="39">
        <f>Time!DCQ20</f>
        <v>0</v>
      </c>
      <c r="DCR52" s="39">
        <f>Time!DCR20</f>
        <v>0</v>
      </c>
      <c r="DCS52" s="39">
        <f>Time!DCS20</f>
        <v>0</v>
      </c>
      <c r="DCT52" s="39">
        <f>Time!DCT20</f>
        <v>0</v>
      </c>
      <c r="DCU52" s="39">
        <f>Time!DCU20</f>
        <v>0</v>
      </c>
      <c r="DCV52" s="39">
        <f>Time!DCV20</f>
        <v>0</v>
      </c>
      <c r="DCW52" s="39">
        <f>Time!DCW20</f>
        <v>0</v>
      </c>
      <c r="DCX52" s="39">
        <f>Time!DCX20</f>
        <v>0</v>
      </c>
      <c r="DCY52" s="39">
        <f>Time!DCY20</f>
        <v>0</v>
      </c>
      <c r="DCZ52" s="39">
        <f>Time!DCZ20</f>
        <v>0</v>
      </c>
      <c r="DDA52" s="39">
        <f>Time!DDA20</f>
        <v>0</v>
      </c>
      <c r="DDB52" s="39">
        <f>Time!DDB20</f>
        <v>0</v>
      </c>
      <c r="DDC52" s="39">
        <f>Time!DDC20</f>
        <v>0</v>
      </c>
      <c r="DDD52" s="39">
        <f>Time!DDD20</f>
        <v>0</v>
      </c>
      <c r="DDE52" s="39">
        <f>Time!DDE20</f>
        <v>0</v>
      </c>
      <c r="DDF52" s="39">
        <f>Time!DDF20</f>
        <v>0</v>
      </c>
      <c r="DDG52" s="39">
        <f>Time!DDG20</f>
        <v>0</v>
      </c>
      <c r="DDH52" s="39">
        <f>Time!DDH20</f>
        <v>0</v>
      </c>
      <c r="DDI52" s="39">
        <f>Time!DDI20</f>
        <v>0</v>
      </c>
      <c r="DDJ52" s="39">
        <f>Time!DDJ20</f>
        <v>0</v>
      </c>
      <c r="DDK52" s="39">
        <f>Time!DDK20</f>
        <v>0</v>
      </c>
      <c r="DDL52" s="39">
        <f>Time!DDL20</f>
        <v>0</v>
      </c>
      <c r="DDM52" s="39">
        <f>Time!DDM20</f>
        <v>0</v>
      </c>
      <c r="DDN52" s="39">
        <f>Time!DDN20</f>
        <v>0</v>
      </c>
      <c r="DDO52" s="39">
        <f>Time!DDO20</f>
        <v>0</v>
      </c>
      <c r="DDP52" s="39">
        <f>Time!DDP20</f>
        <v>0</v>
      </c>
      <c r="DDQ52" s="39">
        <f>Time!DDQ20</f>
        <v>0</v>
      </c>
      <c r="DDR52" s="39">
        <f>Time!DDR20</f>
        <v>0</v>
      </c>
      <c r="DDS52" s="39">
        <f>Time!DDS20</f>
        <v>0</v>
      </c>
      <c r="DDT52" s="39">
        <f>Time!DDT20</f>
        <v>0</v>
      </c>
      <c r="DDU52" s="39">
        <f>Time!DDU20</f>
        <v>0</v>
      </c>
      <c r="DDV52" s="39">
        <f>Time!DDV20</f>
        <v>0</v>
      </c>
      <c r="DDW52" s="39">
        <f>Time!DDW20</f>
        <v>0</v>
      </c>
      <c r="DDX52" s="39">
        <f>Time!DDX20</f>
        <v>0</v>
      </c>
      <c r="DDY52" s="39">
        <f>Time!DDY20</f>
        <v>0</v>
      </c>
      <c r="DDZ52" s="39">
        <f>Time!DDZ20</f>
        <v>0</v>
      </c>
      <c r="DEA52" s="39">
        <f>Time!DEA20</f>
        <v>0</v>
      </c>
      <c r="DEB52" s="39">
        <f>Time!DEB20</f>
        <v>0</v>
      </c>
      <c r="DEC52" s="39">
        <f>Time!DEC20</f>
        <v>0</v>
      </c>
      <c r="DED52" s="39">
        <f>Time!DED20</f>
        <v>0</v>
      </c>
      <c r="DEE52" s="39">
        <f>Time!DEE20</f>
        <v>0</v>
      </c>
      <c r="DEF52" s="39">
        <f>Time!DEF20</f>
        <v>0</v>
      </c>
      <c r="DEG52" s="39">
        <f>Time!DEG20</f>
        <v>0</v>
      </c>
      <c r="DEH52" s="39">
        <f>Time!DEH20</f>
        <v>0</v>
      </c>
      <c r="DEI52" s="39">
        <f>Time!DEI20</f>
        <v>0</v>
      </c>
      <c r="DEJ52" s="39">
        <f>Time!DEJ20</f>
        <v>0</v>
      </c>
      <c r="DEK52" s="39">
        <f>Time!DEK20</f>
        <v>0</v>
      </c>
      <c r="DEL52" s="39">
        <f>Time!DEL20</f>
        <v>0</v>
      </c>
      <c r="DEM52" s="39">
        <f>Time!DEM20</f>
        <v>0</v>
      </c>
      <c r="DEN52" s="39">
        <f>Time!DEN20</f>
        <v>0</v>
      </c>
      <c r="DEO52" s="39">
        <f>Time!DEO20</f>
        <v>0</v>
      </c>
      <c r="DEP52" s="39">
        <f>Time!DEP20</f>
        <v>0</v>
      </c>
      <c r="DEQ52" s="39">
        <f>Time!DEQ20</f>
        <v>0</v>
      </c>
      <c r="DER52" s="39">
        <f>Time!DER20</f>
        <v>0</v>
      </c>
      <c r="DES52" s="39">
        <f>Time!DES20</f>
        <v>0</v>
      </c>
      <c r="DET52" s="39">
        <f>Time!DET20</f>
        <v>0</v>
      </c>
      <c r="DEU52" s="39">
        <f>Time!DEU20</f>
        <v>0</v>
      </c>
      <c r="DEV52" s="39">
        <f>Time!DEV20</f>
        <v>0</v>
      </c>
      <c r="DEW52" s="39">
        <f>Time!DEW20</f>
        <v>0</v>
      </c>
      <c r="DEX52" s="39">
        <f>Time!DEX20</f>
        <v>0</v>
      </c>
      <c r="DEY52" s="39">
        <f>Time!DEY20</f>
        <v>0</v>
      </c>
      <c r="DEZ52" s="39">
        <f>Time!DEZ20</f>
        <v>0</v>
      </c>
      <c r="DFA52" s="39">
        <f>Time!DFA20</f>
        <v>0</v>
      </c>
      <c r="DFB52" s="39">
        <f>Time!DFB20</f>
        <v>0</v>
      </c>
      <c r="DFC52" s="39">
        <f>Time!DFC20</f>
        <v>0</v>
      </c>
      <c r="DFD52" s="39">
        <f>Time!DFD20</f>
        <v>0</v>
      </c>
      <c r="DFE52" s="39">
        <f>Time!DFE20</f>
        <v>0</v>
      </c>
      <c r="DFF52" s="39">
        <f>Time!DFF20</f>
        <v>0</v>
      </c>
      <c r="DFG52" s="39">
        <f>Time!DFG20</f>
        <v>0</v>
      </c>
      <c r="DFH52" s="39">
        <f>Time!DFH20</f>
        <v>0</v>
      </c>
      <c r="DFI52" s="39">
        <f>Time!DFI20</f>
        <v>0</v>
      </c>
      <c r="DFJ52" s="39">
        <f>Time!DFJ20</f>
        <v>0</v>
      </c>
      <c r="DFK52" s="39">
        <f>Time!DFK20</f>
        <v>0</v>
      </c>
      <c r="DFL52" s="39">
        <f>Time!DFL20</f>
        <v>0</v>
      </c>
      <c r="DFM52" s="39">
        <f>Time!DFM20</f>
        <v>0</v>
      </c>
      <c r="DFN52" s="39">
        <f>Time!DFN20</f>
        <v>0</v>
      </c>
      <c r="DFO52" s="39">
        <f>Time!DFO20</f>
        <v>0</v>
      </c>
      <c r="DFP52" s="39">
        <f>Time!DFP20</f>
        <v>0</v>
      </c>
      <c r="DFQ52" s="39">
        <f>Time!DFQ20</f>
        <v>0</v>
      </c>
      <c r="DFR52" s="39">
        <f>Time!DFR20</f>
        <v>0</v>
      </c>
      <c r="DFS52" s="39">
        <f>Time!DFS20</f>
        <v>0</v>
      </c>
      <c r="DFT52" s="39">
        <f>Time!DFT20</f>
        <v>0</v>
      </c>
      <c r="DFU52" s="39">
        <f>Time!DFU20</f>
        <v>0</v>
      </c>
      <c r="DFV52" s="39">
        <f>Time!DFV20</f>
        <v>0</v>
      </c>
      <c r="DFW52" s="39">
        <f>Time!DFW20</f>
        <v>0</v>
      </c>
      <c r="DFX52" s="39">
        <f>Time!DFX20</f>
        <v>0</v>
      </c>
      <c r="DFY52" s="39">
        <f>Time!DFY20</f>
        <v>0</v>
      </c>
      <c r="DFZ52" s="39">
        <f>Time!DFZ20</f>
        <v>0</v>
      </c>
      <c r="DGA52" s="39">
        <f>Time!DGA20</f>
        <v>0</v>
      </c>
      <c r="DGB52" s="39">
        <f>Time!DGB20</f>
        <v>0</v>
      </c>
      <c r="DGC52" s="39">
        <f>Time!DGC20</f>
        <v>0</v>
      </c>
      <c r="DGD52" s="39">
        <f>Time!DGD20</f>
        <v>0</v>
      </c>
      <c r="DGE52" s="39">
        <f>Time!DGE20</f>
        <v>0</v>
      </c>
      <c r="DGF52" s="39">
        <f>Time!DGF20</f>
        <v>0</v>
      </c>
      <c r="DGG52" s="39">
        <f>Time!DGG20</f>
        <v>0</v>
      </c>
      <c r="DGH52" s="39">
        <f>Time!DGH20</f>
        <v>0</v>
      </c>
      <c r="DGI52" s="39">
        <f>Time!DGI20</f>
        <v>0</v>
      </c>
      <c r="DGJ52" s="39">
        <f>Time!DGJ20</f>
        <v>0</v>
      </c>
      <c r="DGK52" s="39">
        <f>Time!DGK20</f>
        <v>0</v>
      </c>
      <c r="DGL52" s="39">
        <f>Time!DGL20</f>
        <v>0</v>
      </c>
      <c r="DGM52" s="39">
        <f>Time!DGM20</f>
        <v>0</v>
      </c>
      <c r="DGN52" s="39">
        <f>Time!DGN20</f>
        <v>0</v>
      </c>
      <c r="DGO52" s="39">
        <f>Time!DGO20</f>
        <v>0</v>
      </c>
      <c r="DGP52" s="39">
        <f>Time!DGP20</f>
        <v>0</v>
      </c>
      <c r="DGQ52" s="39">
        <f>Time!DGQ20</f>
        <v>0</v>
      </c>
      <c r="DGR52" s="39">
        <f>Time!DGR20</f>
        <v>0</v>
      </c>
      <c r="DGS52" s="39">
        <f>Time!DGS20</f>
        <v>0</v>
      </c>
      <c r="DGT52" s="39">
        <f>Time!DGT20</f>
        <v>0</v>
      </c>
      <c r="DGU52" s="39">
        <f>Time!DGU20</f>
        <v>0</v>
      </c>
      <c r="DGV52" s="39">
        <f>Time!DGV20</f>
        <v>0</v>
      </c>
      <c r="DGW52" s="39">
        <f>Time!DGW20</f>
        <v>0</v>
      </c>
      <c r="DGX52" s="39">
        <f>Time!DGX20</f>
        <v>0</v>
      </c>
      <c r="DGY52" s="39">
        <f>Time!DGY20</f>
        <v>0</v>
      </c>
      <c r="DGZ52" s="39">
        <f>Time!DGZ20</f>
        <v>0</v>
      </c>
      <c r="DHA52" s="39">
        <f>Time!DHA20</f>
        <v>0</v>
      </c>
      <c r="DHB52" s="39">
        <f>Time!DHB20</f>
        <v>0</v>
      </c>
      <c r="DHC52" s="39">
        <f>Time!DHC20</f>
        <v>0</v>
      </c>
      <c r="DHD52" s="39">
        <f>Time!DHD20</f>
        <v>0</v>
      </c>
      <c r="DHE52" s="39">
        <f>Time!DHE20</f>
        <v>0</v>
      </c>
      <c r="DHF52" s="39">
        <f>Time!DHF20</f>
        <v>0</v>
      </c>
      <c r="DHG52" s="39">
        <f>Time!DHG20</f>
        <v>0</v>
      </c>
      <c r="DHH52" s="39">
        <f>Time!DHH20</f>
        <v>0</v>
      </c>
      <c r="DHI52" s="39">
        <f>Time!DHI20</f>
        <v>0</v>
      </c>
      <c r="DHJ52" s="39">
        <f>Time!DHJ20</f>
        <v>0</v>
      </c>
      <c r="DHK52" s="39">
        <f>Time!DHK20</f>
        <v>0</v>
      </c>
      <c r="DHL52" s="39">
        <f>Time!DHL20</f>
        <v>0</v>
      </c>
      <c r="DHM52" s="39">
        <f>Time!DHM20</f>
        <v>0</v>
      </c>
      <c r="DHN52" s="39">
        <f>Time!DHN20</f>
        <v>0</v>
      </c>
      <c r="DHO52" s="39">
        <f>Time!DHO20</f>
        <v>0</v>
      </c>
      <c r="DHP52" s="39">
        <f>Time!DHP20</f>
        <v>0</v>
      </c>
      <c r="DHQ52" s="39">
        <f>Time!DHQ20</f>
        <v>0</v>
      </c>
      <c r="DHR52" s="39">
        <f>Time!DHR20</f>
        <v>0</v>
      </c>
      <c r="DHS52" s="39">
        <f>Time!DHS20</f>
        <v>0</v>
      </c>
      <c r="DHT52" s="39">
        <f>Time!DHT20</f>
        <v>0</v>
      </c>
      <c r="DHU52" s="39">
        <f>Time!DHU20</f>
        <v>0</v>
      </c>
      <c r="DHV52" s="39">
        <f>Time!DHV20</f>
        <v>0</v>
      </c>
      <c r="DHW52" s="39">
        <f>Time!DHW20</f>
        <v>0</v>
      </c>
      <c r="DHX52" s="39">
        <f>Time!DHX20</f>
        <v>0</v>
      </c>
      <c r="DHY52" s="39">
        <f>Time!DHY20</f>
        <v>0</v>
      </c>
      <c r="DHZ52" s="39">
        <f>Time!DHZ20</f>
        <v>0</v>
      </c>
      <c r="DIA52" s="39">
        <f>Time!DIA20</f>
        <v>0</v>
      </c>
      <c r="DIB52" s="39">
        <f>Time!DIB20</f>
        <v>0</v>
      </c>
      <c r="DIC52" s="39">
        <f>Time!DIC20</f>
        <v>0</v>
      </c>
      <c r="DID52" s="39">
        <f>Time!DID20</f>
        <v>0</v>
      </c>
      <c r="DIE52" s="39">
        <f>Time!DIE20</f>
        <v>0</v>
      </c>
      <c r="DIF52" s="39">
        <f>Time!DIF20</f>
        <v>0</v>
      </c>
      <c r="DIG52" s="39">
        <f>Time!DIG20</f>
        <v>0</v>
      </c>
      <c r="DIH52" s="39">
        <f>Time!DIH20</f>
        <v>0</v>
      </c>
      <c r="DII52" s="39">
        <f>Time!DII20</f>
        <v>0</v>
      </c>
      <c r="DIJ52" s="39">
        <f>Time!DIJ20</f>
        <v>0</v>
      </c>
      <c r="DIK52" s="39">
        <f>Time!DIK20</f>
        <v>0</v>
      </c>
      <c r="DIL52" s="39">
        <f>Time!DIL20</f>
        <v>0</v>
      </c>
      <c r="DIM52" s="39">
        <f>Time!DIM20</f>
        <v>0</v>
      </c>
      <c r="DIN52" s="39">
        <f>Time!DIN20</f>
        <v>0</v>
      </c>
      <c r="DIO52" s="39">
        <f>Time!DIO20</f>
        <v>0</v>
      </c>
      <c r="DIP52" s="39">
        <f>Time!DIP20</f>
        <v>0</v>
      </c>
      <c r="DIQ52" s="39">
        <f>Time!DIQ20</f>
        <v>0</v>
      </c>
      <c r="DIR52" s="39">
        <f>Time!DIR20</f>
        <v>0</v>
      </c>
      <c r="DIS52" s="39">
        <f>Time!DIS20</f>
        <v>0</v>
      </c>
      <c r="DIT52" s="39">
        <f>Time!DIT20</f>
        <v>0</v>
      </c>
      <c r="DIU52" s="39">
        <f>Time!DIU20</f>
        <v>0</v>
      </c>
      <c r="DIV52" s="39">
        <f>Time!DIV20</f>
        <v>0</v>
      </c>
      <c r="DIW52" s="39">
        <f>Time!DIW20</f>
        <v>0</v>
      </c>
      <c r="DIX52" s="39">
        <f>Time!DIX20</f>
        <v>0</v>
      </c>
      <c r="DIY52" s="39">
        <f>Time!DIY20</f>
        <v>0</v>
      </c>
      <c r="DIZ52" s="39">
        <f>Time!DIZ20</f>
        <v>0</v>
      </c>
      <c r="DJA52" s="39">
        <f>Time!DJA20</f>
        <v>0</v>
      </c>
      <c r="DJB52" s="39">
        <f>Time!DJB20</f>
        <v>0</v>
      </c>
      <c r="DJC52" s="39">
        <f>Time!DJC20</f>
        <v>0</v>
      </c>
      <c r="DJD52" s="39">
        <f>Time!DJD20</f>
        <v>0</v>
      </c>
      <c r="DJE52" s="39">
        <f>Time!DJE20</f>
        <v>0</v>
      </c>
      <c r="DJF52" s="39">
        <f>Time!DJF20</f>
        <v>0</v>
      </c>
      <c r="DJG52" s="39">
        <f>Time!DJG20</f>
        <v>0</v>
      </c>
      <c r="DJH52" s="39">
        <f>Time!DJH20</f>
        <v>0</v>
      </c>
      <c r="DJI52" s="39">
        <f>Time!DJI20</f>
        <v>0</v>
      </c>
      <c r="DJJ52" s="39">
        <f>Time!DJJ20</f>
        <v>0</v>
      </c>
      <c r="DJK52" s="39">
        <f>Time!DJK20</f>
        <v>0</v>
      </c>
      <c r="DJL52" s="39">
        <f>Time!DJL20</f>
        <v>0</v>
      </c>
      <c r="DJM52" s="39">
        <f>Time!DJM20</f>
        <v>0</v>
      </c>
      <c r="DJN52" s="39">
        <f>Time!DJN20</f>
        <v>0</v>
      </c>
      <c r="DJO52" s="39">
        <f>Time!DJO20</f>
        <v>0</v>
      </c>
      <c r="DJP52" s="39">
        <f>Time!DJP20</f>
        <v>0</v>
      </c>
      <c r="DJQ52" s="39">
        <f>Time!DJQ20</f>
        <v>0</v>
      </c>
      <c r="DJR52" s="39">
        <f>Time!DJR20</f>
        <v>0</v>
      </c>
      <c r="DJS52" s="39">
        <f>Time!DJS20</f>
        <v>0</v>
      </c>
      <c r="DJT52" s="39">
        <f>Time!DJT20</f>
        <v>0</v>
      </c>
      <c r="DJU52" s="39">
        <f>Time!DJU20</f>
        <v>0</v>
      </c>
      <c r="DJV52" s="39">
        <f>Time!DJV20</f>
        <v>0</v>
      </c>
      <c r="DJW52" s="39">
        <f>Time!DJW20</f>
        <v>0</v>
      </c>
      <c r="DJX52" s="39">
        <f>Time!DJX20</f>
        <v>0</v>
      </c>
      <c r="DJY52" s="39">
        <f>Time!DJY20</f>
        <v>0</v>
      </c>
      <c r="DJZ52" s="39">
        <f>Time!DJZ20</f>
        <v>0</v>
      </c>
      <c r="DKA52" s="39">
        <f>Time!DKA20</f>
        <v>0</v>
      </c>
      <c r="DKB52" s="39">
        <f>Time!DKB20</f>
        <v>0</v>
      </c>
      <c r="DKC52" s="39">
        <f>Time!DKC20</f>
        <v>0</v>
      </c>
      <c r="DKD52" s="39">
        <f>Time!DKD20</f>
        <v>0</v>
      </c>
      <c r="DKE52" s="39">
        <f>Time!DKE20</f>
        <v>0</v>
      </c>
      <c r="DKF52" s="39">
        <f>Time!DKF20</f>
        <v>0</v>
      </c>
      <c r="DKG52" s="39">
        <f>Time!DKG20</f>
        <v>0</v>
      </c>
      <c r="DKH52" s="39">
        <f>Time!DKH20</f>
        <v>0</v>
      </c>
      <c r="DKI52" s="39">
        <f>Time!DKI20</f>
        <v>0</v>
      </c>
      <c r="DKJ52" s="39">
        <f>Time!DKJ20</f>
        <v>0</v>
      </c>
      <c r="DKK52" s="39">
        <f>Time!DKK20</f>
        <v>0</v>
      </c>
      <c r="DKL52" s="39">
        <f>Time!DKL20</f>
        <v>0</v>
      </c>
      <c r="DKM52" s="39">
        <f>Time!DKM20</f>
        <v>0</v>
      </c>
      <c r="DKN52" s="39">
        <f>Time!DKN20</f>
        <v>0</v>
      </c>
      <c r="DKO52" s="39">
        <f>Time!DKO20</f>
        <v>0</v>
      </c>
      <c r="DKP52" s="39">
        <f>Time!DKP20</f>
        <v>0</v>
      </c>
      <c r="DKQ52" s="39">
        <f>Time!DKQ20</f>
        <v>0</v>
      </c>
      <c r="DKR52" s="39">
        <f>Time!DKR20</f>
        <v>0</v>
      </c>
      <c r="DKS52" s="39">
        <f>Time!DKS20</f>
        <v>0</v>
      </c>
      <c r="DKT52" s="39">
        <f>Time!DKT20</f>
        <v>0</v>
      </c>
      <c r="DKU52" s="39">
        <f>Time!DKU20</f>
        <v>0</v>
      </c>
      <c r="DKV52" s="39">
        <f>Time!DKV20</f>
        <v>0</v>
      </c>
      <c r="DKW52" s="39">
        <f>Time!DKW20</f>
        <v>0</v>
      </c>
      <c r="DKX52" s="39">
        <f>Time!DKX20</f>
        <v>0</v>
      </c>
      <c r="DKY52" s="39">
        <f>Time!DKY20</f>
        <v>0</v>
      </c>
      <c r="DKZ52" s="39">
        <f>Time!DKZ20</f>
        <v>0</v>
      </c>
      <c r="DLA52" s="39">
        <f>Time!DLA20</f>
        <v>0</v>
      </c>
      <c r="DLB52" s="39">
        <f>Time!DLB20</f>
        <v>0</v>
      </c>
      <c r="DLC52" s="39">
        <f>Time!DLC20</f>
        <v>0</v>
      </c>
      <c r="DLD52" s="39">
        <f>Time!DLD20</f>
        <v>0</v>
      </c>
      <c r="DLE52" s="39">
        <f>Time!DLE20</f>
        <v>0</v>
      </c>
      <c r="DLF52" s="39">
        <f>Time!DLF20</f>
        <v>0</v>
      </c>
      <c r="DLG52" s="39">
        <f>Time!DLG20</f>
        <v>0</v>
      </c>
      <c r="DLH52" s="39">
        <f>Time!DLH20</f>
        <v>0</v>
      </c>
      <c r="DLI52" s="39">
        <f>Time!DLI20</f>
        <v>0</v>
      </c>
      <c r="DLJ52" s="39">
        <f>Time!DLJ20</f>
        <v>0</v>
      </c>
      <c r="DLK52" s="39">
        <f>Time!DLK20</f>
        <v>0</v>
      </c>
      <c r="DLL52" s="39">
        <f>Time!DLL20</f>
        <v>0</v>
      </c>
      <c r="DLM52" s="39">
        <f>Time!DLM20</f>
        <v>0</v>
      </c>
      <c r="DLN52" s="39">
        <f>Time!DLN20</f>
        <v>0</v>
      </c>
      <c r="DLO52" s="39">
        <f>Time!DLO20</f>
        <v>0</v>
      </c>
      <c r="DLP52" s="39">
        <f>Time!DLP20</f>
        <v>0</v>
      </c>
      <c r="DLQ52" s="39">
        <f>Time!DLQ20</f>
        <v>0</v>
      </c>
      <c r="DLR52" s="39">
        <f>Time!DLR20</f>
        <v>0</v>
      </c>
      <c r="DLS52" s="39">
        <f>Time!DLS20</f>
        <v>0</v>
      </c>
      <c r="DLT52" s="39">
        <f>Time!DLT20</f>
        <v>0</v>
      </c>
      <c r="DLU52" s="39">
        <f>Time!DLU20</f>
        <v>0</v>
      </c>
      <c r="DLV52" s="39">
        <f>Time!DLV20</f>
        <v>0</v>
      </c>
      <c r="DLW52" s="39">
        <f>Time!DLW20</f>
        <v>0</v>
      </c>
      <c r="DLX52" s="39">
        <f>Time!DLX20</f>
        <v>0</v>
      </c>
      <c r="DLY52" s="39">
        <f>Time!DLY20</f>
        <v>0</v>
      </c>
      <c r="DLZ52" s="39">
        <f>Time!DLZ20</f>
        <v>0</v>
      </c>
      <c r="DMA52" s="39">
        <f>Time!DMA20</f>
        <v>0</v>
      </c>
      <c r="DMB52" s="39">
        <f>Time!DMB20</f>
        <v>0</v>
      </c>
      <c r="DMC52" s="39">
        <f>Time!DMC20</f>
        <v>0</v>
      </c>
      <c r="DMD52" s="39">
        <f>Time!DMD20</f>
        <v>0</v>
      </c>
      <c r="DME52" s="39">
        <f>Time!DME20</f>
        <v>0</v>
      </c>
      <c r="DMF52" s="39">
        <f>Time!DMF20</f>
        <v>0</v>
      </c>
      <c r="DMG52" s="39">
        <f>Time!DMG20</f>
        <v>0</v>
      </c>
      <c r="DMH52" s="39">
        <f>Time!DMH20</f>
        <v>0</v>
      </c>
      <c r="DMI52" s="39">
        <f>Time!DMI20</f>
        <v>0</v>
      </c>
      <c r="DMJ52" s="39">
        <f>Time!DMJ20</f>
        <v>0</v>
      </c>
      <c r="DMK52" s="39">
        <f>Time!DMK20</f>
        <v>0</v>
      </c>
      <c r="DML52" s="39">
        <f>Time!DML20</f>
        <v>0</v>
      </c>
      <c r="DMM52" s="39">
        <f>Time!DMM20</f>
        <v>0</v>
      </c>
      <c r="DMN52" s="39">
        <f>Time!DMN20</f>
        <v>0</v>
      </c>
      <c r="DMO52" s="39">
        <f>Time!DMO20</f>
        <v>0</v>
      </c>
      <c r="DMP52" s="39">
        <f>Time!DMP20</f>
        <v>0</v>
      </c>
      <c r="DMQ52" s="39">
        <f>Time!DMQ20</f>
        <v>0</v>
      </c>
      <c r="DMR52" s="39">
        <f>Time!DMR20</f>
        <v>0</v>
      </c>
      <c r="DMS52" s="39">
        <f>Time!DMS20</f>
        <v>0</v>
      </c>
      <c r="DMT52" s="39">
        <f>Time!DMT20</f>
        <v>0</v>
      </c>
      <c r="DMU52" s="39">
        <f>Time!DMU20</f>
        <v>0</v>
      </c>
      <c r="DMV52" s="39">
        <f>Time!DMV20</f>
        <v>0</v>
      </c>
      <c r="DMW52" s="39">
        <f>Time!DMW20</f>
        <v>0</v>
      </c>
      <c r="DMX52" s="39">
        <f>Time!DMX20</f>
        <v>0</v>
      </c>
      <c r="DMY52" s="39">
        <f>Time!DMY20</f>
        <v>0</v>
      </c>
      <c r="DMZ52" s="39">
        <f>Time!DMZ20</f>
        <v>0</v>
      </c>
      <c r="DNA52" s="39">
        <f>Time!DNA20</f>
        <v>0</v>
      </c>
      <c r="DNB52" s="39">
        <f>Time!DNB20</f>
        <v>0</v>
      </c>
      <c r="DNC52" s="39">
        <f>Time!DNC20</f>
        <v>0</v>
      </c>
      <c r="DND52" s="39">
        <f>Time!DND20</f>
        <v>0</v>
      </c>
      <c r="DNE52" s="39">
        <f>Time!DNE20</f>
        <v>0</v>
      </c>
      <c r="DNF52" s="39">
        <f>Time!DNF20</f>
        <v>0</v>
      </c>
      <c r="DNG52" s="39">
        <f>Time!DNG20</f>
        <v>0</v>
      </c>
      <c r="DNH52" s="39">
        <f>Time!DNH20</f>
        <v>0</v>
      </c>
      <c r="DNI52" s="39">
        <f>Time!DNI20</f>
        <v>0</v>
      </c>
      <c r="DNJ52" s="39">
        <f>Time!DNJ20</f>
        <v>0</v>
      </c>
      <c r="DNK52" s="39">
        <f>Time!DNK20</f>
        <v>0</v>
      </c>
      <c r="DNL52" s="39">
        <f>Time!DNL20</f>
        <v>0</v>
      </c>
      <c r="DNM52" s="39">
        <f>Time!DNM20</f>
        <v>0</v>
      </c>
      <c r="DNN52" s="39">
        <f>Time!DNN20</f>
        <v>0</v>
      </c>
      <c r="DNO52" s="39">
        <f>Time!DNO20</f>
        <v>0</v>
      </c>
      <c r="DNP52" s="39">
        <f>Time!DNP20</f>
        <v>0</v>
      </c>
      <c r="DNQ52" s="39">
        <f>Time!DNQ20</f>
        <v>0</v>
      </c>
      <c r="DNR52" s="39">
        <f>Time!DNR20</f>
        <v>0</v>
      </c>
      <c r="DNS52" s="39">
        <f>Time!DNS20</f>
        <v>0</v>
      </c>
      <c r="DNT52" s="39">
        <f>Time!DNT20</f>
        <v>0</v>
      </c>
      <c r="DNU52" s="39">
        <f>Time!DNU20</f>
        <v>0</v>
      </c>
      <c r="DNV52" s="39">
        <f>Time!DNV20</f>
        <v>0</v>
      </c>
      <c r="DNW52" s="39">
        <f>Time!DNW20</f>
        <v>0</v>
      </c>
      <c r="DNX52" s="39">
        <f>Time!DNX20</f>
        <v>0</v>
      </c>
      <c r="DNY52" s="39">
        <f>Time!DNY20</f>
        <v>0</v>
      </c>
      <c r="DNZ52" s="39">
        <f>Time!DNZ20</f>
        <v>0</v>
      </c>
      <c r="DOA52" s="39">
        <f>Time!DOA20</f>
        <v>0</v>
      </c>
      <c r="DOB52" s="39">
        <f>Time!DOB20</f>
        <v>0</v>
      </c>
      <c r="DOC52" s="39">
        <f>Time!DOC20</f>
        <v>0</v>
      </c>
      <c r="DOD52" s="39">
        <f>Time!DOD20</f>
        <v>0</v>
      </c>
      <c r="DOE52" s="39">
        <f>Time!DOE20</f>
        <v>0</v>
      </c>
      <c r="DOF52" s="39">
        <f>Time!DOF20</f>
        <v>0</v>
      </c>
      <c r="DOG52" s="39">
        <f>Time!DOG20</f>
        <v>0</v>
      </c>
      <c r="DOH52" s="39">
        <f>Time!DOH20</f>
        <v>0</v>
      </c>
      <c r="DOI52" s="39">
        <f>Time!DOI20</f>
        <v>0</v>
      </c>
      <c r="DOJ52" s="39">
        <f>Time!DOJ20</f>
        <v>0</v>
      </c>
      <c r="DOK52" s="39">
        <f>Time!DOK20</f>
        <v>0</v>
      </c>
      <c r="DOL52" s="39">
        <f>Time!DOL20</f>
        <v>0</v>
      </c>
      <c r="DOM52" s="39">
        <f>Time!DOM20</f>
        <v>0</v>
      </c>
      <c r="DON52" s="39">
        <f>Time!DON20</f>
        <v>0</v>
      </c>
      <c r="DOO52" s="39">
        <f>Time!DOO20</f>
        <v>0</v>
      </c>
      <c r="DOP52" s="39">
        <f>Time!DOP20</f>
        <v>0</v>
      </c>
      <c r="DOQ52" s="39">
        <f>Time!DOQ20</f>
        <v>0</v>
      </c>
      <c r="DOR52" s="39">
        <f>Time!DOR20</f>
        <v>0</v>
      </c>
      <c r="DOS52" s="39">
        <f>Time!DOS20</f>
        <v>0</v>
      </c>
      <c r="DOT52" s="39">
        <f>Time!DOT20</f>
        <v>0</v>
      </c>
      <c r="DOU52" s="39">
        <f>Time!DOU20</f>
        <v>0</v>
      </c>
      <c r="DOV52" s="39">
        <f>Time!DOV20</f>
        <v>0</v>
      </c>
      <c r="DOW52" s="39">
        <f>Time!DOW20</f>
        <v>0</v>
      </c>
      <c r="DOX52" s="39">
        <f>Time!DOX20</f>
        <v>0</v>
      </c>
      <c r="DOY52" s="39">
        <f>Time!DOY20</f>
        <v>0</v>
      </c>
      <c r="DOZ52" s="39">
        <f>Time!DOZ20</f>
        <v>0</v>
      </c>
      <c r="DPA52" s="39">
        <f>Time!DPA20</f>
        <v>0</v>
      </c>
      <c r="DPB52" s="39">
        <f>Time!DPB20</f>
        <v>0</v>
      </c>
      <c r="DPC52" s="39">
        <f>Time!DPC20</f>
        <v>0</v>
      </c>
      <c r="DPD52" s="39">
        <f>Time!DPD20</f>
        <v>0</v>
      </c>
      <c r="DPE52" s="39">
        <f>Time!DPE20</f>
        <v>0</v>
      </c>
      <c r="DPF52" s="39">
        <f>Time!DPF20</f>
        <v>0</v>
      </c>
      <c r="DPG52" s="39">
        <f>Time!DPG20</f>
        <v>0</v>
      </c>
      <c r="DPH52" s="39">
        <f>Time!DPH20</f>
        <v>0</v>
      </c>
      <c r="DPI52" s="39">
        <f>Time!DPI20</f>
        <v>0</v>
      </c>
      <c r="DPJ52" s="39">
        <f>Time!DPJ20</f>
        <v>0</v>
      </c>
      <c r="DPK52" s="39">
        <f>Time!DPK20</f>
        <v>0</v>
      </c>
      <c r="DPL52" s="39">
        <f>Time!DPL20</f>
        <v>0</v>
      </c>
      <c r="DPM52" s="39">
        <f>Time!DPM20</f>
        <v>0</v>
      </c>
      <c r="DPN52" s="39">
        <f>Time!DPN20</f>
        <v>0</v>
      </c>
      <c r="DPO52" s="39">
        <f>Time!DPO20</f>
        <v>0</v>
      </c>
      <c r="DPP52" s="39">
        <f>Time!DPP20</f>
        <v>0</v>
      </c>
      <c r="DPQ52" s="39">
        <f>Time!DPQ20</f>
        <v>0</v>
      </c>
      <c r="DPR52" s="39">
        <f>Time!DPR20</f>
        <v>0</v>
      </c>
      <c r="DPS52" s="39">
        <f>Time!DPS20</f>
        <v>0</v>
      </c>
      <c r="DPT52" s="39">
        <f>Time!DPT20</f>
        <v>0</v>
      </c>
      <c r="DPU52" s="39">
        <f>Time!DPU20</f>
        <v>0</v>
      </c>
      <c r="DPV52" s="39">
        <f>Time!DPV20</f>
        <v>0</v>
      </c>
      <c r="DPW52" s="39">
        <f>Time!DPW20</f>
        <v>0</v>
      </c>
      <c r="DPX52" s="39">
        <f>Time!DPX20</f>
        <v>0</v>
      </c>
      <c r="DPY52" s="39">
        <f>Time!DPY20</f>
        <v>0</v>
      </c>
      <c r="DPZ52" s="39">
        <f>Time!DPZ20</f>
        <v>0</v>
      </c>
      <c r="DQA52" s="39">
        <f>Time!DQA20</f>
        <v>0</v>
      </c>
      <c r="DQB52" s="39">
        <f>Time!DQB20</f>
        <v>0</v>
      </c>
      <c r="DQC52" s="39">
        <f>Time!DQC20</f>
        <v>0</v>
      </c>
      <c r="DQD52" s="39">
        <f>Time!DQD20</f>
        <v>0</v>
      </c>
      <c r="DQE52" s="39">
        <f>Time!DQE20</f>
        <v>0</v>
      </c>
      <c r="DQF52" s="39">
        <f>Time!DQF20</f>
        <v>0</v>
      </c>
      <c r="DQG52" s="39">
        <f>Time!DQG20</f>
        <v>0</v>
      </c>
      <c r="DQH52" s="39">
        <f>Time!DQH20</f>
        <v>0</v>
      </c>
      <c r="DQI52" s="39">
        <f>Time!DQI20</f>
        <v>0</v>
      </c>
      <c r="DQJ52" s="39">
        <f>Time!DQJ20</f>
        <v>0</v>
      </c>
      <c r="DQK52" s="39">
        <f>Time!DQK20</f>
        <v>0</v>
      </c>
      <c r="DQL52" s="39">
        <f>Time!DQL20</f>
        <v>0</v>
      </c>
      <c r="DQM52" s="39">
        <f>Time!DQM20</f>
        <v>0</v>
      </c>
      <c r="DQN52" s="39">
        <f>Time!DQN20</f>
        <v>0</v>
      </c>
      <c r="DQO52" s="39">
        <f>Time!DQO20</f>
        <v>0</v>
      </c>
      <c r="DQP52" s="39">
        <f>Time!DQP20</f>
        <v>0</v>
      </c>
      <c r="DQQ52" s="39">
        <f>Time!DQQ20</f>
        <v>0</v>
      </c>
      <c r="DQR52" s="39">
        <f>Time!DQR20</f>
        <v>0</v>
      </c>
      <c r="DQS52" s="39">
        <f>Time!DQS20</f>
        <v>0</v>
      </c>
      <c r="DQT52" s="39">
        <f>Time!DQT20</f>
        <v>0</v>
      </c>
      <c r="DQU52" s="39">
        <f>Time!DQU20</f>
        <v>0</v>
      </c>
      <c r="DQV52" s="39">
        <f>Time!DQV20</f>
        <v>0</v>
      </c>
      <c r="DQW52" s="39">
        <f>Time!DQW20</f>
        <v>0</v>
      </c>
      <c r="DQX52" s="39">
        <f>Time!DQX20</f>
        <v>0</v>
      </c>
      <c r="DQY52" s="39">
        <f>Time!DQY20</f>
        <v>0</v>
      </c>
      <c r="DQZ52" s="39">
        <f>Time!DQZ20</f>
        <v>0</v>
      </c>
      <c r="DRA52" s="39">
        <f>Time!DRA20</f>
        <v>0</v>
      </c>
      <c r="DRB52" s="39">
        <f>Time!DRB20</f>
        <v>0</v>
      </c>
      <c r="DRC52" s="39">
        <f>Time!DRC20</f>
        <v>0</v>
      </c>
      <c r="DRD52" s="39">
        <f>Time!DRD20</f>
        <v>0</v>
      </c>
      <c r="DRE52" s="39">
        <f>Time!DRE20</f>
        <v>0</v>
      </c>
      <c r="DRF52" s="39">
        <f>Time!DRF20</f>
        <v>0</v>
      </c>
      <c r="DRG52" s="39">
        <f>Time!DRG20</f>
        <v>0</v>
      </c>
      <c r="DRH52" s="39">
        <f>Time!DRH20</f>
        <v>0</v>
      </c>
      <c r="DRI52" s="39">
        <f>Time!DRI20</f>
        <v>0</v>
      </c>
      <c r="DRJ52" s="39">
        <f>Time!DRJ20</f>
        <v>0</v>
      </c>
      <c r="DRK52" s="39">
        <f>Time!DRK20</f>
        <v>0</v>
      </c>
      <c r="DRL52" s="39">
        <f>Time!DRL20</f>
        <v>0</v>
      </c>
      <c r="DRM52" s="39">
        <f>Time!DRM20</f>
        <v>0</v>
      </c>
      <c r="DRN52" s="39">
        <f>Time!DRN20</f>
        <v>0</v>
      </c>
      <c r="DRO52" s="39">
        <f>Time!DRO20</f>
        <v>0</v>
      </c>
      <c r="DRP52" s="39">
        <f>Time!DRP20</f>
        <v>0</v>
      </c>
      <c r="DRQ52" s="39">
        <f>Time!DRQ20</f>
        <v>0</v>
      </c>
      <c r="DRR52" s="39">
        <f>Time!DRR20</f>
        <v>0</v>
      </c>
      <c r="DRS52" s="39">
        <f>Time!DRS20</f>
        <v>0</v>
      </c>
      <c r="DRT52" s="39">
        <f>Time!DRT20</f>
        <v>0</v>
      </c>
      <c r="DRU52" s="39">
        <f>Time!DRU20</f>
        <v>0</v>
      </c>
      <c r="DRV52" s="39">
        <f>Time!DRV20</f>
        <v>0</v>
      </c>
      <c r="DRW52" s="39">
        <f>Time!DRW20</f>
        <v>0</v>
      </c>
      <c r="DRX52" s="39">
        <f>Time!DRX20</f>
        <v>0</v>
      </c>
      <c r="DRY52" s="39">
        <f>Time!DRY20</f>
        <v>0</v>
      </c>
      <c r="DRZ52" s="39">
        <f>Time!DRZ20</f>
        <v>0</v>
      </c>
      <c r="DSA52" s="39">
        <f>Time!DSA20</f>
        <v>0</v>
      </c>
      <c r="DSB52" s="39">
        <f>Time!DSB20</f>
        <v>0</v>
      </c>
      <c r="DSC52" s="39">
        <f>Time!DSC20</f>
        <v>0</v>
      </c>
      <c r="DSD52" s="39">
        <f>Time!DSD20</f>
        <v>0</v>
      </c>
      <c r="DSE52" s="39">
        <f>Time!DSE20</f>
        <v>0</v>
      </c>
      <c r="DSF52" s="39">
        <f>Time!DSF20</f>
        <v>0</v>
      </c>
      <c r="DSG52" s="39">
        <f>Time!DSG20</f>
        <v>0</v>
      </c>
      <c r="DSH52" s="39">
        <f>Time!DSH20</f>
        <v>0</v>
      </c>
      <c r="DSI52" s="39">
        <f>Time!DSI20</f>
        <v>0</v>
      </c>
      <c r="DSJ52" s="39">
        <f>Time!DSJ20</f>
        <v>0</v>
      </c>
      <c r="DSK52" s="39">
        <f>Time!DSK20</f>
        <v>0</v>
      </c>
      <c r="DSL52" s="39">
        <f>Time!DSL20</f>
        <v>0</v>
      </c>
      <c r="DSM52" s="39">
        <f>Time!DSM20</f>
        <v>0</v>
      </c>
      <c r="DSN52" s="39">
        <f>Time!DSN20</f>
        <v>0</v>
      </c>
      <c r="DSO52" s="39">
        <f>Time!DSO20</f>
        <v>0</v>
      </c>
      <c r="DSP52" s="39">
        <f>Time!DSP20</f>
        <v>0</v>
      </c>
      <c r="DSQ52" s="39">
        <f>Time!DSQ20</f>
        <v>0</v>
      </c>
      <c r="DSR52" s="39">
        <f>Time!DSR20</f>
        <v>0</v>
      </c>
      <c r="DSS52" s="39">
        <f>Time!DSS20</f>
        <v>0</v>
      </c>
      <c r="DST52" s="39">
        <f>Time!DST20</f>
        <v>0</v>
      </c>
      <c r="DSU52" s="39">
        <f>Time!DSU20</f>
        <v>0</v>
      </c>
      <c r="DSV52" s="39">
        <f>Time!DSV20</f>
        <v>0</v>
      </c>
      <c r="DSW52" s="39">
        <f>Time!DSW20</f>
        <v>0</v>
      </c>
      <c r="DSX52" s="39">
        <f>Time!DSX20</f>
        <v>0</v>
      </c>
      <c r="DSY52" s="39">
        <f>Time!DSY20</f>
        <v>0</v>
      </c>
      <c r="DSZ52" s="39">
        <f>Time!DSZ20</f>
        <v>0</v>
      </c>
      <c r="DTA52" s="39">
        <f>Time!DTA20</f>
        <v>0</v>
      </c>
      <c r="DTB52" s="39">
        <f>Time!DTB20</f>
        <v>0</v>
      </c>
      <c r="DTC52" s="39">
        <f>Time!DTC20</f>
        <v>0</v>
      </c>
      <c r="DTD52" s="39">
        <f>Time!DTD20</f>
        <v>0</v>
      </c>
      <c r="DTE52" s="39">
        <f>Time!DTE20</f>
        <v>0</v>
      </c>
      <c r="DTF52" s="39">
        <f>Time!DTF20</f>
        <v>0</v>
      </c>
      <c r="DTG52" s="39">
        <f>Time!DTG20</f>
        <v>0</v>
      </c>
      <c r="DTH52" s="39">
        <f>Time!DTH20</f>
        <v>0</v>
      </c>
      <c r="DTI52" s="39">
        <f>Time!DTI20</f>
        <v>0</v>
      </c>
      <c r="DTJ52" s="39">
        <f>Time!DTJ20</f>
        <v>0</v>
      </c>
      <c r="DTK52" s="39">
        <f>Time!DTK20</f>
        <v>0</v>
      </c>
      <c r="DTL52" s="39">
        <f>Time!DTL20</f>
        <v>0</v>
      </c>
      <c r="DTM52" s="39">
        <f>Time!DTM20</f>
        <v>0</v>
      </c>
      <c r="DTN52" s="39">
        <f>Time!DTN20</f>
        <v>0</v>
      </c>
      <c r="DTO52" s="39">
        <f>Time!DTO20</f>
        <v>0</v>
      </c>
      <c r="DTP52" s="39">
        <f>Time!DTP20</f>
        <v>0</v>
      </c>
      <c r="DTQ52" s="39">
        <f>Time!DTQ20</f>
        <v>0</v>
      </c>
      <c r="DTR52" s="39">
        <f>Time!DTR20</f>
        <v>0</v>
      </c>
      <c r="DTS52" s="39">
        <f>Time!DTS20</f>
        <v>0</v>
      </c>
      <c r="DTT52" s="39">
        <f>Time!DTT20</f>
        <v>0</v>
      </c>
      <c r="DTU52" s="39">
        <f>Time!DTU20</f>
        <v>0</v>
      </c>
      <c r="DTV52" s="39">
        <f>Time!DTV20</f>
        <v>0</v>
      </c>
      <c r="DTW52" s="39">
        <f>Time!DTW20</f>
        <v>0</v>
      </c>
      <c r="DTX52" s="39">
        <f>Time!DTX20</f>
        <v>0</v>
      </c>
      <c r="DTY52" s="39">
        <f>Time!DTY20</f>
        <v>0</v>
      </c>
      <c r="DTZ52" s="39">
        <f>Time!DTZ20</f>
        <v>0</v>
      </c>
      <c r="DUA52" s="39">
        <f>Time!DUA20</f>
        <v>0</v>
      </c>
      <c r="DUB52" s="39">
        <f>Time!DUB20</f>
        <v>0</v>
      </c>
      <c r="DUC52" s="39">
        <f>Time!DUC20</f>
        <v>0</v>
      </c>
      <c r="DUD52" s="39">
        <f>Time!DUD20</f>
        <v>0</v>
      </c>
      <c r="DUE52" s="39">
        <f>Time!DUE20</f>
        <v>0</v>
      </c>
      <c r="DUF52" s="39">
        <f>Time!DUF20</f>
        <v>0</v>
      </c>
      <c r="DUG52" s="39">
        <f>Time!DUG20</f>
        <v>0</v>
      </c>
      <c r="DUH52" s="39">
        <f>Time!DUH20</f>
        <v>0</v>
      </c>
      <c r="DUI52" s="39">
        <f>Time!DUI20</f>
        <v>0</v>
      </c>
      <c r="DUJ52" s="39">
        <f>Time!DUJ20</f>
        <v>0</v>
      </c>
      <c r="DUK52" s="39">
        <f>Time!DUK20</f>
        <v>0</v>
      </c>
      <c r="DUL52" s="39">
        <f>Time!DUL20</f>
        <v>0</v>
      </c>
      <c r="DUM52" s="39">
        <f>Time!DUM20</f>
        <v>0</v>
      </c>
      <c r="DUN52" s="39">
        <f>Time!DUN20</f>
        <v>0</v>
      </c>
      <c r="DUO52" s="39">
        <f>Time!DUO20</f>
        <v>0</v>
      </c>
      <c r="DUP52" s="39">
        <f>Time!DUP20</f>
        <v>0</v>
      </c>
      <c r="DUQ52" s="39">
        <f>Time!DUQ20</f>
        <v>0</v>
      </c>
      <c r="DUR52" s="39">
        <f>Time!DUR20</f>
        <v>0</v>
      </c>
      <c r="DUS52" s="39">
        <f>Time!DUS20</f>
        <v>0</v>
      </c>
      <c r="DUT52" s="39">
        <f>Time!DUT20</f>
        <v>0</v>
      </c>
      <c r="DUU52" s="39">
        <f>Time!DUU20</f>
        <v>0</v>
      </c>
      <c r="DUV52" s="39">
        <f>Time!DUV20</f>
        <v>0</v>
      </c>
      <c r="DUW52" s="39">
        <f>Time!DUW20</f>
        <v>0</v>
      </c>
      <c r="DUX52" s="39">
        <f>Time!DUX20</f>
        <v>0</v>
      </c>
      <c r="DUY52" s="39">
        <f>Time!DUY20</f>
        <v>0</v>
      </c>
      <c r="DUZ52" s="39">
        <f>Time!DUZ20</f>
        <v>0</v>
      </c>
      <c r="DVA52" s="39">
        <f>Time!DVA20</f>
        <v>0</v>
      </c>
      <c r="DVB52" s="39">
        <f>Time!DVB20</f>
        <v>0</v>
      </c>
      <c r="DVC52" s="39">
        <f>Time!DVC20</f>
        <v>0</v>
      </c>
      <c r="DVD52" s="39">
        <f>Time!DVD20</f>
        <v>0</v>
      </c>
      <c r="DVE52" s="39">
        <f>Time!DVE20</f>
        <v>0</v>
      </c>
      <c r="DVF52" s="39">
        <f>Time!DVF20</f>
        <v>0</v>
      </c>
      <c r="DVG52" s="39">
        <f>Time!DVG20</f>
        <v>0</v>
      </c>
      <c r="DVH52" s="39">
        <f>Time!DVH20</f>
        <v>0</v>
      </c>
      <c r="DVI52" s="39">
        <f>Time!DVI20</f>
        <v>0</v>
      </c>
      <c r="DVJ52" s="39">
        <f>Time!DVJ20</f>
        <v>0</v>
      </c>
      <c r="DVK52" s="39">
        <f>Time!DVK20</f>
        <v>0</v>
      </c>
      <c r="DVL52" s="39">
        <f>Time!DVL20</f>
        <v>0</v>
      </c>
      <c r="DVM52" s="39">
        <f>Time!DVM20</f>
        <v>0</v>
      </c>
      <c r="DVN52" s="39">
        <f>Time!DVN20</f>
        <v>0</v>
      </c>
      <c r="DVO52" s="39">
        <f>Time!DVO20</f>
        <v>0</v>
      </c>
      <c r="DVP52" s="39">
        <f>Time!DVP20</f>
        <v>0</v>
      </c>
      <c r="DVQ52" s="39">
        <f>Time!DVQ20</f>
        <v>0</v>
      </c>
      <c r="DVR52" s="39">
        <f>Time!DVR20</f>
        <v>0</v>
      </c>
      <c r="DVS52" s="39">
        <f>Time!DVS20</f>
        <v>0</v>
      </c>
      <c r="DVT52" s="39">
        <f>Time!DVT20</f>
        <v>0</v>
      </c>
      <c r="DVU52" s="39">
        <f>Time!DVU20</f>
        <v>0</v>
      </c>
      <c r="DVV52" s="39">
        <f>Time!DVV20</f>
        <v>0</v>
      </c>
      <c r="DVW52" s="39">
        <f>Time!DVW20</f>
        <v>0</v>
      </c>
      <c r="DVX52" s="39">
        <f>Time!DVX20</f>
        <v>0</v>
      </c>
      <c r="DVY52" s="39">
        <f>Time!DVY20</f>
        <v>0</v>
      </c>
      <c r="DVZ52" s="39">
        <f>Time!DVZ20</f>
        <v>0</v>
      </c>
      <c r="DWA52" s="39">
        <f>Time!DWA20</f>
        <v>0</v>
      </c>
      <c r="DWB52" s="39">
        <f>Time!DWB20</f>
        <v>0</v>
      </c>
      <c r="DWC52" s="39">
        <f>Time!DWC20</f>
        <v>0</v>
      </c>
      <c r="DWD52" s="39">
        <f>Time!DWD20</f>
        <v>0</v>
      </c>
      <c r="DWE52" s="39">
        <f>Time!DWE20</f>
        <v>0</v>
      </c>
      <c r="DWF52" s="39">
        <f>Time!DWF20</f>
        <v>0</v>
      </c>
      <c r="DWG52" s="39">
        <f>Time!DWG20</f>
        <v>0</v>
      </c>
      <c r="DWH52" s="39">
        <f>Time!DWH20</f>
        <v>0</v>
      </c>
      <c r="DWI52" s="39">
        <f>Time!DWI20</f>
        <v>0</v>
      </c>
      <c r="DWJ52" s="39">
        <f>Time!DWJ20</f>
        <v>0</v>
      </c>
      <c r="DWK52" s="39">
        <f>Time!DWK20</f>
        <v>0</v>
      </c>
      <c r="DWL52" s="39">
        <f>Time!DWL20</f>
        <v>0</v>
      </c>
      <c r="DWM52" s="39">
        <f>Time!DWM20</f>
        <v>0</v>
      </c>
      <c r="DWN52" s="39">
        <f>Time!DWN20</f>
        <v>0</v>
      </c>
      <c r="DWO52" s="39">
        <f>Time!DWO20</f>
        <v>0</v>
      </c>
      <c r="DWP52" s="39">
        <f>Time!DWP20</f>
        <v>0</v>
      </c>
      <c r="DWQ52" s="39">
        <f>Time!DWQ20</f>
        <v>0</v>
      </c>
      <c r="DWR52" s="39">
        <f>Time!DWR20</f>
        <v>0</v>
      </c>
      <c r="DWS52" s="39">
        <f>Time!DWS20</f>
        <v>0</v>
      </c>
      <c r="DWT52" s="39">
        <f>Time!DWT20</f>
        <v>0</v>
      </c>
      <c r="DWU52" s="39">
        <f>Time!DWU20</f>
        <v>0</v>
      </c>
      <c r="DWV52" s="39">
        <f>Time!DWV20</f>
        <v>0</v>
      </c>
      <c r="DWW52" s="39">
        <f>Time!DWW20</f>
        <v>0</v>
      </c>
      <c r="DWX52" s="39">
        <f>Time!DWX20</f>
        <v>0</v>
      </c>
      <c r="DWY52" s="39">
        <f>Time!DWY20</f>
        <v>0</v>
      </c>
      <c r="DWZ52" s="39">
        <f>Time!DWZ20</f>
        <v>0</v>
      </c>
      <c r="DXA52" s="39">
        <f>Time!DXA20</f>
        <v>0</v>
      </c>
      <c r="DXB52" s="39">
        <f>Time!DXB20</f>
        <v>0</v>
      </c>
      <c r="DXC52" s="39">
        <f>Time!DXC20</f>
        <v>0</v>
      </c>
      <c r="DXD52" s="39">
        <f>Time!DXD20</f>
        <v>0</v>
      </c>
      <c r="DXE52" s="39">
        <f>Time!DXE20</f>
        <v>0</v>
      </c>
      <c r="DXF52" s="39">
        <f>Time!DXF20</f>
        <v>0</v>
      </c>
      <c r="DXG52" s="39">
        <f>Time!DXG20</f>
        <v>0</v>
      </c>
      <c r="DXH52" s="39">
        <f>Time!DXH20</f>
        <v>0</v>
      </c>
      <c r="DXI52" s="39">
        <f>Time!DXI20</f>
        <v>0</v>
      </c>
      <c r="DXJ52" s="39">
        <f>Time!DXJ20</f>
        <v>0</v>
      </c>
      <c r="DXK52" s="39">
        <f>Time!DXK20</f>
        <v>0</v>
      </c>
      <c r="DXL52" s="39">
        <f>Time!DXL20</f>
        <v>0</v>
      </c>
      <c r="DXM52" s="39">
        <f>Time!DXM20</f>
        <v>0</v>
      </c>
      <c r="DXN52" s="39">
        <f>Time!DXN20</f>
        <v>0</v>
      </c>
      <c r="DXO52" s="39">
        <f>Time!DXO20</f>
        <v>0</v>
      </c>
      <c r="DXP52" s="39">
        <f>Time!DXP20</f>
        <v>0</v>
      </c>
      <c r="DXQ52" s="39">
        <f>Time!DXQ20</f>
        <v>0</v>
      </c>
      <c r="DXR52" s="39">
        <f>Time!DXR20</f>
        <v>0</v>
      </c>
      <c r="DXS52" s="39">
        <f>Time!DXS20</f>
        <v>0</v>
      </c>
      <c r="DXT52" s="39">
        <f>Time!DXT20</f>
        <v>0</v>
      </c>
      <c r="DXU52" s="39">
        <f>Time!DXU20</f>
        <v>0</v>
      </c>
      <c r="DXV52" s="39">
        <f>Time!DXV20</f>
        <v>0</v>
      </c>
      <c r="DXW52" s="39">
        <f>Time!DXW20</f>
        <v>0</v>
      </c>
      <c r="DXX52" s="39">
        <f>Time!DXX20</f>
        <v>0</v>
      </c>
      <c r="DXY52" s="39">
        <f>Time!DXY20</f>
        <v>0</v>
      </c>
      <c r="DXZ52" s="39">
        <f>Time!DXZ20</f>
        <v>0</v>
      </c>
      <c r="DYA52" s="39">
        <f>Time!DYA20</f>
        <v>0</v>
      </c>
      <c r="DYB52" s="39">
        <f>Time!DYB20</f>
        <v>0</v>
      </c>
      <c r="DYC52" s="39">
        <f>Time!DYC20</f>
        <v>0</v>
      </c>
      <c r="DYD52" s="39">
        <f>Time!DYD20</f>
        <v>0</v>
      </c>
      <c r="DYE52" s="39">
        <f>Time!DYE20</f>
        <v>0</v>
      </c>
      <c r="DYF52" s="39">
        <f>Time!DYF20</f>
        <v>0</v>
      </c>
      <c r="DYG52" s="39">
        <f>Time!DYG20</f>
        <v>0</v>
      </c>
      <c r="DYH52" s="39">
        <f>Time!DYH20</f>
        <v>0</v>
      </c>
      <c r="DYI52" s="39">
        <f>Time!DYI20</f>
        <v>0</v>
      </c>
      <c r="DYJ52" s="39">
        <f>Time!DYJ20</f>
        <v>0</v>
      </c>
      <c r="DYK52" s="39">
        <f>Time!DYK20</f>
        <v>0</v>
      </c>
      <c r="DYL52" s="39">
        <f>Time!DYL20</f>
        <v>0</v>
      </c>
      <c r="DYM52" s="39">
        <f>Time!DYM20</f>
        <v>0</v>
      </c>
      <c r="DYN52" s="39">
        <f>Time!DYN20</f>
        <v>0</v>
      </c>
      <c r="DYO52" s="39">
        <f>Time!DYO20</f>
        <v>0</v>
      </c>
      <c r="DYP52" s="39">
        <f>Time!DYP20</f>
        <v>0</v>
      </c>
      <c r="DYQ52" s="39">
        <f>Time!DYQ20</f>
        <v>0</v>
      </c>
      <c r="DYR52" s="39">
        <f>Time!DYR20</f>
        <v>0</v>
      </c>
      <c r="DYS52" s="39">
        <f>Time!DYS20</f>
        <v>0</v>
      </c>
      <c r="DYT52" s="39">
        <f>Time!DYT20</f>
        <v>0</v>
      </c>
      <c r="DYU52" s="39">
        <f>Time!DYU20</f>
        <v>0</v>
      </c>
      <c r="DYV52" s="39">
        <f>Time!DYV20</f>
        <v>0</v>
      </c>
      <c r="DYW52" s="39">
        <f>Time!DYW20</f>
        <v>0</v>
      </c>
      <c r="DYX52" s="39">
        <f>Time!DYX20</f>
        <v>0</v>
      </c>
      <c r="DYY52" s="39">
        <f>Time!DYY20</f>
        <v>0</v>
      </c>
      <c r="DYZ52" s="39">
        <f>Time!DYZ20</f>
        <v>0</v>
      </c>
      <c r="DZA52" s="39">
        <f>Time!DZA20</f>
        <v>0</v>
      </c>
      <c r="DZB52" s="39">
        <f>Time!DZB20</f>
        <v>0</v>
      </c>
      <c r="DZC52" s="39">
        <f>Time!DZC20</f>
        <v>0</v>
      </c>
      <c r="DZD52" s="39">
        <f>Time!DZD20</f>
        <v>0</v>
      </c>
      <c r="DZE52" s="39">
        <f>Time!DZE20</f>
        <v>0</v>
      </c>
      <c r="DZF52" s="39">
        <f>Time!DZF20</f>
        <v>0</v>
      </c>
      <c r="DZG52" s="39">
        <f>Time!DZG20</f>
        <v>0</v>
      </c>
      <c r="DZH52" s="39">
        <f>Time!DZH20</f>
        <v>0</v>
      </c>
      <c r="DZI52" s="39">
        <f>Time!DZI20</f>
        <v>0</v>
      </c>
      <c r="DZJ52" s="39">
        <f>Time!DZJ20</f>
        <v>0</v>
      </c>
      <c r="DZK52" s="39">
        <f>Time!DZK20</f>
        <v>0</v>
      </c>
      <c r="DZL52" s="39">
        <f>Time!DZL20</f>
        <v>0</v>
      </c>
      <c r="DZM52" s="39">
        <f>Time!DZM20</f>
        <v>0</v>
      </c>
      <c r="DZN52" s="39">
        <f>Time!DZN20</f>
        <v>0</v>
      </c>
      <c r="DZO52" s="39">
        <f>Time!DZO20</f>
        <v>0</v>
      </c>
      <c r="DZP52" s="39">
        <f>Time!DZP20</f>
        <v>0</v>
      </c>
      <c r="DZQ52" s="39">
        <f>Time!DZQ20</f>
        <v>0</v>
      </c>
      <c r="DZR52" s="39">
        <f>Time!DZR20</f>
        <v>0</v>
      </c>
      <c r="DZS52" s="39">
        <f>Time!DZS20</f>
        <v>0</v>
      </c>
      <c r="DZT52" s="39">
        <f>Time!DZT20</f>
        <v>0</v>
      </c>
      <c r="DZU52" s="39">
        <f>Time!DZU20</f>
        <v>0</v>
      </c>
      <c r="DZV52" s="39">
        <f>Time!DZV20</f>
        <v>0</v>
      </c>
      <c r="DZW52" s="39">
        <f>Time!DZW20</f>
        <v>0</v>
      </c>
      <c r="DZX52" s="39">
        <f>Time!DZX20</f>
        <v>0</v>
      </c>
      <c r="DZY52" s="39">
        <f>Time!DZY20</f>
        <v>0</v>
      </c>
      <c r="DZZ52" s="39">
        <f>Time!DZZ20</f>
        <v>0</v>
      </c>
      <c r="EAA52" s="39">
        <f>Time!EAA20</f>
        <v>0</v>
      </c>
      <c r="EAB52" s="39">
        <f>Time!EAB20</f>
        <v>0</v>
      </c>
      <c r="EAC52" s="39">
        <f>Time!EAC20</f>
        <v>0</v>
      </c>
      <c r="EAD52" s="39">
        <f>Time!EAD20</f>
        <v>0</v>
      </c>
      <c r="EAE52" s="39">
        <f>Time!EAE20</f>
        <v>0</v>
      </c>
      <c r="EAF52" s="39">
        <f>Time!EAF20</f>
        <v>0</v>
      </c>
      <c r="EAG52" s="39">
        <f>Time!EAG20</f>
        <v>0</v>
      </c>
      <c r="EAH52" s="39">
        <f>Time!EAH20</f>
        <v>0</v>
      </c>
      <c r="EAI52" s="39">
        <f>Time!EAI20</f>
        <v>0</v>
      </c>
      <c r="EAJ52" s="39">
        <f>Time!EAJ20</f>
        <v>0</v>
      </c>
      <c r="EAK52" s="39">
        <f>Time!EAK20</f>
        <v>0</v>
      </c>
      <c r="EAL52" s="39">
        <f>Time!EAL20</f>
        <v>0</v>
      </c>
      <c r="EAM52" s="39">
        <f>Time!EAM20</f>
        <v>0</v>
      </c>
      <c r="EAN52" s="39">
        <f>Time!EAN20</f>
        <v>0</v>
      </c>
      <c r="EAO52" s="39">
        <f>Time!EAO20</f>
        <v>0</v>
      </c>
      <c r="EAP52" s="39">
        <f>Time!EAP20</f>
        <v>0</v>
      </c>
      <c r="EAQ52" s="39">
        <f>Time!EAQ20</f>
        <v>0</v>
      </c>
      <c r="EAR52" s="39">
        <f>Time!EAR20</f>
        <v>0</v>
      </c>
      <c r="EAS52" s="39">
        <f>Time!EAS20</f>
        <v>0</v>
      </c>
      <c r="EAT52" s="39">
        <f>Time!EAT20</f>
        <v>0</v>
      </c>
      <c r="EAU52" s="39">
        <f>Time!EAU20</f>
        <v>0</v>
      </c>
      <c r="EAV52" s="39">
        <f>Time!EAV20</f>
        <v>0</v>
      </c>
      <c r="EAW52" s="39">
        <f>Time!EAW20</f>
        <v>0</v>
      </c>
      <c r="EAX52" s="39">
        <f>Time!EAX20</f>
        <v>0</v>
      </c>
      <c r="EAY52" s="39">
        <f>Time!EAY20</f>
        <v>0</v>
      </c>
      <c r="EAZ52" s="39">
        <f>Time!EAZ20</f>
        <v>0</v>
      </c>
      <c r="EBA52" s="39">
        <f>Time!EBA20</f>
        <v>0</v>
      </c>
      <c r="EBB52" s="39">
        <f>Time!EBB20</f>
        <v>0</v>
      </c>
      <c r="EBC52" s="39">
        <f>Time!EBC20</f>
        <v>0</v>
      </c>
      <c r="EBD52" s="39">
        <f>Time!EBD20</f>
        <v>0</v>
      </c>
      <c r="EBE52" s="39">
        <f>Time!EBE20</f>
        <v>0</v>
      </c>
      <c r="EBF52" s="39">
        <f>Time!EBF20</f>
        <v>0</v>
      </c>
      <c r="EBG52" s="39">
        <f>Time!EBG20</f>
        <v>0</v>
      </c>
      <c r="EBH52" s="39">
        <f>Time!EBH20</f>
        <v>0</v>
      </c>
      <c r="EBI52" s="39">
        <f>Time!EBI20</f>
        <v>0</v>
      </c>
      <c r="EBJ52" s="39">
        <f>Time!EBJ20</f>
        <v>0</v>
      </c>
      <c r="EBK52" s="39">
        <f>Time!EBK20</f>
        <v>0</v>
      </c>
      <c r="EBL52" s="39">
        <f>Time!EBL20</f>
        <v>0</v>
      </c>
      <c r="EBM52" s="39">
        <f>Time!EBM20</f>
        <v>0</v>
      </c>
      <c r="EBN52" s="39">
        <f>Time!EBN20</f>
        <v>0</v>
      </c>
      <c r="EBO52" s="39">
        <f>Time!EBO20</f>
        <v>0</v>
      </c>
      <c r="EBP52" s="39">
        <f>Time!EBP20</f>
        <v>0</v>
      </c>
      <c r="EBQ52" s="39">
        <f>Time!EBQ20</f>
        <v>0</v>
      </c>
      <c r="EBR52" s="39">
        <f>Time!EBR20</f>
        <v>0</v>
      </c>
      <c r="EBS52" s="39">
        <f>Time!EBS20</f>
        <v>0</v>
      </c>
      <c r="EBT52" s="39">
        <f>Time!EBT20</f>
        <v>0</v>
      </c>
      <c r="EBU52" s="39">
        <f>Time!EBU20</f>
        <v>0</v>
      </c>
      <c r="EBV52" s="39">
        <f>Time!EBV20</f>
        <v>0</v>
      </c>
      <c r="EBW52" s="39">
        <f>Time!EBW20</f>
        <v>0</v>
      </c>
      <c r="EBX52" s="39">
        <f>Time!EBX20</f>
        <v>0</v>
      </c>
      <c r="EBY52" s="39">
        <f>Time!EBY20</f>
        <v>0</v>
      </c>
      <c r="EBZ52" s="39">
        <f>Time!EBZ20</f>
        <v>0</v>
      </c>
      <c r="ECA52" s="39">
        <f>Time!ECA20</f>
        <v>0</v>
      </c>
      <c r="ECB52" s="39">
        <f>Time!ECB20</f>
        <v>0</v>
      </c>
      <c r="ECC52" s="39">
        <f>Time!ECC20</f>
        <v>0</v>
      </c>
      <c r="ECD52" s="39">
        <f>Time!ECD20</f>
        <v>0</v>
      </c>
      <c r="ECE52" s="39">
        <f>Time!ECE20</f>
        <v>0</v>
      </c>
      <c r="ECF52" s="39">
        <f>Time!ECF20</f>
        <v>0</v>
      </c>
      <c r="ECG52" s="39">
        <f>Time!ECG20</f>
        <v>0</v>
      </c>
      <c r="ECH52" s="39">
        <f>Time!ECH20</f>
        <v>0</v>
      </c>
      <c r="ECI52" s="39">
        <f>Time!ECI20</f>
        <v>0</v>
      </c>
      <c r="ECJ52" s="39">
        <f>Time!ECJ20</f>
        <v>0</v>
      </c>
      <c r="ECK52" s="39">
        <f>Time!ECK20</f>
        <v>0</v>
      </c>
      <c r="ECL52" s="39">
        <f>Time!ECL20</f>
        <v>0</v>
      </c>
      <c r="ECM52" s="39">
        <f>Time!ECM20</f>
        <v>0</v>
      </c>
      <c r="ECN52" s="39">
        <f>Time!ECN20</f>
        <v>0</v>
      </c>
      <c r="ECO52" s="39">
        <f>Time!ECO20</f>
        <v>0</v>
      </c>
      <c r="ECP52" s="39">
        <f>Time!ECP20</f>
        <v>0</v>
      </c>
      <c r="ECQ52" s="39">
        <f>Time!ECQ20</f>
        <v>0</v>
      </c>
      <c r="ECR52" s="39">
        <f>Time!ECR20</f>
        <v>0</v>
      </c>
      <c r="ECS52" s="39">
        <f>Time!ECS20</f>
        <v>0</v>
      </c>
      <c r="ECT52" s="39">
        <f>Time!ECT20</f>
        <v>0</v>
      </c>
      <c r="ECU52" s="39">
        <f>Time!ECU20</f>
        <v>0</v>
      </c>
      <c r="ECV52" s="39">
        <f>Time!ECV20</f>
        <v>0</v>
      </c>
      <c r="ECW52" s="39">
        <f>Time!ECW20</f>
        <v>0</v>
      </c>
      <c r="ECX52" s="39">
        <f>Time!ECX20</f>
        <v>0</v>
      </c>
      <c r="ECY52" s="39">
        <f>Time!ECY20</f>
        <v>0</v>
      </c>
      <c r="ECZ52" s="39">
        <f>Time!ECZ20</f>
        <v>0</v>
      </c>
      <c r="EDA52" s="39">
        <f>Time!EDA20</f>
        <v>0</v>
      </c>
      <c r="EDB52" s="39">
        <f>Time!EDB20</f>
        <v>0</v>
      </c>
      <c r="EDC52" s="39">
        <f>Time!EDC20</f>
        <v>0</v>
      </c>
      <c r="EDD52" s="39">
        <f>Time!EDD20</f>
        <v>0</v>
      </c>
      <c r="EDE52" s="39">
        <f>Time!EDE20</f>
        <v>0</v>
      </c>
      <c r="EDF52" s="39">
        <f>Time!EDF20</f>
        <v>0</v>
      </c>
      <c r="EDG52" s="39">
        <f>Time!EDG20</f>
        <v>0</v>
      </c>
      <c r="EDH52" s="39">
        <f>Time!EDH20</f>
        <v>0</v>
      </c>
      <c r="EDI52" s="39">
        <f>Time!EDI20</f>
        <v>0</v>
      </c>
      <c r="EDJ52" s="39">
        <f>Time!EDJ20</f>
        <v>0</v>
      </c>
      <c r="EDK52" s="39">
        <f>Time!EDK20</f>
        <v>0</v>
      </c>
      <c r="EDL52" s="39">
        <f>Time!EDL20</f>
        <v>0</v>
      </c>
      <c r="EDM52" s="39">
        <f>Time!EDM20</f>
        <v>0</v>
      </c>
      <c r="EDN52" s="39">
        <f>Time!EDN20</f>
        <v>0</v>
      </c>
      <c r="EDO52" s="39">
        <f>Time!EDO20</f>
        <v>0</v>
      </c>
      <c r="EDP52" s="39">
        <f>Time!EDP20</f>
        <v>0</v>
      </c>
      <c r="EDQ52" s="39">
        <f>Time!EDQ20</f>
        <v>0</v>
      </c>
      <c r="EDR52" s="39">
        <f>Time!EDR20</f>
        <v>0</v>
      </c>
      <c r="EDS52" s="39">
        <f>Time!EDS20</f>
        <v>0</v>
      </c>
      <c r="EDT52" s="39">
        <f>Time!EDT20</f>
        <v>0</v>
      </c>
      <c r="EDU52" s="39">
        <f>Time!EDU20</f>
        <v>0</v>
      </c>
      <c r="EDV52" s="39">
        <f>Time!EDV20</f>
        <v>0</v>
      </c>
      <c r="EDW52" s="39">
        <f>Time!EDW20</f>
        <v>0</v>
      </c>
      <c r="EDX52" s="39">
        <f>Time!EDX20</f>
        <v>0</v>
      </c>
      <c r="EDY52" s="39">
        <f>Time!EDY20</f>
        <v>0</v>
      </c>
      <c r="EDZ52" s="39">
        <f>Time!EDZ20</f>
        <v>0</v>
      </c>
      <c r="EEA52" s="39">
        <f>Time!EEA20</f>
        <v>0</v>
      </c>
      <c r="EEB52" s="39">
        <f>Time!EEB20</f>
        <v>0</v>
      </c>
      <c r="EEC52" s="39">
        <f>Time!EEC20</f>
        <v>0</v>
      </c>
      <c r="EED52" s="39">
        <f>Time!EED20</f>
        <v>0</v>
      </c>
      <c r="EEE52" s="39">
        <f>Time!EEE20</f>
        <v>0</v>
      </c>
      <c r="EEF52" s="39">
        <f>Time!EEF20</f>
        <v>0</v>
      </c>
      <c r="EEG52" s="39">
        <f>Time!EEG20</f>
        <v>0</v>
      </c>
      <c r="EEH52" s="39">
        <f>Time!EEH20</f>
        <v>0</v>
      </c>
      <c r="EEI52" s="39">
        <f>Time!EEI20</f>
        <v>0</v>
      </c>
      <c r="EEJ52" s="39">
        <f>Time!EEJ20</f>
        <v>0</v>
      </c>
      <c r="EEK52" s="39">
        <f>Time!EEK20</f>
        <v>0</v>
      </c>
      <c r="EEL52" s="39">
        <f>Time!EEL20</f>
        <v>0</v>
      </c>
      <c r="EEM52" s="39">
        <f>Time!EEM20</f>
        <v>0</v>
      </c>
      <c r="EEN52" s="39">
        <f>Time!EEN20</f>
        <v>0</v>
      </c>
      <c r="EEO52" s="39">
        <f>Time!EEO20</f>
        <v>0</v>
      </c>
      <c r="EEP52" s="39">
        <f>Time!EEP20</f>
        <v>0</v>
      </c>
      <c r="EEQ52" s="39">
        <f>Time!EEQ20</f>
        <v>0</v>
      </c>
      <c r="EER52" s="39">
        <f>Time!EER20</f>
        <v>0</v>
      </c>
      <c r="EES52" s="39">
        <f>Time!EES20</f>
        <v>0</v>
      </c>
      <c r="EET52" s="39">
        <f>Time!EET20</f>
        <v>0</v>
      </c>
      <c r="EEU52" s="39">
        <f>Time!EEU20</f>
        <v>0</v>
      </c>
      <c r="EEV52" s="39">
        <f>Time!EEV20</f>
        <v>0</v>
      </c>
      <c r="EEW52" s="39">
        <f>Time!EEW20</f>
        <v>0</v>
      </c>
      <c r="EEX52" s="39">
        <f>Time!EEX20</f>
        <v>0</v>
      </c>
      <c r="EEY52" s="39">
        <f>Time!EEY20</f>
        <v>0</v>
      </c>
      <c r="EEZ52" s="39">
        <f>Time!EEZ20</f>
        <v>0</v>
      </c>
      <c r="EFA52" s="39">
        <f>Time!EFA20</f>
        <v>0</v>
      </c>
      <c r="EFB52" s="39">
        <f>Time!EFB20</f>
        <v>0</v>
      </c>
      <c r="EFC52" s="39">
        <f>Time!EFC20</f>
        <v>0</v>
      </c>
      <c r="EFD52" s="39">
        <f>Time!EFD20</f>
        <v>0</v>
      </c>
      <c r="EFE52" s="39">
        <f>Time!EFE20</f>
        <v>0</v>
      </c>
      <c r="EFF52" s="39">
        <f>Time!EFF20</f>
        <v>0</v>
      </c>
      <c r="EFG52" s="39">
        <f>Time!EFG20</f>
        <v>0</v>
      </c>
      <c r="EFH52" s="39">
        <f>Time!EFH20</f>
        <v>0</v>
      </c>
      <c r="EFI52" s="39">
        <f>Time!EFI20</f>
        <v>0</v>
      </c>
      <c r="EFJ52" s="39">
        <f>Time!EFJ20</f>
        <v>0</v>
      </c>
      <c r="EFK52" s="39">
        <f>Time!EFK20</f>
        <v>0</v>
      </c>
      <c r="EFL52" s="39">
        <f>Time!EFL20</f>
        <v>0</v>
      </c>
      <c r="EFM52" s="39">
        <f>Time!EFM20</f>
        <v>0</v>
      </c>
      <c r="EFN52" s="39">
        <f>Time!EFN20</f>
        <v>0</v>
      </c>
      <c r="EFO52" s="39">
        <f>Time!EFO20</f>
        <v>0</v>
      </c>
      <c r="EFP52" s="39">
        <f>Time!EFP20</f>
        <v>0</v>
      </c>
      <c r="EFQ52" s="39">
        <f>Time!EFQ20</f>
        <v>0</v>
      </c>
      <c r="EFR52" s="39">
        <f>Time!EFR20</f>
        <v>0</v>
      </c>
      <c r="EFS52" s="39">
        <f>Time!EFS20</f>
        <v>0</v>
      </c>
      <c r="EFT52" s="39">
        <f>Time!EFT20</f>
        <v>0</v>
      </c>
      <c r="EFU52" s="39">
        <f>Time!EFU20</f>
        <v>0</v>
      </c>
      <c r="EFV52" s="39">
        <f>Time!EFV20</f>
        <v>0</v>
      </c>
      <c r="EFW52" s="39">
        <f>Time!EFW20</f>
        <v>0</v>
      </c>
      <c r="EFX52" s="39">
        <f>Time!EFX20</f>
        <v>0</v>
      </c>
      <c r="EFY52" s="39">
        <f>Time!EFY20</f>
        <v>0</v>
      </c>
      <c r="EFZ52" s="39">
        <f>Time!EFZ20</f>
        <v>0</v>
      </c>
      <c r="EGA52" s="39">
        <f>Time!EGA20</f>
        <v>0</v>
      </c>
      <c r="EGB52" s="39">
        <f>Time!EGB20</f>
        <v>0</v>
      </c>
      <c r="EGC52" s="39">
        <f>Time!EGC20</f>
        <v>0</v>
      </c>
      <c r="EGD52" s="39">
        <f>Time!EGD20</f>
        <v>0</v>
      </c>
      <c r="EGE52" s="39">
        <f>Time!EGE20</f>
        <v>0</v>
      </c>
      <c r="EGF52" s="39">
        <f>Time!EGF20</f>
        <v>0</v>
      </c>
      <c r="EGG52" s="39">
        <f>Time!EGG20</f>
        <v>0</v>
      </c>
      <c r="EGH52" s="39">
        <f>Time!EGH20</f>
        <v>0</v>
      </c>
      <c r="EGI52" s="39">
        <f>Time!EGI20</f>
        <v>0</v>
      </c>
      <c r="EGJ52" s="39">
        <f>Time!EGJ20</f>
        <v>0</v>
      </c>
      <c r="EGK52" s="39">
        <f>Time!EGK20</f>
        <v>0</v>
      </c>
      <c r="EGL52" s="39">
        <f>Time!EGL20</f>
        <v>0</v>
      </c>
      <c r="EGM52" s="39">
        <f>Time!EGM20</f>
        <v>0</v>
      </c>
      <c r="EGN52" s="39">
        <f>Time!EGN20</f>
        <v>0</v>
      </c>
      <c r="EGO52" s="39">
        <f>Time!EGO20</f>
        <v>0</v>
      </c>
      <c r="EGP52" s="39">
        <f>Time!EGP20</f>
        <v>0</v>
      </c>
      <c r="EGQ52" s="39">
        <f>Time!EGQ20</f>
        <v>0</v>
      </c>
      <c r="EGR52" s="39">
        <f>Time!EGR20</f>
        <v>0</v>
      </c>
      <c r="EGS52" s="39">
        <f>Time!EGS20</f>
        <v>0</v>
      </c>
      <c r="EGT52" s="39">
        <f>Time!EGT20</f>
        <v>0</v>
      </c>
      <c r="EGU52" s="39">
        <f>Time!EGU20</f>
        <v>0</v>
      </c>
      <c r="EGV52" s="39">
        <f>Time!EGV20</f>
        <v>0</v>
      </c>
      <c r="EGW52" s="39">
        <f>Time!EGW20</f>
        <v>0</v>
      </c>
      <c r="EGX52" s="39">
        <f>Time!EGX20</f>
        <v>0</v>
      </c>
      <c r="EGY52" s="39">
        <f>Time!EGY20</f>
        <v>0</v>
      </c>
      <c r="EGZ52" s="39">
        <f>Time!EGZ20</f>
        <v>0</v>
      </c>
      <c r="EHA52" s="39">
        <f>Time!EHA20</f>
        <v>0</v>
      </c>
      <c r="EHB52" s="39">
        <f>Time!EHB20</f>
        <v>0</v>
      </c>
      <c r="EHC52" s="39">
        <f>Time!EHC20</f>
        <v>0</v>
      </c>
      <c r="EHD52" s="39">
        <f>Time!EHD20</f>
        <v>0</v>
      </c>
      <c r="EHE52" s="39">
        <f>Time!EHE20</f>
        <v>0</v>
      </c>
      <c r="EHF52" s="39">
        <f>Time!EHF20</f>
        <v>0</v>
      </c>
      <c r="EHG52" s="39">
        <f>Time!EHG20</f>
        <v>0</v>
      </c>
      <c r="EHH52" s="39">
        <f>Time!EHH20</f>
        <v>0</v>
      </c>
      <c r="EHI52" s="39">
        <f>Time!EHI20</f>
        <v>0</v>
      </c>
      <c r="EHJ52" s="39">
        <f>Time!EHJ20</f>
        <v>0</v>
      </c>
      <c r="EHK52" s="39">
        <f>Time!EHK20</f>
        <v>0</v>
      </c>
      <c r="EHL52" s="39">
        <f>Time!EHL20</f>
        <v>0</v>
      </c>
      <c r="EHM52" s="39">
        <f>Time!EHM20</f>
        <v>0</v>
      </c>
      <c r="EHN52" s="39">
        <f>Time!EHN20</f>
        <v>0</v>
      </c>
      <c r="EHO52" s="39">
        <f>Time!EHO20</f>
        <v>0</v>
      </c>
      <c r="EHP52" s="39">
        <f>Time!EHP20</f>
        <v>0</v>
      </c>
      <c r="EHQ52" s="39">
        <f>Time!EHQ20</f>
        <v>0</v>
      </c>
      <c r="EHR52" s="39">
        <f>Time!EHR20</f>
        <v>0</v>
      </c>
      <c r="EHS52" s="39">
        <f>Time!EHS20</f>
        <v>0</v>
      </c>
      <c r="EHT52" s="39">
        <f>Time!EHT20</f>
        <v>0</v>
      </c>
      <c r="EHU52" s="39">
        <f>Time!EHU20</f>
        <v>0</v>
      </c>
      <c r="EHV52" s="39">
        <f>Time!EHV20</f>
        <v>0</v>
      </c>
      <c r="EHW52" s="39">
        <f>Time!EHW20</f>
        <v>0</v>
      </c>
      <c r="EHX52" s="39">
        <f>Time!EHX20</f>
        <v>0</v>
      </c>
      <c r="EHY52" s="39">
        <f>Time!EHY20</f>
        <v>0</v>
      </c>
      <c r="EHZ52" s="39">
        <f>Time!EHZ20</f>
        <v>0</v>
      </c>
      <c r="EIA52" s="39">
        <f>Time!EIA20</f>
        <v>0</v>
      </c>
      <c r="EIB52" s="39">
        <f>Time!EIB20</f>
        <v>0</v>
      </c>
      <c r="EIC52" s="39">
        <f>Time!EIC20</f>
        <v>0</v>
      </c>
      <c r="EID52" s="39">
        <f>Time!EID20</f>
        <v>0</v>
      </c>
      <c r="EIE52" s="39">
        <f>Time!EIE20</f>
        <v>0</v>
      </c>
      <c r="EIF52" s="39">
        <f>Time!EIF20</f>
        <v>0</v>
      </c>
      <c r="EIG52" s="39">
        <f>Time!EIG20</f>
        <v>0</v>
      </c>
      <c r="EIH52" s="39">
        <f>Time!EIH20</f>
        <v>0</v>
      </c>
      <c r="EII52" s="39">
        <f>Time!EII20</f>
        <v>0</v>
      </c>
      <c r="EIJ52" s="39">
        <f>Time!EIJ20</f>
        <v>0</v>
      </c>
      <c r="EIK52" s="39">
        <f>Time!EIK20</f>
        <v>0</v>
      </c>
      <c r="EIL52" s="39">
        <f>Time!EIL20</f>
        <v>0</v>
      </c>
      <c r="EIM52" s="39">
        <f>Time!EIM20</f>
        <v>0</v>
      </c>
      <c r="EIN52" s="39">
        <f>Time!EIN20</f>
        <v>0</v>
      </c>
      <c r="EIO52" s="39">
        <f>Time!EIO20</f>
        <v>0</v>
      </c>
      <c r="EIP52" s="39">
        <f>Time!EIP20</f>
        <v>0</v>
      </c>
      <c r="EIQ52" s="39">
        <f>Time!EIQ20</f>
        <v>0</v>
      </c>
      <c r="EIR52" s="39">
        <f>Time!EIR20</f>
        <v>0</v>
      </c>
      <c r="EIS52" s="39">
        <f>Time!EIS20</f>
        <v>0</v>
      </c>
      <c r="EIT52" s="39">
        <f>Time!EIT20</f>
        <v>0</v>
      </c>
      <c r="EIU52" s="39">
        <f>Time!EIU20</f>
        <v>0</v>
      </c>
      <c r="EIV52" s="39">
        <f>Time!EIV20</f>
        <v>0</v>
      </c>
      <c r="EIW52" s="39">
        <f>Time!EIW20</f>
        <v>0</v>
      </c>
      <c r="EIX52" s="39">
        <f>Time!EIX20</f>
        <v>0</v>
      </c>
      <c r="EIY52" s="39">
        <f>Time!EIY20</f>
        <v>0</v>
      </c>
      <c r="EIZ52" s="39">
        <f>Time!EIZ20</f>
        <v>0</v>
      </c>
      <c r="EJA52" s="39">
        <f>Time!EJA20</f>
        <v>0</v>
      </c>
      <c r="EJB52" s="39">
        <f>Time!EJB20</f>
        <v>0</v>
      </c>
      <c r="EJC52" s="39">
        <f>Time!EJC20</f>
        <v>0</v>
      </c>
      <c r="EJD52" s="39">
        <f>Time!EJD20</f>
        <v>0</v>
      </c>
      <c r="EJE52" s="39">
        <f>Time!EJE20</f>
        <v>0</v>
      </c>
      <c r="EJF52" s="39">
        <f>Time!EJF20</f>
        <v>0</v>
      </c>
      <c r="EJG52" s="39">
        <f>Time!EJG20</f>
        <v>0</v>
      </c>
      <c r="EJH52" s="39">
        <f>Time!EJH20</f>
        <v>0</v>
      </c>
      <c r="EJI52" s="39">
        <f>Time!EJI20</f>
        <v>0</v>
      </c>
      <c r="EJJ52" s="39">
        <f>Time!EJJ20</f>
        <v>0</v>
      </c>
      <c r="EJK52" s="39">
        <f>Time!EJK20</f>
        <v>0</v>
      </c>
      <c r="EJL52" s="39">
        <f>Time!EJL20</f>
        <v>0</v>
      </c>
      <c r="EJM52" s="39">
        <f>Time!EJM20</f>
        <v>0</v>
      </c>
      <c r="EJN52" s="39">
        <f>Time!EJN20</f>
        <v>0</v>
      </c>
      <c r="EJO52" s="39">
        <f>Time!EJO20</f>
        <v>0</v>
      </c>
      <c r="EJP52" s="39">
        <f>Time!EJP20</f>
        <v>0</v>
      </c>
      <c r="EJQ52" s="39">
        <f>Time!EJQ20</f>
        <v>0</v>
      </c>
      <c r="EJR52" s="39">
        <f>Time!EJR20</f>
        <v>0</v>
      </c>
      <c r="EJS52" s="39">
        <f>Time!EJS20</f>
        <v>0</v>
      </c>
      <c r="EJT52" s="39">
        <f>Time!EJT20</f>
        <v>0</v>
      </c>
      <c r="EJU52" s="39">
        <f>Time!EJU20</f>
        <v>0</v>
      </c>
      <c r="EJV52" s="39">
        <f>Time!EJV20</f>
        <v>0</v>
      </c>
      <c r="EJW52" s="39">
        <f>Time!EJW20</f>
        <v>0</v>
      </c>
      <c r="EJX52" s="39">
        <f>Time!EJX20</f>
        <v>0</v>
      </c>
      <c r="EJY52" s="39">
        <f>Time!EJY20</f>
        <v>0</v>
      </c>
      <c r="EJZ52" s="39">
        <f>Time!EJZ20</f>
        <v>0</v>
      </c>
      <c r="EKA52" s="39">
        <f>Time!EKA20</f>
        <v>0</v>
      </c>
      <c r="EKB52" s="39">
        <f>Time!EKB20</f>
        <v>0</v>
      </c>
      <c r="EKC52" s="39">
        <f>Time!EKC20</f>
        <v>0</v>
      </c>
      <c r="EKD52" s="39">
        <f>Time!EKD20</f>
        <v>0</v>
      </c>
      <c r="EKE52" s="39">
        <f>Time!EKE20</f>
        <v>0</v>
      </c>
      <c r="EKF52" s="39">
        <f>Time!EKF20</f>
        <v>0</v>
      </c>
      <c r="EKG52" s="39">
        <f>Time!EKG20</f>
        <v>0</v>
      </c>
      <c r="EKH52" s="39">
        <f>Time!EKH20</f>
        <v>0</v>
      </c>
      <c r="EKI52" s="39">
        <f>Time!EKI20</f>
        <v>0</v>
      </c>
      <c r="EKJ52" s="39">
        <f>Time!EKJ20</f>
        <v>0</v>
      </c>
      <c r="EKK52" s="39">
        <f>Time!EKK20</f>
        <v>0</v>
      </c>
      <c r="EKL52" s="39">
        <f>Time!EKL20</f>
        <v>0</v>
      </c>
      <c r="EKM52" s="39">
        <f>Time!EKM20</f>
        <v>0</v>
      </c>
      <c r="EKN52" s="39">
        <f>Time!EKN20</f>
        <v>0</v>
      </c>
      <c r="EKO52" s="39">
        <f>Time!EKO20</f>
        <v>0</v>
      </c>
      <c r="EKP52" s="39">
        <f>Time!EKP20</f>
        <v>0</v>
      </c>
      <c r="EKQ52" s="39">
        <f>Time!EKQ20</f>
        <v>0</v>
      </c>
      <c r="EKR52" s="39">
        <f>Time!EKR20</f>
        <v>0</v>
      </c>
      <c r="EKS52" s="39">
        <f>Time!EKS20</f>
        <v>0</v>
      </c>
      <c r="EKT52" s="39">
        <f>Time!EKT20</f>
        <v>0</v>
      </c>
      <c r="EKU52" s="39">
        <f>Time!EKU20</f>
        <v>0</v>
      </c>
      <c r="EKV52" s="39">
        <f>Time!EKV20</f>
        <v>0</v>
      </c>
      <c r="EKW52" s="39">
        <f>Time!EKW20</f>
        <v>0</v>
      </c>
      <c r="EKX52" s="39">
        <f>Time!EKX20</f>
        <v>0</v>
      </c>
      <c r="EKY52" s="39">
        <f>Time!EKY20</f>
        <v>0</v>
      </c>
      <c r="EKZ52" s="39">
        <f>Time!EKZ20</f>
        <v>0</v>
      </c>
      <c r="ELA52" s="39">
        <f>Time!ELA20</f>
        <v>0</v>
      </c>
      <c r="ELB52" s="39">
        <f>Time!ELB20</f>
        <v>0</v>
      </c>
      <c r="ELC52" s="39">
        <f>Time!ELC20</f>
        <v>0</v>
      </c>
      <c r="ELD52" s="39">
        <f>Time!ELD20</f>
        <v>0</v>
      </c>
      <c r="ELE52" s="39">
        <f>Time!ELE20</f>
        <v>0</v>
      </c>
      <c r="ELF52" s="39">
        <f>Time!ELF20</f>
        <v>0</v>
      </c>
      <c r="ELG52" s="39">
        <f>Time!ELG20</f>
        <v>0</v>
      </c>
      <c r="ELH52" s="39">
        <f>Time!ELH20</f>
        <v>0</v>
      </c>
      <c r="ELI52" s="39">
        <f>Time!ELI20</f>
        <v>0</v>
      </c>
      <c r="ELJ52" s="39">
        <f>Time!ELJ20</f>
        <v>0</v>
      </c>
      <c r="ELK52" s="39">
        <f>Time!ELK20</f>
        <v>0</v>
      </c>
      <c r="ELL52" s="39">
        <f>Time!ELL20</f>
        <v>0</v>
      </c>
      <c r="ELM52" s="39">
        <f>Time!ELM20</f>
        <v>0</v>
      </c>
      <c r="ELN52" s="39">
        <f>Time!ELN20</f>
        <v>0</v>
      </c>
      <c r="ELO52" s="39">
        <f>Time!ELO20</f>
        <v>0</v>
      </c>
      <c r="ELP52" s="39">
        <f>Time!ELP20</f>
        <v>0</v>
      </c>
      <c r="ELQ52" s="39">
        <f>Time!ELQ20</f>
        <v>0</v>
      </c>
      <c r="ELR52" s="39">
        <f>Time!ELR20</f>
        <v>0</v>
      </c>
      <c r="ELS52" s="39">
        <f>Time!ELS20</f>
        <v>0</v>
      </c>
      <c r="ELT52" s="39">
        <f>Time!ELT20</f>
        <v>0</v>
      </c>
      <c r="ELU52" s="39">
        <f>Time!ELU20</f>
        <v>0</v>
      </c>
      <c r="ELV52" s="39">
        <f>Time!ELV20</f>
        <v>0</v>
      </c>
      <c r="ELW52" s="39">
        <f>Time!ELW20</f>
        <v>0</v>
      </c>
      <c r="ELX52" s="39">
        <f>Time!ELX20</f>
        <v>0</v>
      </c>
      <c r="ELY52" s="39">
        <f>Time!ELY20</f>
        <v>0</v>
      </c>
      <c r="ELZ52" s="39">
        <f>Time!ELZ20</f>
        <v>0</v>
      </c>
      <c r="EMA52" s="39">
        <f>Time!EMA20</f>
        <v>0</v>
      </c>
      <c r="EMB52" s="39">
        <f>Time!EMB20</f>
        <v>0</v>
      </c>
      <c r="EMC52" s="39">
        <f>Time!EMC20</f>
        <v>0</v>
      </c>
      <c r="EMD52" s="39">
        <f>Time!EMD20</f>
        <v>0</v>
      </c>
      <c r="EME52" s="39">
        <f>Time!EME20</f>
        <v>0</v>
      </c>
      <c r="EMF52" s="39">
        <f>Time!EMF20</f>
        <v>0</v>
      </c>
      <c r="EMG52" s="39">
        <f>Time!EMG20</f>
        <v>0</v>
      </c>
      <c r="EMH52" s="39">
        <f>Time!EMH20</f>
        <v>0</v>
      </c>
      <c r="EMI52" s="39">
        <f>Time!EMI20</f>
        <v>0</v>
      </c>
      <c r="EMJ52" s="39">
        <f>Time!EMJ20</f>
        <v>0</v>
      </c>
      <c r="EMK52" s="39">
        <f>Time!EMK20</f>
        <v>0</v>
      </c>
      <c r="EML52" s="39">
        <f>Time!EML20</f>
        <v>0</v>
      </c>
      <c r="EMM52" s="39">
        <f>Time!EMM20</f>
        <v>0</v>
      </c>
      <c r="EMN52" s="39">
        <f>Time!EMN20</f>
        <v>0</v>
      </c>
      <c r="EMO52" s="39">
        <f>Time!EMO20</f>
        <v>0</v>
      </c>
      <c r="EMP52" s="39">
        <f>Time!EMP20</f>
        <v>0</v>
      </c>
      <c r="EMQ52" s="39">
        <f>Time!EMQ20</f>
        <v>0</v>
      </c>
      <c r="EMR52" s="39">
        <f>Time!EMR20</f>
        <v>0</v>
      </c>
      <c r="EMS52" s="39">
        <f>Time!EMS20</f>
        <v>0</v>
      </c>
      <c r="EMT52" s="39">
        <f>Time!EMT20</f>
        <v>0</v>
      </c>
      <c r="EMU52" s="39">
        <f>Time!EMU20</f>
        <v>0</v>
      </c>
      <c r="EMV52" s="39">
        <f>Time!EMV20</f>
        <v>0</v>
      </c>
      <c r="EMW52" s="39">
        <f>Time!EMW20</f>
        <v>0</v>
      </c>
      <c r="EMX52" s="39">
        <f>Time!EMX20</f>
        <v>0</v>
      </c>
      <c r="EMY52" s="39">
        <f>Time!EMY20</f>
        <v>0</v>
      </c>
      <c r="EMZ52" s="39">
        <f>Time!EMZ20</f>
        <v>0</v>
      </c>
      <c r="ENA52" s="39">
        <f>Time!ENA20</f>
        <v>0</v>
      </c>
      <c r="ENB52" s="39">
        <f>Time!ENB20</f>
        <v>0</v>
      </c>
      <c r="ENC52" s="39">
        <f>Time!ENC20</f>
        <v>0</v>
      </c>
      <c r="END52" s="39">
        <f>Time!END20</f>
        <v>0</v>
      </c>
      <c r="ENE52" s="39">
        <f>Time!ENE20</f>
        <v>0</v>
      </c>
      <c r="ENF52" s="39">
        <f>Time!ENF20</f>
        <v>0</v>
      </c>
      <c r="ENG52" s="39">
        <f>Time!ENG20</f>
        <v>0</v>
      </c>
      <c r="ENH52" s="39">
        <f>Time!ENH20</f>
        <v>0</v>
      </c>
      <c r="ENI52" s="39">
        <f>Time!ENI20</f>
        <v>0</v>
      </c>
      <c r="ENJ52" s="39">
        <f>Time!ENJ20</f>
        <v>0</v>
      </c>
      <c r="ENK52" s="39">
        <f>Time!ENK20</f>
        <v>0</v>
      </c>
      <c r="ENL52" s="39">
        <f>Time!ENL20</f>
        <v>0</v>
      </c>
      <c r="ENM52" s="39">
        <f>Time!ENM20</f>
        <v>0</v>
      </c>
      <c r="ENN52" s="39">
        <f>Time!ENN20</f>
        <v>0</v>
      </c>
      <c r="ENO52" s="39">
        <f>Time!ENO20</f>
        <v>0</v>
      </c>
      <c r="ENP52" s="39">
        <f>Time!ENP20</f>
        <v>0</v>
      </c>
      <c r="ENQ52" s="39">
        <f>Time!ENQ20</f>
        <v>0</v>
      </c>
      <c r="ENR52" s="39">
        <f>Time!ENR20</f>
        <v>0</v>
      </c>
      <c r="ENS52" s="39">
        <f>Time!ENS20</f>
        <v>0</v>
      </c>
      <c r="ENT52" s="39">
        <f>Time!ENT20</f>
        <v>0</v>
      </c>
      <c r="ENU52" s="39">
        <f>Time!ENU20</f>
        <v>0</v>
      </c>
      <c r="ENV52" s="39">
        <f>Time!ENV20</f>
        <v>0</v>
      </c>
      <c r="ENW52" s="39">
        <f>Time!ENW20</f>
        <v>0</v>
      </c>
      <c r="ENX52" s="39">
        <f>Time!ENX20</f>
        <v>0</v>
      </c>
      <c r="ENY52" s="39">
        <f>Time!ENY20</f>
        <v>0</v>
      </c>
      <c r="ENZ52" s="39">
        <f>Time!ENZ20</f>
        <v>0</v>
      </c>
      <c r="EOA52" s="39">
        <f>Time!EOA20</f>
        <v>0</v>
      </c>
      <c r="EOB52" s="39">
        <f>Time!EOB20</f>
        <v>0</v>
      </c>
      <c r="EOC52" s="39">
        <f>Time!EOC20</f>
        <v>0</v>
      </c>
      <c r="EOD52" s="39">
        <f>Time!EOD20</f>
        <v>0</v>
      </c>
      <c r="EOE52" s="39">
        <f>Time!EOE20</f>
        <v>0</v>
      </c>
      <c r="EOF52" s="39">
        <f>Time!EOF20</f>
        <v>0</v>
      </c>
      <c r="EOG52" s="39">
        <f>Time!EOG20</f>
        <v>0</v>
      </c>
      <c r="EOH52" s="39">
        <f>Time!EOH20</f>
        <v>0</v>
      </c>
      <c r="EOI52" s="39">
        <f>Time!EOI20</f>
        <v>0</v>
      </c>
      <c r="EOJ52" s="39">
        <f>Time!EOJ20</f>
        <v>0</v>
      </c>
      <c r="EOK52" s="39">
        <f>Time!EOK20</f>
        <v>0</v>
      </c>
      <c r="EOL52" s="39">
        <f>Time!EOL20</f>
        <v>0</v>
      </c>
      <c r="EOM52" s="39">
        <f>Time!EOM20</f>
        <v>0</v>
      </c>
      <c r="EON52" s="39">
        <f>Time!EON20</f>
        <v>0</v>
      </c>
      <c r="EOO52" s="39">
        <f>Time!EOO20</f>
        <v>0</v>
      </c>
      <c r="EOP52" s="39">
        <f>Time!EOP20</f>
        <v>0</v>
      </c>
      <c r="EOQ52" s="39">
        <f>Time!EOQ20</f>
        <v>0</v>
      </c>
      <c r="EOR52" s="39">
        <f>Time!EOR20</f>
        <v>0</v>
      </c>
      <c r="EOS52" s="39">
        <f>Time!EOS20</f>
        <v>0</v>
      </c>
      <c r="EOT52" s="39">
        <f>Time!EOT20</f>
        <v>0</v>
      </c>
      <c r="EOU52" s="39">
        <f>Time!EOU20</f>
        <v>0</v>
      </c>
      <c r="EOV52" s="39">
        <f>Time!EOV20</f>
        <v>0</v>
      </c>
      <c r="EOW52" s="39">
        <f>Time!EOW20</f>
        <v>0</v>
      </c>
      <c r="EOX52" s="39">
        <f>Time!EOX20</f>
        <v>0</v>
      </c>
      <c r="EOY52" s="39">
        <f>Time!EOY20</f>
        <v>0</v>
      </c>
      <c r="EOZ52" s="39">
        <f>Time!EOZ20</f>
        <v>0</v>
      </c>
      <c r="EPA52" s="39">
        <f>Time!EPA20</f>
        <v>0</v>
      </c>
      <c r="EPB52" s="39">
        <f>Time!EPB20</f>
        <v>0</v>
      </c>
      <c r="EPC52" s="39">
        <f>Time!EPC20</f>
        <v>0</v>
      </c>
      <c r="EPD52" s="39">
        <f>Time!EPD20</f>
        <v>0</v>
      </c>
      <c r="EPE52" s="39">
        <f>Time!EPE20</f>
        <v>0</v>
      </c>
      <c r="EPF52" s="39">
        <f>Time!EPF20</f>
        <v>0</v>
      </c>
      <c r="EPG52" s="39">
        <f>Time!EPG20</f>
        <v>0</v>
      </c>
      <c r="EPH52" s="39">
        <f>Time!EPH20</f>
        <v>0</v>
      </c>
      <c r="EPI52" s="39">
        <f>Time!EPI20</f>
        <v>0</v>
      </c>
      <c r="EPJ52" s="39">
        <f>Time!EPJ20</f>
        <v>0</v>
      </c>
      <c r="EPK52" s="39">
        <f>Time!EPK20</f>
        <v>0</v>
      </c>
      <c r="EPL52" s="39">
        <f>Time!EPL20</f>
        <v>0</v>
      </c>
      <c r="EPM52" s="39">
        <f>Time!EPM20</f>
        <v>0</v>
      </c>
      <c r="EPN52" s="39">
        <f>Time!EPN20</f>
        <v>0</v>
      </c>
      <c r="EPO52" s="39">
        <f>Time!EPO20</f>
        <v>0</v>
      </c>
      <c r="EPP52" s="39">
        <f>Time!EPP20</f>
        <v>0</v>
      </c>
      <c r="EPQ52" s="39">
        <f>Time!EPQ20</f>
        <v>0</v>
      </c>
      <c r="EPR52" s="39">
        <f>Time!EPR20</f>
        <v>0</v>
      </c>
      <c r="EPS52" s="39">
        <f>Time!EPS20</f>
        <v>0</v>
      </c>
      <c r="EPT52" s="39">
        <f>Time!EPT20</f>
        <v>0</v>
      </c>
      <c r="EPU52" s="39">
        <f>Time!EPU20</f>
        <v>0</v>
      </c>
      <c r="EPV52" s="39">
        <f>Time!EPV20</f>
        <v>0</v>
      </c>
      <c r="EPW52" s="39">
        <f>Time!EPW20</f>
        <v>0</v>
      </c>
      <c r="EPX52" s="39">
        <f>Time!EPX20</f>
        <v>0</v>
      </c>
      <c r="EPY52" s="39">
        <f>Time!EPY20</f>
        <v>0</v>
      </c>
      <c r="EPZ52" s="39">
        <f>Time!EPZ20</f>
        <v>0</v>
      </c>
      <c r="EQA52" s="39">
        <f>Time!EQA20</f>
        <v>0</v>
      </c>
      <c r="EQB52" s="39">
        <f>Time!EQB20</f>
        <v>0</v>
      </c>
      <c r="EQC52" s="39">
        <f>Time!EQC20</f>
        <v>0</v>
      </c>
      <c r="EQD52" s="39">
        <f>Time!EQD20</f>
        <v>0</v>
      </c>
      <c r="EQE52" s="39">
        <f>Time!EQE20</f>
        <v>0</v>
      </c>
      <c r="EQF52" s="39">
        <f>Time!EQF20</f>
        <v>0</v>
      </c>
      <c r="EQG52" s="39">
        <f>Time!EQG20</f>
        <v>0</v>
      </c>
      <c r="EQH52" s="39">
        <f>Time!EQH20</f>
        <v>0</v>
      </c>
      <c r="EQI52" s="39">
        <f>Time!EQI20</f>
        <v>0</v>
      </c>
      <c r="EQJ52" s="39">
        <f>Time!EQJ20</f>
        <v>0</v>
      </c>
      <c r="EQK52" s="39">
        <f>Time!EQK20</f>
        <v>0</v>
      </c>
      <c r="EQL52" s="39">
        <f>Time!EQL20</f>
        <v>0</v>
      </c>
      <c r="EQM52" s="39">
        <f>Time!EQM20</f>
        <v>0</v>
      </c>
      <c r="EQN52" s="39">
        <f>Time!EQN20</f>
        <v>0</v>
      </c>
      <c r="EQO52" s="39">
        <f>Time!EQO20</f>
        <v>0</v>
      </c>
      <c r="EQP52" s="39">
        <f>Time!EQP20</f>
        <v>0</v>
      </c>
      <c r="EQQ52" s="39">
        <f>Time!EQQ20</f>
        <v>0</v>
      </c>
      <c r="EQR52" s="39">
        <f>Time!EQR20</f>
        <v>0</v>
      </c>
      <c r="EQS52" s="39">
        <f>Time!EQS20</f>
        <v>0</v>
      </c>
      <c r="EQT52" s="39">
        <f>Time!EQT20</f>
        <v>0</v>
      </c>
      <c r="EQU52" s="39">
        <f>Time!EQU20</f>
        <v>0</v>
      </c>
      <c r="EQV52" s="39">
        <f>Time!EQV20</f>
        <v>0</v>
      </c>
      <c r="EQW52" s="39">
        <f>Time!EQW20</f>
        <v>0</v>
      </c>
      <c r="EQX52" s="39">
        <f>Time!EQX20</f>
        <v>0</v>
      </c>
      <c r="EQY52" s="39">
        <f>Time!EQY20</f>
        <v>0</v>
      </c>
      <c r="EQZ52" s="39">
        <f>Time!EQZ20</f>
        <v>0</v>
      </c>
      <c r="ERA52" s="39">
        <f>Time!ERA20</f>
        <v>0</v>
      </c>
      <c r="ERB52" s="39">
        <f>Time!ERB20</f>
        <v>0</v>
      </c>
      <c r="ERC52" s="39">
        <f>Time!ERC20</f>
        <v>0</v>
      </c>
      <c r="ERD52" s="39">
        <f>Time!ERD20</f>
        <v>0</v>
      </c>
      <c r="ERE52" s="39">
        <f>Time!ERE20</f>
        <v>0</v>
      </c>
      <c r="ERF52" s="39">
        <f>Time!ERF20</f>
        <v>0</v>
      </c>
      <c r="ERG52" s="39">
        <f>Time!ERG20</f>
        <v>0</v>
      </c>
      <c r="ERH52" s="39">
        <f>Time!ERH20</f>
        <v>0</v>
      </c>
      <c r="ERI52" s="39">
        <f>Time!ERI20</f>
        <v>0</v>
      </c>
      <c r="ERJ52" s="39">
        <f>Time!ERJ20</f>
        <v>0</v>
      </c>
      <c r="ERK52" s="39">
        <f>Time!ERK20</f>
        <v>0</v>
      </c>
      <c r="ERL52" s="39">
        <f>Time!ERL20</f>
        <v>0</v>
      </c>
      <c r="ERM52" s="39">
        <f>Time!ERM20</f>
        <v>0</v>
      </c>
      <c r="ERN52" s="39">
        <f>Time!ERN20</f>
        <v>0</v>
      </c>
      <c r="ERO52" s="39">
        <f>Time!ERO20</f>
        <v>0</v>
      </c>
      <c r="ERP52" s="39">
        <f>Time!ERP20</f>
        <v>0</v>
      </c>
      <c r="ERQ52" s="39">
        <f>Time!ERQ20</f>
        <v>0</v>
      </c>
      <c r="ERR52" s="39">
        <f>Time!ERR20</f>
        <v>0</v>
      </c>
      <c r="ERS52" s="39">
        <f>Time!ERS20</f>
        <v>0</v>
      </c>
      <c r="ERT52" s="39">
        <f>Time!ERT20</f>
        <v>0</v>
      </c>
      <c r="ERU52" s="39">
        <f>Time!ERU20</f>
        <v>0</v>
      </c>
      <c r="ERV52" s="39">
        <f>Time!ERV20</f>
        <v>0</v>
      </c>
      <c r="ERW52" s="39">
        <f>Time!ERW20</f>
        <v>0</v>
      </c>
      <c r="ERX52" s="39">
        <f>Time!ERX20</f>
        <v>0</v>
      </c>
      <c r="ERY52" s="39">
        <f>Time!ERY20</f>
        <v>0</v>
      </c>
      <c r="ERZ52" s="39">
        <f>Time!ERZ20</f>
        <v>0</v>
      </c>
      <c r="ESA52" s="39">
        <f>Time!ESA20</f>
        <v>0</v>
      </c>
      <c r="ESB52" s="39">
        <f>Time!ESB20</f>
        <v>0</v>
      </c>
      <c r="ESC52" s="39">
        <f>Time!ESC20</f>
        <v>0</v>
      </c>
      <c r="ESD52" s="39">
        <f>Time!ESD20</f>
        <v>0</v>
      </c>
      <c r="ESE52" s="39">
        <f>Time!ESE20</f>
        <v>0</v>
      </c>
      <c r="ESF52" s="39">
        <f>Time!ESF20</f>
        <v>0</v>
      </c>
      <c r="ESG52" s="39">
        <f>Time!ESG20</f>
        <v>0</v>
      </c>
      <c r="ESH52" s="39">
        <f>Time!ESH20</f>
        <v>0</v>
      </c>
      <c r="ESI52" s="39">
        <f>Time!ESI20</f>
        <v>0</v>
      </c>
      <c r="ESJ52" s="39">
        <f>Time!ESJ20</f>
        <v>0</v>
      </c>
      <c r="ESK52" s="39">
        <f>Time!ESK20</f>
        <v>0</v>
      </c>
      <c r="ESL52" s="39">
        <f>Time!ESL20</f>
        <v>0</v>
      </c>
      <c r="ESM52" s="39">
        <f>Time!ESM20</f>
        <v>0</v>
      </c>
      <c r="ESN52" s="39">
        <f>Time!ESN20</f>
        <v>0</v>
      </c>
      <c r="ESO52" s="39">
        <f>Time!ESO20</f>
        <v>0</v>
      </c>
      <c r="ESP52" s="39">
        <f>Time!ESP20</f>
        <v>0</v>
      </c>
      <c r="ESQ52" s="39">
        <f>Time!ESQ20</f>
        <v>0</v>
      </c>
      <c r="ESR52" s="39">
        <f>Time!ESR20</f>
        <v>0</v>
      </c>
      <c r="ESS52" s="39">
        <f>Time!ESS20</f>
        <v>0</v>
      </c>
      <c r="EST52" s="39">
        <f>Time!EST20</f>
        <v>0</v>
      </c>
      <c r="ESU52" s="39">
        <f>Time!ESU20</f>
        <v>0</v>
      </c>
      <c r="ESV52" s="39">
        <f>Time!ESV20</f>
        <v>0</v>
      </c>
      <c r="ESW52" s="39">
        <f>Time!ESW20</f>
        <v>0</v>
      </c>
      <c r="ESX52" s="39">
        <f>Time!ESX20</f>
        <v>0</v>
      </c>
      <c r="ESY52" s="39">
        <f>Time!ESY20</f>
        <v>0</v>
      </c>
      <c r="ESZ52" s="39">
        <f>Time!ESZ20</f>
        <v>0</v>
      </c>
      <c r="ETA52" s="39">
        <f>Time!ETA20</f>
        <v>0</v>
      </c>
      <c r="ETB52" s="39">
        <f>Time!ETB20</f>
        <v>0</v>
      </c>
      <c r="ETC52" s="39">
        <f>Time!ETC20</f>
        <v>0</v>
      </c>
      <c r="ETD52" s="39">
        <f>Time!ETD20</f>
        <v>0</v>
      </c>
      <c r="ETE52" s="39">
        <f>Time!ETE20</f>
        <v>0</v>
      </c>
      <c r="ETF52" s="39">
        <f>Time!ETF20</f>
        <v>0</v>
      </c>
      <c r="ETG52" s="39">
        <f>Time!ETG20</f>
        <v>0</v>
      </c>
      <c r="ETH52" s="39">
        <f>Time!ETH20</f>
        <v>0</v>
      </c>
      <c r="ETI52" s="39">
        <f>Time!ETI20</f>
        <v>0</v>
      </c>
      <c r="ETJ52" s="39">
        <f>Time!ETJ20</f>
        <v>0</v>
      </c>
      <c r="ETK52" s="39">
        <f>Time!ETK20</f>
        <v>0</v>
      </c>
      <c r="ETL52" s="39">
        <f>Time!ETL20</f>
        <v>0</v>
      </c>
      <c r="ETM52" s="39">
        <f>Time!ETM20</f>
        <v>0</v>
      </c>
      <c r="ETN52" s="39">
        <f>Time!ETN20</f>
        <v>0</v>
      </c>
      <c r="ETO52" s="39">
        <f>Time!ETO20</f>
        <v>0</v>
      </c>
      <c r="ETP52" s="39">
        <f>Time!ETP20</f>
        <v>0</v>
      </c>
      <c r="ETQ52" s="39">
        <f>Time!ETQ20</f>
        <v>0</v>
      </c>
      <c r="ETR52" s="39">
        <f>Time!ETR20</f>
        <v>0</v>
      </c>
      <c r="ETS52" s="39">
        <f>Time!ETS20</f>
        <v>0</v>
      </c>
      <c r="ETT52" s="39">
        <f>Time!ETT20</f>
        <v>0</v>
      </c>
      <c r="ETU52" s="39">
        <f>Time!ETU20</f>
        <v>0</v>
      </c>
      <c r="ETV52" s="39">
        <f>Time!ETV20</f>
        <v>0</v>
      </c>
      <c r="ETW52" s="39">
        <f>Time!ETW20</f>
        <v>0</v>
      </c>
      <c r="ETX52" s="39">
        <f>Time!ETX20</f>
        <v>0</v>
      </c>
      <c r="ETY52" s="39">
        <f>Time!ETY20</f>
        <v>0</v>
      </c>
      <c r="ETZ52" s="39">
        <f>Time!ETZ20</f>
        <v>0</v>
      </c>
      <c r="EUA52" s="39">
        <f>Time!EUA20</f>
        <v>0</v>
      </c>
      <c r="EUB52" s="39">
        <f>Time!EUB20</f>
        <v>0</v>
      </c>
      <c r="EUC52" s="39">
        <f>Time!EUC20</f>
        <v>0</v>
      </c>
      <c r="EUD52" s="39">
        <f>Time!EUD20</f>
        <v>0</v>
      </c>
      <c r="EUE52" s="39">
        <f>Time!EUE20</f>
        <v>0</v>
      </c>
      <c r="EUF52" s="39">
        <f>Time!EUF20</f>
        <v>0</v>
      </c>
      <c r="EUG52" s="39">
        <f>Time!EUG20</f>
        <v>0</v>
      </c>
      <c r="EUH52" s="39">
        <f>Time!EUH20</f>
        <v>0</v>
      </c>
      <c r="EUI52" s="39">
        <f>Time!EUI20</f>
        <v>0</v>
      </c>
      <c r="EUJ52" s="39">
        <f>Time!EUJ20</f>
        <v>0</v>
      </c>
      <c r="EUK52" s="39">
        <f>Time!EUK20</f>
        <v>0</v>
      </c>
      <c r="EUL52" s="39">
        <f>Time!EUL20</f>
        <v>0</v>
      </c>
      <c r="EUM52" s="39">
        <f>Time!EUM20</f>
        <v>0</v>
      </c>
      <c r="EUN52" s="39">
        <f>Time!EUN20</f>
        <v>0</v>
      </c>
      <c r="EUO52" s="39">
        <f>Time!EUO20</f>
        <v>0</v>
      </c>
      <c r="EUP52" s="39">
        <f>Time!EUP20</f>
        <v>0</v>
      </c>
      <c r="EUQ52" s="39">
        <f>Time!EUQ20</f>
        <v>0</v>
      </c>
      <c r="EUR52" s="39">
        <f>Time!EUR20</f>
        <v>0</v>
      </c>
      <c r="EUS52" s="39">
        <f>Time!EUS20</f>
        <v>0</v>
      </c>
      <c r="EUT52" s="39">
        <f>Time!EUT20</f>
        <v>0</v>
      </c>
      <c r="EUU52" s="39">
        <f>Time!EUU20</f>
        <v>0</v>
      </c>
      <c r="EUV52" s="39">
        <f>Time!EUV20</f>
        <v>0</v>
      </c>
      <c r="EUW52" s="39">
        <f>Time!EUW20</f>
        <v>0</v>
      </c>
      <c r="EUX52" s="39">
        <f>Time!EUX20</f>
        <v>0</v>
      </c>
      <c r="EUY52" s="39">
        <f>Time!EUY20</f>
        <v>0</v>
      </c>
      <c r="EUZ52" s="39">
        <f>Time!EUZ20</f>
        <v>0</v>
      </c>
      <c r="EVA52" s="39">
        <f>Time!EVA20</f>
        <v>0</v>
      </c>
      <c r="EVB52" s="39">
        <f>Time!EVB20</f>
        <v>0</v>
      </c>
      <c r="EVC52" s="39">
        <f>Time!EVC20</f>
        <v>0</v>
      </c>
      <c r="EVD52" s="39">
        <f>Time!EVD20</f>
        <v>0</v>
      </c>
      <c r="EVE52" s="39">
        <f>Time!EVE20</f>
        <v>0</v>
      </c>
      <c r="EVF52" s="39">
        <f>Time!EVF20</f>
        <v>0</v>
      </c>
      <c r="EVG52" s="39">
        <f>Time!EVG20</f>
        <v>0</v>
      </c>
      <c r="EVH52" s="39">
        <f>Time!EVH20</f>
        <v>0</v>
      </c>
      <c r="EVI52" s="39">
        <f>Time!EVI20</f>
        <v>0</v>
      </c>
      <c r="EVJ52" s="39">
        <f>Time!EVJ20</f>
        <v>0</v>
      </c>
      <c r="EVK52" s="39">
        <f>Time!EVK20</f>
        <v>0</v>
      </c>
      <c r="EVL52" s="39">
        <f>Time!EVL20</f>
        <v>0</v>
      </c>
      <c r="EVM52" s="39">
        <f>Time!EVM20</f>
        <v>0</v>
      </c>
      <c r="EVN52" s="39">
        <f>Time!EVN20</f>
        <v>0</v>
      </c>
      <c r="EVO52" s="39">
        <f>Time!EVO20</f>
        <v>0</v>
      </c>
      <c r="EVP52" s="39">
        <f>Time!EVP20</f>
        <v>0</v>
      </c>
      <c r="EVQ52" s="39">
        <f>Time!EVQ20</f>
        <v>0</v>
      </c>
      <c r="EVR52" s="39">
        <f>Time!EVR20</f>
        <v>0</v>
      </c>
      <c r="EVS52" s="39">
        <f>Time!EVS20</f>
        <v>0</v>
      </c>
      <c r="EVT52" s="39">
        <f>Time!EVT20</f>
        <v>0</v>
      </c>
      <c r="EVU52" s="39">
        <f>Time!EVU20</f>
        <v>0</v>
      </c>
      <c r="EVV52" s="39">
        <f>Time!EVV20</f>
        <v>0</v>
      </c>
      <c r="EVW52" s="39">
        <f>Time!EVW20</f>
        <v>0</v>
      </c>
      <c r="EVX52" s="39">
        <f>Time!EVX20</f>
        <v>0</v>
      </c>
      <c r="EVY52" s="39">
        <f>Time!EVY20</f>
        <v>0</v>
      </c>
      <c r="EVZ52" s="39">
        <f>Time!EVZ20</f>
        <v>0</v>
      </c>
      <c r="EWA52" s="39">
        <f>Time!EWA20</f>
        <v>0</v>
      </c>
      <c r="EWB52" s="39">
        <f>Time!EWB20</f>
        <v>0</v>
      </c>
      <c r="EWC52" s="39">
        <f>Time!EWC20</f>
        <v>0</v>
      </c>
      <c r="EWD52" s="39">
        <f>Time!EWD20</f>
        <v>0</v>
      </c>
      <c r="EWE52" s="39">
        <f>Time!EWE20</f>
        <v>0</v>
      </c>
      <c r="EWF52" s="39">
        <f>Time!EWF20</f>
        <v>0</v>
      </c>
      <c r="EWG52" s="39">
        <f>Time!EWG20</f>
        <v>0</v>
      </c>
      <c r="EWH52" s="39">
        <f>Time!EWH20</f>
        <v>0</v>
      </c>
      <c r="EWI52" s="39">
        <f>Time!EWI20</f>
        <v>0</v>
      </c>
      <c r="EWJ52" s="39">
        <f>Time!EWJ20</f>
        <v>0</v>
      </c>
      <c r="EWK52" s="39">
        <f>Time!EWK20</f>
        <v>0</v>
      </c>
      <c r="EWL52" s="39">
        <f>Time!EWL20</f>
        <v>0</v>
      </c>
      <c r="EWM52" s="39">
        <f>Time!EWM20</f>
        <v>0</v>
      </c>
      <c r="EWN52" s="39">
        <f>Time!EWN20</f>
        <v>0</v>
      </c>
      <c r="EWO52" s="39">
        <f>Time!EWO20</f>
        <v>0</v>
      </c>
      <c r="EWP52" s="39">
        <f>Time!EWP20</f>
        <v>0</v>
      </c>
      <c r="EWQ52" s="39">
        <f>Time!EWQ20</f>
        <v>0</v>
      </c>
      <c r="EWR52" s="39">
        <f>Time!EWR20</f>
        <v>0</v>
      </c>
      <c r="EWS52" s="39">
        <f>Time!EWS20</f>
        <v>0</v>
      </c>
      <c r="EWT52" s="39">
        <f>Time!EWT20</f>
        <v>0</v>
      </c>
      <c r="EWU52" s="39">
        <f>Time!EWU20</f>
        <v>0</v>
      </c>
      <c r="EWV52" s="39">
        <f>Time!EWV20</f>
        <v>0</v>
      </c>
      <c r="EWW52" s="39">
        <f>Time!EWW20</f>
        <v>0</v>
      </c>
      <c r="EWX52" s="39">
        <f>Time!EWX20</f>
        <v>0</v>
      </c>
      <c r="EWY52" s="39">
        <f>Time!EWY20</f>
        <v>0</v>
      </c>
      <c r="EWZ52" s="39">
        <f>Time!EWZ20</f>
        <v>0</v>
      </c>
      <c r="EXA52" s="39">
        <f>Time!EXA20</f>
        <v>0</v>
      </c>
      <c r="EXB52" s="39">
        <f>Time!EXB20</f>
        <v>0</v>
      </c>
      <c r="EXC52" s="39">
        <f>Time!EXC20</f>
        <v>0</v>
      </c>
      <c r="EXD52" s="39">
        <f>Time!EXD20</f>
        <v>0</v>
      </c>
      <c r="EXE52" s="39">
        <f>Time!EXE20</f>
        <v>0</v>
      </c>
      <c r="EXF52" s="39">
        <f>Time!EXF20</f>
        <v>0</v>
      </c>
      <c r="EXG52" s="39">
        <f>Time!EXG20</f>
        <v>0</v>
      </c>
      <c r="EXH52" s="39">
        <f>Time!EXH20</f>
        <v>0</v>
      </c>
      <c r="EXI52" s="39">
        <f>Time!EXI20</f>
        <v>0</v>
      </c>
      <c r="EXJ52" s="39">
        <f>Time!EXJ20</f>
        <v>0</v>
      </c>
      <c r="EXK52" s="39">
        <f>Time!EXK20</f>
        <v>0</v>
      </c>
      <c r="EXL52" s="39">
        <f>Time!EXL20</f>
        <v>0</v>
      </c>
      <c r="EXM52" s="39">
        <f>Time!EXM20</f>
        <v>0</v>
      </c>
      <c r="EXN52" s="39">
        <f>Time!EXN20</f>
        <v>0</v>
      </c>
      <c r="EXO52" s="39">
        <f>Time!EXO20</f>
        <v>0</v>
      </c>
      <c r="EXP52" s="39">
        <f>Time!EXP20</f>
        <v>0</v>
      </c>
      <c r="EXQ52" s="39">
        <f>Time!EXQ20</f>
        <v>0</v>
      </c>
      <c r="EXR52" s="39">
        <f>Time!EXR20</f>
        <v>0</v>
      </c>
      <c r="EXS52" s="39">
        <f>Time!EXS20</f>
        <v>0</v>
      </c>
      <c r="EXT52" s="39">
        <f>Time!EXT20</f>
        <v>0</v>
      </c>
      <c r="EXU52" s="39">
        <f>Time!EXU20</f>
        <v>0</v>
      </c>
      <c r="EXV52" s="39">
        <f>Time!EXV20</f>
        <v>0</v>
      </c>
      <c r="EXW52" s="39">
        <f>Time!EXW20</f>
        <v>0</v>
      </c>
      <c r="EXX52" s="39">
        <f>Time!EXX20</f>
        <v>0</v>
      </c>
      <c r="EXY52" s="39">
        <f>Time!EXY20</f>
        <v>0</v>
      </c>
      <c r="EXZ52" s="39">
        <f>Time!EXZ20</f>
        <v>0</v>
      </c>
      <c r="EYA52" s="39">
        <f>Time!EYA20</f>
        <v>0</v>
      </c>
      <c r="EYB52" s="39">
        <f>Time!EYB20</f>
        <v>0</v>
      </c>
      <c r="EYC52" s="39">
        <f>Time!EYC20</f>
        <v>0</v>
      </c>
      <c r="EYD52" s="39">
        <f>Time!EYD20</f>
        <v>0</v>
      </c>
      <c r="EYE52" s="39">
        <f>Time!EYE20</f>
        <v>0</v>
      </c>
      <c r="EYF52" s="39">
        <f>Time!EYF20</f>
        <v>0</v>
      </c>
      <c r="EYG52" s="39">
        <f>Time!EYG20</f>
        <v>0</v>
      </c>
      <c r="EYH52" s="39">
        <f>Time!EYH20</f>
        <v>0</v>
      </c>
      <c r="EYI52" s="39">
        <f>Time!EYI20</f>
        <v>0</v>
      </c>
      <c r="EYJ52" s="39">
        <f>Time!EYJ20</f>
        <v>0</v>
      </c>
      <c r="EYK52" s="39">
        <f>Time!EYK20</f>
        <v>0</v>
      </c>
      <c r="EYL52" s="39">
        <f>Time!EYL20</f>
        <v>0</v>
      </c>
      <c r="EYM52" s="39">
        <f>Time!EYM20</f>
        <v>0</v>
      </c>
      <c r="EYN52" s="39">
        <f>Time!EYN20</f>
        <v>0</v>
      </c>
      <c r="EYO52" s="39">
        <f>Time!EYO20</f>
        <v>0</v>
      </c>
      <c r="EYP52" s="39">
        <f>Time!EYP20</f>
        <v>0</v>
      </c>
      <c r="EYQ52" s="39">
        <f>Time!EYQ20</f>
        <v>0</v>
      </c>
      <c r="EYR52" s="39">
        <f>Time!EYR20</f>
        <v>0</v>
      </c>
      <c r="EYS52" s="39">
        <f>Time!EYS20</f>
        <v>0</v>
      </c>
      <c r="EYT52" s="39">
        <f>Time!EYT20</f>
        <v>0</v>
      </c>
      <c r="EYU52" s="39">
        <f>Time!EYU20</f>
        <v>0</v>
      </c>
      <c r="EYV52" s="39">
        <f>Time!EYV20</f>
        <v>0</v>
      </c>
      <c r="EYW52" s="39">
        <f>Time!EYW20</f>
        <v>0</v>
      </c>
      <c r="EYX52" s="39">
        <f>Time!EYX20</f>
        <v>0</v>
      </c>
      <c r="EYY52" s="39">
        <f>Time!EYY20</f>
        <v>0</v>
      </c>
      <c r="EYZ52" s="39">
        <f>Time!EYZ20</f>
        <v>0</v>
      </c>
      <c r="EZA52" s="39">
        <f>Time!EZA20</f>
        <v>0</v>
      </c>
      <c r="EZB52" s="39">
        <f>Time!EZB20</f>
        <v>0</v>
      </c>
      <c r="EZC52" s="39">
        <f>Time!EZC20</f>
        <v>0</v>
      </c>
      <c r="EZD52" s="39">
        <f>Time!EZD20</f>
        <v>0</v>
      </c>
      <c r="EZE52" s="39">
        <f>Time!EZE20</f>
        <v>0</v>
      </c>
      <c r="EZF52" s="39">
        <f>Time!EZF20</f>
        <v>0</v>
      </c>
      <c r="EZG52" s="39">
        <f>Time!EZG20</f>
        <v>0</v>
      </c>
      <c r="EZH52" s="39">
        <f>Time!EZH20</f>
        <v>0</v>
      </c>
      <c r="EZI52" s="39">
        <f>Time!EZI20</f>
        <v>0</v>
      </c>
      <c r="EZJ52" s="39">
        <f>Time!EZJ20</f>
        <v>0</v>
      </c>
      <c r="EZK52" s="39">
        <f>Time!EZK20</f>
        <v>0</v>
      </c>
      <c r="EZL52" s="39">
        <f>Time!EZL20</f>
        <v>0</v>
      </c>
      <c r="EZM52" s="39">
        <f>Time!EZM20</f>
        <v>0</v>
      </c>
      <c r="EZN52" s="39">
        <f>Time!EZN20</f>
        <v>0</v>
      </c>
      <c r="EZO52" s="39">
        <f>Time!EZO20</f>
        <v>0</v>
      </c>
      <c r="EZP52" s="39">
        <f>Time!EZP20</f>
        <v>0</v>
      </c>
      <c r="EZQ52" s="39">
        <f>Time!EZQ20</f>
        <v>0</v>
      </c>
      <c r="EZR52" s="39">
        <f>Time!EZR20</f>
        <v>0</v>
      </c>
      <c r="EZS52" s="39">
        <f>Time!EZS20</f>
        <v>0</v>
      </c>
      <c r="EZT52" s="39">
        <f>Time!EZT20</f>
        <v>0</v>
      </c>
      <c r="EZU52" s="39">
        <f>Time!EZU20</f>
        <v>0</v>
      </c>
      <c r="EZV52" s="39">
        <f>Time!EZV20</f>
        <v>0</v>
      </c>
      <c r="EZW52" s="39">
        <f>Time!EZW20</f>
        <v>0</v>
      </c>
      <c r="EZX52" s="39">
        <f>Time!EZX20</f>
        <v>0</v>
      </c>
      <c r="EZY52" s="39">
        <f>Time!EZY20</f>
        <v>0</v>
      </c>
      <c r="EZZ52" s="39">
        <f>Time!EZZ20</f>
        <v>0</v>
      </c>
      <c r="FAA52" s="39">
        <f>Time!FAA20</f>
        <v>0</v>
      </c>
      <c r="FAB52" s="39">
        <f>Time!FAB20</f>
        <v>0</v>
      </c>
      <c r="FAC52" s="39">
        <f>Time!FAC20</f>
        <v>0</v>
      </c>
      <c r="FAD52" s="39">
        <f>Time!FAD20</f>
        <v>0</v>
      </c>
      <c r="FAE52" s="39">
        <f>Time!FAE20</f>
        <v>0</v>
      </c>
      <c r="FAF52" s="39">
        <f>Time!FAF20</f>
        <v>0</v>
      </c>
      <c r="FAG52" s="39">
        <f>Time!FAG20</f>
        <v>0</v>
      </c>
      <c r="FAH52" s="39">
        <f>Time!FAH20</f>
        <v>0</v>
      </c>
      <c r="FAI52" s="39">
        <f>Time!FAI20</f>
        <v>0</v>
      </c>
      <c r="FAJ52" s="39">
        <f>Time!FAJ20</f>
        <v>0</v>
      </c>
      <c r="FAK52" s="39">
        <f>Time!FAK20</f>
        <v>0</v>
      </c>
      <c r="FAL52" s="39">
        <f>Time!FAL20</f>
        <v>0</v>
      </c>
      <c r="FAM52" s="39">
        <f>Time!FAM20</f>
        <v>0</v>
      </c>
      <c r="FAN52" s="39">
        <f>Time!FAN20</f>
        <v>0</v>
      </c>
      <c r="FAO52" s="39">
        <f>Time!FAO20</f>
        <v>0</v>
      </c>
      <c r="FAP52" s="39">
        <f>Time!FAP20</f>
        <v>0</v>
      </c>
      <c r="FAQ52" s="39">
        <f>Time!FAQ20</f>
        <v>0</v>
      </c>
      <c r="FAR52" s="39">
        <f>Time!FAR20</f>
        <v>0</v>
      </c>
      <c r="FAS52" s="39">
        <f>Time!FAS20</f>
        <v>0</v>
      </c>
      <c r="FAT52" s="39">
        <f>Time!FAT20</f>
        <v>0</v>
      </c>
      <c r="FAU52" s="39">
        <f>Time!FAU20</f>
        <v>0</v>
      </c>
      <c r="FAV52" s="39">
        <f>Time!FAV20</f>
        <v>0</v>
      </c>
      <c r="FAW52" s="39">
        <f>Time!FAW20</f>
        <v>0</v>
      </c>
      <c r="FAX52" s="39">
        <f>Time!FAX20</f>
        <v>0</v>
      </c>
      <c r="FAY52" s="39">
        <f>Time!FAY20</f>
        <v>0</v>
      </c>
      <c r="FAZ52" s="39">
        <f>Time!FAZ20</f>
        <v>0</v>
      </c>
      <c r="FBA52" s="39">
        <f>Time!FBA20</f>
        <v>0</v>
      </c>
      <c r="FBB52" s="39">
        <f>Time!FBB20</f>
        <v>0</v>
      </c>
      <c r="FBC52" s="39">
        <f>Time!FBC20</f>
        <v>0</v>
      </c>
      <c r="FBD52" s="39">
        <f>Time!FBD20</f>
        <v>0</v>
      </c>
      <c r="FBE52" s="39">
        <f>Time!FBE20</f>
        <v>0</v>
      </c>
      <c r="FBF52" s="39">
        <f>Time!FBF20</f>
        <v>0</v>
      </c>
      <c r="FBG52" s="39">
        <f>Time!FBG20</f>
        <v>0</v>
      </c>
      <c r="FBH52" s="39">
        <f>Time!FBH20</f>
        <v>0</v>
      </c>
      <c r="FBI52" s="39">
        <f>Time!FBI20</f>
        <v>0</v>
      </c>
      <c r="FBJ52" s="39">
        <f>Time!FBJ20</f>
        <v>0</v>
      </c>
      <c r="FBK52" s="39">
        <f>Time!FBK20</f>
        <v>0</v>
      </c>
      <c r="FBL52" s="39">
        <f>Time!FBL20</f>
        <v>0</v>
      </c>
      <c r="FBM52" s="39">
        <f>Time!FBM20</f>
        <v>0</v>
      </c>
      <c r="FBN52" s="39">
        <f>Time!FBN20</f>
        <v>0</v>
      </c>
      <c r="FBO52" s="39">
        <f>Time!FBO20</f>
        <v>0</v>
      </c>
      <c r="FBP52" s="39">
        <f>Time!FBP20</f>
        <v>0</v>
      </c>
      <c r="FBQ52" s="39">
        <f>Time!FBQ20</f>
        <v>0</v>
      </c>
      <c r="FBR52" s="39">
        <f>Time!FBR20</f>
        <v>0</v>
      </c>
      <c r="FBS52" s="39">
        <f>Time!FBS20</f>
        <v>0</v>
      </c>
      <c r="FBT52" s="39">
        <f>Time!FBT20</f>
        <v>0</v>
      </c>
      <c r="FBU52" s="39">
        <f>Time!FBU20</f>
        <v>0</v>
      </c>
      <c r="FBV52" s="39">
        <f>Time!FBV20</f>
        <v>0</v>
      </c>
      <c r="FBW52" s="39">
        <f>Time!FBW20</f>
        <v>0</v>
      </c>
      <c r="FBX52" s="39">
        <f>Time!FBX20</f>
        <v>0</v>
      </c>
      <c r="FBY52" s="39">
        <f>Time!FBY20</f>
        <v>0</v>
      </c>
      <c r="FBZ52" s="39">
        <f>Time!FBZ20</f>
        <v>0</v>
      </c>
      <c r="FCA52" s="39">
        <f>Time!FCA20</f>
        <v>0</v>
      </c>
      <c r="FCB52" s="39">
        <f>Time!FCB20</f>
        <v>0</v>
      </c>
      <c r="FCC52" s="39">
        <f>Time!FCC20</f>
        <v>0</v>
      </c>
      <c r="FCD52" s="39">
        <f>Time!FCD20</f>
        <v>0</v>
      </c>
      <c r="FCE52" s="39">
        <f>Time!FCE20</f>
        <v>0</v>
      </c>
      <c r="FCF52" s="39">
        <f>Time!FCF20</f>
        <v>0</v>
      </c>
      <c r="FCG52" s="39">
        <f>Time!FCG20</f>
        <v>0</v>
      </c>
      <c r="FCH52" s="39">
        <f>Time!FCH20</f>
        <v>0</v>
      </c>
      <c r="FCI52" s="39">
        <f>Time!FCI20</f>
        <v>0</v>
      </c>
      <c r="FCJ52" s="39">
        <f>Time!FCJ20</f>
        <v>0</v>
      </c>
      <c r="FCK52" s="39">
        <f>Time!FCK20</f>
        <v>0</v>
      </c>
      <c r="FCL52" s="39">
        <f>Time!FCL20</f>
        <v>0</v>
      </c>
      <c r="FCM52" s="39">
        <f>Time!FCM20</f>
        <v>0</v>
      </c>
      <c r="FCN52" s="39">
        <f>Time!FCN20</f>
        <v>0</v>
      </c>
      <c r="FCO52" s="39">
        <f>Time!FCO20</f>
        <v>0</v>
      </c>
      <c r="FCP52" s="39">
        <f>Time!FCP20</f>
        <v>0</v>
      </c>
      <c r="FCQ52" s="39">
        <f>Time!FCQ20</f>
        <v>0</v>
      </c>
      <c r="FCR52" s="39">
        <f>Time!FCR20</f>
        <v>0</v>
      </c>
      <c r="FCS52" s="39">
        <f>Time!FCS20</f>
        <v>0</v>
      </c>
      <c r="FCT52" s="39">
        <f>Time!FCT20</f>
        <v>0</v>
      </c>
      <c r="FCU52" s="39">
        <f>Time!FCU20</f>
        <v>0</v>
      </c>
      <c r="FCV52" s="39">
        <f>Time!FCV20</f>
        <v>0</v>
      </c>
      <c r="FCW52" s="39">
        <f>Time!FCW20</f>
        <v>0</v>
      </c>
      <c r="FCX52" s="39">
        <f>Time!FCX20</f>
        <v>0</v>
      </c>
      <c r="FCY52" s="39">
        <f>Time!FCY20</f>
        <v>0</v>
      </c>
      <c r="FCZ52" s="39">
        <f>Time!FCZ20</f>
        <v>0</v>
      </c>
      <c r="FDA52" s="39">
        <f>Time!FDA20</f>
        <v>0</v>
      </c>
      <c r="FDB52" s="39">
        <f>Time!FDB20</f>
        <v>0</v>
      </c>
      <c r="FDC52" s="39">
        <f>Time!FDC20</f>
        <v>0</v>
      </c>
      <c r="FDD52" s="39">
        <f>Time!FDD20</f>
        <v>0</v>
      </c>
      <c r="FDE52" s="39">
        <f>Time!FDE20</f>
        <v>0</v>
      </c>
      <c r="FDF52" s="39">
        <f>Time!FDF20</f>
        <v>0</v>
      </c>
      <c r="FDG52" s="39">
        <f>Time!FDG20</f>
        <v>0</v>
      </c>
      <c r="FDH52" s="39">
        <f>Time!FDH20</f>
        <v>0</v>
      </c>
      <c r="FDI52" s="39">
        <f>Time!FDI20</f>
        <v>0</v>
      </c>
      <c r="FDJ52" s="39">
        <f>Time!FDJ20</f>
        <v>0</v>
      </c>
      <c r="FDK52" s="39">
        <f>Time!FDK20</f>
        <v>0</v>
      </c>
      <c r="FDL52" s="39">
        <f>Time!FDL20</f>
        <v>0</v>
      </c>
      <c r="FDM52" s="39">
        <f>Time!FDM20</f>
        <v>0</v>
      </c>
      <c r="FDN52" s="39">
        <f>Time!FDN20</f>
        <v>0</v>
      </c>
      <c r="FDO52" s="39">
        <f>Time!FDO20</f>
        <v>0</v>
      </c>
      <c r="FDP52" s="39">
        <f>Time!FDP20</f>
        <v>0</v>
      </c>
      <c r="FDQ52" s="39">
        <f>Time!FDQ20</f>
        <v>0</v>
      </c>
      <c r="FDR52" s="39">
        <f>Time!FDR20</f>
        <v>0</v>
      </c>
      <c r="FDS52" s="39">
        <f>Time!FDS20</f>
        <v>0</v>
      </c>
      <c r="FDT52" s="39">
        <f>Time!FDT20</f>
        <v>0</v>
      </c>
      <c r="FDU52" s="39">
        <f>Time!FDU20</f>
        <v>0</v>
      </c>
      <c r="FDV52" s="39">
        <f>Time!FDV20</f>
        <v>0</v>
      </c>
      <c r="FDW52" s="39">
        <f>Time!FDW20</f>
        <v>0</v>
      </c>
      <c r="FDX52" s="39">
        <f>Time!FDX20</f>
        <v>0</v>
      </c>
      <c r="FDY52" s="39">
        <f>Time!FDY20</f>
        <v>0</v>
      </c>
      <c r="FDZ52" s="39">
        <f>Time!FDZ20</f>
        <v>0</v>
      </c>
      <c r="FEA52" s="39">
        <f>Time!FEA20</f>
        <v>0</v>
      </c>
      <c r="FEB52" s="39">
        <f>Time!FEB20</f>
        <v>0</v>
      </c>
      <c r="FEC52" s="39">
        <f>Time!FEC20</f>
        <v>0</v>
      </c>
      <c r="FED52" s="39">
        <f>Time!FED20</f>
        <v>0</v>
      </c>
      <c r="FEE52" s="39">
        <f>Time!FEE20</f>
        <v>0</v>
      </c>
      <c r="FEF52" s="39">
        <f>Time!FEF20</f>
        <v>0</v>
      </c>
      <c r="FEG52" s="39">
        <f>Time!FEG20</f>
        <v>0</v>
      </c>
      <c r="FEH52" s="39">
        <f>Time!FEH20</f>
        <v>0</v>
      </c>
      <c r="FEI52" s="39">
        <f>Time!FEI20</f>
        <v>0</v>
      </c>
      <c r="FEJ52" s="39">
        <f>Time!FEJ20</f>
        <v>0</v>
      </c>
      <c r="FEK52" s="39">
        <f>Time!FEK20</f>
        <v>0</v>
      </c>
      <c r="FEL52" s="39">
        <f>Time!FEL20</f>
        <v>0</v>
      </c>
      <c r="FEM52" s="39">
        <f>Time!FEM20</f>
        <v>0</v>
      </c>
      <c r="FEN52" s="39">
        <f>Time!FEN20</f>
        <v>0</v>
      </c>
      <c r="FEO52" s="39">
        <f>Time!FEO20</f>
        <v>0</v>
      </c>
      <c r="FEP52" s="39">
        <f>Time!FEP20</f>
        <v>0</v>
      </c>
      <c r="FEQ52" s="39">
        <f>Time!FEQ20</f>
        <v>0</v>
      </c>
      <c r="FER52" s="39">
        <f>Time!FER20</f>
        <v>0</v>
      </c>
      <c r="FES52" s="39">
        <f>Time!FES20</f>
        <v>0</v>
      </c>
      <c r="FET52" s="39">
        <f>Time!FET20</f>
        <v>0</v>
      </c>
      <c r="FEU52" s="39">
        <f>Time!FEU20</f>
        <v>0</v>
      </c>
      <c r="FEV52" s="39">
        <f>Time!FEV20</f>
        <v>0</v>
      </c>
      <c r="FEW52" s="39">
        <f>Time!FEW20</f>
        <v>0</v>
      </c>
      <c r="FEX52" s="39">
        <f>Time!FEX20</f>
        <v>0</v>
      </c>
      <c r="FEY52" s="39">
        <f>Time!FEY20</f>
        <v>0</v>
      </c>
      <c r="FEZ52" s="39">
        <f>Time!FEZ20</f>
        <v>0</v>
      </c>
      <c r="FFA52" s="39">
        <f>Time!FFA20</f>
        <v>0</v>
      </c>
      <c r="FFB52" s="39">
        <f>Time!FFB20</f>
        <v>0</v>
      </c>
      <c r="FFC52" s="39">
        <f>Time!FFC20</f>
        <v>0</v>
      </c>
      <c r="FFD52" s="39">
        <f>Time!FFD20</f>
        <v>0</v>
      </c>
      <c r="FFE52" s="39">
        <f>Time!FFE20</f>
        <v>0</v>
      </c>
      <c r="FFF52" s="39">
        <f>Time!FFF20</f>
        <v>0</v>
      </c>
      <c r="FFG52" s="39">
        <f>Time!FFG20</f>
        <v>0</v>
      </c>
      <c r="FFH52" s="39">
        <f>Time!FFH20</f>
        <v>0</v>
      </c>
      <c r="FFI52" s="39">
        <f>Time!FFI20</f>
        <v>0</v>
      </c>
      <c r="FFJ52" s="39">
        <f>Time!FFJ20</f>
        <v>0</v>
      </c>
      <c r="FFK52" s="39">
        <f>Time!FFK20</f>
        <v>0</v>
      </c>
      <c r="FFL52" s="39">
        <f>Time!FFL20</f>
        <v>0</v>
      </c>
      <c r="FFM52" s="39">
        <f>Time!FFM20</f>
        <v>0</v>
      </c>
      <c r="FFN52" s="39">
        <f>Time!FFN20</f>
        <v>0</v>
      </c>
      <c r="FFO52" s="39">
        <f>Time!FFO20</f>
        <v>0</v>
      </c>
      <c r="FFP52" s="39">
        <f>Time!FFP20</f>
        <v>0</v>
      </c>
      <c r="FFQ52" s="39">
        <f>Time!FFQ20</f>
        <v>0</v>
      </c>
      <c r="FFR52" s="39">
        <f>Time!FFR20</f>
        <v>0</v>
      </c>
      <c r="FFS52" s="39">
        <f>Time!FFS20</f>
        <v>0</v>
      </c>
      <c r="FFT52" s="39">
        <f>Time!FFT20</f>
        <v>0</v>
      </c>
      <c r="FFU52" s="39">
        <f>Time!FFU20</f>
        <v>0</v>
      </c>
      <c r="FFV52" s="39">
        <f>Time!FFV20</f>
        <v>0</v>
      </c>
      <c r="FFW52" s="39">
        <f>Time!FFW20</f>
        <v>0</v>
      </c>
      <c r="FFX52" s="39">
        <f>Time!FFX20</f>
        <v>0</v>
      </c>
      <c r="FFY52" s="39">
        <f>Time!FFY20</f>
        <v>0</v>
      </c>
      <c r="FFZ52" s="39">
        <f>Time!FFZ20</f>
        <v>0</v>
      </c>
      <c r="FGA52" s="39">
        <f>Time!FGA20</f>
        <v>0</v>
      </c>
      <c r="FGB52" s="39">
        <f>Time!FGB20</f>
        <v>0</v>
      </c>
      <c r="FGC52" s="39">
        <f>Time!FGC20</f>
        <v>0</v>
      </c>
      <c r="FGD52" s="39">
        <f>Time!FGD20</f>
        <v>0</v>
      </c>
      <c r="FGE52" s="39">
        <f>Time!FGE20</f>
        <v>0</v>
      </c>
      <c r="FGF52" s="39">
        <f>Time!FGF20</f>
        <v>0</v>
      </c>
      <c r="FGG52" s="39">
        <f>Time!FGG20</f>
        <v>0</v>
      </c>
      <c r="FGH52" s="39">
        <f>Time!FGH20</f>
        <v>0</v>
      </c>
      <c r="FGI52" s="39">
        <f>Time!FGI20</f>
        <v>0</v>
      </c>
      <c r="FGJ52" s="39">
        <f>Time!FGJ20</f>
        <v>0</v>
      </c>
      <c r="FGK52" s="39">
        <f>Time!FGK20</f>
        <v>0</v>
      </c>
      <c r="FGL52" s="39">
        <f>Time!FGL20</f>
        <v>0</v>
      </c>
      <c r="FGM52" s="39">
        <f>Time!FGM20</f>
        <v>0</v>
      </c>
      <c r="FGN52" s="39">
        <f>Time!FGN20</f>
        <v>0</v>
      </c>
      <c r="FGO52" s="39">
        <f>Time!FGO20</f>
        <v>0</v>
      </c>
      <c r="FGP52" s="39">
        <f>Time!FGP20</f>
        <v>0</v>
      </c>
      <c r="FGQ52" s="39">
        <f>Time!FGQ20</f>
        <v>0</v>
      </c>
      <c r="FGR52" s="39">
        <f>Time!FGR20</f>
        <v>0</v>
      </c>
      <c r="FGS52" s="39">
        <f>Time!FGS20</f>
        <v>0</v>
      </c>
      <c r="FGT52" s="39">
        <f>Time!FGT20</f>
        <v>0</v>
      </c>
      <c r="FGU52" s="39">
        <f>Time!FGU20</f>
        <v>0</v>
      </c>
      <c r="FGV52" s="39">
        <f>Time!FGV20</f>
        <v>0</v>
      </c>
      <c r="FGW52" s="39">
        <f>Time!FGW20</f>
        <v>0</v>
      </c>
      <c r="FGX52" s="39">
        <f>Time!FGX20</f>
        <v>0</v>
      </c>
      <c r="FGY52" s="39">
        <f>Time!FGY20</f>
        <v>0</v>
      </c>
      <c r="FGZ52" s="39">
        <f>Time!FGZ20</f>
        <v>0</v>
      </c>
      <c r="FHA52" s="39">
        <f>Time!FHA20</f>
        <v>0</v>
      </c>
      <c r="FHB52" s="39">
        <f>Time!FHB20</f>
        <v>0</v>
      </c>
      <c r="FHC52" s="39">
        <f>Time!FHC20</f>
        <v>0</v>
      </c>
      <c r="FHD52" s="39">
        <f>Time!FHD20</f>
        <v>0</v>
      </c>
      <c r="FHE52" s="39">
        <f>Time!FHE20</f>
        <v>0</v>
      </c>
      <c r="FHF52" s="39">
        <f>Time!FHF20</f>
        <v>0</v>
      </c>
      <c r="FHG52" s="39">
        <f>Time!FHG20</f>
        <v>0</v>
      </c>
      <c r="FHH52" s="39">
        <f>Time!FHH20</f>
        <v>0</v>
      </c>
      <c r="FHI52" s="39">
        <f>Time!FHI20</f>
        <v>0</v>
      </c>
      <c r="FHJ52" s="39">
        <f>Time!FHJ20</f>
        <v>0</v>
      </c>
      <c r="FHK52" s="39">
        <f>Time!FHK20</f>
        <v>0</v>
      </c>
      <c r="FHL52" s="39">
        <f>Time!FHL20</f>
        <v>0</v>
      </c>
      <c r="FHM52" s="39">
        <f>Time!FHM20</f>
        <v>0</v>
      </c>
      <c r="FHN52" s="39">
        <f>Time!FHN20</f>
        <v>0</v>
      </c>
      <c r="FHO52" s="39">
        <f>Time!FHO20</f>
        <v>0</v>
      </c>
      <c r="FHP52" s="39">
        <f>Time!FHP20</f>
        <v>0</v>
      </c>
      <c r="FHQ52" s="39">
        <f>Time!FHQ20</f>
        <v>0</v>
      </c>
      <c r="FHR52" s="39">
        <f>Time!FHR20</f>
        <v>0</v>
      </c>
      <c r="FHS52" s="39">
        <f>Time!FHS20</f>
        <v>0</v>
      </c>
      <c r="FHT52" s="39">
        <f>Time!FHT20</f>
        <v>0</v>
      </c>
      <c r="FHU52" s="39">
        <f>Time!FHU20</f>
        <v>0</v>
      </c>
      <c r="FHV52" s="39">
        <f>Time!FHV20</f>
        <v>0</v>
      </c>
      <c r="FHW52" s="39">
        <f>Time!FHW20</f>
        <v>0</v>
      </c>
      <c r="FHX52" s="39">
        <f>Time!FHX20</f>
        <v>0</v>
      </c>
      <c r="FHY52" s="39">
        <f>Time!FHY20</f>
        <v>0</v>
      </c>
      <c r="FHZ52" s="39">
        <f>Time!FHZ20</f>
        <v>0</v>
      </c>
      <c r="FIA52" s="39">
        <f>Time!FIA20</f>
        <v>0</v>
      </c>
      <c r="FIB52" s="39">
        <f>Time!FIB20</f>
        <v>0</v>
      </c>
      <c r="FIC52" s="39">
        <f>Time!FIC20</f>
        <v>0</v>
      </c>
      <c r="FID52" s="39">
        <f>Time!FID20</f>
        <v>0</v>
      </c>
      <c r="FIE52" s="39">
        <f>Time!FIE20</f>
        <v>0</v>
      </c>
      <c r="FIF52" s="39">
        <f>Time!FIF20</f>
        <v>0</v>
      </c>
      <c r="FIG52" s="39">
        <f>Time!FIG20</f>
        <v>0</v>
      </c>
      <c r="FIH52" s="39">
        <f>Time!FIH20</f>
        <v>0</v>
      </c>
      <c r="FII52" s="39">
        <f>Time!FII20</f>
        <v>0</v>
      </c>
      <c r="FIJ52" s="39">
        <f>Time!FIJ20</f>
        <v>0</v>
      </c>
      <c r="FIK52" s="39">
        <f>Time!FIK20</f>
        <v>0</v>
      </c>
      <c r="FIL52" s="39">
        <f>Time!FIL20</f>
        <v>0</v>
      </c>
      <c r="FIM52" s="39">
        <f>Time!FIM20</f>
        <v>0</v>
      </c>
      <c r="FIN52" s="39">
        <f>Time!FIN20</f>
        <v>0</v>
      </c>
      <c r="FIO52" s="39">
        <f>Time!FIO20</f>
        <v>0</v>
      </c>
      <c r="FIP52" s="39">
        <f>Time!FIP20</f>
        <v>0</v>
      </c>
      <c r="FIQ52" s="39">
        <f>Time!FIQ20</f>
        <v>0</v>
      </c>
      <c r="FIR52" s="39">
        <f>Time!FIR20</f>
        <v>0</v>
      </c>
      <c r="FIS52" s="39">
        <f>Time!FIS20</f>
        <v>0</v>
      </c>
      <c r="FIT52" s="39">
        <f>Time!FIT20</f>
        <v>0</v>
      </c>
      <c r="FIU52" s="39">
        <f>Time!FIU20</f>
        <v>0</v>
      </c>
      <c r="FIV52" s="39">
        <f>Time!FIV20</f>
        <v>0</v>
      </c>
      <c r="FIW52" s="39">
        <f>Time!FIW20</f>
        <v>0</v>
      </c>
      <c r="FIX52" s="39">
        <f>Time!FIX20</f>
        <v>0</v>
      </c>
      <c r="FIY52" s="39">
        <f>Time!FIY20</f>
        <v>0</v>
      </c>
      <c r="FIZ52" s="39">
        <f>Time!FIZ20</f>
        <v>0</v>
      </c>
      <c r="FJA52" s="39">
        <f>Time!FJA20</f>
        <v>0</v>
      </c>
      <c r="FJB52" s="39">
        <f>Time!FJB20</f>
        <v>0</v>
      </c>
      <c r="FJC52" s="39">
        <f>Time!FJC20</f>
        <v>0</v>
      </c>
      <c r="FJD52" s="39">
        <f>Time!FJD20</f>
        <v>0</v>
      </c>
      <c r="FJE52" s="39">
        <f>Time!FJE20</f>
        <v>0</v>
      </c>
      <c r="FJF52" s="39">
        <f>Time!FJF20</f>
        <v>0</v>
      </c>
      <c r="FJG52" s="39">
        <f>Time!FJG20</f>
        <v>0</v>
      </c>
      <c r="FJH52" s="39">
        <f>Time!FJH20</f>
        <v>0</v>
      </c>
      <c r="FJI52" s="39">
        <f>Time!FJI20</f>
        <v>0</v>
      </c>
      <c r="FJJ52" s="39">
        <f>Time!FJJ20</f>
        <v>0</v>
      </c>
      <c r="FJK52" s="39">
        <f>Time!FJK20</f>
        <v>0</v>
      </c>
      <c r="FJL52" s="39">
        <f>Time!FJL20</f>
        <v>0</v>
      </c>
      <c r="FJM52" s="39">
        <f>Time!FJM20</f>
        <v>0</v>
      </c>
      <c r="FJN52" s="39">
        <f>Time!FJN20</f>
        <v>0</v>
      </c>
      <c r="FJO52" s="39">
        <f>Time!FJO20</f>
        <v>0</v>
      </c>
      <c r="FJP52" s="39">
        <f>Time!FJP20</f>
        <v>0</v>
      </c>
      <c r="FJQ52" s="39">
        <f>Time!FJQ20</f>
        <v>0</v>
      </c>
      <c r="FJR52" s="39">
        <f>Time!FJR20</f>
        <v>0</v>
      </c>
      <c r="FJS52" s="39">
        <f>Time!FJS20</f>
        <v>0</v>
      </c>
      <c r="FJT52" s="39">
        <f>Time!FJT20</f>
        <v>0</v>
      </c>
      <c r="FJU52" s="39">
        <f>Time!FJU20</f>
        <v>0</v>
      </c>
      <c r="FJV52" s="39">
        <f>Time!FJV20</f>
        <v>0</v>
      </c>
      <c r="FJW52" s="39">
        <f>Time!FJW20</f>
        <v>0</v>
      </c>
      <c r="FJX52" s="39">
        <f>Time!FJX20</f>
        <v>0</v>
      </c>
      <c r="FJY52" s="39">
        <f>Time!FJY20</f>
        <v>0</v>
      </c>
      <c r="FJZ52" s="39">
        <f>Time!FJZ20</f>
        <v>0</v>
      </c>
      <c r="FKA52" s="39">
        <f>Time!FKA20</f>
        <v>0</v>
      </c>
      <c r="FKB52" s="39">
        <f>Time!FKB20</f>
        <v>0</v>
      </c>
      <c r="FKC52" s="39">
        <f>Time!FKC20</f>
        <v>0</v>
      </c>
      <c r="FKD52" s="39">
        <f>Time!FKD20</f>
        <v>0</v>
      </c>
      <c r="FKE52" s="39">
        <f>Time!FKE20</f>
        <v>0</v>
      </c>
      <c r="FKF52" s="39">
        <f>Time!FKF20</f>
        <v>0</v>
      </c>
      <c r="FKG52" s="39">
        <f>Time!FKG20</f>
        <v>0</v>
      </c>
      <c r="FKH52" s="39">
        <f>Time!FKH20</f>
        <v>0</v>
      </c>
      <c r="FKI52" s="39">
        <f>Time!FKI20</f>
        <v>0</v>
      </c>
      <c r="FKJ52" s="39">
        <f>Time!FKJ20</f>
        <v>0</v>
      </c>
      <c r="FKK52" s="39">
        <f>Time!FKK20</f>
        <v>0</v>
      </c>
      <c r="FKL52" s="39">
        <f>Time!FKL20</f>
        <v>0</v>
      </c>
      <c r="FKM52" s="39">
        <f>Time!FKM20</f>
        <v>0</v>
      </c>
      <c r="FKN52" s="39">
        <f>Time!FKN20</f>
        <v>0</v>
      </c>
      <c r="FKO52" s="39">
        <f>Time!FKO20</f>
        <v>0</v>
      </c>
      <c r="FKP52" s="39">
        <f>Time!FKP20</f>
        <v>0</v>
      </c>
      <c r="FKQ52" s="39">
        <f>Time!FKQ20</f>
        <v>0</v>
      </c>
      <c r="FKR52" s="39">
        <f>Time!FKR20</f>
        <v>0</v>
      </c>
      <c r="FKS52" s="39">
        <f>Time!FKS20</f>
        <v>0</v>
      </c>
      <c r="FKT52" s="39">
        <f>Time!FKT20</f>
        <v>0</v>
      </c>
      <c r="FKU52" s="39">
        <f>Time!FKU20</f>
        <v>0</v>
      </c>
      <c r="FKV52" s="39">
        <f>Time!FKV20</f>
        <v>0</v>
      </c>
      <c r="FKW52" s="39">
        <f>Time!FKW20</f>
        <v>0</v>
      </c>
      <c r="FKX52" s="39">
        <f>Time!FKX20</f>
        <v>0</v>
      </c>
      <c r="FKY52" s="39">
        <f>Time!FKY20</f>
        <v>0</v>
      </c>
      <c r="FKZ52" s="39">
        <f>Time!FKZ20</f>
        <v>0</v>
      </c>
      <c r="FLA52" s="39">
        <f>Time!FLA20</f>
        <v>0</v>
      </c>
      <c r="FLB52" s="39">
        <f>Time!FLB20</f>
        <v>0</v>
      </c>
      <c r="FLC52" s="39">
        <f>Time!FLC20</f>
        <v>0</v>
      </c>
      <c r="FLD52" s="39">
        <f>Time!FLD20</f>
        <v>0</v>
      </c>
      <c r="FLE52" s="39">
        <f>Time!FLE20</f>
        <v>0</v>
      </c>
      <c r="FLF52" s="39">
        <f>Time!FLF20</f>
        <v>0</v>
      </c>
      <c r="FLG52" s="39">
        <f>Time!FLG20</f>
        <v>0</v>
      </c>
      <c r="FLH52" s="39">
        <f>Time!FLH20</f>
        <v>0</v>
      </c>
      <c r="FLI52" s="39">
        <f>Time!FLI20</f>
        <v>0</v>
      </c>
      <c r="FLJ52" s="39">
        <f>Time!FLJ20</f>
        <v>0</v>
      </c>
      <c r="FLK52" s="39">
        <f>Time!FLK20</f>
        <v>0</v>
      </c>
      <c r="FLL52" s="39">
        <f>Time!FLL20</f>
        <v>0</v>
      </c>
      <c r="FLM52" s="39">
        <f>Time!FLM20</f>
        <v>0</v>
      </c>
      <c r="FLN52" s="39">
        <f>Time!FLN20</f>
        <v>0</v>
      </c>
      <c r="FLO52" s="39">
        <f>Time!FLO20</f>
        <v>0</v>
      </c>
      <c r="FLP52" s="39">
        <f>Time!FLP20</f>
        <v>0</v>
      </c>
      <c r="FLQ52" s="39">
        <f>Time!FLQ20</f>
        <v>0</v>
      </c>
      <c r="FLR52" s="39">
        <f>Time!FLR20</f>
        <v>0</v>
      </c>
      <c r="FLS52" s="39">
        <f>Time!FLS20</f>
        <v>0</v>
      </c>
      <c r="FLT52" s="39">
        <f>Time!FLT20</f>
        <v>0</v>
      </c>
      <c r="FLU52" s="39">
        <f>Time!FLU20</f>
        <v>0</v>
      </c>
      <c r="FLV52" s="39">
        <f>Time!FLV20</f>
        <v>0</v>
      </c>
      <c r="FLW52" s="39">
        <f>Time!FLW20</f>
        <v>0</v>
      </c>
      <c r="FLX52" s="39">
        <f>Time!FLX20</f>
        <v>0</v>
      </c>
      <c r="FLY52" s="39">
        <f>Time!FLY20</f>
        <v>0</v>
      </c>
      <c r="FLZ52" s="39">
        <f>Time!FLZ20</f>
        <v>0</v>
      </c>
      <c r="FMA52" s="39">
        <f>Time!FMA20</f>
        <v>0</v>
      </c>
      <c r="FMB52" s="39">
        <f>Time!FMB20</f>
        <v>0</v>
      </c>
      <c r="FMC52" s="39">
        <f>Time!FMC20</f>
        <v>0</v>
      </c>
      <c r="FMD52" s="39">
        <f>Time!FMD20</f>
        <v>0</v>
      </c>
      <c r="FME52" s="39">
        <f>Time!FME20</f>
        <v>0</v>
      </c>
      <c r="FMF52" s="39">
        <f>Time!FMF20</f>
        <v>0</v>
      </c>
      <c r="FMG52" s="39">
        <f>Time!FMG20</f>
        <v>0</v>
      </c>
      <c r="FMH52" s="39">
        <f>Time!FMH20</f>
        <v>0</v>
      </c>
      <c r="FMI52" s="39">
        <f>Time!FMI20</f>
        <v>0</v>
      </c>
      <c r="FMJ52" s="39">
        <f>Time!FMJ20</f>
        <v>0</v>
      </c>
      <c r="FMK52" s="39">
        <f>Time!FMK20</f>
        <v>0</v>
      </c>
      <c r="FML52" s="39">
        <f>Time!FML20</f>
        <v>0</v>
      </c>
      <c r="FMM52" s="39">
        <f>Time!FMM20</f>
        <v>0</v>
      </c>
      <c r="FMN52" s="39">
        <f>Time!FMN20</f>
        <v>0</v>
      </c>
      <c r="FMO52" s="39">
        <f>Time!FMO20</f>
        <v>0</v>
      </c>
      <c r="FMP52" s="39">
        <f>Time!FMP20</f>
        <v>0</v>
      </c>
      <c r="FMQ52" s="39">
        <f>Time!FMQ20</f>
        <v>0</v>
      </c>
      <c r="FMR52" s="39">
        <f>Time!FMR20</f>
        <v>0</v>
      </c>
      <c r="FMS52" s="39">
        <f>Time!FMS20</f>
        <v>0</v>
      </c>
      <c r="FMT52" s="39">
        <f>Time!FMT20</f>
        <v>0</v>
      </c>
      <c r="FMU52" s="39">
        <f>Time!FMU20</f>
        <v>0</v>
      </c>
      <c r="FMV52" s="39">
        <f>Time!FMV20</f>
        <v>0</v>
      </c>
      <c r="FMW52" s="39">
        <f>Time!FMW20</f>
        <v>0</v>
      </c>
      <c r="FMX52" s="39">
        <f>Time!FMX20</f>
        <v>0</v>
      </c>
      <c r="FMY52" s="39">
        <f>Time!FMY20</f>
        <v>0</v>
      </c>
      <c r="FMZ52" s="39">
        <f>Time!FMZ20</f>
        <v>0</v>
      </c>
      <c r="FNA52" s="39">
        <f>Time!FNA20</f>
        <v>0</v>
      </c>
      <c r="FNB52" s="39">
        <f>Time!FNB20</f>
        <v>0</v>
      </c>
      <c r="FNC52" s="39">
        <f>Time!FNC20</f>
        <v>0</v>
      </c>
      <c r="FND52" s="39">
        <f>Time!FND20</f>
        <v>0</v>
      </c>
      <c r="FNE52" s="39">
        <f>Time!FNE20</f>
        <v>0</v>
      </c>
      <c r="FNF52" s="39">
        <f>Time!FNF20</f>
        <v>0</v>
      </c>
      <c r="FNG52" s="39">
        <f>Time!FNG20</f>
        <v>0</v>
      </c>
      <c r="FNH52" s="39">
        <f>Time!FNH20</f>
        <v>0</v>
      </c>
      <c r="FNI52" s="39">
        <f>Time!FNI20</f>
        <v>0</v>
      </c>
      <c r="FNJ52" s="39">
        <f>Time!FNJ20</f>
        <v>0</v>
      </c>
      <c r="FNK52" s="39">
        <f>Time!FNK20</f>
        <v>0</v>
      </c>
      <c r="FNL52" s="39">
        <f>Time!FNL20</f>
        <v>0</v>
      </c>
      <c r="FNM52" s="39">
        <f>Time!FNM20</f>
        <v>0</v>
      </c>
      <c r="FNN52" s="39">
        <f>Time!FNN20</f>
        <v>0</v>
      </c>
      <c r="FNO52" s="39">
        <f>Time!FNO20</f>
        <v>0</v>
      </c>
      <c r="FNP52" s="39">
        <f>Time!FNP20</f>
        <v>0</v>
      </c>
      <c r="FNQ52" s="39">
        <f>Time!FNQ20</f>
        <v>0</v>
      </c>
      <c r="FNR52" s="39">
        <f>Time!FNR20</f>
        <v>0</v>
      </c>
      <c r="FNS52" s="39">
        <f>Time!FNS20</f>
        <v>0</v>
      </c>
      <c r="FNT52" s="39">
        <f>Time!FNT20</f>
        <v>0</v>
      </c>
      <c r="FNU52" s="39">
        <f>Time!FNU20</f>
        <v>0</v>
      </c>
      <c r="FNV52" s="39">
        <f>Time!FNV20</f>
        <v>0</v>
      </c>
      <c r="FNW52" s="39">
        <f>Time!FNW20</f>
        <v>0</v>
      </c>
      <c r="FNX52" s="39">
        <f>Time!FNX20</f>
        <v>0</v>
      </c>
      <c r="FNY52" s="39">
        <f>Time!FNY20</f>
        <v>0</v>
      </c>
      <c r="FNZ52" s="39">
        <f>Time!FNZ20</f>
        <v>0</v>
      </c>
      <c r="FOA52" s="39">
        <f>Time!FOA20</f>
        <v>0</v>
      </c>
      <c r="FOB52" s="39">
        <f>Time!FOB20</f>
        <v>0</v>
      </c>
      <c r="FOC52" s="39">
        <f>Time!FOC20</f>
        <v>0</v>
      </c>
      <c r="FOD52" s="39">
        <f>Time!FOD20</f>
        <v>0</v>
      </c>
      <c r="FOE52" s="39">
        <f>Time!FOE20</f>
        <v>0</v>
      </c>
      <c r="FOF52" s="39">
        <f>Time!FOF20</f>
        <v>0</v>
      </c>
      <c r="FOG52" s="39">
        <f>Time!FOG20</f>
        <v>0</v>
      </c>
      <c r="FOH52" s="39">
        <f>Time!FOH20</f>
        <v>0</v>
      </c>
      <c r="FOI52" s="39">
        <f>Time!FOI20</f>
        <v>0</v>
      </c>
      <c r="FOJ52" s="39">
        <f>Time!FOJ20</f>
        <v>0</v>
      </c>
      <c r="FOK52" s="39">
        <f>Time!FOK20</f>
        <v>0</v>
      </c>
      <c r="FOL52" s="39">
        <f>Time!FOL20</f>
        <v>0</v>
      </c>
      <c r="FOM52" s="39">
        <f>Time!FOM20</f>
        <v>0</v>
      </c>
      <c r="FON52" s="39">
        <f>Time!FON20</f>
        <v>0</v>
      </c>
      <c r="FOO52" s="39">
        <f>Time!FOO20</f>
        <v>0</v>
      </c>
      <c r="FOP52" s="39">
        <f>Time!FOP20</f>
        <v>0</v>
      </c>
      <c r="FOQ52" s="39">
        <f>Time!FOQ20</f>
        <v>0</v>
      </c>
      <c r="FOR52" s="39">
        <f>Time!FOR20</f>
        <v>0</v>
      </c>
      <c r="FOS52" s="39">
        <f>Time!FOS20</f>
        <v>0</v>
      </c>
      <c r="FOT52" s="39">
        <f>Time!FOT20</f>
        <v>0</v>
      </c>
      <c r="FOU52" s="39">
        <f>Time!FOU20</f>
        <v>0</v>
      </c>
      <c r="FOV52" s="39">
        <f>Time!FOV20</f>
        <v>0</v>
      </c>
      <c r="FOW52" s="39">
        <f>Time!FOW20</f>
        <v>0</v>
      </c>
      <c r="FOX52" s="39">
        <f>Time!FOX20</f>
        <v>0</v>
      </c>
      <c r="FOY52" s="39">
        <f>Time!FOY20</f>
        <v>0</v>
      </c>
      <c r="FOZ52" s="39">
        <f>Time!FOZ20</f>
        <v>0</v>
      </c>
      <c r="FPA52" s="39">
        <f>Time!FPA20</f>
        <v>0</v>
      </c>
      <c r="FPB52" s="39">
        <f>Time!FPB20</f>
        <v>0</v>
      </c>
      <c r="FPC52" s="39">
        <f>Time!FPC20</f>
        <v>0</v>
      </c>
      <c r="FPD52" s="39">
        <f>Time!FPD20</f>
        <v>0</v>
      </c>
      <c r="FPE52" s="39">
        <f>Time!FPE20</f>
        <v>0</v>
      </c>
      <c r="FPF52" s="39">
        <f>Time!FPF20</f>
        <v>0</v>
      </c>
      <c r="FPG52" s="39">
        <f>Time!FPG20</f>
        <v>0</v>
      </c>
      <c r="FPH52" s="39">
        <f>Time!FPH20</f>
        <v>0</v>
      </c>
      <c r="FPI52" s="39">
        <f>Time!FPI20</f>
        <v>0</v>
      </c>
      <c r="FPJ52" s="39">
        <f>Time!FPJ20</f>
        <v>0</v>
      </c>
      <c r="FPK52" s="39">
        <f>Time!FPK20</f>
        <v>0</v>
      </c>
      <c r="FPL52" s="39">
        <f>Time!FPL20</f>
        <v>0</v>
      </c>
      <c r="FPM52" s="39">
        <f>Time!FPM20</f>
        <v>0</v>
      </c>
      <c r="FPN52" s="39">
        <f>Time!FPN20</f>
        <v>0</v>
      </c>
      <c r="FPO52" s="39">
        <f>Time!FPO20</f>
        <v>0</v>
      </c>
      <c r="FPP52" s="39">
        <f>Time!FPP20</f>
        <v>0</v>
      </c>
      <c r="FPQ52" s="39">
        <f>Time!FPQ20</f>
        <v>0</v>
      </c>
      <c r="FPR52" s="39">
        <f>Time!FPR20</f>
        <v>0</v>
      </c>
      <c r="FPS52" s="39">
        <f>Time!FPS20</f>
        <v>0</v>
      </c>
      <c r="FPT52" s="39">
        <f>Time!FPT20</f>
        <v>0</v>
      </c>
      <c r="FPU52" s="39">
        <f>Time!FPU20</f>
        <v>0</v>
      </c>
      <c r="FPV52" s="39">
        <f>Time!FPV20</f>
        <v>0</v>
      </c>
      <c r="FPW52" s="39">
        <f>Time!FPW20</f>
        <v>0</v>
      </c>
      <c r="FPX52" s="39">
        <f>Time!FPX20</f>
        <v>0</v>
      </c>
      <c r="FPY52" s="39">
        <f>Time!FPY20</f>
        <v>0</v>
      </c>
      <c r="FPZ52" s="39">
        <f>Time!FPZ20</f>
        <v>0</v>
      </c>
      <c r="FQA52" s="39">
        <f>Time!FQA20</f>
        <v>0</v>
      </c>
      <c r="FQB52" s="39">
        <f>Time!FQB20</f>
        <v>0</v>
      </c>
      <c r="FQC52" s="39">
        <f>Time!FQC20</f>
        <v>0</v>
      </c>
      <c r="FQD52" s="39">
        <f>Time!FQD20</f>
        <v>0</v>
      </c>
      <c r="FQE52" s="39">
        <f>Time!FQE20</f>
        <v>0</v>
      </c>
      <c r="FQF52" s="39">
        <f>Time!FQF20</f>
        <v>0</v>
      </c>
      <c r="FQG52" s="39">
        <f>Time!FQG20</f>
        <v>0</v>
      </c>
      <c r="FQH52" s="39">
        <f>Time!FQH20</f>
        <v>0</v>
      </c>
      <c r="FQI52" s="39">
        <f>Time!FQI20</f>
        <v>0</v>
      </c>
      <c r="FQJ52" s="39">
        <f>Time!FQJ20</f>
        <v>0</v>
      </c>
      <c r="FQK52" s="39">
        <f>Time!FQK20</f>
        <v>0</v>
      </c>
      <c r="FQL52" s="39">
        <f>Time!FQL20</f>
        <v>0</v>
      </c>
      <c r="FQM52" s="39">
        <f>Time!FQM20</f>
        <v>0</v>
      </c>
      <c r="FQN52" s="39">
        <f>Time!FQN20</f>
        <v>0</v>
      </c>
      <c r="FQO52" s="39">
        <f>Time!FQO20</f>
        <v>0</v>
      </c>
      <c r="FQP52" s="39">
        <f>Time!FQP20</f>
        <v>0</v>
      </c>
      <c r="FQQ52" s="39">
        <f>Time!FQQ20</f>
        <v>0</v>
      </c>
      <c r="FQR52" s="39">
        <f>Time!FQR20</f>
        <v>0</v>
      </c>
      <c r="FQS52" s="39">
        <f>Time!FQS20</f>
        <v>0</v>
      </c>
      <c r="FQT52" s="39">
        <f>Time!FQT20</f>
        <v>0</v>
      </c>
      <c r="FQU52" s="39">
        <f>Time!FQU20</f>
        <v>0</v>
      </c>
      <c r="FQV52" s="39">
        <f>Time!FQV20</f>
        <v>0</v>
      </c>
      <c r="FQW52" s="39">
        <f>Time!FQW20</f>
        <v>0</v>
      </c>
      <c r="FQX52" s="39">
        <f>Time!FQX20</f>
        <v>0</v>
      </c>
      <c r="FQY52" s="39">
        <f>Time!FQY20</f>
        <v>0</v>
      </c>
      <c r="FQZ52" s="39">
        <f>Time!FQZ20</f>
        <v>0</v>
      </c>
      <c r="FRA52" s="39">
        <f>Time!FRA20</f>
        <v>0</v>
      </c>
      <c r="FRB52" s="39">
        <f>Time!FRB20</f>
        <v>0</v>
      </c>
      <c r="FRC52" s="39">
        <f>Time!FRC20</f>
        <v>0</v>
      </c>
      <c r="FRD52" s="39">
        <f>Time!FRD20</f>
        <v>0</v>
      </c>
      <c r="FRE52" s="39">
        <f>Time!FRE20</f>
        <v>0</v>
      </c>
      <c r="FRF52" s="39">
        <f>Time!FRF20</f>
        <v>0</v>
      </c>
      <c r="FRG52" s="39">
        <f>Time!FRG20</f>
        <v>0</v>
      </c>
      <c r="FRH52" s="39">
        <f>Time!FRH20</f>
        <v>0</v>
      </c>
      <c r="FRI52" s="39">
        <f>Time!FRI20</f>
        <v>0</v>
      </c>
      <c r="FRJ52" s="39">
        <f>Time!FRJ20</f>
        <v>0</v>
      </c>
      <c r="FRK52" s="39">
        <f>Time!FRK20</f>
        <v>0</v>
      </c>
      <c r="FRL52" s="39">
        <f>Time!FRL20</f>
        <v>0</v>
      </c>
      <c r="FRM52" s="39">
        <f>Time!FRM20</f>
        <v>0</v>
      </c>
      <c r="FRN52" s="39">
        <f>Time!FRN20</f>
        <v>0</v>
      </c>
      <c r="FRO52" s="39">
        <f>Time!FRO20</f>
        <v>0</v>
      </c>
      <c r="FRP52" s="39">
        <f>Time!FRP20</f>
        <v>0</v>
      </c>
      <c r="FRQ52" s="39">
        <f>Time!FRQ20</f>
        <v>0</v>
      </c>
      <c r="FRR52" s="39">
        <f>Time!FRR20</f>
        <v>0</v>
      </c>
      <c r="FRS52" s="39">
        <f>Time!FRS20</f>
        <v>0</v>
      </c>
      <c r="FRT52" s="39">
        <f>Time!FRT20</f>
        <v>0</v>
      </c>
      <c r="FRU52" s="39">
        <f>Time!FRU20</f>
        <v>0</v>
      </c>
      <c r="FRV52" s="39">
        <f>Time!FRV20</f>
        <v>0</v>
      </c>
      <c r="FRW52" s="39">
        <f>Time!FRW20</f>
        <v>0</v>
      </c>
      <c r="FRX52" s="39">
        <f>Time!FRX20</f>
        <v>0</v>
      </c>
      <c r="FRY52" s="39">
        <f>Time!FRY20</f>
        <v>0</v>
      </c>
      <c r="FRZ52" s="39">
        <f>Time!FRZ20</f>
        <v>0</v>
      </c>
      <c r="FSA52" s="39">
        <f>Time!FSA20</f>
        <v>0</v>
      </c>
      <c r="FSB52" s="39">
        <f>Time!FSB20</f>
        <v>0</v>
      </c>
      <c r="FSC52" s="39">
        <f>Time!FSC20</f>
        <v>0</v>
      </c>
      <c r="FSD52" s="39">
        <f>Time!FSD20</f>
        <v>0</v>
      </c>
      <c r="FSE52" s="39">
        <f>Time!FSE20</f>
        <v>0</v>
      </c>
      <c r="FSF52" s="39">
        <f>Time!FSF20</f>
        <v>0</v>
      </c>
      <c r="FSG52" s="39">
        <f>Time!FSG20</f>
        <v>0</v>
      </c>
      <c r="FSH52" s="39">
        <f>Time!FSH20</f>
        <v>0</v>
      </c>
      <c r="FSI52" s="39">
        <f>Time!FSI20</f>
        <v>0</v>
      </c>
      <c r="FSJ52" s="39">
        <f>Time!FSJ20</f>
        <v>0</v>
      </c>
      <c r="FSK52" s="39">
        <f>Time!FSK20</f>
        <v>0</v>
      </c>
      <c r="FSL52" s="39">
        <f>Time!FSL20</f>
        <v>0</v>
      </c>
      <c r="FSM52" s="39">
        <f>Time!FSM20</f>
        <v>0</v>
      </c>
      <c r="FSN52" s="39">
        <f>Time!FSN20</f>
        <v>0</v>
      </c>
      <c r="FSO52" s="39">
        <f>Time!FSO20</f>
        <v>0</v>
      </c>
      <c r="FSP52" s="39">
        <f>Time!FSP20</f>
        <v>0</v>
      </c>
      <c r="FSQ52" s="39">
        <f>Time!FSQ20</f>
        <v>0</v>
      </c>
      <c r="FSR52" s="39">
        <f>Time!FSR20</f>
        <v>0</v>
      </c>
      <c r="FSS52" s="39">
        <f>Time!FSS20</f>
        <v>0</v>
      </c>
      <c r="FST52" s="39">
        <f>Time!FST20</f>
        <v>0</v>
      </c>
      <c r="FSU52" s="39">
        <f>Time!FSU20</f>
        <v>0</v>
      </c>
      <c r="FSV52" s="39">
        <f>Time!FSV20</f>
        <v>0</v>
      </c>
      <c r="FSW52" s="39">
        <f>Time!FSW20</f>
        <v>0</v>
      </c>
      <c r="FSX52" s="39">
        <f>Time!FSX20</f>
        <v>0</v>
      </c>
      <c r="FSY52" s="39">
        <f>Time!FSY20</f>
        <v>0</v>
      </c>
      <c r="FSZ52" s="39">
        <f>Time!FSZ20</f>
        <v>0</v>
      </c>
      <c r="FTA52" s="39">
        <f>Time!FTA20</f>
        <v>0</v>
      </c>
      <c r="FTB52" s="39">
        <f>Time!FTB20</f>
        <v>0</v>
      </c>
      <c r="FTC52" s="39">
        <f>Time!FTC20</f>
        <v>0</v>
      </c>
      <c r="FTD52" s="39">
        <f>Time!FTD20</f>
        <v>0</v>
      </c>
      <c r="FTE52" s="39">
        <f>Time!FTE20</f>
        <v>0</v>
      </c>
      <c r="FTF52" s="39">
        <f>Time!FTF20</f>
        <v>0</v>
      </c>
      <c r="FTG52" s="39">
        <f>Time!FTG20</f>
        <v>0</v>
      </c>
      <c r="FTH52" s="39">
        <f>Time!FTH20</f>
        <v>0</v>
      </c>
      <c r="FTI52" s="39">
        <f>Time!FTI20</f>
        <v>0</v>
      </c>
      <c r="FTJ52" s="39">
        <f>Time!FTJ20</f>
        <v>0</v>
      </c>
      <c r="FTK52" s="39">
        <f>Time!FTK20</f>
        <v>0</v>
      </c>
      <c r="FTL52" s="39">
        <f>Time!FTL20</f>
        <v>0</v>
      </c>
      <c r="FTM52" s="39">
        <f>Time!FTM20</f>
        <v>0</v>
      </c>
      <c r="FTN52" s="39">
        <f>Time!FTN20</f>
        <v>0</v>
      </c>
      <c r="FTO52" s="39">
        <f>Time!FTO20</f>
        <v>0</v>
      </c>
      <c r="FTP52" s="39">
        <f>Time!FTP20</f>
        <v>0</v>
      </c>
      <c r="FTQ52" s="39">
        <f>Time!FTQ20</f>
        <v>0</v>
      </c>
      <c r="FTR52" s="39">
        <f>Time!FTR20</f>
        <v>0</v>
      </c>
      <c r="FTS52" s="39">
        <f>Time!FTS20</f>
        <v>0</v>
      </c>
      <c r="FTT52" s="39">
        <f>Time!FTT20</f>
        <v>0</v>
      </c>
      <c r="FTU52" s="39">
        <f>Time!FTU20</f>
        <v>0</v>
      </c>
      <c r="FTV52" s="39">
        <f>Time!FTV20</f>
        <v>0</v>
      </c>
      <c r="FTW52" s="39">
        <f>Time!FTW20</f>
        <v>0</v>
      </c>
      <c r="FTX52" s="39">
        <f>Time!FTX20</f>
        <v>0</v>
      </c>
      <c r="FTY52" s="39">
        <f>Time!FTY20</f>
        <v>0</v>
      </c>
      <c r="FTZ52" s="39">
        <f>Time!FTZ20</f>
        <v>0</v>
      </c>
      <c r="FUA52" s="39">
        <f>Time!FUA20</f>
        <v>0</v>
      </c>
      <c r="FUB52" s="39">
        <f>Time!FUB20</f>
        <v>0</v>
      </c>
      <c r="FUC52" s="39">
        <f>Time!FUC20</f>
        <v>0</v>
      </c>
      <c r="FUD52" s="39">
        <f>Time!FUD20</f>
        <v>0</v>
      </c>
      <c r="FUE52" s="39">
        <f>Time!FUE20</f>
        <v>0</v>
      </c>
      <c r="FUF52" s="39">
        <f>Time!FUF20</f>
        <v>0</v>
      </c>
      <c r="FUG52" s="39">
        <f>Time!FUG20</f>
        <v>0</v>
      </c>
      <c r="FUH52" s="39">
        <f>Time!FUH20</f>
        <v>0</v>
      </c>
      <c r="FUI52" s="39">
        <f>Time!FUI20</f>
        <v>0</v>
      </c>
      <c r="FUJ52" s="39">
        <f>Time!FUJ20</f>
        <v>0</v>
      </c>
      <c r="FUK52" s="39">
        <f>Time!FUK20</f>
        <v>0</v>
      </c>
      <c r="FUL52" s="39">
        <f>Time!FUL20</f>
        <v>0</v>
      </c>
      <c r="FUM52" s="39">
        <f>Time!FUM20</f>
        <v>0</v>
      </c>
      <c r="FUN52" s="39">
        <f>Time!FUN20</f>
        <v>0</v>
      </c>
      <c r="FUO52" s="39">
        <f>Time!FUO20</f>
        <v>0</v>
      </c>
      <c r="FUP52" s="39">
        <f>Time!FUP20</f>
        <v>0</v>
      </c>
      <c r="FUQ52" s="39">
        <f>Time!FUQ20</f>
        <v>0</v>
      </c>
      <c r="FUR52" s="39">
        <f>Time!FUR20</f>
        <v>0</v>
      </c>
      <c r="FUS52" s="39">
        <f>Time!FUS20</f>
        <v>0</v>
      </c>
      <c r="FUT52" s="39">
        <f>Time!FUT20</f>
        <v>0</v>
      </c>
      <c r="FUU52" s="39">
        <f>Time!FUU20</f>
        <v>0</v>
      </c>
      <c r="FUV52" s="39">
        <f>Time!FUV20</f>
        <v>0</v>
      </c>
      <c r="FUW52" s="39">
        <f>Time!FUW20</f>
        <v>0</v>
      </c>
      <c r="FUX52" s="39">
        <f>Time!FUX20</f>
        <v>0</v>
      </c>
      <c r="FUY52" s="39">
        <f>Time!FUY20</f>
        <v>0</v>
      </c>
      <c r="FUZ52" s="39">
        <f>Time!FUZ20</f>
        <v>0</v>
      </c>
      <c r="FVA52" s="39">
        <f>Time!FVA20</f>
        <v>0</v>
      </c>
      <c r="FVB52" s="39">
        <f>Time!FVB20</f>
        <v>0</v>
      </c>
      <c r="FVC52" s="39">
        <f>Time!FVC20</f>
        <v>0</v>
      </c>
      <c r="FVD52" s="39">
        <f>Time!FVD20</f>
        <v>0</v>
      </c>
      <c r="FVE52" s="39">
        <f>Time!FVE20</f>
        <v>0</v>
      </c>
      <c r="FVF52" s="39">
        <f>Time!FVF20</f>
        <v>0</v>
      </c>
      <c r="FVG52" s="39">
        <f>Time!FVG20</f>
        <v>0</v>
      </c>
      <c r="FVH52" s="39">
        <f>Time!FVH20</f>
        <v>0</v>
      </c>
      <c r="FVI52" s="39">
        <f>Time!FVI20</f>
        <v>0</v>
      </c>
      <c r="FVJ52" s="39">
        <f>Time!FVJ20</f>
        <v>0</v>
      </c>
      <c r="FVK52" s="39">
        <f>Time!FVK20</f>
        <v>0</v>
      </c>
      <c r="FVL52" s="39">
        <f>Time!FVL20</f>
        <v>0</v>
      </c>
      <c r="FVM52" s="39">
        <f>Time!FVM20</f>
        <v>0</v>
      </c>
      <c r="FVN52" s="39">
        <f>Time!FVN20</f>
        <v>0</v>
      </c>
      <c r="FVO52" s="39">
        <f>Time!FVO20</f>
        <v>0</v>
      </c>
      <c r="FVP52" s="39">
        <f>Time!FVP20</f>
        <v>0</v>
      </c>
      <c r="FVQ52" s="39">
        <f>Time!FVQ20</f>
        <v>0</v>
      </c>
      <c r="FVR52" s="39">
        <f>Time!FVR20</f>
        <v>0</v>
      </c>
      <c r="FVS52" s="39">
        <f>Time!FVS20</f>
        <v>0</v>
      </c>
      <c r="FVT52" s="39">
        <f>Time!FVT20</f>
        <v>0</v>
      </c>
      <c r="FVU52" s="39">
        <f>Time!FVU20</f>
        <v>0</v>
      </c>
      <c r="FVV52" s="39">
        <f>Time!FVV20</f>
        <v>0</v>
      </c>
      <c r="FVW52" s="39">
        <f>Time!FVW20</f>
        <v>0</v>
      </c>
      <c r="FVX52" s="39">
        <f>Time!FVX20</f>
        <v>0</v>
      </c>
      <c r="FVY52" s="39">
        <f>Time!FVY20</f>
        <v>0</v>
      </c>
      <c r="FVZ52" s="39">
        <f>Time!FVZ20</f>
        <v>0</v>
      </c>
      <c r="FWA52" s="39">
        <f>Time!FWA20</f>
        <v>0</v>
      </c>
      <c r="FWB52" s="39">
        <f>Time!FWB20</f>
        <v>0</v>
      </c>
      <c r="FWC52" s="39">
        <f>Time!FWC20</f>
        <v>0</v>
      </c>
      <c r="FWD52" s="39">
        <f>Time!FWD20</f>
        <v>0</v>
      </c>
      <c r="FWE52" s="39">
        <f>Time!FWE20</f>
        <v>0</v>
      </c>
      <c r="FWF52" s="39">
        <f>Time!FWF20</f>
        <v>0</v>
      </c>
      <c r="FWG52" s="39">
        <f>Time!FWG20</f>
        <v>0</v>
      </c>
      <c r="FWH52" s="39">
        <f>Time!FWH20</f>
        <v>0</v>
      </c>
      <c r="FWI52" s="39">
        <f>Time!FWI20</f>
        <v>0</v>
      </c>
      <c r="FWJ52" s="39">
        <f>Time!FWJ20</f>
        <v>0</v>
      </c>
      <c r="FWK52" s="39">
        <f>Time!FWK20</f>
        <v>0</v>
      </c>
      <c r="FWL52" s="39">
        <f>Time!FWL20</f>
        <v>0</v>
      </c>
      <c r="FWM52" s="39">
        <f>Time!FWM20</f>
        <v>0</v>
      </c>
      <c r="FWN52" s="39">
        <f>Time!FWN20</f>
        <v>0</v>
      </c>
      <c r="FWO52" s="39">
        <f>Time!FWO20</f>
        <v>0</v>
      </c>
      <c r="FWP52" s="39">
        <f>Time!FWP20</f>
        <v>0</v>
      </c>
      <c r="FWQ52" s="39">
        <f>Time!FWQ20</f>
        <v>0</v>
      </c>
      <c r="FWR52" s="39">
        <f>Time!FWR20</f>
        <v>0</v>
      </c>
      <c r="FWS52" s="39">
        <f>Time!FWS20</f>
        <v>0</v>
      </c>
      <c r="FWT52" s="39">
        <f>Time!FWT20</f>
        <v>0</v>
      </c>
      <c r="FWU52" s="39">
        <f>Time!FWU20</f>
        <v>0</v>
      </c>
      <c r="FWV52" s="39">
        <f>Time!FWV20</f>
        <v>0</v>
      </c>
      <c r="FWW52" s="39">
        <f>Time!FWW20</f>
        <v>0</v>
      </c>
      <c r="FWX52" s="39">
        <f>Time!FWX20</f>
        <v>0</v>
      </c>
      <c r="FWY52" s="39">
        <f>Time!FWY20</f>
        <v>0</v>
      </c>
      <c r="FWZ52" s="39">
        <f>Time!FWZ20</f>
        <v>0</v>
      </c>
      <c r="FXA52" s="39">
        <f>Time!FXA20</f>
        <v>0</v>
      </c>
      <c r="FXB52" s="39">
        <f>Time!FXB20</f>
        <v>0</v>
      </c>
      <c r="FXC52" s="39">
        <f>Time!FXC20</f>
        <v>0</v>
      </c>
      <c r="FXD52" s="39">
        <f>Time!FXD20</f>
        <v>0</v>
      </c>
      <c r="FXE52" s="39">
        <f>Time!FXE20</f>
        <v>0</v>
      </c>
      <c r="FXF52" s="39">
        <f>Time!FXF20</f>
        <v>0</v>
      </c>
      <c r="FXG52" s="39">
        <f>Time!FXG20</f>
        <v>0</v>
      </c>
      <c r="FXH52" s="39">
        <f>Time!FXH20</f>
        <v>0</v>
      </c>
      <c r="FXI52" s="39">
        <f>Time!FXI20</f>
        <v>0</v>
      </c>
      <c r="FXJ52" s="39">
        <f>Time!FXJ20</f>
        <v>0</v>
      </c>
      <c r="FXK52" s="39">
        <f>Time!FXK20</f>
        <v>0</v>
      </c>
      <c r="FXL52" s="39">
        <f>Time!FXL20</f>
        <v>0</v>
      </c>
      <c r="FXM52" s="39">
        <f>Time!FXM20</f>
        <v>0</v>
      </c>
      <c r="FXN52" s="39">
        <f>Time!FXN20</f>
        <v>0</v>
      </c>
      <c r="FXO52" s="39">
        <f>Time!FXO20</f>
        <v>0</v>
      </c>
      <c r="FXP52" s="39">
        <f>Time!FXP20</f>
        <v>0</v>
      </c>
      <c r="FXQ52" s="39">
        <f>Time!FXQ20</f>
        <v>0</v>
      </c>
      <c r="FXR52" s="39">
        <f>Time!FXR20</f>
        <v>0</v>
      </c>
      <c r="FXS52" s="39">
        <f>Time!FXS20</f>
        <v>0</v>
      </c>
      <c r="FXT52" s="39">
        <f>Time!FXT20</f>
        <v>0</v>
      </c>
      <c r="FXU52" s="39">
        <f>Time!FXU20</f>
        <v>0</v>
      </c>
      <c r="FXV52" s="39">
        <f>Time!FXV20</f>
        <v>0</v>
      </c>
      <c r="FXW52" s="39">
        <f>Time!FXW20</f>
        <v>0</v>
      </c>
      <c r="FXX52" s="39">
        <f>Time!FXX20</f>
        <v>0</v>
      </c>
      <c r="FXY52" s="39">
        <f>Time!FXY20</f>
        <v>0</v>
      </c>
      <c r="FXZ52" s="39">
        <f>Time!FXZ20</f>
        <v>0</v>
      </c>
      <c r="FYA52" s="39">
        <f>Time!FYA20</f>
        <v>0</v>
      </c>
      <c r="FYB52" s="39">
        <f>Time!FYB20</f>
        <v>0</v>
      </c>
      <c r="FYC52" s="39">
        <f>Time!FYC20</f>
        <v>0</v>
      </c>
      <c r="FYD52" s="39">
        <f>Time!FYD20</f>
        <v>0</v>
      </c>
      <c r="FYE52" s="39">
        <f>Time!FYE20</f>
        <v>0</v>
      </c>
      <c r="FYF52" s="39">
        <f>Time!FYF20</f>
        <v>0</v>
      </c>
      <c r="FYG52" s="39">
        <f>Time!FYG20</f>
        <v>0</v>
      </c>
      <c r="FYH52" s="39">
        <f>Time!FYH20</f>
        <v>0</v>
      </c>
      <c r="FYI52" s="39">
        <f>Time!FYI20</f>
        <v>0</v>
      </c>
      <c r="FYJ52" s="39">
        <f>Time!FYJ20</f>
        <v>0</v>
      </c>
      <c r="FYK52" s="39">
        <f>Time!FYK20</f>
        <v>0</v>
      </c>
      <c r="FYL52" s="39">
        <f>Time!FYL20</f>
        <v>0</v>
      </c>
      <c r="FYM52" s="39">
        <f>Time!FYM20</f>
        <v>0</v>
      </c>
      <c r="FYN52" s="39">
        <f>Time!FYN20</f>
        <v>0</v>
      </c>
      <c r="FYO52" s="39">
        <f>Time!FYO20</f>
        <v>0</v>
      </c>
      <c r="FYP52" s="39">
        <f>Time!FYP20</f>
        <v>0</v>
      </c>
      <c r="FYQ52" s="39">
        <f>Time!FYQ20</f>
        <v>0</v>
      </c>
      <c r="FYR52" s="39">
        <f>Time!FYR20</f>
        <v>0</v>
      </c>
      <c r="FYS52" s="39">
        <f>Time!FYS20</f>
        <v>0</v>
      </c>
      <c r="FYT52" s="39">
        <f>Time!FYT20</f>
        <v>0</v>
      </c>
      <c r="FYU52" s="39">
        <f>Time!FYU20</f>
        <v>0</v>
      </c>
      <c r="FYV52" s="39">
        <f>Time!FYV20</f>
        <v>0</v>
      </c>
      <c r="FYW52" s="39">
        <f>Time!FYW20</f>
        <v>0</v>
      </c>
      <c r="FYX52" s="39">
        <f>Time!FYX20</f>
        <v>0</v>
      </c>
      <c r="FYY52" s="39">
        <f>Time!FYY20</f>
        <v>0</v>
      </c>
      <c r="FYZ52" s="39">
        <f>Time!FYZ20</f>
        <v>0</v>
      </c>
      <c r="FZA52" s="39">
        <f>Time!FZA20</f>
        <v>0</v>
      </c>
      <c r="FZB52" s="39">
        <f>Time!FZB20</f>
        <v>0</v>
      </c>
      <c r="FZC52" s="39">
        <f>Time!FZC20</f>
        <v>0</v>
      </c>
      <c r="FZD52" s="39">
        <f>Time!FZD20</f>
        <v>0</v>
      </c>
      <c r="FZE52" s="39">
        <f>Time!FZE20</f>
        <v>0</v>
      </c>
      <c r="FZF52" s="39">
        <f>Time!FZF20</f>
        <v>0</v>
      </c>
      <c r="FZG52" s="39">
        <f>Time!FZG20</f>
        <v>0</v>
      </c>
      <c r="FZH52" s="39">
        <f>Time!FZH20</f>
        <v>0</v>
      </c>
      <c r="FZI52" s="39">
        <f>Time!FZI20</f>
        <v>0</v>
      </c>
      <c r="FZJ52" s="39">
        <f>Time!FZJ20</f>
        <v>0</v>
      </c>
      <c r="FZK52" s="39">
        <f>Time!FZK20</f>
        <v>0</v>
      </c>
      <c r="FZL52" s="39">
        <f>Time!FZL20</f>
        <v>0</v>
      </c>
      <c r="FZM52" s="39">
        <f>Time!FZM20</f>
        <v>0</v>
      </c>
      <c r="FZN52" s="39">
        <f>Time!FZN20</f>
        <v>0</v>
      </c>
      <c r="FZO52" s="39">
        <f>Time!FZO20</f>
        <v>0</v>
      </c>
      <c r="FZP52" s="39">
        <f>Time!FZP20</f>
        <v>0</v>
      </c>
      <c r="FZQ52" s="39">
        <f>Time!FZQ20</f>
        <v>0</v>
      </c>
      <c r="FZR52" s="39">
        <f>Time!FZR20</f>
        <v>0</v>
      </c>
      <c r="FZS52" s="39">
        <f>Time!FZS20</f>
        <v>0</v>
      </c>
      <c r="FZT52" s="39">
        <f>Time!FZT20</f>
        <v>0</v>
      </c>
      <c r="FZU52" s="39">
        <f>Time!FZU20</f>
        <v>0</v>
      </c>
      <c r="FZV52" s="39">
        <f>Time!FZV20</f>
        <v>0</v>
      </c>
      <c r="FZW52" s="39">
        <f>Time!FZW20</f>
        <v>0</v>
      </c>
      <c r="FZX52" s="39">
        <f>Time!FZX20</f>
        <v>0</v>
      </c>
      <c r="FZY52" s="39">
        <f>Time!FZY20</f>
        <v>0</v>
      </c>
      <c r="FZZ52" s="39">
        <f>Time!FZZ20</f>
        <v>0</v>
      </c>
      <c r="GAA52" s="39">
        <f>Time!GAA20</f>
        <v>0</v>
      </c>
      <c r="GAB52" s="39">
        <f>Time!GAB20</f>
        <v>0</v>
      </c>
      <c r="GAC52" s="39">
        <f>Time!GAC20</f>
        <v>0</v>
      </c>
      <c r="GAD52" s="39">
        <f>Time!GAD20</f>
        <v>0</v>
      </c>
      <c r="GAE52" s="39">
        <f>Time!GAE20</f>
        <v>0</v>
      </c>
      <c r="GAF52" s="39">
        <f>Time!GAF20</f>
        <v>0</v>
      </c>
      <c r="GAG52" s="39">
        <f>Time!GAG20</f>
        <v>0</v>
      </c>
      <c r="GAH52" s="39">
        <f>Time!GAH20</f>
        <v>0</v>
      </c>
      <c r="GAI52" s="39">
        <f>Time!GAI20</f>
        <v>0</v>
      </c>
      <c r="GAJ52" s="39">
        <f>Time!GAJ20</f>
        <v>0</v>
      </c>
      <c r="GAK52" s="39">
        <f>Time!GAK20</f>
        <v>0</v>
      </c>
      <c r="GAL52" s="39">
        <f>Time!GAL20</f>
        <v>0</v>
      </c>
      <c r="GAM52" s="39">
        <f>Time!GAM20</f>
        <v>0</v>
      </c>
      <c r="GAN52" s="39">
        <f>Time!GAN20</f>
        <v>0</v>
      </c>
      <c r="GAO52" s="39">
        <f>Time!GAO20</f>
        <v>0</v>
      </c>
      <c r="GAP52" s="39">
        <f>Time!GAP20</f>
        <v>0</v>
      </c>
      <c r="GAQ52" s="39">
        <f>Time!GAQ20</f>
        <v>0</v>
      </c>
      <c r="GAR52" s="39">
        <f>Time!GAR20</f>
        <v>0</v>
      </c>
      <c r="GAS52" s="39">
        <f>Time!GAS20</f>
        <v>0</v>
      </c>
      <c r="GAT52" s="39">
        <f>Time!GAT20</f>
        <v>0</v>
      </c>
      <c r="GAU52" s="39">
        <f>Time!GAU20</f>
        <v>0</v>
      </c>
      <c r="GAV52" s="39">
        <f>Time!GAV20</f>
        <v>0</v>
      </c>
      <c r="GAW52" s="39">
        <f>Time!GAW20</f>
        <v>0</v>
      </c>
      <c r="GAX52" s="39">
        <f>Time!GAX20</f>
        <v>0</v>
      </c>
      <c r="GAY52" s="39">
        <f>Time!GAY20</f>
        <v>0</v>
      </c>
      <c r="GAZ52" s="39">
        <f>Time!GAZ20</f>
        <v>0</v>
      </c>
      <c r="GBA52" s="39">
        <f>Time!GBA20</f>
        <v>0</v>
      </c>
      <c r="GBB52" s="39">
        <f>Time!GBB20</f>
        <v>0</v>
      </c>
      <c r="GBC52" s="39">
        <f>Time!GBC20</f>
        <v>0</v>
      </c>
      <c r="GBD52" s="39">
        <f>Time!GBD20</f>
        <v>0</v>
      </c>
      <c r="GBE52" s="39">
        <f>Time!GBE20</f>
        <v>0</v>
      </c>
      <c r="GBF52" s="39">
        <f>Time!GBF20</f>
        <v>0</v>
      </c>
      <c r="GBG52" s="39">
        <f>Time!GBG20</f>
        <v>0</v>
      </c>
      <c r="GBH52" s="39">
        <f>Time!GBH20</f>
        <v>0</v>
      </c>
      <c r="GBI52" s="39">
        <f>Time!GBI20</f>
        <v>0</v>
      </c>
      <c r="GBJ52" s="39">
        <f>Time!GBJ20</f>
        <v>0</v>
      </c>
      <c r="GBK52" s="39">
        <f>Time!GBK20</f>
        <v>0</v>
      </c>
      <c r="GBL52" s="39">
        <f>Time!GBL20</f>
        <v>0</v>
      </c>
      <c r="GBM52" s="39">
        <f>Time!GBM20</f>
        <v>0</v>
      </c>
      <c r="GBN52" s="39">
        <f>Time!GBN20</f>
        <v>0</v>
      </c>
      <c r="GBO52" s="39">
        <f>Time!GBO20</f>
        <v>0</v>
      </c>
      <c r="GBP52" s="39">
        <f>Time!GBP20</f>
        <v>0</v>
      </c>
      <c r="GBQ52" s="39">
        <f>Time!GBQ20</f>
        <v>0</v>
      </c>
      <c r="GBR52" s="39">
        <f>Time!GBR20</f>
        <v>0</v>
      </c>
      <c r="GBS52" s="39">
        <f>Time!GBS20</f>
        <v>0</v>
      </c>
      <c r="GBT52" s="39">
        <f>Time!GBT20</f>
        <v>0</v>
      </c>
      <c r="GBU52" s="39">
        <f>Time!GBU20</f>
        <v>0</v>
      </c>
      <c r="GBV52" s="39">
        <f>Time!GBV20</f>
        <v>0</v>
      </c>
      <c r="GBW52" s="39">
        <f>Time!GBW20</f>
        <v>0</v>
      </c>
      <c r="GBX52" s="39">
        <f>Time!GBX20</f>
        <v>0</v>
      </c>
      <c r="GBY52" s="39">
        <f>Time!GBY20</f>
        <v>0</v>
      </c>
      <c r="GBZ52" s="39">
        <f>Time!GBZ20</f>
        <v>0</v>
      </c>
      <c r="GCA52" s="39">
        <f>Time!GCA20</f>
        <v>0</v>
      </c>
      <c r="GCB52" s="39">
        <f>Time!GCB20</f>
        <v>0</v>
      </c>
      <c r="GCC52" s="39">
        <f>Time!GCC20</f>
        <v>0</v>
      </c>
      <c r="GCD52" s="39">
        <f>Time!GCD20</f>
        <v>0</v>
      </c>
      <c r="GCE52" s="39">
        <f>Time!GCE20</f>
        <v>0</v>
      </c>
      <c r="GCF52" s="39">
        <f>Time!GCF20</f>
        <v>0</v>
      </c>
      <c r="GCG52" s="39">
        <f>Time!GCG20</f>
        <v>0</v>
      </c>
      <c r="GCH52" s="39">
        <f>Time!GCH20</f>
        <v>0</v>
      </c>
      <c r="GCI52" s="39">
        <f>Time!GCI20</f>
        <v>0</v>
      </c>
      <c r="GCJ52" s="39">
        <f>Time!GCJ20</f>
        <v>0</v>
      </c>
      <c r="GCK52" s="39">
        <f>Time!GCK20</f>
        <v>0</v>
      </c>
      <c r="GCL52" s="39">
        <f>Time!GCL20</f>
        <v>0</v>
      </c>
      <c r="GCM52" s="39">
        <f>Time!GCM20</f>
        <v>0</v>
      </c>
      <c r="GCN52" s="39">
        <f>Time!GCN20</f>
        <v>0</v>
      </c>
      <c r="GCO52" s="39">
        <f>Time!GCO20</f>
        <v>0</v>
      </c>
      <c r="GCP52" s="39">
        <f>Time!GCP20</f>
        <v>0</v>
      </c>
      <c r="GCQ52" s="39">
        <f>Time!GCQ20</f>
        <v>0</v>
      </c>
      <c r="GCR52" s="39">
        <f>Time!GCR20</f>
        <v>0</v>
      </c>
      <c r="GCS52" s="39">
        <f>Time!GCS20</f>
        <v>0</v>
      </c>
      <c r="GCT52" s="39">
        <f>Time!GCT20</f>
        <v>0</v>
      </c>
      <c r="GCU52" s="39">
        <f>Time!GCU20</f>
        <v>0</v>
      </c>
      <c r="GCV52" s="39">
        <f>Time!GCV20</f>
        <v>0</v>
      </c>
      <c r="GCW52" s="39">
        <f>Time!GCW20</f>
        <v>0</v>
      </c>
      <c r="GCX52" s="39">
        <f>Time!GCX20</f>
        <v>0</v>
      </c>
      <c r="GCY52" s="39">
        <f>Time!GCY20</f>
        <v>0</v>
      </c>
      <c r="GCZ52" s="39">
        <f>Time!GCZ20</f>
        <v>0</v>
      </c>
      <c r="GDA52" s="39">
        <f>Time!GDA20</f>
        <v>0</v>
      </c>
      <c r="GDB52" s="39">
        <f>Time!GDB20</f>
        <v>0</v>
      </c>
      <c r="GDC52" s="39">
        <f>Time!GDC20</f>
        <v>0</v>
      </c>
      <c r="GDD52" s="39">
        <f>Time!GDD20</f>
        <v>0</v>
      </c>
      <c r="GDE52" s="39">
        <f>Time!GDE20</f>
        <v>0</v>
      </c>
      <c r="GDF52" s="39">
        <f>Time!GDF20</f>
        <v>0</v>
      </c>
      <c r="GDG52" s="39">
        <f>Time!GDG20</f>
        <v>0</v>
      </c>
      <c r="GDH52" s="39">
        <f>Time!GDH20</f>
        <v>0</v>
      </c>
      <c r="GDI52" s="39">
        <f>Time!GDI20</f>
        <v>0</v>
      </c>
      <c r="GDJ52" s="39">
        <f>Time!GDJ20</f>
        <v>0</v>
      </c>
      <c r="GDK52" s="39">
        <f>Time!GDK20</f>
        <v>0</v>
      </c>
      <c r="GDL52" s="39">
        <f>Time!GDL20</f>
        <v>0</v>
      </c>
      <c r="GDM52" s="39">
        <f>Time!GDM20</f>
        <v>0</v>
      </c>
      <c r="GDN52" s="39">
        <f>Time!GDN20</f>
        <v>0</v>
      </c>
      <c r="GDO52" s="39">
        <f>Time!GDO20</f>
        <v>0</v>
      </c>
      <c r="GDP52" s="39">
        <f>Time!GDP20</f>
        <v>0</v>
      </c>
      <c r="GDQ52" s="39">
        <f>Time!GDQ20</f>
        <v>0</v>
      </c>
      <c r="GDR52" s="39">
        <f>Time!GDR20</f>
        <v>0</v>
      </c>
      <c r="GDS52" s="39">
        <f>Time!GDS20</f>
        <v>0</v>
      </c>
      <c r="GDT52" s="39">
        <f>Time!GDT20</f>
        <v>0</v>
      </c>
      <c r="GDU52" s="39">
        <f>Time!GDU20</f>
        <v>0</v>
      </c>
      <c r="GDV52" s="39">
        <f>Time!GDV20</f>
        <v>0</v>
      </c>
      <c r="GDW52" s="39">
        <f>Time!GDW20</f>
        <v>0</v>
      </c>
      <c r="GDX52" s="39">
        <f>Time!GDX20</f>
        <v>0</v>
      </c>
      <c r="GDY52" s="39">
        <f>Time!GDY20</f>
        <v>0</v>
      </c>
      <c r="GDZ52" s="39">
        <f>Time!GDZ20</f>
        <v>0</v>
      </c>
      <c r="GEA52" s="39">
        <f>Time!GEA20</f>
        <v>0</v>
      </c>
      <c r="GEB52" s="39">
        <f>Time!GEB20</f>
        <v>0</v>
      </c>
      <c r="GEC52" s="39">
        <f>Time!GEC20</f>
        <v>0</v>
      </c>
      <c r="GED52" s="39">
        <f>Time!GED20</f>
        <v>0</v>
      </c>
      <c r="GEE52" s="39">
        <f>Time!GEE20</f>
        <v>0</v>
      </c>
      <c r="GEF52" s="39">
        <f>Time!GEF20</f>
        <v>0</v>
      </c>
      <c r="GEG52" s="39">
        <f>Time!GEG20</f>
        <v>0</v>
      </c>
      <c r="GEH52" s="39">
        <f>Time!GEH20</f>
        <v>0</v>
      </c>
      <c r="GEI52" s="39">
        <f>Time!GEI20</f>
        <v>0</v>
      </c>
      <c r="GEJ52" s="39">
        <f>Time!GEJ20</f>
        <v>0</v>
      </c>
      <c r="GEK52" s="39">
        <f>Time!GEK20</f>
        <v>0</v>
      </c>
      <c r="GEL52" s="39">
        <f>Time!GEL20</f>
        <v>0</v>
      </c>
      <c r="GEM52" s="39">
        <f>Time!GEM20</f>
        <v>0</v>
      </c>
      <c r="GEN52" s="39">
        <f>Time!GEN20</f>
        <v>0</v>
      </c>
      <c r="GEO52" s="39">
        <f>Time!GEO20</f>
        <v>0</v>
      </c>
      <c r="GEP52" s="39">
        <f>Time!GEP20</f>
        <v>0</v>
      </c>
      <c r="GEQ52" s="39">
        <f>Time!GEQ20</f>
        <v>0</v>
      </c>
      <c r="GER52" s="39">
        <f>Time!GER20</f>
        <v>0</v>
      </c>
      <c r="GES52" s="39">
        <f>Time!GES20</f>
        <v>0</v>
      </c>
      <c r="GET52" s="39">
        <f>Time!GET20</f>
        <v>0</v>
      </c>
      <c r="GEU52" s="39">
        <f>Time!GEU20</f>
        <v>0</v>
      </c>
      <c r="GEV52" s="39">
        <f>Time!GEV20</f>
        <v>0</v>
      </c>
      <c r="GEW52" s="39">
        <f>Time!GEW20</f>
        <v>0</v>
      </c>
      <c r="GEX52" s="39">
        <f>Time!GEX20</f>
        <v>0</v>
      </c>
      <c r="GEY52" s="39">
        <f>Time!GEY20</f>
        <v>0</v>
      </c>
      <c r="GEZ52" s="39">
        <f>Time!GEZ20</f>
        <v>0</v>
      </c>
      <c r="GFA52" s="39">
        <f>Time!GFA20</f>
        <v>0</v>
      </c>
      <c r="GFB52" s="39">
        <f>Time!GFB20</f>
        <v>0</v>
      </c>
      <c r="GFC52" s="39">
        <f>Time!GFC20</f>
        <v>0</v>
      </c>
      <c r="GFD52" s="39">
        <f>Time!GFD20</f>
        <v>0</v>
      </c>
      <c r="GFE52" s="39">
        <f>Time!GFE20</f>
        <v>0</v>
      </c>
      <c r="GFF52" s="39">
        <f>Time!GFF20</f>
        <v>0</v>
      </c>
      <c r="GFG52" s="39">
        <f>Time!GFG20</f>
        <v>0</v>
      </c>
      <c r="GFH52" s="39">
        <f>Time!GFH20</f>
        <v>0</v>
      </c>
      <c r="GFI52" s="39">
        <f>Time!GFI20</f>
        <v>0</v>
      </c>
      <c r="GFJ52" s="39">
        <f>Time!GFJ20</f>
        <v>0</v>
      </c>
      <c r="GFK52" s="39">
        <f>Time!GFK20</f>
        <v>0</v>
      </c>
      <c r="GFL52" s="39">
        <f>Time!GFL20</f>
        <v>0</v>
      </c>
      <c r="GFM52" s="39">
        <f>Time!GFM20</f>
        <v>0</v>
      </c>
      <c r="GFN52" s="39">
        <f>Time!GFN20</f>
        <v>0</v>
      </c>
      <c r="GFO52" s="39">
        <f>Time!GFO20</f>
        <v>0</v>
      </c>
      <c r="GFP52" s="39">
        <f>Time!GFP20</f>
        <v>0</v>
      </c>
      <c r="GFQ52" s="39">
        <f>Time!GFQ20</f>
        <v>0</v>
      </c>
      <c r="GFR52" s="39">
        <f>Time!GFR20</f>
        <v>0</v>
      </c>
      <c r="GFS52" s="39">
        <f>Time!GFS20</f>
        <v>0</v>
      </c>
      <c r="GFT52" s="39">
        <f>Time!GFT20</f>
        <v>0</v>
      </c>
      <c r="GFU52" s="39">
        <f>Time!GFU20</f>
        <v>0</v>
      </c>
      <c r="GFV52" s="39">
        <f>Time!GFV20</f>
        <v>0</v>
      </c>
      <c r="GFW52" s="39">
        <f>Time!GFW20</f>
        <v>0</v>
      </c>
      <c r="GFX52" s="39">
        <f>Time!GFX20</f>
        <v>0</v>
      </c>
      <c r="GFY52" s="39">
        <f>Time!GFY20</f>
        <v>0</v>
      </c>
      <c r="GFZ52" s="39">
        <f>Time!GFZ20</f>
        <v>0</v>
      </c>
      <c r="GGA52" s="39">
        <f>Time!GGA20</f>
        <v>0</v>
      </c>
      <c r="GGB52" s="39">
        <f>Time!GGB20</f>
        <v>0</v>
      </c>
      <c r="GGC52" s="39">
        <f>Time!GGC20</f>
        <v>0</v>
      </c>
      <c r="GGD52" s="39">
        <f>Time!GGD20</f>
        <v>0</v>
      </c>
      <c r="GGE52" s="39">
        <f>Time!GGE20</f>
        <v>0</v>
      </c>
      <c r="GGF52" s="39">
        <f>Time!GGF20</f>
        <v>0</v>
      </c>
      <c r="GGG52" s="39">
        <f>Time!GGG20</f>
        <v>0</v>
      </c>
      <c r="GGH52" s="39">
        <f>Time!GGH20</f>
        <v>0</v>
      </c>
      <c r="GGI52" s="39">
        <f>Time!GGI20</f>
        <v>0</v>
      </c>
      <c r="GGJ52" s="39">
        <f>Time!GGJ20</f>
        <v>0</v>
      </c>
      <c r="GGK52" s="39">
        <f>Time!GGK20</f>
        <v>0</v>
      </c>
      <c r="GGL52" s="39">
        <f>Time!GGL20</f>
        <v>0</v>
      </c>
      <c r="GGM52" s="39">
        <f>Time!GGM20</f>
        <v>0</v>
      </c>
      <c r="GGN52" s="39">
        <f>Time!GGN20</f>
        <v>0</v>
      </c>
      <c r="GGO52" s="39">
        <f>Time!GGO20</f>
        <v>0</v>
      </c>
      <c r="GGP52" s="39">
        <f>Time!GGP20</f>
        <v>0</v>
      </c>
      <c r="GGQ52" s="39">
        <f>Time!GGQ20</f>
        <v>0</v>
      </c>
      <c r="GGR52" s="39">
        <f>Time!GGR20</f>
        <v>0</v>
      </c>
      <c r="GGS52" s="39">
        <f>Time!GGS20</f>
        <v>0</v>
      </c>
      <c r="GGT52" s="39">
        <f>Time!GGT20</f>
        <v>0</v>
      </c>
      <c r="GGU52" s="39">
        <f>Time!GGU20</f>
        <v>0</v>
      </c>
      <c r="GGV52" s="39">
        <f>Time!GGV20</f>
        <v>0</v>
      </c>
      <c r="GGW52" s="39">
        <f>Time!GGW20</f>
        <v>0</v>
      </c>
      <c r="GGX52" s="39">
        <f>Time!GGX20</f>
        <v>0</v>
      </c>
      <c r="GGY52" s="39">
        <f>Time!GGY20</f>
        <v>0</v>
      </c>
      <c r="GGZ52" s="39">
        <f>Time!GGZ20</f>
        <v>0</v>
      </c>
      <c r="GHA52" s="39">
        <f>Time!GHA20</f>
        <v>0</v>
      </c>
      <c r="GHB52" s="39">
        <f>Time!GHB20</f>
        <v>0</v>
      </c>
      <c r="GHC52" s="39">
        <f>Time!GHC20</f>
        <v>0</v>
      </c>
      <c r="GHD52" s="39">
        <f>Time!GHD20</f>
        <v>0</v>
      </c>
      <c r="GHE52" s="39">
        <f>Time!GHE20</f>
        <v>0</v>
      </c>
      <c r="GHF52" s="39">
        <f>Time!GHF20</f>
        <v>0</v>
      </c>
      <c r="GHG52" s="39">
        <f>Time!GHG20</f>
        <v>0</v>
      </c>
      <c r="GHH52" s="39">
        <f>Time!GHH20</f>
        <v>0</v>
      </c>
      <c r="GHI52" s="39">
        <f>Time!GHI20</f>
        <v>0</v>
      </c>
      <c r="GHJ52" s="39">
        <f>Time!GHJ20</f>
        <v>0</v>
      </c>
      <c r="GHK52" s="39">
        <f>Time!GHK20</f>
        <v>0</v>
      </c>
      <c r="GHL52" s="39">
        <f>Time!GHL20</f>
        <v>0</v>
      </c>
      <c r="GHM52" s="39">
        <f>Time!GHM20</f>
        <v>0</v>
      </c>
      <c r="GHN52" s="39">
        <f>Time!GHN20</f>
        <v>0</v>
      </c>
      <c r="GHO52" s="39">
        <f>Time!GHO20</f>
        <v>0</v>
      </c>
      <c r="GHP52" s="39">
        <f>Time!GHP20</f>
        <v>0</v>
      </c>
      <c r="GHQ52" s="39">
        <f>Time!GHQ20</f>
        <v>0</v>
      </c>
      <c r="GHR52" s="39">
        <f>Time!GHR20</f>
        <v>0</v>
      </c>
      <c r="GHS52" s="39">
        <f>Time!GHS20</f>
        <v>0</v>
      </c>
      <c r="GHT52" s="39">
        <f>Time!GHT20</f>
        <v>0</v>
      </c>
      <c r="GHU52" s="39">
        <f>Time!GHU20</f>
        <v>0</v>
      </c>
      <c r="GHV52" s="39">
        <f>Time!GHV20</f>
        <v>0</v>
      </c>
      <c r="GHW52" s="39">
        <f>Time!GHW20</f>
        <v>0</v>
      </c>
      <c r="GHX52" s="39">
        <f>Time!GHX20</f>
        <v>0</v>
      </c>
      <c r="GHY52" s="39">
        <f>Time!GHY20</f>
        <v>0</v>
      </c>
      <c r="GHZ52" s="39">
        <f>Time!GHZ20</f>
        <v>0</v>
      </c>
      <c r="GIA52" s="39">
        <f>Time!GIA20</f>
        <v>0</v>
      </c>
      <c r="GIB52" s="39">
        <f>Time!GIB20</f>
        <v>0</v>
      </c>
      <c r="GIC52" s="39">
        <f>Time!GIC20</f>
        <v>0</v>
      </c>
      <c r="GID52" s="39">
        <f>Time!GID20</f>
        <v>0</v>
      </c>
      <c r="GIE52" s="39">
        <f>Time!GIE20</f>
        <v>0</v>
      </c>
      <c r="GIF52" s="39">
        <f>Time!GIF20</f>
        <v>0</v>
      </c>
      <c r="GIG52" s="39">
        <f>Time!GIG20</f>
        <v>0</v>
      </c>
      <c r="GIH52" s="39">
        <f>Time!GIH20</f>
        <v>0</v>
      </c>
      <c r="GII52" s="39">
        <f>Time!GII20</f>
        <v>0</v>
      </c>
      <c r="GIJ52" s="39">
        <f>Time!GIJ20</f>
        <v>0</v>
      </c>
      <c r="GIK52" s="39">
        <f>Time!GIK20</f>
        <v>0</v>
      </c>
      <c r="GIL52" s="39">
        <f>Time!GIL20</f>
        <v>0</v>
      </c>
      <c r="GIM52" s="39">
        <f>Time!GIM20</f>
        <v>0</v>
      </c>
      <c r="GIN52" s="39">
        <f>Time!GIN20</f>
        <v>0</v>
      </c>
      <c r="GIO52" s="39">
        <f>Time!GIO20</f>
        <v>0</v>
      </c>
      <c r="GIP52" s="39">
        <f>Time!GIP20</f>
        <v>0</v>
      </c>
      <c r="GIQ52" s="39">
        <f>Time!GIQ20</f>
        <v>0</v>
      </c>
      <c r="GIR52" s="39">
        <f>Time!GIR20</f>
        <v>0</v>
      </c>
      <c r="GIS52" s="39">
        <f>Time!GIS20</f>
        <v>0</v>
      </c>
      <c r="GIT52" s="39">
        <f>Time!GIT20</f>
        <v>0</v>
      </c>
      <c r="GIU52" s="39">
        <f>Time!GIU20</f>
        <v>0</v>
      </c>
      <c r="GIV52" s="39">
        <f>Time!GIV20</f>
        <v>0</v>
      </c>
      <c r="GIW52" s="39">
        <f>Time!GIW20</f>
        <v>0</v>
      </c>
      <c r="GIX52" s="39">
        <f>Time!GIX20</f>
        <v>0</v>
      </c>
      <c r="GIY52" s="39">
        <f>Time!GIY20</f>
        <v>0</v>
      </c>
      <c r="GIZ52" s="39">
        <f>Time!GIZ20</f>
        <v>0</v>
      </c>
      <c r="GJA52" s="39">
        <f>Time!GJA20</f>
        <v>0</v>
      </c>
      <c r="GJB52" s="39">
        <f>Time!GJB20</f>
        <v>0</v>
      </c>
      <c r="GJC52" s="39">
        <f>Time!GJC20</f>
        <v>0</v>
      </c>
      <c r="GJD52" s="39">
        <f>Time!GJD20</f>
        <v>0</v>
      </c>
      <c r="GJE52" s="39">
        <f>Time!GJE20</f>
        <v>0</v>
      </c>
      <c r="GJF52" s="39">
        <f>Time!GJF20</f>
        <v>0</v>
      </c>
      <c r="GJG52" s="39">
        <f>Time!GJG20</f>
        <v>0</v>
      </c>
      <c r="GJH52" s="39">
        <f>Time!GJH20</f>
        <v>0</v>
      </c>
      <c r="GJI52" s="39">
        <f>Time!GJI20</f>
        <v>0</v>
      </c>
      <c r="GJJ52" s="39">
        <f>Time!GJJ20</f>
        <v>0</v>
      </c>
      <c r="GJK52" s="39">
        <f>Time!GJK20</f>
        <v>0</v>
      </c>
      <c r="GJL52" s="39">
        <f>Time!GJL20</f>
        <v>0</v>
      </c>
      <c r="GJM52" s="39">
        <f>Time!GJM20</f>
        <v>0</v>
      </c>
      <c r="GJN52" s="39">
        <f>Time!GJN20</f>
        <v>0</v>
      </c>
      <c r="GJO52" s="39">
        <f>Time!GJO20</f>
        <v>0</v>
      </c>
      <c r="GJP52" s="39">
        <f>Time!GJP20</f>
        <v>0</v>
      </c>
      <c r="GJQ52" s="39">
        <f>Time!GJQ20</f>
        <v>0</v>
      </c>
      <c r="GJR52" s="39">
        <f>Time!GJR20</f>
        <v>0</v>
      </c>
      <c r="GJS52" s="39">
        <f>Time!GJS20</f>
        <v>0</v>
      </c>
      <c r="GJT52" s="39">
        <f>Time!GJT20</f>
        <v>0</v>
      </c>
      <c r="GJU52" s="39">
        <f>Time!GJU20</f>
        <v>0</v>
      </c>
      <c r="GJV52" s="39">
        <f>Time!GJV20</f>
        <v>0</v>
      </c>
      <c r="GJW52" s="39">
        <f>Time!GJW20</f>
        <v>0</v>
      </c>
      <c r="GJX52" s="39">
        <f>Time!GJX20</f>
        <v>0</v>
      </c>
      <c r="GJY52" s="39">
        <f>Time!GJY20</f>
        <v>0</v>
      </c>
      <c r="GJZ52" s="39">
        <f>Time!GJZ20</f>
        <v>0</v>
      </c>
      <c r="GKA52" s="39">
        <f>Time!GKA20</f>
        <v>0</v>
      </c>
      <c r="GKB52" s="39">
        <f>Time!GKB20</f>
        <v>0</v>
      </c>
      <c r="GKC52" s="39">
        <f>Time!GKC20</f>
        <v>0</v>
      </c>
      <c r="GKD52" s="39">
        <f>Time!GKD20</f>
        <v>0</v>
      </c>
      <c r="GKE52" s="39">
        <f>Time!GKE20</f>
        <v>0</v>
      </c>
      <c r="GKF52" s="39">
        <f>Time!GKF20</f>
        <v>0</v>
      </c>
      <c r="GKG52" s="39">
        <f>Time!GKG20</f>
        <v>0</v>
      </c>
      <c r="GKH52" s="39">
        <f>Time!GKH20</f>
        <v>0</v>
      </c>
      <c r="GKI52" s="39">
        <f>Time!GKI20</f>
        <v>0</v>
      </c>
      <c r="GKJ52" s="39">
        <f>Time!GKJ20</f>
        <v>0</v>
      </c>
      <c r="GKK52" s="39">
        <f>Time!GKK20</f>
        <v>0</v>
      </c>
      <c r="GKL52" s="39">
        <f>Time!GKL20</f>
        <v>0</v>
      </c>
      <c r="GKM52" s="39">
        <f>Time!GKM20</f>
        <v>0</v>
      </c>
      <c r="GKN52" s="39">
        <f>Time!GKN20</f>
        <v>0</v>
      </c>
      <c r="GKO52" s="39">
        <f>Time!GKO20</f>
        <v>0</v>
      </c>
      <c r="GKP52" s="39">
        <f>Time!GKP20</f>
        <v>0</v>
      </c>
      <c r="GKQ52" s="39">
        <f>Time!GKQ20</f>
        <v>0</v>
      </c>
      <c r="GKR52" s="39">
        <f>Time!GKR20</f>
        <v>0</v>
      </c>
      <c r="GKS52" s="39">
        <f>Time!GKS20</f>
        <v>0</v>
      </c>
      <c r="GKT52" s="39">
        <f>Time!GKT20</f>
        <v>0</v>
      </c>
      <c r="GKU52" s="39">
        <f>Time!GKU20</f>
        <v>0</v>
      </c>
      <c r="GKV52" s="39">
        <f>Time!GKV20</f>
        <v>0</v>
      </c>
      <c r="GKW52" s="39">
        <f>Time!GKW20</f>
        <v>0</v>
      </c>
      <c r="GKX52" s="39">
        <f>Time!GKX20</f>
        <v>0</v>
      </c>
      <c r="GKY52" s="39">
        <f>Time!GKY20</f>
        <v>0</v>
      </c>
      <c r="GKZ52" s="39">
        <f>Time!GKZ20</f>
        <v>0</v>
      </c>
      <c r="GLA52" s="39">
        <f>Time!GLA20</f>
        <v>0</v>
      </c>
      <c r="GLB52" s="39">
        <f>Time!GLB20</f>
        <v>0</v>
      </c>
      <c r="GLC52" s="39">
        <f>Time!GLC20</f>
        <v>0</v>
      </c>
      <c r="GLD52" s="39">
        <f>Time!GLD20</f>
        <v>0</v>
      </c>
      <c r="GLE52" s="39">
        <f>Time!GLE20</f>
        <v>0</v>
      </c>
      <c r="GLF52" s="39">
        <f>Time!GLF20</f>
        <v>0</v>
      </c>
      <c r="GLG52" s="39">
        <f>Time!GLG20</f>
        <v>0</v>
      </c>
      <c r="GLH52" s="39">
        <f>Time!GLH20</f>
        <v>0</v>
      </c>
      <c r="GLI52" s="39">
        <f>Time!GLI20</f>
        <v>0</v>
      </c>
      <c r="GLJ52" s="39">
        <f>Time!GLJ20</f>
        <v>0</v>
      </c>
      <c r="GLK52" s="39">
        <f>Time!GLK20</f>
        <v>0</v>
      </c>
      <c r="GLL52" s="39">
        <f>Time!GLL20</f>
        <v>0</v>
      </c>
      <c r="GLM52" s="39">
        <f>Time!GLM20</f>
        <v>0</v>
      </c>
      <c r="GLN52" s="39">
        <f>Time!GLN20</f>
        <v>0</v>
      </c>
      <c r="GLO52" s="39">
        <f>Time!GLO20</f>
        <v>0</v>
      </c>
      <c r="GLP52" s="39">
        <f>Time!GLP20</f>
        <v>0</v>
      </c>
      <c r="GLQ52" s="39">
        <f>Time!GLQ20</f>
        <v>0</v>
      </c>
      <c r="GLR52" s="39">
        <f>Time!GLR20</f>
        <v>0</v>
      </c>
      <c r="GLS52" s="39">
        <f>Time!GLS20</f>
        <v>0</v>
      </c>
      <c r="GLT52" s="39">
        <f>Time!GLT20</f>
        <v>0</v>
      </c>
      <c r="GLU52" s="39">
        <f>Time!GLU20</f>
        <v>0</v>
      </c>
      <c r="GLV52" s="39">
        <f>Time!GLV20</f>
        <v>0</v>
      </c>
      <c r="GLW52" s="39">
        <f>Time!GLW20</f>
        <v>0</v>
      </c>
      <c r="GLX52" s="39">
        <f>Time!GLX20</f>
        <v>0</v>
      </c>
      <c r="GLY52" s="39">
        <f>Time!GLY20</f>
        <v>0</v>
      </c>
      <c r="GLZ52" s="39">
        <f>Time!GLZ20</f>
        <v>0</v>
      </c>
      <c r="GMA52" s="39">
        <f>Time!GMA20</f>
        <v>0</v>
      </c>
      <c r="GMB52" s="39">
        <f>Time!GMB20</f>
        <v>0</v>
      </c>
      <c r="GMC52" s="39">
        <f>Time!GMC20</f>
        <v>0</v>
      </c>
      <c r="GMD52" s="39">
        <f>Time!GMD20</f>
        <v>0</v>
      </c>
      <c r="GME52" s="39">
        <f>Time!GME20</f>
        <v>0</v>
      </c>
      <c r="GMF52" s="39">
        <f>Time!GMF20</f>
        <v>0</v>
      </c>
      <c r="GMG52" s="39">
        <f>Time!GMG20</f>
        <v>0</v>
      </c>
      <c r="GMH52" s="39">
        <f>Time!GMH20</f>
        <v>0</v>
      </c>
      <c r="GMI52" s="39">
        <f>Time!GMI20</f>
        <v>0</v>
      </c>
      <c r="GMJ52" s="39">
        <f>Time!GMJ20</f>
        <v>0</v>
      </c>
      <c r="GMK52" s="39">
        <f>Time!GMK20</f>
        <v>0</v>
      </c>
      <c r="GML52" s="39">
        <f>Time!GML20</f>
        <v>0</v>
      </c>
      <c r="GMM52" s="39">
        <f>Time!GMM20</f>
        <v>0</v>
      </c>
      <c r="GMN52" s="39">
        <f>Time!GMN20</f>
        <v>0</v>
      </c>
      <c r="GMO52" s="39">
        <f>Time!GMO20</f>
        <v>0</v>
      </c>
      <c r="GMP52" s="39">
        <f>Time!GMP20</f>
        <v>0</v>
      </c>
      <c r="GMQ52" s="39">
        <f>Time!GMQ20</f>
        <v>0</v>
      </c>
      <c r="GMR52" s="39">
        <f>Time!GMR20</f>
        <v>0</v>
      </c>
      <c r="GMS52" s="39">
        <f>Time!GMS20</f>
        <v>0</v>
      </c>
      <c r="GMT52" s="39">
        <f>Time!GMT20</f>
        <v>0</v>
      </c>
      <c r="GMU52" s="39">
        <f>Time!GMU20</f>
        <v>0</v>
      </c>
      <c r="GMV52" s="39">
        <f>Time!GMV20</f>
        <v>0</v>
      </c>
      <c r="GMW52" s="39">
        <f>Time!GMW20</f>
        <v>0</v>
      </c>
      <c r="GMX52" s="39">
        <f>Time!GMX20</f>
        <v>0</v>
      </c>
      <c r="GMY52" s="39">
        <f>Time!GMY20</f>
        <v>0</v>
      </c>
      <c r="GMZ52" s="39">
        <f>Time!GMZ20</f>
        <v>0</v>
      </c>
      <c r="GNA52" s="39">
        <f>Time!GNA20</f>
        <v>0</v>
      </c>
      <c r="GNB52" s="39">
        <f>Time!GNB20</f>
        <v>0</v>
      </c>
      <c r="GNC52" s="39">
        <f>Time!GNC20</f>
        <v>0</v>
      </c>
      <c r="GND52" s="39">
        <f>Time!GND20</f>
        <v>0</v>
      </c>
      <c r="GNE52" s="39">
        <f>Time!GNE20</f>
        <v>0</v>
      </c>
      <c r="GNF52" s="39">
        <f>Time!GNF20</f>
        <v>0</v>
      </c>
      <c r="GNG52" s="39">
        <f>Time!GNG20</f>
        <v>0</v>
      </c>
      <c r="GNH52" s="39">
        <f>Time!GNH20</f>
        <v>0</v>
      </c>
      <c r="GNI52" s="39">
        <f>Time!GNI20</f>
        <v>0</v>
      </c>
      <c r="GNJ52" s="39">
        <f>Time!GNJ20</f>
        <v>0</v>
      </c>
      <c r="GNK52" s="39">
        <f>Time!GNK20</f>
        <v>0</v>
      </c>
      <c r="GNL52" s="39">
        <f>Time!GNL20</f>
        <v>0</v>
      </c>
      <c r="GNM52" s="39">
        <f>Time!GNM20</f>
        <v>0</v>
      </c>
      <c r="GNN52" s="39">
        <f>Time!GNN20</f>
        <v>0</v>
      </c>
      <c r="GNO52" s="39">
        <f>Time!GNO20</f>
        <v>0</v>
      </c>
      <c r="GNP52" s="39">
        <f>Time!GNP20</f>
        <v>0</v>
      </c>
      <c r="GNQ52" s="39">
        <f>Time!GNQ20</f>
        <v>0</v>
      </c>
      <c r="GNR52" s="39">
        <f>Time!GNR20</f>
        <v>0</v>
      </c>
      <c r="GNS52" s="39">
        <f>Time!GNS20</f>
        <v>0</v>
      </c>
      <c r="GNT52" s="39">
        <f>Time!GNT20</f>
        <v>0</v>
      </c>
      <c r="GNU52" s="39">
        <f>Time!GNU20</f>
        <v>0</v>
      </c>
      <c r="GNV52" s="39">
        <f>Time!GNV20</f>
        <v>0</v>
      </c>
      <c r="GNW52" s="39">
        <f>Time!GNW20</f>
        <v>0</v>
      </c>
      <c r="GNX52" s="39">
        <f>Time!GNX20</f>
        <v>0</v>
      </c>
      <c r="GNY52" s="39">
        <f>Time!GNY20</f>
        <v>0</v>
      </c>
      <c r="GNZ52" s="39">
        <f>Time!GNZ20</f>
        <v>0</v>
      </c>
      <c r="GOA52" s="39">
        <f>Time!GOA20</f>
        <v>0</v>
      </c>
      <c r="GOB52" s="39">
        <f>Time!GOB20</f>
        <v>0</v>
      </c>
      <c r="GOC52" s="39">
        <f>Time!GOC20</f>
        <v>0</v>
      </c>
      <c r="GOD52" s="39">
        <f>Time!GOD20</f>
        <v>0</v>
      </c>
      <c r="GOE52" s="39">
        <f>Time!GOE20</f>
        <v>0</v>
      </c>
      <c r="GOF52" s="39">
        <f>Time!GOF20</f>
        <v>0</v>
      </c>
      <c r="GOG52" s="39">
        <f>Time!GOG20</f>
        <v>0</v>
      </c>
      <c r="GOH52" s="39">
        <f>Time!GOH20</f>
        <v>0</v>
      </c>
      <c r="GOI52" s="39">
        <f>Time!GOI20</f>
        <v>0</v>
      </c>
      <c r="GOJ52" s="39">
        <f>Time!GOJ20</f>
        <v>0</v>
      </c>
      <c r="GOK52" s="39">
        <f>Time!GOK20</f>
        <v>0</v>
      </c>
      <c r="GOL52" s="39">
        <f>Time!GOL20</f>
        <v>0</v>
      </c>
      <c r="GOM52" s="39">
        <f>Time!GOM20</f>
        <v>0</v>
      </c>
      <c r="GON52" s="39">
        <f>Time!GON20</f>
        <v>0</v>
      </c>
      <c r="GOO52" s="39">
        <f>Time!GOO20</f>
        <v>0</v>
      </c>
      <c r="GOP52" s="39">
        <f>Time!GOP20</f>
        <v>0</v>
      </c>
      <c r="GOQ52" s="39">
        <f>Time!GOQ20</f>
        <v>0</v>
      </c>
      <c r="GOR52" s="39">
        <f>Time!GOR20</f>
        <v>0</v>
      </c>
      <c r="GOS52" s="39">
        <f>Time!GOS20</f>
        <v>0</v>
      </c>
      <c r="GOT52" s="39">
        <f>Time!GOT20</f>
        <v>0</v>
      </c>
      <c r="GOU52" s="39">
        <f>Time!GOU20</f>
        <v>0</v>
      </c>
      <c r="GOV52" s="39">
        <f>Time!GOV20</f>
        <v>0</v>
      </c>
      <c r="GOW52" s="39">
        <f>Time!GOW20</f>
        <v>0</v>
      </c>
      <c r="GOX52" s="39">
        <f>Time!GOX20</f>
        <v>0</v>
      </c>
      <c r="GOY52" s="39">
        <f>Time!GOY20</f>
        <v>0</v>
      </c>
      <c r="GOZ52" s="39">
        <f>Time!GOZ20</f>
        <v>0</v>
      </c>
      <c r="GPA52" s="39">
        <f>Time!GPA20</f>
        <v>0</v>
      </c>
      <c r="GPB52" s="39">
        <f>Time!GPB20</f>
        <v>0</v>
      </c>
      <c r="GPC52" s="39">
        <f>Time!GPC20</f>
        <v>0</v>
      </c>
      <c r="GPD52" s="39">
        <f>Time!GPD20</f>
        <v>0</v>
      </c>
      <c r="GPE52" s="39">
        <f>Time!GPE20</f>
        <v>0</v>
      </c>
      <c r="GPF52" s="39">
        <f>Time!GPF20</f>
        <v>0</v>
      </c>
      <c r="GPG52" s="39">
        <f>Time!GPG20</f>
        <v>0</v>
      </c>
      <c r="GPH52" s="39">
        <f>Time!GPH20</f>
        <v>0</v>
      </c>
      <c r="GPI52" s="39">
        <f>Time!GPI20</f>
        <v>0</v>
      </c>
      <c r="GPJ52" s="39">
        <f>Time!GPJ20</f>
        <v>0</v>
      </c>
      <c r="GPK52" s="39">
        <f>Time!GPK20</f>
        <v>0</v>
      </c>
      <c r="GPL52" s="39">
        <f>Time!GPL20</f>
        <v>0</v>
      </c>
      <c r="GPM52" s="39">
        <f>Time!GPM20</f>
        <v>0</v>
      </c>
      <c r="GPN52" s="39">
        <f>Time!GPN20</f>
        <v>0</v>
      </c>
      <c r="GPO52" s="39">
        <f>Time!GPO20</f>
        <v>0</v>
      </c>
      <c r="GPP52" s="39">
        <f>Time!GPP20</f>
        <v>0</v>
      </c>
      <c r="GPQ52" s="39">
        <f>Time!GPQ20</f>
        <v>0</v>
      </c>
      <c r="GPR52" s="39">
        <f>Time!GPR20</f>
        <v>0</v>
      </c>
      <c r="GPS52" s="39">
        <f>Time!GPS20</f>
        <v>0</v>
      </c>
      <c r="GPT52" s="39">
        <f>Time!GPT20</f>
        <v>0</v>
      </c>
      <c r="GPU52" s="39">
        <f>Time!GPU20</f>
        <v>0</v>
      </c>
      <c r="GPV52" s="39">
        <f>Time!GPV20</f>
        <v>0</v>
      </c>
      <c r="GPW52" s="39">
        <f>Time!GPW20</f>
        <v>0</v>
      </c>
      <c r="GPX52" s="39">
        <f>Time!GPX20</f>
        <v>0</v>
      </c>
      <c r="GPY52" s="39">
        <f>Time!GPY20</f>
        <v>0</v>
      </c>
      <c r="GPZ52" s="39">
        <f>Time!GPZ20</f>
        <v>0</v>
      </c>
      <c r="GQA52" s="39">
        <f>Time!GQA20</f>
        <v>0</v>
      </c>
      <c r="GQB52" s="39">
        <f>Time!GQB20</f>
        <v>0</v>
      </c>
      <c r="GQC52" s="39">
        <f>Time!GQC20</f>
        <v>0</v>
      </c>
      <c r="GQD52" s="39">
        <f>Time!GQD20</f>
        <v>0</v>
      </c>
      <c r="GQE52" s="39">
        <f>Time!GQE20</f>
        <v>0</v>
      </c>
      <c r="GQF52" s="39">
        <f>Time!GQF20</f>
        <v>0</v>
      </c>
      <c r="GQG52" s="39">
        <f>Time!GQG20</f>
        <v>0</v>
      </c>
      <c r="GQH52" s="39">
        <f>Time!GQH20</f>
        <v>0</v>
      </c>
      <c r="GQI52" s="39">
        <f>Time!GQI20</f>
        <v>0</v>
      </c>
      <c r="GQJ52" s="39">
        <f>Time!GQJ20</f>
        <v>0</v>
      </c>
      <c r="GQK52" s="39">
        <f>Time!GQK20</f>
        <v>0</v>
      </c>
      <c r="GQL52" s="39">
        <f>Time!GQL20</f>
        <v>0</v>
      </c>
      <c r="GQM52" s="39">
        <f>Time!GQM20</f>
        <v>0</v>
      </c>
      <c r="GQN52" s="39">
        <f>Time!GQN20</f>
        <v>0</v>
      </c>
      <c r="GQO52" s="39">
        <f>Time!GQO20</f>
        <v>0</v>
      </c>
      <c r="GQP52" s="39">
        <f>Time!GQP20</f>
        <v>0</v>
      </c>
      <c r="GQQ52" s="39">
        <f>Time!GQQ20</f>
        <v>0</v>
      </c>
      <c r="GQR52" s="39">
        <f>Time!GQR20</f>
        <v>0</v>
      </c>
      <c r="GQS52" s="39">
        <f>Time!GQS20</f>
        <v>0</v>
      </c>
      <c r="GQT52" s="39">
        <f>Time!GQT20</f>
        <v>0</v>
      </c>
      <c r="GQU52" s="39">
        <f>Time!GQU20</f>
        <v>0</v>
      </c>
      <c r="GQV52" s="39">
        <f>Time!GQV20</f>
        <v>0</v>
      </c>
      <c r="GQW52" s="39">
        <f>Time!GQW20</f>
        <v>0</v>
      </c>
      <c r="GQX52" s="39">
        <f>Time!GQX20</f>
        <v>0</v>
      </c>
      <c r="GQY52" s="39">
        <f>Time!GQY20</f>
        <v>0</v>
      </c>
      <c r="GQZ52" s="39">
        <f>Time!GQZ20</f>
        <v>0</v>
      </c>
      <c r="GRA52" s="39">
        <f>Time!GRA20</f>
        <v>0</v>
      </c>
      <c r="GRB52" s="39">
        <f>Time!GRB20</f>
        <v>0</v>
      </c>
      <c r="GRC52" s="39">
        <f>Time!GRC20</f>
        <v>0</v>
      </c>
      <c r="GRD52" s="39">
        <f>Time!GRD20</f>
        <v>0</v>
      </c>
      <c r="GRE52" s="39">
        <f>Time!GRE20</f>
        <v>0</v>
      </c>
      <c r="GRF52" s="39">
        <f>Time!GRF20</f>
        <v>0</v>
      </c>
      <c r="GRG52" s="39">
        <f>Time!GRG20</f>
        <v>0</v>
      </c>
      <c r="GRH52" s="39">
        <f>Time!GRH20</f>
        <v>0</v>
      </c>
      <c r="GRI52" s="39">
        <f>Time!GRI20</f>
        <v>0</v>
      </c>
      <c r="GRJ52" s="39">
        <f>Time!GRJ20</f>
        <v>0</v>
      </c>
      <c r="GRK52" s="39">
        <f>Time!GRK20</f>
        <v>0</v>
      </c>
      <c r="GRL52" s="39">
        <f>Time!GRL20</f>
        <v>0</v>
      </c>
      <c r="GRM52" s="39">
        <f>Time!GRM20</f>
        <v>0</v>
      </c>
      <c r="GRN52" s="39">
        <f>Time!GRN20</f>
        <v>0</v>
      </c>
      <c r="GRO52" s="39">
        <f>Time!GRO20</f>
        <v>0</v>
      </c>
      <c r="GRP52" s="39">
        <f>Time!GRP20</f>
        <v>0</v>
      </c>
      <c r="GRQ52" s="39">
        <f>Time!GRQ20</f>
        <v>0</v>
      </c>
      <c r="GRR52" s="39">
        <f>Time!GRR20</f>
        <v>0</v>
      </c>
      <c r="GRS52" s="39">
        <f>Time!GRS20</f>
        <v>0</v>
      </c>
      <c r="GRT52" s="39">
        <f>Time!GRT20</f>
        <v>0</v>
      </c>
      <c r="GRU52" s="39">
        <f>Time!GRU20</f>
        <v>0</v>
      </c>
      <c r="GRV52" s="39">
        <f>Time!GRV20</f>
        <v>0</v>
      </c>
      <c r="GRW52" s="39">
        <f>Time!GRW20</f>
        <v>0</v>
      </c>
      <c r="GRX52" s="39">
        <f>Time!GRX20</f>
        <v>0</v>
      </c>
      <c r="GRY52" s="39">
        <f>Time!GRY20</f>
        <v>0</v>
      </c>
      <c r="GRZ52" s="39">
        <f>Time!GRZ20</f>
        <v>0</v>
      </c>
      <c r="GSA52" s="39">
        <f>Time!GSA20</f>
        <v>0</v>
      </c>
      <c r="GSB52" s="39">
        <f>Time!GSB20</f>
        <v>0</v>
      </c>
      <c r="GSC52" s="39">
        <f>Time!GSC20</f>
        <v>0</v>
      </c>
      <c r="GSD52" s="39">
        <f>Time!GSD20</f>
        <v>0</v>
      </c>
      <c r="GSE52" s="39">
        <f>Time!GSE20</f>
        <v>0</v>
      </c>
      <c r="GSF52" s="39">
        <f>Time!GSF20</f>
        <v>0</v>
      </c>
      <c r="GSG52" s="39">
        <f>Time!GSG20</f>
        <v>0</v>
      </c>
      <c r="GSH52" s="39">
        <f>Time!GSH20</f>
        <v>0</v>
      </c>
      <c r="GSI52" s="39">
        <f>Time!GSI20</f>
        <v>0</v>
      </c>
      <c r="GSJ52" s="39">
        <f>Time!GSJ20</f>
        <v>0</v>
      </c>
      <c r="GSK52" s="39">
        <f>Time!GSK20</f>
        <v>0</v>
      </c>
      <c r="GSL52" s="39">
        <f>Time!GSL20</f>
        <v>0</v>
      </c>
      <c r="GSM52" s="39">
        <f>Time!GSM20</f>
        <v>0</v>
      </c>
      <c r="GSN52" s="39">
        <f>Time!GSN20</f>
        <v>0</v>
      </c>
      <c r="GSO52" s="39">
        <f>Time!GSO20</f>
        <v>0</v>
      </c>
      <c r="GSP52" s="39">
        <f>Time!GSP20</f>
        <v>0</v>
      </c>
      <c r="GSQ52" s="39">
        <f>Time!GSQ20</f>
        <v>0</v>
      </c>
      <c r="GSR52" s="39">
        <f>Time!GSR20</f>
        <v>0</v>
      </c>
      <c r="GSS52" s="39">
        <f>Time!GSS20</f>
        <v>0</v>
      </c>
      <c r="GST52" s="39">
        <f>Time!GST20</f>
        <v>0</v>
      </c>
      <c r="GSU52" s="39">
        <f>Time!GSU20</f>
        <v>0</v>
      </c>
      <c r="GSV52" s="39">
        <f>Time!GSV20</f>
        <v>0</v>
      </c>
      <c r="GSW52" s="39">
        <f>Time!GSW20</f>
        <v>0</v>
      </c>
      <c r="GSX52" s="39">
        <f>Time!GSX20</f>
        <v>0</v>
      </c>
      <c r="GSY52" s="39">
        <f>Time!GSY20</f>
        <v>0</v>
      </c>
      <c r="GSZ52" s="39">
        <f>Time!GSZ20</f>
        <v>0</v>
      </c>
      <c r="GTA52" s="39">
        <f>Time!GTA20</f>
        <v>0</v>
      </c>
      <c r="GTB52" s="39">
        <f>Time!GTB20</f>
        <v>0</v>
      </c>
      <c r="GTC52" s="39">
        <f>Time!GTC20</f>
        <v>0</v>
      </c>
      <c r="GTD52" s="39">
        <f>Time!GTD20</f>
        <v>0</v>
      </c>
      <c r="GTE52" s="39">
        <f>Time!GTE20</f>
        <v>0</v>
      </c>
      <c r="GTF52" s="39">
        <f>Time!GTF20</f>
        <v>0</v>
      </c>
      <c r="GTG52" s="39">
        <f>Time!GTG20</f>
        <v>0</v>
      </c>
      <c r="GTH52" s="39">
        <f>Time!GTH20</f>
        <v>0</v>
      </c>
      <c r="GTI52" s="39">
        <f>Time!GTI20</f>
        <v>0</v>
      </c>
      <c r="GTJ52" s="39">
        <f>Time!GTJ20</f>
        <v>0</v>
      </c>
      <c r="GTK52" s="39">
        <f>Time!GTK20</f>
        <v>0</v>
      </c>
      <c r="GTL52" s="39">
        <f>Time!GTL20</f>
        <v>0</v>
      </c>
      <c r="GTM52" s="39">
        <f>Time!GTM20</f>
        <v>0</v>
      </c>
      <c r="GTN52" s="39">
        <f>Time!GTN20</f>
        <v>0</v>
      </c>
      <c r="GTO52" s="39">
        <f>Time!GTO20</f>
        <v>0</v>
      </c>
      <c r="GTP52" s="39">
        <f>Time!GTP20</f>
        <v>0</v>
      </c>
      <c r="GTQ52" s="39">
        <f>Time!GTQ20</f>
        <v>0</v>
      </c>
      <c r="GTR52" s="39">
        <f>Time!GTR20</f>
        <v>0</v>
      </c>
      <c r="GTS52" s="39">
        <f>Time!GTS20</f>
        <v>0</v>
      </c>
      <c r="GTT52" s="39">
        <f>Time!GTT20</f>
        <v>0</v>
      </c>
      <c r="GTU52" s="39">
        <f>Time!GTU20</f>
        <v>0</v>
      </c>
      <c r="GTV52" s="39">
        <f>Time!GTV20</f>
        <v>0</v>
      </c>
      <c r="GTW52" s="39">
        <f>Time!GTW20</f>
        <v>0</v>
      </c>
      <c r="GTX52" s="39">
        <f>Time!GTX20</f>
        <v>0</v>
      </c>
      <c r="GTY52" s="39">
        <f>Time!GTY20</f>
        <v>0</v>
      </c>
      <c r="GTZ52" s="39">
        <f>Time!GTZ20</f>
        <v>0</v>
      </c>
      <c r="GUA52" s="39">
        <f>Time!GUA20</f>
        <v>0</v>
      </c>
      <c r="GUB52" s="39">
        <f>Time!GUB20</f>
        <v>0</v>
      </c>
      <c r="GUC52" s="39">
        <f>Time!GUC20</f>
        <v>0</v>
      </c>
      <c r="GUD52" s="39">
        <f>Time!GUD20</f>
        <v>0</v>
      </c>
      <c r="GUE52" s="39">
        <f>Time!GUE20</f>
        <v>0</v>
      </c>
      <c r="GUF52" s="39">
        <f>Time!GUF20</f>
        <v>0</v>
      </c>
      <c r="GUG52" s="39">
        <f>Time!GUG20</f>
        <v>0</v>
      </c>
      <c r="GUH52" s="39">
        <f>Time!GUH20</f>
        <v>0</v>
      </c>
      <c r="GUI52" s="39">
        <f>Time!GUI20</f>
        <v>0</v>
      </c>
      <c r="GUJ52" s="39">
        <f>Time!GUJ20</f>
        <v>0</v>
      </c>
      <c r="GUK52" s="39">
        <f>Time!GUK20</f>
        <v>0</v>
      </c>
      <c r="GUL52" s="39">
        <f>Time!GUL20</f>
        <v>0</v>
      </c>
      <c r="GUM52" s="39">
        <f>Time!GUM20</f>
        <v>0</v>
      </c>
      <c r="GUN52" s="39">
        <f>Time!GUN20</f>
        <v>0</v>
      </c>
      <c r="GUO52" s="39">
        <f>Time!GUO20</f>
        <v>0</v>
      </c>
      <c r="GUP52" s="39">
        <f>Time!GUP20</f>
        <v>0</v>
      </c>
      <c r="GUQ52" s="39">
        <f>Time!GUQ20</f>
        <v>0</v>
      </c>
      <c r="GUR52" s="39">
        <f>Time!GUR20</f>
        <v>0</v>
      </c>
      <c r="GUS52" s="39">
        <f>Time!GUS20</f>
        <v>0</v>
      </c>
      <c r="GUT52" s="39">
        <f>Time!GUT20</f>
        <v>0</v>
      </c>
      <c r="GUU52" s="39">
        <f>Time!GUU20</f>
        <v>0</v>
      </c>
      <c r="GUV52" s="39">
        <f>Time!GUV20</f>
        <v>0</v>
      </c>
      <c r="GUW52" s="39">
        <f>Time!GUW20</f>
        <v>0</v>
      </c>
      <c r="GUX52" s="39">
        <f>Time!GUX20</f>
        <v>0</v>
      </c>
      <c r="GUY52" s="39">
        <f>Time!GUY20</f>
        <v>0</v>
      </c>
      <c r="GUZ52" s="39">
        <f>Time!GUZ20</f>
        <v>0</v>
      </c>
      <c r="GVA52" s="39">
        <f>Time!GVA20</f>
        <v>0</v>
      </c>
      <c r="GVB52" s="39">
        <f>Time!GVB20</f>
        <v>0</v>
      </c>
      <c r="GVC52" s="39">
        <f>Time!GVC20</f>
        <v>0</v>
      </c>
      <c r="GVD52" s="39">
        <f>Time!GVD20</f>
        <v>0</v>
      </c>
      <c r="GVE52" s="39">
        <f>Time!GVE20</f>
        <v>0</v>
      </c>
      <c r="GVF52" s="39">
        <f>Time!GVF20</f>
        <v>0</v>
      </c>
      <c r="GVG52" s="39">
        <f>Time!GVG20</f>
        <v>0</v>
      </c>
      <c r="GVH52" s="39">
        <f>Time!GVH20</f>
        <v>0</v>
      </c>
      <c r="GVI52" s="39">
        <f>Time!GVI20</f>
        <v>0</v>
      </c>
      <c r="GVJ52" s="39">
        <f>Time!GVJ20</f>
        <v>0</v>
      </c>
      <c r="GVK52" s="39">
        <f>Time!GVK20</f>
        <v>0</v>
      </c>
      <c r="GVL52" s="39">
        <f>Time!GVL20</f>
        <v>0</v>
      </c>
      <c r="GVM52" s="39">
        <f>Time!GVM20</f>
        <v>0</v>
      </c>
      <c r="GVN52" s="39">
        <f>Time!GVN20</f>
        <v>0</v>
      </c>
      <c r="GVO52" s="39">
        <f>Time!GVO20</f>
        <v>0</v>
      </c>
      <c r="GVP52" s="39">
        <f>Time!GVP20</f>
        <v>0</v>
      </c>
      <c r="GVQ52" s="39">
        <f>Time!GVQ20</f>
        <v>0</v>
      </c>
      <c r="GVR52" s="39">
        <f>Time!GVR20</f>
        <v>0</v>
      </c>
      <c r="GVS52" s="39">
        <f>Time!GVS20</f>
        <v>0</v>
      </c>
      <c r="GVT52" s="39">
        <f>Time!GVT20</f>
        <v>0</v>
      </c>
      <c r="GVU52" s="39">
        <f>Time!GVU20</f>
        <v>0</v>
      </c>
      <c r="GVV52" s="39">
        <f>Time!GVV20</f>
        <v>0</v>
      </c>
      <c r="GVW52" s="39">
        <f>Time!GVW20</f>
        <v>0</v>
      </c>
      <c r="GVX52" s="39">
        <f>Time!GVX20</f>
        <v>0</v>
      </c>
      <c r="GVY52" s="39">
        <f>Time!GVY20</f>
        <v>0</v>
      </c>
      <c r="GVZ52" s="39">
        <f>Time!GVZ20</f>
        <v>0</v>
      </c>
      <c r="GWA52" s="39">
        <f>Time!GWA20</f>
        <v>0</v>
      </c>
      <c r="GWB52" s="39">
        <f>Time!GWB20</f>
        <v>0</v>
      </c>
      <c r="GWC52" s="39">
        <f>Time!GWC20</f>
        <v>0</v>
      </c>
      <c r="GWD52" s="39">
        <f>Time!GWD20</f>
        <v>0</v>
      </c>
      <c r="GWE52" s="39">
        <f>Time!GWE20</f>
        <v>0</v>
      </c>
      <c r="GWF52" s="39">
        <f>Time!GWF20</f>
        <v>0</v>
      </c>
      <c r="GWG52" s="39">
        <f>Time!GWG20</f>
        <v>0</v>
      </c>
      <c r="GWH52" s="39">
        <f>Time!GWH20</f>
        <v>0</v>
      </c>
      <c r="GWI52" s="39">
        <f>Time!GWI20</f>
        <v>0</v>
      </c>
      <c r="GWJ52" s="39">
        <f>Time!GWJ20</f>
        <v>0</v>
      </c>
      <c r="GWK52" s="39">
        <f>Time!GWK20</f>
        <v>0</v>
      </c>
      <c r="GWL52" s="39">
        <f>Time!GWL20</f>
        <v>0</v>
      </c>
      <c r="GWM52" s="39">
        <f>Time!GWM20</f>
        <v>0</v>
      </c>
      <c r="GWN52" s="39">
        <f>Time!GWN20</f>
        <v>0</v>
      </c>
      <c r="GWO52" s="39">
        <f>Time!GWO20</f>
        <v>0</v>
      </c>
      <c r="GWP52" s="39">
        <f>Time!GWP20</f>
        <v>0</v>
      </c>
      <c r="GWQ52" s="39">
        <f>Time!GWQ20</f>
        <v>0</v>
      </c>
      <c r="GWR52" s="39">
        <f>Time!GWR20</f>
        <v>0</v>
      </c>
      <c r="GWS52" s="39">
        <f>Time!GWS20</f>
        <v>0</v>
      </c>
      <c r="GWT52" s="39">
        <f>Time!GWT20</f>
        <v>0</v>
      </c>
      <c r="GWU52" s="39">
        <f>Time!GWU20</f>
        <v>0</v>
      </c>
      <c r="GWV52" s="39">
        <f>Time!GWV20</f>
        <v>0</v>
      </c>
      <c r="GWW52" s="39">
        <f>Time!GWW20</f>
        <v>0</v>
      </c>
      <c r="GWX52" s="39">
        <f>Time!GWX20</f>
        <v>0</v>
      </c>
      <c r="GWY52" s="39">
        <f>Time!GWY20</f>
        <v>0</v>
      </c>
      <c r="GWZ52" s="39">
        <f>Time!GWZ20</f>
        <v>0</v>
      </c>
      <c r="GXA52" s="39">
        <f>Time!GXA20</f>
        <v>0</v>
      </c>
      <c r="GXB52" s="39">
        <f>Time!GXB20</f>
        <v>0</v>
      </c>
      <c r="GXC52" s="39">
        <f>Time!GXC20</f>
        <v>0</v>
      </c>
      <c r="GXD52" s="39">
        <f>Time!GXD20</f>
        <v>0</v>
      </c>
      <c r="GXE52" s="39">
        <f>Time!GXE20</f>
        <v>0</v>
      </c>
      <c r="GXF52" s="39">
        <f>Time!GXF20</f>
        <v>0</v>
      </c>
      <c r="GXG52" s="39">
        <f>Time!GXG20</f>
        <v>0</v>
      </c>
      <c r="GXH52" s="39">
        <f>Time!GXH20</f>
        <v>0</v>
      </c>
      <c r="GXI52" s="39">
        <f>Time!GXI20</f>
        <v>0</v>
      </c>
      <c r="GXJ52" s="39">
        <f>Time!GXJ20</f>
        <v>0</v>
      </c>
      <c r="GXK52" s="39">
        <f>Time!GXK20</f>
        <v>0</v>
      </c>
      <c r="GXL52" s="39">
        <f>Time!GXL20</f>
        <v>0</v>
      </c>
      <c r="GXM52" s="39">
        <f>Time!GXM20</f>
        <v>0</v>
      </c>
      <c r="GXN52" s="39">
        <f>Time!GXN20</f>
        <v>0</v>
      </c>
      <c r="GXO52" s="39">
        <f>Time!GXO20</f>
        <v>0</v>
      </c>
      <c r="GXP52" s="39">
        <f>Time!GXP20</f>
        <v>0</v>
      </c>
      <c r="GXQ52" s="39">
        <f>Time!GXQ20</f>
        <v>0</v>
      </c>
      <c r="GXR52" s="39">
        <f>Time!GXR20</f>
        <v>0</v>
      </c>
      <c r="GXS52" s="39">
        <f>Time!GXS20</f>
        <v>0</v>
      </c>
      <c r="GXT52" s="39">
        <f>Time!GXT20</f>
        <v>0</v>
      </c>
      <c r="GXU52" s="39">
        <f>Time!GXU20</f>
        <v>0</v>
      </c>
      <c r="GXV52" s="39">
        <f>Time!GXV20</f>
        <v>0</v>
      </c>
      <c r="GXW52" s="39">
        <f>Time!GXW20</f>
        <v>0</v>
      </c>
      <c r="GXX52" s="39">
        <f>Time!GXX20</f>
        <v>0</v>
      </c>
      <c r="GXY52" s="39">
        <f>Time!GXY20</f>
        <v>0</v>
      </c>
      <c r="GXZ52" s="39">
        <f>Time!GXZ20</f>
        <v>0</v>
      </c>
      <c r="GYA52" s="39">
        <f>Time!GYA20</f>
        <v>0</v>
      </c>
      <c r="GYB52" s="39">
        <f>Time!GYB20</f>
        <v>0</v>
      </c>
      <c r="GYC52" s="39">
        <f>Time!GYC20</f>
        <v>0</v>
      </c>
      <c r="GYD52" s="39">
        <f>Time!GYD20</f>
        <v>0</v>
      </c>
      <c r="GYE52" s="39">
        <f>Time!GYE20</f>
        <v>0</v>
      </c>
      <c r="GYF52" s="39">
        <f>Time!GYF20</f>
        <v>0</v>
      </c>
      <c r="GYG52" s="39">
        <f>Time!GYG20</f>
        <v>0</v>
      </c>
      <c r="GYH52" s="39">
        <f>Time!GYH20</f>
        <v>0</v>
      </c>
      <c r="GYI52" s="39">
        <f>Time!GYI20</f>
        <v>0</v>
      </c>
      <c r="GYJ52" s="39">
        <f>Time!GYJ20</f>
        <v>0</v>
      </c>
      <c r="GYK52" s="39">
        <f>Time!GYK20</f>
        <v>0</v>
      </c>
      <c r="GYL52" s="39">
        <f>Time!GYL20</f>
        <v>0</v>
      </c>
      <c r="GYM52" s="39">
        <f>Time!GYM20</f>
        <v>0</v>
      </c>
      <c r="GYN52" s="39">
        <f>Time!GYN20</f>
        <v>0</v>
      </c>
      <c r="GYO52" s="39">
        <f>Time!GYO20</f>
        <v>0</v>
      </c>
      <c r="GYP52" s="39">
        <f>Time!GYP20</f>
        <v>0</v>
      </c>
      <c r="GYQ52" s="39">
        <f>Time!GYQ20</f>
        <v>0</v>
      </c>
      <c r="GYR52" s="39">
        <f>Time!GYR20</f>
        <v>0</v>
      </c>
      <c r="GYS52" s="39">
        <f>Time!GYS20</f>
        <v>0</v>
      </c>
      <c r="GYT52" s="39">
        <f>Time!GYT20</f>
        <v>0</v>
      </c>
      <c r="GYU52" s="39">
        <f>Time!GYU20</f>
        <v>0</v>
      </c>
      <c r="GYV52" s="39">
        <f>Time!GYV20</f>
        <v>0</v>
      </c>
      <c r="GYW52" s="39">
        <f>Time!GYW20</f>
        <v>0</v>
      </c>
      <c r="GYX52" s="39">
        <f>Time!GYX20</f>
        <v>0</v>
      </c>
      <c r="GYY52" s="39">
        <f>Time!GYY20</f>
        <v>0</v>
      </c>
      <c r="GYZ52" s="39">
        <f>Time!GYZ20</f>
        <v>0</v>
      </c>
      <c r="GZA52" s="39">
        <f>Time!GZA20</f>
        <v>0</v>
      </c>
      <c r="GZB52" s="39">
        <f>Time!GZB20</f>
        <v>0</v>
      </c>
      <c r="GZC52" s="39">
        <f>Time!GZC20</f>
        <v>0</v>
      </c>
      <c r="GZD52" s="39">
        <f>Time!GZD20</f>
        <v>0</v>
      </c>
      <c r="GZE52" s="39">
        <f>Time!GZE20</f>
        <v>0</v>
      </c>
      <c r="GZF52" s="39">
        <f>Time!GZF20</f>
        <v>0</v>
      </c>
      <c r="GZG52" s="39">
        <f>Time!GZG20</f>
        <v>0</v>
      </c>
      <c r="GZH52" s="39">
        <f>Time!GZH20</f>
        <v>0</v>
      </c>
      <c r="GZI52" s="39">
        <f>Time!GZI20</f>
        <v>0</v>
      </c>
      <c r="GZJ52" s="39">
        <f>Time!GZJ20</f>
        <v>0</v>
      </c>
      <c r="GZK52" s="39">
        <f>Time!GZK20</f>
        <v>0</v>
      </c>
      <c r="GZL52" s="39">
        <f>Time!GZL20</f>
        <v>0</v>
      </c>
      <c r="GZM52" s="39">
        <f>Time!GZM20</f>
        <v>0</v>
      </c>
      <c r="GZN52" s="39">
        <f>Time!GZN20</f>
        <v>0</v>
      </c>
      <c r="GZO52" s="39">
        <f>Time!GZO20</f>
        <v>0</v>
      </c>
      <c r="GZP52" s="39">
        <f>Time!GZP20</f>
        <v>0</v>
      </c>
      <c r="GZQ52" s="39">
        <f>Time!GZQ20</f>
        <v>0</v>
      </c>
      <c r="GZR52" s="39">
        <f>Time!GZR20</f>
        <v>0</v>
      </c>
      <c r="GZS52" s="39">
        <f>Time!GZS20</f>
        <v>0</v>
      </c>
      <c r="GZT52" s="39">
        <f>Time!GZT20</f>
        <v>0</v>
      </c>
      <c r="GZU52" s="39">
        <f>Time!GZU20</f>
        <v>0</v>
      </c>
      <c r="GZV52" s="39">
        <f>Time!GZV20</f>
        <v>0</v>
      </c>
      <c r="GZW52" s="39">
        <f>Time!GZW20</f>
        <v>0</v>
      </c>
      <c r="GZX52" s="39">
        <f>Time!GZX20</f>
        <v>0</v>
      </c>
      <c r="GZY52" s="39">
        <f>Time!GZY20</f>
        <v>0</v>
      </c>
      <c r="GZZ52" s="39">
        <f>Time!GZZ20</f>
        <v>0</v>
      </c>
      <c r="HAA52" s="39">
        <f>Time!HAA20</f>
        <v>0</v>
      </c>
      <c r="HAB52" s="39">
        <f>Time!HAB20</f>
        <v>0</v>
      </c>
      <c r="HAC52" s="39">
        <f>Time!HAC20</f>
        <v>0</v>
      </c>
      <c r="HAD52" s="39">
        <f>Time!HAD20</f>
        <v>0</v>
      </c>
      <c r="HAE52" s="39">
        <f>Time!HAE20</f>
        <v>0</v>
      </c>
      <c r="HAF52" s="39">
        <f>Time!HAF20</f>
        <v>0</v>
      </c>
      <c r="HAG52" s="39">
        <f>Time!HAG20</f>
        <v>0</v>
      </c>
      <c r="HAH52" s="39">
        <f>Time!HAH20</f>
        <v>0</v>
      </c>
      <c r="HAI52" s="39">
        <f>Time!HAI20</f>
        <v>0</v>
      </c>
      <c r="HAJ52" s="39">
        <f>Time!HAJ20</f>
        <v>0</v>
      </c>
      <c r="HAK52" s="39">
        <f>Time!HAK20</f>
        <v>0</v>
      </c>
      <c r="HAL52" s="39">
        <f>Time!HAL20</f>
        <v>0</v>
      </c>
      <c r="HAM52" s="39">
        <f>Time!HAM20</f>
        <v>0</v>
      </c>
      <c r="HAN52" s="39">
        <f>Time!HAN20</f>
        <v>0</v>
      </c>
      <c r="HAO52" s="39">
        <f>Time!HAO20</f>
        <v>0</v>
      </c>
      <c r="HAP52" s="39">
        <f>Time!HAP20</f>
        <v>0</v>
      </c>
      <c r="HAQ52" s="39">
        <f>Time!HAQ20</f>
        <v>0</v>
      </c>
      <c r="HAR52" s="39">
        <f>Time!HAR20</f>
        <v>0</v>
      </c>
      <c r="HAS52" s="39">
        <f>Time!HAS20</f>
        <v>0</v>
      </c>
      <c r="HAT52" s="39">
        <f>Time!HAT20</f>
        <v>0</v>
      </c>
      <c r="HAU52" s="39">
        <f>Time!HAU20</f>
        <v>0</v>
      </c>
      <c r="HAV52" s="39">
        <f>Time!HAV20</f>
        <v>0</v>
      </c>
      <c r="HAW52" s="39">
        <f>Time!HAW20</f>
        <v>0</v>
      </c>
      <c r="HAX52" s="39">
        <f>Time!HAX20</f>
        <v>0</v>
      </c>
      <c r="HAY52" s="39">
        <f>Time!HAY20</f>
        <v>0</v>
      </c>
      <c r="HAZ52" s="39">
        <f>Time!HAZ20</f>
        <v>0</v>
      </c>
      <c r="HBA52" s="39">
        <f>Time!HBA20</f>
        <v>0</v>
      </c>
      <c r="HBB52" s="39">
        <f>Time!HBB20</f>
        <v>0</v>
      </c>
      <c r="HBC52" s="39">
        <f>Time!HBC20</f>
        <v>0</v>
      </c>
      <c r="HBD52" s="39">
        <f>Time!HBD20</f>
        <v>0</v>
      </c>
      <c r="HBE52" s="39">
        <f>Time!HBE20</f>
        <v>0</v>
      </c>
      <c r="HBF52" s="39">
        <f>Time!HBF20</f>
        <v>0</v>
      </c>
      <c r="HBG52" s="39">
        <f>Time!HBG20</f>
        <v>0</v>
      </c>
      <c r="HBH52" s="39">
        <f>Time!HBH20</f>
        <v>0</v>
      </c>
      <c r="HBI52" s="39">
        <f>Time!HBI20</f>
        <v>0</v>
      </c>
      <c r="HBJ52" s="39">
        <f>Time!HBJ20</f>
        <v>0</v>
      </c>
      <c r="HBK52" s="39">
        <f>Time!HBK20</f>
        <v>0</v>
      </c>
      <c r="HBL52" s="39">
        <f>Time!HBL20</f>
        <v>0</v>
      </c>
      <c r="HBM52" s="39">
        <f>Time!HBM20</f>
        <v>0</v>
      </c>
      <c r="HBN52" s="39">
        <f>Time!HBN20</f>
        <v>0</v>
      </c>
      <c r="HBO52" s="39">
        <f>Time!HBO20</f>
        <v>0</v>
      </c>
      <c r="HBP52" s="39">
        <f>Time!HBP20</f>
        <v>0</v>
      </c>
      <c r="HBQ52" s="39">
        <f>Time!HBQ20</f>
        <v>0</v>
      </c>
      <c r="HBR52" s="39">
        <f>Time!HBR20</f>
        <v>0</v>
      </c>
      <c r="HBS52" s="39">
        <f>Time!HBS20</f>
        <v>0</v>
      </c>
      <c r="HBT52" s="39">
        <f>Time!HBT20</f>
        <v>0</v>
      </c>
      <c r="HBU52" s="39">
        <f>Time!HBU20</f>
        <v>0</v>
      </c>
      <c r="HBV52" s="39">
        <f>Time!HBV20</f>
        <v>0</v>
      </c>
      <c r="HBW52" s="39">
        <f>Time!HBW20</f>
        <v>0</v>
      </c>
      <c r="HBX52" s="39">
        <f>Time!HBX20</f>
        <v>0</v>
      </c>
      <c r="HBY52" s="39">
        <f>Time!HBY20</f>
        <v>0</v>
      </c>
      <c r="HBZ52" s="39">
        <f>Time!HBZ20</f>
        <v>0</v>
      </c>
      <c r="HCA52" s="39">
        <f>Time!HCA20</f>
        <v>0</v>
      </c>
      <c r="HCB52" s="39">
        <f>Time!HCB20</f>
        <v>0</v>
      </c>
      <c r="HCC52" s="39">
        <f>Time!HCC20</f>
        <v>0</v>
      </c>
      <c r="HCD52" s="39">
        <f>Time!HCD20</f>
        <v>0</v>
      </c>
      <c r="HCE52" s="39">
        <f>Time!HCE20</f>
        <v>0</v>
      </c>
      <c r="HCF52" s="39">
        <f>Time!HCF20</f>
        <v>0</v>
      </c>
      <c r="HCG52" s="39">
        <f>Time!HCG20</f>
        <v>0</v>
      </c>
      <c r="HCH52" s="39">
        <f>Time!HCH20</f>
        <v>0</v>
      </c>
      <c r="HCI52" s="39">
        <f>Time!HCI20</f>
        <v>0</v>
      </c>
      <c r="HCJ52" s="39">
        <f>Time!HCJ20</f>
        <v>0</v>
      </c>
      <c r="HCK52" s="39">
        <f>Time!HCK20</f>
        <v>0</v>
      </c>
      <c r="HCL52" s="39">
        <f>Time!HCL20</f>
        <v>0</v>
      </c>
      <c r="HCM52" s="39">
        <f>Time!HCM20</f>
        <v>0</v>
      </c>
      <c r="HCN52" s="39">
        <f>Time!HCN20</f>
        <v>0</v>
      </c>
      <c r="HCO52" s="39">
        <f>Time!HCO20</f>
        <v>0</v>
      </c>
      <c r="HCP52" s="39">
        <f>Time!HCP20</f>
        <v>0</v>
      </c>
      <c r="HCQ52" s="39">
        <f>Time!HCQ20</f>
        <v>0</v>
      </c>
      <c r="HCR52" s="39">
        <f>Time!HCR20</f>
        <v>0</v>
      </c>
      <c r="HCS52" s="39">
        <f>Time!HCS20</f>
        <v>0</v>
      </c>
      <c r="HCT52" s="39">
        <f>Time!HCT20</f>
        <v>0</v>
      </c>
      <c r="HCU52" s="39">
        <f>Time!HCU20</f>
        <v>0</v>
      </c>
      <c r="HCV52" s="39">
        <f>Time!HCV20</f>
        <v>0</v>
      </c>
      <c r="HCW52" s="39">
        <f>Time!HCW20</f>
        <v>0</v>
      </c>
      <c r="HCX52" s="39">
        <f>Time!HCX20</f>
        <v>0</v>
      </c>
      <c r="HCY52" s="39">
        <f>Time!HCY20</f>
        <v>0</v>
      </c>
      <c r="HCZ52" s="39">
        <f>Time!HCZ20</f>
        <v>0</v>
      </c>
      <c r="HDA52" s="39">
        <f>Time!HDA20</f>
        <v>0</v>
      </c>
      <c r="HDB52" s="39">
        <f>Time!HDB20</f>
        <v>0</v>
      </c>
      <c r="HDC52" s="39">
        <f>Time!HDC20</f>
        <v>0</v>
      </c>
      <c r="HDD52" s="39">
        <f>Time!HDD20</f>
        <v>0</v>
      </c>
      <c r="HDE52" s="39">
        <f>Time!HDE20</f>
        <v>0</v>
      </c>
      <c r="HDF52" s="39">
        <f>Time!HDF20</f>
        <v>0</v>
      </c>
      <c r="HDG52" s="39">
        <f>Time!HDG20</f>
        <v>0</v>
      </c>
      <c r="HDH52" s="39">
        <f>Time!HDH20</f>
        <v>0</v>
      </c>
      <c r="HDI52" s="39">
        <f>Time!HDI20</f>
        <v>0</v>
      </c>
      <c r="HDJ52" s="39">
        <f>Time!HDJ20</f>
        <v>0</v>
      </c>
      <c r="HDK52" s="39">
        <f>Time!HDK20</f>
        <v>0</v>
      </c>
      <c r="HDL52" s="39">
        <f>Time!HDL20</f>
        <v>0</v>
      </c>
      <c r="HDM52" s="39">
        <f>Time!HDM20</f>
        <v>0</v>
      </c>
      <c r="HDN52" s="39">
        <f>Time!HDN20</f>
        <v>0</v>
      </c>
      <c r="HDO52" s="39">
        <f>Time!HDO20</f>
        <v>0</v>
      </c>
      <c r="HDP52" s="39">
        <f>Time!HDP20</f>
        <v>0</v>
      </c>
      <c r="HDQ52" s="39">
        <f>Time!HDQ20</f>
        <v>0</v>
      </c>
      <c r="HDR52" s="39">
        <f>Time!HDR20</f>
        <v>0</v>
      </c>
      <c r="HDS52" s="39">
        <f>Time!HDS20</f>
        <v>0</v>
      </c>
      <c r="HDT52" s="39">
        <f>Time!HDT20</f>
        <v>0</v>
      </c>
      <c r="HDU52" s="39">
        <f>Time!HDU20</f>
        <v>0</v>
      </c>
      <c r="HDV52" s="39">
        <f>Time!HDV20</f>
        <v>0</v>
      </c>
      <c r="HDW52" s="39">
        <f>Time!HDW20</f>
        <v>0</v>
      </c>
      <c r="HDX52" s="39">
        <f>Time!HDX20</f>
        <v>0</v>
      </c>
      <c r="HDY52" s="39">
        <f>Time!HDY20</f>
        <v>0</v>
      </c>
      <c r="HDZ52" s="39">
        <f>Time!HDZ20</f>
        <v>0</v>
      </c>
      <c r="HEA52" s="39">
        <f>Time!HEA20</f>
        <v>0</v>
      </c>
      <c r="HEB52" s="39">
        <f>Time!HEB20</f>
        <v>0</v>
      </c>
      <c r="HEC52" s="39">
        <f>Time!HEC20</f>
        <v>0</v>
      </c>
      <c r="HED52" s="39">
        <f>Time!HED20</f>
        <v>0</v>
      </c>
      <c r="HEE52" s="39">
        <f>Time!HEE20</f>
        <v>0</v>
      </c>
      <c r="HEF52" s="39">
        <f>Time!HEF20</f>
        <v>0</v>
      </c>
      <c r="HEG52" s="39">
        <f>Time!HEG20</f>
        <v>0</v>
      </c>
      <c r="HEH52" s="39">
        <f>Time!HEH20</f>
        <v>0</v>
      </c>
      <c r="HEI52" s="39">
        <f>Time!HEI20</f>
        <v>0</v>
      </c>
      <c r="HEJ52" s="39">
        <f>Time!HEJ20</f>
        <v>0</v>
      </c>
      <c r="HEK52" s="39">
        <f>Time!HEK20</f>
        <v>0</v>
      </c>
      <c r="HEL52" s="39">
        <f>Time!HEL20</f>
        <v>0</v>
      </c>
      <c r="HEM52" s="39">
        <f>Time!HEM20</f>
        <v>0</v>
      </c>
      <c r="HEN52" s="39">
        <f>Time!HEN20</f>
        <v>0</v>
      </c>
      <c r="HEO52" s="39">
        <f>Time!HEO20</f>
        <v>0</v>
      </c>
      <c r="HEP52" s="39">
        <f>Time!HEP20</f>
        <v>0</v>
      </c>
      <c r="HEQ52" s="39">
        <f>Time!HEQ20</f>
        <v>0</v>
      </c>
      <c r="HER52" s="39">
        <f>Time!HER20</f>
        <v>0</v>
      </c>
      <c r="HES52" s="39">
        <f>Time!HES20</f>
        <v>0</v>
      </c>
      <c r="HET52" s="39">
        <f>Time!HET20</f>
        <v>0</v>
      </c>
      <c r="HEU52" s="39">
        <f>Time!HEU20</f>
        <v>0</v>
      </c>
      <c r="HEV52" s="39">
        <f>Time!HEV20</f>
        <v>0</v>
      </c>
      <c r="HEW52" s="39">
        <f>Time!HEW20</f>
        <v>0</v>
      </c>
      <c r="HEX52" s="39">
        <f>Time!HEX20</f>
        <v>0</v>
      </c>
      <c r="HEY52" s="39">
        <f>Time!HEY20</f>
        <v>0</v>
      </c>
      <c r="HEZ52" s="39">
        <f>Time!HEZ20</f>
        <v>0</v>
      </c>
      <c r="HFA52" s="39">
        <f>Time!HFA20</f>
        <v>0</v>
      </c>
      <c r="HFB52" s="39">
        <f>Time!HFB20</f>
        <v>0</v>
      </c>
      <c r="HFC52" s="39">
        <f>Time!HFC20</f>
        <v>0</v>
      </c>
      <c r="HFD52" s="39">
        <f>Time!HFD20</f>
        <v>0</v>
      </c>
      <c r="HFE52" s="39">
        <f>Time!HFE20</f>
        <v>0</v>
      </c>
      <c r="HFF52" s="39">
        <f>Time!HFF20</f>
        <v>0</v>
      </c>
      <c r="HFG52" s="39">
        <f>Time!HFG20</f>
        <v>0</v>
      </c>
      <c r="HFH52" s="39">
        <f>Time!HFH20</f>
        <v>0</v>
      </c>
      <c r="HFI52" s="39">
        <f>Time!HFI20</f>
        <v>0</v>
      </c>
      <c r="HFJ52" s="39">
        <f>Time!HFJ20</f>
        <v>0</v>
      </c>
      <c r="HFK52" s="39">
        <f>Time!HFK20</f>
        <v>0</v>
      </c>
      <c r="HFL52" s="39">
        <f>Time!HFL20</f>
        <v>0</v>
      </c>
      <c r="HFM52" s="39">
        <f>Time!HFM20</f>
        <v>0</v>
      </c>
      <c r="HFN52" s="39">
        <f>Time!HFN20</f>
        <v>0</v>
      </c>
      <c r="HFO52" s="39">
        <f>Time!HFO20</f>
        <v>0</v>
      </c>
      <c r="HFP52" s="39">
        <f>Time!HFP20</f>
        <v>0</v>
      </c>
      <c r="HFQ52" s="39">
        <f>Time!HFQ20</f>
        <v>0</v>
      </c>
      <c r="HFR52" s="39">
        <f>Time!HFR20</f>
        <v>0</v>
      </c>
      <c r="HFS52" s="39">
        <f>Time!HFS20</f>
        <v>0</v>
      </c>
      <c r="HFT52" s="39">
        <f>Time!HFT20</f>
        <v>0</v>
      </c>
      <c r="HFU52" s="39">
        <f>Time!HFU20</f>
        <v>0</v>
      </c>
      <c r="HFV52" s="39">
        <f>Time!HFV20</f>
        <v>0</v>
      </c>
      <c r="HFW52" s="39">
        <f>Time!HFW20</f>
        <v>0</v>
      </c>
      <c r="HFX52" s="39">
        <f>Time!HFX20</f>
        <v>0</v>
      </c>
      <c r="HFY52" s="39">
        <f>Time!HFY20</f>
        <v>0</v>
      </c>
      <c r="HFZ52" s="39">
        <f>Time!HFZ20</f>
        <v>0</v>
      </c>
      <c r="HGA52" s="39">
        <f>Time!HGA20</f>
        <v>0</v>
      </c>
      <c r="HGB52" s="39">
        <f>Time!HGB20</f>
        <v>0</v>
      </c>
      <c r="HGC52" s="39">
        <f>Time!HGC20</f>
        <v>0</v>
      </c>
      <c r="HGD52" s="39">
        <f>Time!HGD20</f>
        <v>0</v>
      </c>
      <c r="HGE52" s="39">
        <f>Time!HGE20</f>
        <v>0</v>
      </c>
      <c r="HGF52" s="39">
        <f>Time!HGF20</f>
        <v>0</v>
      </c>
      <c r="HGG52" s="39">
        <f>Time!HGG20</f>
        <v>0</v>
      </c>
      <c r="HGH52" s="39">
        <f>Time!HGH20</f>
        <v>0</v>
      </c>
      <c r="HGI52" s="39">
        <f>Time!HGI20</f>
        <v>0</v>
      </c>
      <c r="HGJ52" s="39">
        <f>Time!HGJ20</f>
        <v>0</v>
      </c>
      <c r="HGK52" s="39">
        <f>Time!HGK20</f>
        <v>0</v>
      </c>
      <c r="HGL52" s="39">
        <f>Time!HGL20</f>
        <v>0</v>
      </c>
      <c r="HGM52" s="39">
        <f>Time!HGM20</f>
        <v>0</v>
      </c>
      <c r="HGN52" s="39">
        <f>Time!HGN20</f>
        <v>0</v>
      </c>
      <c r="HGO52" s="39">
        <f>Time!HGO20</f>
        <v>0</v>
      </c>
      <c r="HGP52" s="39">
        <f>Time!HGP20</f>
        <v>0</v>
      </c>
      <c r="HGQ52" s="39">
        <f>Time!HGQ20</f>
        <v>0</v>
      </c>
      <c r="HGR52" s="39">
        <f>Time!HGR20</f>
        <v>0</v>
      </c>
      <c r="HGS52" s="39">
        <f>Time!HGS20</f>
        <v>0</v>
      </c>
      <c r="HGT52" s="39">
        <f>Time!HGT20</f>
        <v>0</v>
      </c>
      <c r="HGU52" s="39">
        <f>Time!HGU20</f>
        <v>0</v>
      </c>
      <c r="HGV52" s="39">
        <f>Time!HGV20</f>
        <v>0</v>
      </c>
      <c r="HGW52" s="39">
        <f>Time!HGW20</f>
        <v>0</v>
      </c>
      <c r="HGX52" s="39">
        <f>Time!HGX20</f>
        <v>0</v>
      </c>
      <c r="HGY52" s="39">
        <f>Time!HGY20</f>
        <v>0</v>
      </c>
      <c r="HGZ52" s="39">
        <f>Time!HGZ20</f>
        <v>0</v>
      </c>
      <c r="HHA52" s="39">
        <f>Time!HHA20</f>
        <v>0</v>
      </c>
      <c r="HHB52" s="39">
        <f>Time!HHB20</f>
        <v>0</v>
      </c>
      <c r="HHC52" s="39">
        <f>Time!HHC20</f>
        <v>0</v>
      </c>
      <c r="HHD52" s="39">
        <f>Time!HHD20</f>
        <v>0</v>
      </c>
      <c r="HHE52" s="39">
        <f>Time!HHE20</f>
        <v>0</v>
      </c>
      <c r="HHF52" s="39">
        <f>Time!HHF20</f>
        <v>0</v>
      </c>
      <c r="HHG52" s="39">
        <f>Time!HHG20</f>
        <v>0</v>
      </c>
      <c r="HHH52" s="39">
        <f>Time!HHH20</f>
        <v>0</v>
      </c>
      <c r="HHI52" s="39">
        <f>Time!HHI20</f>
        <v>0</v>
      </c>
      <c r="HHJ52" s="39">
        <f>Time!HHJ20</f>
        <v>0</v>
      </c>
      <c r="HHK52" s="39">
        <f>Time!HHK20</f>
        <v>0</v>
      </c>
      <c r="HHL52" s="39">
        <f>Time!HHL20</f>
        <v>0</v>
      </c>
      <c r="HHM52" s="39">
        <f>Time!HHM20</f>
        <v>0</v>
      </c>
      <c r="HHN52" s="39">
        <f>Time!HHN20</f>
        <v>0</v>
      </c>
      <c r="HHO52" s="39">
        <f>Time!HHO20</f>
        <v>0</v>
      </c>
      <c r="HHP52" s="39">
        <f>Time!HHP20</f>
        <v>0</v>
      </c>
      <c r="HHQ52" s="39">
        <f>Time!HHQ20</f>
        <v>0</v>
      </c>
      <c r="HHR52" s="39">
        <f>Time!HHR20</f>
        <v>0</v>
      </c>
      <c r="HHS52" s="39">
        <f>Time!HHS20</f>
        <v>0</v>
      </c>
      <c r="HHT52" s="39">
        <f>Time!HHT20</f>
        <v>0</v>
      </c>
      <c r="HHU52" s="39">
        <f>Time!HHU20</f>
        <v>0</v>
      </c>
      <c r="HHV52" s="39">
        <f>Time!HHV20</f>
        <v>0</v>
      </c>
      <c r="HHW52" s="39">
        <f>Time!HHW20</f>
        <v>0</v>
      </c>
      <c r="HHX52" s="39">
        <f>Time!HHX20</f>
        <v>0</v>
      </c>
      <c r="HHY52" s="39">
        <f>Time!HHY20</f>
        <v>0</v>
      </c>
      <c r="HHZ52" s="39">
        <f>Time!HHZ20</f>
        <v>0</v>
      </c>
      <c r="HIA52" s="39">
        <f>Time!HIA20</f>
        <v>0</v>
      </c>
      <c r="HIB52" s="39">
        <f>Time!HIB20</f>
        <v>0</v>
      </c>
      <c r="HIC52" s="39">
        <f>Time!HIC20</f>
        <v>0</v>
      </c>
      <c r="HID52" s="39">
        <f>Time!HID20</f>
        <v>0</v>
      </c>
      <c r="HIE52" s="39">
        <f>Time!HIE20</f>
        <v>0</v>
      </c>
      <c r="HIF52" s="39">
        <f>Time!HIF20</f>
        <v>0</v>
      </c>
      <c r="HIG52" s="39">
        <f>Time!HIG20</f>
        <v>0</v>
      </c>
      <c r="HIH52" s="39">
        <f>Time!HIH20</f>
        <v>0</v>
      </c>
      <c r="HII52" s="39">
        <f>Time!HII20</f>
        <v>0</v>
      </c>
      <c r="HIJ52" s="39">
        <f>Time!HIJ20</f>
        <v>0</v>
      </c>
      <c r="HIK52" s="39">
        <f>Time!HIK20</f>
        <v>0</v>
      </c>
      <c r="HIL52" s="39">
        <f>Time!HIL20</f>
        <v>0</v>
      </c>
      <c r="HIM52" s="39">
        <f>Time!HIM20</f>
        <v>0</v>
      </c>
      <c r="HIN52" s="39">
        <f>Time!HIN20</f>
        <v>0</v>
      </c>
      <c r="HIO52" s="39">
        <f>Time!HIO20</f>
        <v>0</v>
      </c>
      <c r="HIP52" s="39">
        <f>Time!HIP20</f>
        <v>0</v>
      </c>
      <c r="HIQ52" s="39">
        <f>Time!HIQ20</f>
        <v>0</v>
      </c>
      <c r="HIR52" s="39">
        <f>Time!HIR20</f>
        <v>0</v>
      </c>
      <c r="HIS52" s="39">
        <f>Time!HIS20</f>
        <v>0</v>
      </c>
      <c r="HIT52" s="39">
        <f>Time!HIT20</f>
        <v>0</v>
      </c>
      <c r="HIU52" s="39">
        <f>Time!HIU20</f>
        <v>0</v>
      </c>
      <c r="HIV52" s="39">
        <f>Time!HIV20</f>
        <v>0</v>
      </c>
      <c r="HIW52" s="39">
        <f>Time!HIW20</f>
        <v>0</v>
      </c>
      <c r="HIX52" s="39">
        <f>Time!HIX20</f>
        <v>0</v>
      </c>
      <c r="HIY52" s="39">
        <f>Time!HIY20</f>
        <v>0</v>
      </c>
      <c r="HIZ52" s="39">
        <f>Time!HIZ20</f>
        <v>0</v>
      </c>
      <c r="HJA52" s="39">
        <f>Time!HJA20</f>
        <v>0</v>
      </c>
      <c r="HJB52" s="39">
        <f>Time!HJB20</f>
        <v>0</v>
      </c>
      <c r="HJC52" s="39">
        <f>Time!HJC20</f>
        <v>0</v>
      </c>
      <c r="HJD52" s="39">
        <f>Time!HJD20</f>
        <v>0</v>
      </c>
      <c r="HJE52" s="39">
        <f>Time!HJE20</f>
        <v>0</v>
      </c>
      <c r="HJF52" s="39">
        <f>Time!HJF20</f>
        <v>0</v>
      </c>
      <c r="HJG52" s="39">
        <f>Time!HJG20</f>
        <v>0</v>
      </c>
      <c r="HJH52" s="39">
        <f>Time!HJH20</f>
        <v>0</v>
      </c>
      <c r="HJI52" s="39">
        <f>Time!HJI20</f>
        <v>0</v>
      </c>
      <c r="HJJ52" s="39">
        <f>Time!HJJ20</f>
        <v>0</v>
      </c>
      <c r="HJK52" s="39">
        <f>Time!HJK20</f>
        <v>0</v>
      </c>
      <c r="HJL52" s="39">
        <f>Time!HJL20</f>
        <v>0</v>
      </c>
      <c r="HJM52" s="39">
        <f>Time!HJM20</f>
        <v>0</v>
      </c>
      <c r="HJN52" s="39">
        <f>Time!HJN20</f>
        <v>0</v>
      </c>
      <c r="HJO52" s="39">
        <f>Time!HJO20</f>
        <v>0</v>
      </c>
      <c r="HJP52" s="39">
        <f>Time!HJP20</f>
        <v>0</v>
      </c>
      <c r="HJQ52" s="39">
        <f>Time!HJQ20</f>
        <v>0</v>
      </c>
      <c r="HJR52" s="39">
        <f>Time!HJR20</f>
        <v>0</v>
      </c>
      <c r="HJS52" s="39">
        <f>Time!HJS20</f>
        <v>0</v>
      </c>
      <c r="HJT52" s="39">
        <f>Time!HJT20</f>
        <v>0</v>
      </c>
      <c r="HJU52" s="39">
        <f>Time!HJU20</f>
        <v>0</v>
      </c>
      <c r="HJV52" s="39">
        <f>Time!HJV20</f>
        <v>0</v>
      </c>
      <c r="HJW52" s="39">
        <f>Time!HJW20</f>
        <v>0</v>
      </c>
      <c r="HJX52" s="39">
        <f>Time!HJX20</f>
        <v>0</v>
      </c>
      <c r="HJY52" s="39">
        <f>Time!HJY20</f>
        <v>0</v>
      </c>
      <c r="HJZ52" s="39">
        <f>Time!HJZ20</f>
        <v>0</v>
      </c>
      <c r="HKA52" s="39">
        <f>Time!HKA20</f>
        <v>0</v>
      </c>
      <c r="HKB52" s="39">
        <f>Time!HKB20</f>
        <v>0</v>
      </c>
      <c r="HKC52" s="39">
        <f>Time!HKC20</f>
        <v>0</v>
      </c>
      <c r="HKD52" s="39">
        <f>Time!HKD20</f>
        <v>0</v>
      </c>
      <c r="HKE52" s="39">
        <f>Time!HKE20</f>
        <v>0</v>
      </c>
      <c r="HKF52" s="39">
        <f>Time!HKF20</f>
        <v>0</v>
      </c>
      <c r="HKG52" s="39">
        <f>Time!HKG20</f>
        <v>0</v>
      </c>
      <c r="HKH52" s="39">
        <f>Time!HKH20</f>
        <v>0</v>
      </c>
      <c r="HKI52" s="39">
        <f>Time!HKI20</f>
        <v>0</v>
      </c>
      <c r="HKJ52" s="39">
        <f>Time!HKJ20</f>
        <v>0</v>
      </c>
      <c r="HKK52" s="39">
        <f>Time!HKK20</f>
        <v>0</v>
      </c>
      <c r="HKL52" s="39">
        <f>Time!HKL20</f>
        <v>0</v>
      </c>
      <c r="HKM52" s="39">
        <f>Time!HKM20</f>
        <v>0</v>
      </c>
      <c r="HKN52" s="39">
        <f>Time!HKN20</f>
        <v>0</v>
      </c>
      <c r="HKO52" s="39">
        <f>Time!HKO20</f>
        <v>0</v>
      </c>
      <c r="HKP52" s="39">
        <f>Time!HKP20</f>
        <v>0</v>
      </c>
      <c r="HKQ52" s="39">
        <f>Time!HKQ20</f>
        <v>0</v>
      </c>
      <c r="HKR52" s="39">
        <f>Time!HKR20</f>
        <v>0</v>
      </c>
      <c r="HKS52" s="39">
        <f>Time!HKS20</f>
        <v>0</v>
      </c>
      <c r="HKT52" s="39">
        <f>Time!HKT20</f>
        <v>0</v>
      </c>
      <c r="HKU52" s="39">
        <f>Time!HKU20</f>
        <v>0</v>
      </c>
      <c r="HKV52" s="39">
        <f>Time!HKV20</f>
        <v>0</v>
      </c>
      <c r="HKW52" s="39">
        <f>Time!HKW20</f>
        <v>0</v>
      </c>
      <c r="HKX52" s="39">
        <f>Time!HKX20</f>
        <v>0</v>
      </c>
      <c r="HKY52" s="39">
        <f>Time!HKY20</f>
        <v>0</v>
      </c>
      <c r="HKZ52" s="39">
        <f>Time!HKZ20</f>
        <v>0</v>
      </c>
      <c r="HLA52" s="39">
        <f>Time!HLA20</f>
        <v>0</v>
      </c>
      <c r="HLB52" s="39">
        <f>Time!HLB20</f>
        <v>0</v>
      </c>
      <c r="HLC52" s="39">
        <f>Time!HLC20</f>
        <v>0</v>
      </c>
      <c r="HLD52" s="39">
        <f>Time!HLD20</f>
        <v>0</v>
      </c>
      <c r="HLE52" s="39">
        <f>Time!HLE20</f>
        <v>0</v>
      </c>
      <c r="HLF52" s="39">
        <f>Time!HLF20</f>
        <v>0</v>
      </c>
      <c r="HLG52" s="39">
        <f>Time!HLG20</f>
        <v>0</v>
      </c>
      <c r="HLH52" s="39">
        <f>Time!HLH20</f>
        <v>0</v>
      </c>
      <c r="HLI52" s="39">
        <f>Time!HLI20</f>
        <v>0</v>
      </c>
      <c r="HLJ52" s="39">
        <f>Time!HLJ20</f>
        <v>0</v>
      </c>
      <c r="HLK52" s="39">
        <f>Time!HLK20</f>
        <v>0</v>
      </c>
      <c r="HLL52" s="39">
        <f>Time!HLL20</f>
        <v>0</v>
      </c>
      <c r="HLM52" s="39">
        <f>Time!HLM20</f>
        <v>0</v>
      </c>
      <c r="HLN52" s="39">
        <f>Time!HLN20</f>
        <v>0</v>
      </c>
      <c r="HLO52" s="39">
        <f>Time!HLO20</f>
        <v>0</v>
      </c>
      <c r="HLP52" s="39">
        <f>Time!HLP20</f>
        <v>0</v>
      </c>
      <c r="HLQ52" s="39">
        <f>Time!HLQ20</f>
        <v>0</v>
      </c>
      <c r="HLR52" s="39">
        <f>Time!HLR20</f>
        <v>0</v>
      </c>
      <c r="HLS52" s="39">
        <f>Time!HLS20</f>
        <v>0</v>
      </c>
      <c r="HLT52" s="39">
        <f>Time!HLT20</f>
        <v>0</v>
      </c>
      <c r="HLU52" s="39">
        <f>Time!HLU20</f>
        <v>0</v>
      </c>
      <c r="HLV52" s="39">
        <f>Time!HLV20</f>
        <v>0</v>
      </c>
      <c r="HLW52" s="39">
        <f>Time!HLW20</f>
        <v>0</v>
      </c>
      <c r="HLX52" s="39">
        <f>Time!HLX20</f>
        <v>0</v>
      </c>
      <c r="HLY52" s="39">
        <f>Time!HLY20</f>
        <v>0</v>
      </c>
      <c r="HLZ52" s="39">
        <f>Time!HLZ20</f>
        <v>0</v>
      </c>
      <c r="HMA52" s="39">
        <f>Time!HMA20</f>
        <v>0</v>
      </c>
      <c r="HMB52" s="39">
        <f>Time!HMB20</f>
        <v>0</v>
      </c>
      <c r="HMC52" s="39">
        <f>Time!HMC20</f>
        <v>0</v>
      </c>
      <c r="HMD52" s="39">
        <f>Time!HMD20</f>
        <v>0</v>
      </c>
      <c r="HME52" s="39">
        <f>Time!HME20</f>
        <v>0</v>
      </c>
      <c r="HMF52" s="39">
        <f>Time!HMF20</f>
        <v>0</v>
      </c>
      <c r="HMG52" s="39">
        <f>Time!HMG20</f>
        <v>0</v>
      </c>
      <c r="HMH52" s="39">
        <f>Time!HMH20</f>
        <v>0</v>
      </c>
      <c r="HMI52" s="39">
        <f>Time!HMI20</f>
        <v>0</v>
      </c>
      <c r="HMJ52" s="39">
        <f>Time!HMJ20</f>
        <v>0</v>
      </c>
      <c r="HMK52" s="39">
        <f>Time!HMK20</f>
        <v>0</v>
      </c>
      <c r="HML52" s="39">
        <f>Time!HML20</f>
        <v>0</v>
      </c>
      <c r="HMM52" s="39">
        <f>Time!HMM20</f>
        <v>0</v>
      </c>
      <c r="HMN52" s="39">
        <f>Time!HMN20</f>
        <v>0</v>
      </c>
      <c r="HMO52" s="39">
        <f>Time!HMO20</f>
        <v>0</v>
      </c>
      <c r="HMP52" s="39">
        <f>Time!HMP20</f>
        <v>0</v>
      </c>
      <c r="HMQ52" s="39">
        <f>Time!HMQ20</f>
        <v>0</v>
      </c>
      <c r="HMR52" s="39">
        <f>Time!HMR20</f>
        <v>0</v>
      </c>
      <c r="HMS52" s="39">
        <f>Time!HMS20</f>
        <v>0</v>
      </c>
      <c r="HMT52" s="39">
        <f>Time!HMT20</f>
        <v>0</v>
      </c>
      <c r="HMU52" s="39">
        <f>Time!HMU20</f>
        <v>0</v>
      </c>
      <c r="HMV52" s="39">
        <f>Time!HMV20</f>
        <v>0</v>
      </c>
      <c r="HMW52" s="39">
        <f>Time!HMW20</f>
        <v>0</v>
      </c>
      <c r="HMX52" s="39">
        <f>Time!HMX20</f>
        <v>0</v>
      </c>
      <c r="HMY52" s="39">
        <f>Time!HMY20</f>
        <v>0</v>
      </c>
      <c r="HMZ52" s="39">
        <f>Time!HMZ20</f>
        <v>0</v>
      </c>
      <c r="HNA52" s="39">
        <f>Time!HNA20</f>
        <v>0</v>
      </c>
      <c r="HNB52" s="39">
        <f>Time!HNB20</f>
        <v>0</v>
      </c>
      <c r="HNC52" s="39">
        <f>Time!HNC20</f>
        <v>0</v>
      </c>
      <c r="HND52" s="39">
        <f>Time!HND20</f>
        <v>0</v>
      </c>
      <c r="HNE52" s="39">
        <f>Time!HNE20</f>
        <v>0</v>
      </c>
      <c r="HNF52" s="39">
        <f>Time!HNF20</f>
        <v>0</v>
      </c>
      <c r="HNG52" s="39">
        <f>Time!HNG20</f>
        <v>0</v>
      </c>
      <c r="HNH52" s="39">
        <f>Time!HNH20</f>
        <v>0</v>
      </c>
      <c r="HNI52" s="39">
        <f>Time!HNI20</f>
        <v>0</v>
      </c>
      <c r="HNJ52" s="39">
        <f>Time!HNJ20</f>
        <v>0</v>
      </c>
      <c r="HNK52" s="39">
        <f>Time!HNK20</f>
        <v>0</v>
      </c>
      <c r="HNL52" s="39">
        <f>Time!HNL20</f>
        <v>0</v>
      </c>
      <c r="HNM52" s="39">
        <f>Time!HNM20</f>
        <v>0</v>
      </c>
      <c r="HNN52" s="39">
        <f>Time!HNN20</f>
        <v>0</v>
      </c>
      <c r="HNO52" s="39">
        <f>Time!HNO20</f>
        <v>0</v>
      </c>
      <c r="HNP52" s="39">
        <f>Time!HNP20</f>
        <v>0</v>
      </c>
      <c r="HNQ52" s="39">
        <f>Time!HNQ20</f>
        <v>0</v>
      </c>
      <c r="HNR52" s="39">
        <f>Time!HNR20</f>
        <v>0</v>
      </c>
      <c r="HNS52" s="39">
        <f>Time!HNS20</f>
        <v>0</v>
      </c>
      <c r="HNT52" s="39">
        <f>Time!HNT20</f>
        <v>0</v>
      </c>
      <c r="HNU52" s="39">
        <f>Time!HNU20</f>
        <v>0</v>
      </c>
      <c r="HNV52" s="39">
        <f>Time!HNV20</f>
        <v>0</v>
      </c>
      <c r="HNW52" s="39">
        <f>Time!HNW20</f>
        <v>0</v>
      </c>
      <c r="HNX52" s="39">
        <f>Time!HNX20</f>
        <v>0</v>
      </c>
      <c r="HNY52" s="39">
        <f>Time!HNY20</f>
        <v>0</v>
      </c>
      <c r="HNZ52" s="39">
        <f>Time!HNZ20</f>
        <v>0</v>
      </c>
      <c r="HOA52" s="39">
        <f>Time!HOA20</f>
        <v>0</v>
      </c>
      <c r="HOB52" s="39">
        <f>Time!HOB20</f>
        <v>0</v>
      </c>
      <c r="HOC52" s="39">
        <f>Time!HOC20</f>
        <v>0</v>
      </c>
      <c r="HOD52" s="39">
        <f>Time!HOD20</f>
        <v>0</v>
      </c>
      <c r="HOE52" s="39">
        <f>Time!HOE20</f>
        <v>0</v>
      </c>
      <c r="HOF52" s="39">
        <f>Time!HOF20</f>
        <v>0</v>
      </c>
      <c r="HOG52" s="39">
        <f>Time!HOG20</f>
        <v>0</v>
      </c>
      <c r="HOH52" s="39">
        <f>Time!HOH20</f>
        <v>0</v>
      </c>
      <c r="HOI52" s="39">
        <f>Time!HOI20</f>
        <v>0</v>
      </c>
      <c r="HOJ52" s="39">
        <f>Time!HOJ20</f>
        <v>0</v>
      </c>
      <c r="HOK52" s="39">
        <f>Time!HOK20</f>
        <v>0</v>
      </c>
      <c r="HOL52" s="39">
        <f>Time!HOL20</f>
        <v>0</v>
      </c>
      <c r="HOM52" s="39">
        <f>Time!HOM20</f>
        <v>0</v>
      </c>
      <c r="HON52" s="39">
        <f>Time!HON20</f>
        <v>0</v>
      </c>
      <c r="HOO52" s="39">
        <f>Time!HOO20</f>
        <v>0</v>
      </c>
      <c r="HOP52" s="39">
        <f>Time!HOP20</f>
        <v>0</v>
      </c>
      <c r="HOQ52" s="39">
        <f>Time!HOQ20</f>
        <v>0</v>
      </c>
      <c r="HOR52" s="39">
        <f>Time!HOR20</f>
        <v>0</v>
      </c>
      <c r="HOS52" s="39">
        <f>Time!HOS20</f>
        <v>0</v>
      </c>
      <c r="HOT52" s="39">
        <f>Time!HOT20</f>
        <v>0</v>
      </c>
      <c r="HOU52" s="39">
        <f>Time!HOU20</f>
        <v>0</v>
      </c>
      <c r="HOV52" s="39">
        <f>Time!HOV20</f>
        <v>0</v>
      </c>
      <c r="HOW52" s="39">
        <f>Time!HOW20</f>
        <v>0</v>
      </c>
      <c r="HOX52" s="39">
        <f>Time!HOX20</f>
        <v>0</v>
      </c>
      <c r="HOY52" s="39">
        <f>Time!HOY20</f>
        <v>0</v>
      </c>
      <c r="HOZ52" s="39">
        <f>Time!HOZ20</f>
        <v>0</v>
      </c>
      <c r="HPA52" s="39">
        <f>Time!HPA20</f>
        <v>0</v>
      </c>
      <c r="HPB52" s="39">
        <f>Time!HPB20</f>
        <v>0</v>
      </c>
      <c r="HPC52" s="39">
        <f>Time!HPC20</f>
        <v>0</v>
      </c>
      <c r="HPD52" s="39">
        <f>Time!HPD20</f>
        <v>0</v>
      </c>
      <c r="HPE52" s="39">
        <f>Time!HPE20</f>
        <v>0</v>
      </c>
      <c r="HPF52" s="39">
        <f>Time!HPF20</f>
        <v>0</v>
      </c>
      <c r="HPG52" s="39">
        <f>Time!HPG20</f>
        <v>0</v>
      </c>
      <c r="HPH52" s="39">
        <f>Time!HPH20</f>
        <v>0</v>
      </c>
      <c r="HPI52" s="39">
        <f>Time!HPI20</f>
        <v>0</v>
      </c>
      <c r="HPJ52" s="39">
        <f>Time!HPJ20</f>
        <v>0</v>
      </c>
      <c r="HPK52" s="39">
        <f>Time!HPK20</f>
        <v>0</v>
      </c>
      <c r="HPL52" s="39">
        <f>Time!HPL20</f>
        <v>0</v>
      </c>
      <c r="HPM52" s="39">
        <f>Time!HPM20</f>
        <v>0</v>
      </c>
      <c r="HPN52" s="39">
        <f>Time!HPN20</f>
        <v>0</v>
      </c>
      <c r="HPO52" s="39">
        <f>Time!HPO20</f>
        <v>0</v>
      </c>
      <c r="HPP52" s="39">
        <f>Time!HPP20</f>
        <v>0</v>
      </c>
      <c r="HPQ52" s="39">
        <f>Time!HPQ20</f>
        <v>0</v>
      </c>
      <c r="HPR52" s="39">
        <f>Time!HPR20</f>
        <v>0</v>
      </c>
      <c r="HPS52" s="39">
        <f>Time!HPS20</f>
        <v>0</v>
      </c>
      <c r="HPT52" s="39">
        <f>Time!HPT20</f>
        <v>0</v>
      </c>
      <c r="HPU52" s="39">
        <f>Time!HPU20</f>
        <v>0</v>
      </c>
      <c r="HPV52" s="39">
        <f>Time!HPV20</f>
        <v>0</v>
      </c>
      <c r="HPW52" s="39">
        <f>Time!HPW20</f>
        <v>0</v>
      </c>
      <c r="HPX52" s="39">
        <f>Time!HPX20</f>
        <v>0</v>
      </c>
      <c r="HPY52" s="39">
        <f>Time!HPY20</f>
        <v>0</v>
      </c>
      <c r="HPZ52" s="39">
        <f>Time!HPZ20</f>
        <v>0</v>
      </c>
      <c r="HQA52" s="39">
        <f>Time!HQA20</f>
        <v>0</v>
      </c>
      <c r="HQB52" s="39">
        <f>Time!HQB20</f>
        <v>0</v>
      </c>
      <c r="HQC52" s="39">
        <f>Time!HQC20</f>
        <v>0</v>
      </c>
      <c r="HQD52" s="39">
        <f>Time!HQD20</f>
        <v>0</v>
      </c>
      <c r="HQE52" s="39">
        <f>Time!HQE20</f>
        <v>0</v>
      </c>
      <c r="HQF52" s="39">
        <f>Time!HQF20</f>
        <v>0</v>
      </c>
      <c r="HQG52" s="39">
        <f>Time!HQG20</f>
        <v>0</v>
      </c>
      <c r="HQH52" s="39">
        <f>Time!HQH20</f>
        <v>0</v>
      </c>
      <c r="HQI52" s="39">
        <f>Time!HQI20</f>
        <v>0</v>
      </c>
      <c r="HQJ52" s="39">
        <f>Time!HQJ20</f>
        <v>0</v>
      </c>
      <c r="HQK52" s="39">
        <f>Time!HQK20</f>
        <v>0</v>
      </c>
      <c r="HQL52" s="39">
        <f>Time!HQL20</f>
        <v>0</v>
      </c>
      <c r="HQM52" s="39">
        <f>Time!HQM20</f>
        <v>0</v>
      </c>
      <c r="HQN52" s="39">
        <f>Time!HQN20</f>
        <v>0</v>
      </c>
      <c r="HQO52" s="39">
        <f>Time!HQO20</f>
        <v>0</v>
      </c>
      <c r="HQP52" s="39">
        <f>Time!HQP20</f>
        <v>0</v>
      </c>
      <c r="HQQ52" s="39">
        <f>Time!HQQ20</f>
        <v>0</v>
      </c>
      <c r="HQR52" s="39">
        <f>Time!HQR20</f>
        <v>0</v>
      </c>
      <c r="HQS52" s="39">
        <f>Time!HQS20</f>
        <v>0</v>
      </c>
      <c r="HQT52" s="39">
        <f>Time!HQT20</f>
        <v>0</v>
      </c>
      <c r="HQU52" s="39">
        <f>Time!HQU20</f>
        <v>0</v>
      </c>
      <c r="HQV52" s="39">
        <f>Time!HQV20</f>
        <v>0</v>
      </c>
      <c r="HQW52" s="39">
        <f>Time!HQW20</f>
        <v>0</v>
      </c>
      <c r="HQX52" s="39">
        <f>Time!HQX20</f>
        <v>0</v>
      </c>
      <c r="HQY52" s="39">
        <f>Time!HQY20</f>
        <v>0</v>
      </c>
      <c r="HQZ52" s="39">
        <f>Time!HQZ20</f>
        <v>0</v>
      </c>
      <c r="HRA52" s="39">
        <f>Time!HRA20</f>
        <v>0</v>
      </c>
      <c r="HRB52" s="39">
        <f>Time!HRB20</f>
        <v>0</v>
      </c>
      <c r="HRC52" s="39">
        <f>Time!HRC20</f>
        <v>0</v>
      </c>
      <c r="HRD52" s="39">
        <f>Time!HRD20</f>
        <v>0</v>
      </c>
      <c r="HRE52" s="39">
        <f>Time!HRE20</f>
        <v>0</v>
      </c>
      <c r="HRF52" s="39">
        <f>Time!HRF20</f>
        <v>0</v>
      </c>
      <c r="HRG52" s="39">
        <f>Time!HRG20</f>
        <v>0</v>
      </c>
      <c r="HRH52" s="39">
        <f>Time!HRH20</f>
        <v>0</v>
      </c>
      <c r="HRI52" s="39">
        <f>Time!HRI20</f>
        <v>0</v>
      </c>
      <c r="HRJ52" s="39">
        <f>Time!HRJ20</f>
        <v>0</v>
      </c>
      <c r="HRK52" s="39">
        <f>Time!HRK20</f>
        <v>0</v>
      </c>
      <c r="HRL52" s="39">
        <f>Time!HRL20</f>
        <v>0</v>
      </c>
      <c r="HRM52" s="39">
        <f>Time!HRM20</f>
        <v>0</v>
      </c>
      <c r="HRN52" s="39">
        <f>Time!HRN20</f>
        <v>0</v>
      </c>
      <c r="HRO52" s="39">
        <f>Time!HRO20</f>
        <v>0</v>
      </c>
      <c r="HRP52" s="39">
        <f>Time!HRP20</f>
        <v>0</v>
      </c>
      <c r="HRQ52" s="39">
        <f>Time!HRQ20</f>
        <v>0</v>
      </c>
      <c r="HRR52" s="39">
        <f>Time!HRR20</f>
        <v>0</v>
      </c>
      <c r="HRS52" s="39">
        <f>Time!HRS20</f>
        <v>0</v>
      </c>
      <c r="HRT52" s="39">
        <f>Time!HRT20</f>
        <v>0</v>
      </c>
      <c r="HRU52" s="39">
        <f>Time!HRU20</f>
        <v>0</v>
      </c>
      <c r="HRV52" s="39">
        <f>Time!HRV20</f>
        <v>0</v>
      </c>
      <c r="HRW52" s="39">
        <f>Time!HRW20</f>
        <v>0</v>
      </c>
      <c r="HRX52" s="39">
        <f>Time!HRX20</f>
        <v>0</v>
      </c>
      <c r="HRY52" s="39">
        <f>Time!HRY20</f>
        <v>0</v>
      </c>
      <c r="HRZ52" s="39">
        <f>Time!HRZ20</f>
        <v>0</v>
      </c>
      <c r="HSA52" s="39">
        <f>Time!HSA20</f>
        <v>0</v>
      </c>
      <c r="HSB52" s="39">
        <f>Time!HSB20</f>
        <v>0</v>
      </c>
      <c r="HSC52" s="39">
        <f>Time!HSC20</f>
        <v>0</v>
      </c>
      <c r="HSD52" s="39">
        <f>Time!HSD20</f>
        <v>0</v>
      </c>
      <c r="HSE52" s="39">
        <f>Time!HSE20</f>
        <v>0</v>
      </c>
      <c r="HSF52" s="39">
        <f>Time!HSF20</f>
        <v>0</v>
      </c>
      <c r="HSG52" s="39">
        <f>Time!HSG20</f>
        <v>0</v>
      </c>
      <c r="HSH52" s="39">
        <f>Time!HSH20</f>
        <v>0</v>
      </c>
      <c r="HSI52" s="39">
        <f>Time!HSI20</f>
        <v>0</v>
      </c>
      <c r="HSJ52" s="39">
        <f>Time!HSJ20</f>
        <v>0</v>
      </c>
      <c r="HSK52" s="39">
        <f>Time!HSK20</f>
        <v>0</v>
      </c>
      <c r="HSL52" s="39">
        <f>Time!HSL20</f>
        <v>0</v>
      </c>
      <c r="HSM52" s="39">
        <f>Time!HSM20</f>
        <v>0</v>
      </c>
      <c r="HSN52" s="39">
        <f>Time!HSN20</f>
        <v>0</v>
      </c>
      <c r="HSO52" s="39">
        <f>Time!HSO20</f>
        <v>0</v>
      </c>
      <c r="HSP52" s="39">
        <f>Time!HSP20</f>
        <v>0</v>
      </c>
      <c r="HSQ52" s="39">
        <f>Time!HSQ20</f>
        <v>0</v>
      </c>
      <c r="HSR52" s="39">
        <f>Time!HSR20</f>
        <v>0</v>
      </c>
      <c r="HSS52" s="39">
        <f>Time!HSS20</f>
        <v>0</v>
      </c>
      <c r="HST52" s="39">
        <f>Time!HST20</f>
        <v>0</v>
      </c>
      <c r="HSU52" s="39">
        <f>Time!HSU20</f>
        <v>0</v>
      </c>
      <c r="HSV52" s="39">
        <f>Time!HSV20</f>
        <v>0</v>
      </c>
      <c r="HSW52" s="39">
        <f>Time!HSW20</f>
        <v>0</v>
      </c>
      <c r="HSX52" s="39">
        <f>Time!HSX20</f>
        <v>0</v>
      </c>
      <c r="HSY52" s="39">
        <f>Time!HSY20</f>
        <v>0</v>
      </c>
      <c r="HSZ52" s="39">
        <f>Time!HSZ20</f>
        <v>0</v>
      </c>
      <c r="HTA52" s="39">
        <f>Time!HTA20</f>
        <v>0</v>
      </c>
      <c r="HTB52" s="39">
        <f>Time!HTB20</f>
        <v>0</v>
      </c>
      <c r="HTC52" s="39">
        <f>Time!HTC20</f>
        <v>0</v>
      </c>
      <c r="HTD52" s="39">
        <f>Time!HTD20</f>
        <v>0</v>
      </c>
      <c r="HTE52" s="39">
        <f>Time!HTE20</f>
        <v>0</v>
      </c>
      <c r="HTF52" s="39">
        <f>Time!HTF20</f>
        <v>0</v>
      </c>
      <c r="HTG52" s="39">
        <f>Time!HTG20</f>
        <v>0</v>
      </c>
      <c r="HTH52" s="39">
        <f>Time!HTH20</f>
        <v>0</v>
      </c>
      <c r="HTI52" s="39">
        <f>Time!HTI20</f>
        <v>0</v>
      </c>
      <c r="HTJ52" s="39">
        <f>Time!HTJ20</f>
        <v>0</v>
      </c>
      <c r="HTK52" s="39">
        <f>Time!HTK20</f>
        <v>0</v>
      </c>
      <c r="HTL52" s="39">
        <f>Time!HTL20</f>
        <v>0</v>
      </c>
      <c r="HTM52" s="39">
        <f>Time!HTM20</f>
        <v>0</v>
      </c>
      <c r="HTN52" s="39">
        <f>Time!HTN20</f>
        <v>0</v>
      </c>
      <c r="HTO52" s="39">
        <f>Time!HTO20</f>
        <v>0</v>
      </c>
      <c r="HTP52" s="39">
        <f>Time!HTP20</f>
        <v>0</v>
      </c>
      <c r="HTQ52" s="39">
        <f>Time!HTQ20</f>
        <v>0</v>
      </c>
      <c r="HTR52" s="39">
        <f>Time!HTR20</f>
        <v>0</v>
      </c>
      <c r="HTS52" s="39">
        <f>Time!HTS20</f>
        <v>0</v>
      </c>
      <c r="HTT52" s="39">
        <f>Time!HTT20</f>
        <v>0</v>
      </c>
      <c r="HTU52" s="39">
        <f>Time!HTU20</f>
        <v>0</v>
      </c>
      <c r="HTV52" s="39">
        <f>Time!HTV20</f>
        <v>0</v>
      </c>
      <c r="HTW52" s="39">
        <f>Time!HTW20</f>
        <v>0</v>
      </c>
      <c r="HTX52" s="39">
        <f>Time!HTX20</f>
        <v>0</v>
      </c>
      <c r="HTY52" s="39">
        <f>Time!HTY20</f>
        <v>0</v>
      </c>
      <c r="HTZ52" s="39">
        <f>Time!HTZ20</f>
        <v>0</v>
      </c>
      <c r="HUA52" s="39">
        <f>Time!HUA20</f>
        <v>0</v>
      </c>
      <c r="HUB52" s="39">
        <f>Time!HUB20</f>
        <v>0</v>
      </c>
      <c r="HUC52" s="39">
        <f>Time!HUC20</f>
        <v>0</v>
      </c>
      <c r="HUD52" s="39">
        <f>Time!HUD20</f>
        <v>0</v>
      </c>
      <c r="HUE52" s="39">
        <f>Time!HUE20</f>
        <v>0</v>
      </c>
      <c r="HUF52" s="39">
        <f>Time!HUF20</f>
        <v>0</v>
      </c>
      <c r="HUG52" s="39">
        <f>Time!HUG20</f>
        <v>0</v>
      </c>
      <c r="HUH52" s="39">
        <f>Time!HUH20</f>
        <v>0</v>
      </c>
      <c r="HUI52" s="39">
        <f>Time!HUI20</f>
        <v>0</v>
      </c>
      <c r="HUJ52" s="39">
        <f>Time!HUJ20</f>
        <v>0</v>
      </c>
      <c r="HUK52" s="39">
        <f>Time!HUK20</f>
        <v>0</v>
      </c>
      <c r="HUL52" s="39">
        <f>Time!HUL20</f>
        <v>0</v>
      </c>
      <c r="HUM52" s="39">
        <f>Time!HUM20</f>
        <v>0</v>
      </c>
      <c r="HUN52" s="39">
        <f>Time!HUN20</f>
        <v>0</v>
      </c>
      <c r="HUO52" s="39">
        <f>Time!HUO20</f>
        <v>0</v>
      </c>
      <c r="HUP52" s="39">
        <f>Time!HUP20</f>
        <v>0</v>
      </c>
      <c r="HUQ52" s="39">
        <f>Time!HUQ20</f>
        <v>0</v>
      </c>
      <c r="HUR52" s="39">
        <f>Time!HUR20</f>
        <v>0</v>
      </c>
      <c r="HUS52" s="39">
        <f>Time!HUS20</f>
        <v>0</v>
      </c>
      <c r="HUT52" s="39">
        <f>Time!HUT20</f>
        <v>0</v>
      </c>
      <c r="HUU52" s="39">
        <f>Time!HUU20</f>
        <v>0</v>
      </c>
      <c r="HUV52" s="39">
        <f>Time!HUV20</f>
        <v>0</v>
      </c>
      <c r="HUW52" s="39">
        <f>Time!HUW20</f>
        <v>0</v>
      </c>
      <c r="HUX52" s="39">
        <f>Time!HUX20</f>
        <v>0</v>
      </c>
      <c r="HUY52" s="39">
        <f>Time!HUY20</f>
        <v>0</v>
      </c>
      <c r="HUZ52" s="39">
        <f>Time!HUZ20</f>
        <v>0</v>
      </c>
      <c r="HVA52" s="39">
        <f>Time!HVA20</f>
        <v>0</v>
      </c>
      <c r="HVB52" s="39">
        <f>Time!HVB20</f>
        <v>0</v>
      </c>
      <c r="HVC52" s="39">
        <f>Time!HVC20</f>
        <v>0</v>
      </c>
      <c r="HVD52" s="39">
        <f>Time!HVD20</f>
        <v>0</v>
      </c>
      <c r="HVE52" s="39">
        <f>Time!HVE20</f>
        <v>0</v>
      </c>
      <c r="HVF52" s="39">
        <f>Time!HVF20</f>
        <v>0</v>
      </c>
      <c r="HVG52" s="39">
        <f>Time!HVG20</f>
        <v>0</v>
      </c>
      <c r="HVH52" s="39">
        <f>Time!HVH20</f>
        <v>0</v>
      </c>
      <c r="HVI52" s="39">
        <f>Time!HVI20</f>
        <v>0</v>
      </c>
      <c r="HVJ52" s="39">
        <f>Time!HVJ20</f>
        <v>0</v>
      </c>
      <c r="HVK52" s="39">
        <f>Time!HVK20</f>
        <v>0</v>
      </c>
      <c r="HVL52" s="39">
        <f>Time!HVL20</f>
        <v>0</v>
      </c>
      <c r="HVM52" s="39">
        <f>Time!HVM20</f>
        <v>0</v>
      </c>
      <c r="HVN52" s="39">
        <f>Time!HVN20</f>
        <v>0</v>
      </c>
      <c r="HVO52" s="39">
        <f>Time!HVO20</f>
        <v>0</v>
      </c>
      <c r="HVP52" s="39">
        <f>Time!HVP20</f>
        <v>0</v>
      </c>
      <c r="HVQ52" s="39">
        <f>Time!HVQ20</f>
        <v>0</v>
      </c>
      <c r="HVR52" s="39">
        <f>Time!HVR20</f>
        <v>0</v>
      </c>
      <c r="HVS52" s="39">
        <f>Time!HVS20</f>
        <v>0</v>
      </c>
      <c r="HVT52" s="39">
        <f>Time!HVT20</f>
        <v>0</v>
      </c>
      <c r="HVU52" s="39">
        <f>Time!HVU20</f>
        <v>0</v>
      </c>
      <c r="HVV52" s="39">
        <f>Time!HVV20</f>
        <v>0</v>
      </c>
      <c r="HVW52" s="39">
        <f>Time!HVW20</f>
        <v>0</v>
      </c>
      <c r="HVX52" s="39">
        <f>Time!HVX20</f>
        <v>0</v>
      </c>
      <c r="HVY52" s="39">
        <f>Time!HVY20</f>
        <v>0</v>
      </c>
      <c r="HVZ52" s="39">
        <f>Time!HVZ20</f>
        <v>0</v>
      </c>
      <c r="HWA52" s="39">
        <f>Time!HWA20</f>
        <v>0</v>
      </c>
      <c r="HWB52" s="39">
        <f>Time!HWB20</f>
        <v>0</v>
      </c>
      <c r="HWC52" s="39">
        <f>Time!HWC20</f>
        <v>0</v>
      </c>
      <c r="HWD52" s="39">
        <f>Time!HWD20</f>
        <v>0</v>
      </c>
      <c r="HWE52" s="39">
        <f>Time!HWE20</f>
        <v>0</v>
      </c>
      <c r="HWF52" s="39">
        <f>Time!HWF20</f>
        <v>0</v>
      </c>
      <c r="HWG52" s="39">
        <f>Time!HWG20</f>
        <v>0</v>
      </c>
      <c r="HWH52" s="39">
        <f>Time!HWH20</f>
        <v>0</v>
      </c>
      <c r="HWI52" s="39">
        <f>Time!HWI20</f>
        <v>0</v>
      </c>
      <c r="HWJ52" s="39">
        <f>Time!HWJ20</f>
        <v>0</v>
      </c>
      <c r="HWK52" s="39">
        <f>Time!HWK20</f>
        <v>0</v>
      </c>
      <c r="HWL52" s="39">
        <f>Time!HWL20</f>
        <v>0</v>
      </c>
      <c r="HWM52" s="39">
        <f>Time!HWM20</f>
        <v>0</v>
      </c>
      <c r="HWN52" s="39">
        <f>Time!HWN20</f>
        <v>0</v>
      </c>
      <c r="HWO52" s="39">
        <f>Time!HWO20</f>
        <v>0</v>
      </c>
      <c r="HWP52" s="39">
        <f>Time!HWP20</f>
        <v>0</v>
      </c>
      <c r="HWQ52" s="39">
        <f>Time!HWQ20</f>
        <v>0</v>
      </c>
      <c r="HWR52" s="39">
        <f>Time!HWR20</f>
        <v>0</v>
      </c>
      <c r="HWS52" s="39">
        <f>Time!HWS20</f>
        <v>0</v>
      </c>
      <c r="HWT52" s="39">
        <f>Time!HWT20</f>
        <v>0</v>
      </c>
      <c r="HWU52" s="39">
        <f>Time!HWU20</f>
        <v>0</v>
      </c>
      <c r="HWV52" s="39">
        <f>Time!HWV20</f>
        <v>0</v>
      </c>
      <c r="HWW52" s="39">
        <f>Time!HWW20</f>
        <v>0</v>
      </c>
      <c r="HWX52" s="39">
        <f>Time!HWX20</f>
        <v>0</v>
      </c>
      <c r="HWY52" s="39">
        <f>Time!HWY20</f>
        <v>0</v>
      </c>
      <c r="HWZ52" s="39">
        <f>Time!HWZ20</f>
        <v>0</v>
      </c>
      <c r="HXA52" s="39">
        <f>Time!HXA20</f>
        <v>0</v>
      </c>
      <c r="HXB52" s="39">
        <f>Time!HXB20</f>
        <v>0</v>
      </c>
      <c r="HXC52" s="39">
        <f>Time!HXC20</f>
        <v>0</v>
      </c>
      <c r="HXD52" s="39">
        <f>Time!HXD20</f>
        <v>0</v>
      </c>
      <c r="HXE52" s="39">
        <f>Time!HXE20</f>
        <v>0</v>
      </c>
      <c r="HXF52" s="39">
        <f>Time!HXF20</f>
        <v>0</v>
      </c>
      <c r="HXG52" s="39">
        <f>Time!HXG20</f>
        <v>0</v>
      </c>
      <c r="HXH52" s="39">
        <f>Time!HXH20</f>
        <v>0</v>
      </c>
      <c r="HXI52" s="39">
        <f>Time!HXI20</f>
        <v>0</v>
      </c>
      <c r="HXJ52" s="39">
        <f>Time!HXJ20</f>
        <v>0</v>
      </c>
      <c r="HXK52" s="39">
        <f>Time!HXK20</f>
        <v>0</v>
      </c>
      <c r="HXL52" s="39">
        <f>Time!HXL20</f>
        <v>0</v>
      </c>
      <c r="HXM52" s="39">
        <f>Time!HXM20</f>
        <v>0</v>
      </c>
      <c r="HXN52" s="39">
        <f>Time!HXN20</f>
        <v>0</v>
      </c>
      <c r="HXO52" s="39">
        <f>Time!HXO20</f>
        <v>0</v>
      </c>
      <c r="HXP52" s="39">
        <f>Time!HXP20</f>
        <v>0</v>
      </c>
      <c r="HXQ52" s="39">
        <f>Time!HXQ20</f>
        <v>0</v>
      </c>
      <c r="HXR52" s="39">
        <f>Time!HXR20</f>
        <v>0</v>
      </c>
      <c r="HXS52" s="39">
        <f>Time!HXS20</f>
        <v>0</v>
      </c>
      <c r="HXT52" s="39">
        <f>Time!HXT20</f>
        <v>0</v>
      </c>
      <c r="HXU52" s="39">
        <f>Time!HXU20</f>
        <v>0</v>
      </c>
      <c r="HXV52" s="39">
        <f>Time!HXV20</f>
        <v>0</v>
      </c>
      <c r="HXW52" s="39">
        <f>Time!HXW20</f>
        <v>0</v>
      </c>
      <c r="HXX52" s="39">
        <f>Time!HXX20</f>
        <v>0</v>
      </c>
      <c r="HXY52" s="39">
        <f>Time!HXY20</f>
        <v>0</v>
      </c>
      <c r="HXZ52" s="39">
        <f>Time!HXZ20</f>
        <v>0</v>
      </c>
      <c r="HYA52" s="39">
        <f>Time!HYA20</f>
        <v>0</v>
      </c>
      <c r="HYB52" s="39">
        <f>Time!HYB20</f>
        <v>0</v>
      </c>
      <c r="HYC52" s="39">
        <f>Time!HYC20</f>
        <v>0</v>
      </c>
      <c r="HYD52" s="39">
        <f>Time!HYD20</f>
        <v>0</v>
      </c>
      <c r="HYE52" s="39">
        <f>Time!HYE20</f>
        <v>0</v>
      </c>
      <c r="HYF52" s="39">
        <f>Time!HYF20</f>
        <v>0</v>
      </c>
      <c r="HYG52" s="39">
        <f>Time!HYG20</f>
        <v>0</v>
      </c>
      <c r="HYH52" s="39">
        <f>Time!HYH20</f>
        <v>0</v>
      </c>
      <c r="HYI52" s="39">
        <f>Time!HYI20</f>
        <v>0</v>
      </c>
      <c r="HYJ52" s="39">
        <f>Time!HYJ20</f>
        <v>0</v>
      </c>
      <c r="HYK52" s="39">
        <f>Time!HYK20</f>
        <v>0</v>
      </c>
      <c r="HYL52" s="39">
        <f>Time!HYL20</f>
        <v>0</v>
      </c>
      <c r="HYM52" s="39">
        <f>Time!HYM20</f>
        <v>0</v>
      </c>
      <c r="HYN52" s="39">
        <f>Time!HYN20</f>
        <v>0</v>
      </c>
      <c r="HYO52" s="39">
        <f>Time!HYO20</f>
        <v>0</v>
      </c>
      <c r="HYP52" s="39">
        <f>Time!HYP20</f>
        <v>0</v>
      </c>
      <c r="HYQ52" s="39">
        <f>Time!HYQ20</f>
        <v>0</v>
      </c>
      <c r="HYR52" s="39">
        <f>Time!HYR20</f>
        <v>0</v>
      </c>
      <c r="HYS52" s="39">
        <f>Time!HYS20</f>
        <v>0</v>
      </c>
      <c r="HYT52" s="39">
        <f>Time!HYT20</f>
        <v>0</v>
      </c>
      <c r="HYU52" s="39">
        <f>Time!HYU20</f>
        <v>0</v>
      </c>
      <c r="HYV52" s="39">
        <f>Time!HYV20</f>
        <v>0</v>
      </c>
      <c r="HYW52" s="39">
        <f>Time!HYW20</f>
        <v>0</v>
      </c>
      <c r="HYX52" s="39">
        <f>Time!HYX20</f>
        <v>0</v>
      </c>
      <c r="HYY52" s="39">
        <f>Time!HYY20</f>
        <v>0</v>
      </c>
      <c r="HYZ52" s="39">
        <f>Time!HYZ20</f>
        <v>0</v>
      </c>
      <c r="HZA52" s="39">
        <f>Time!HZA20</f>
        <v>0</v>
      </c>
      <c r="HZB52" s="39">
        <f>Time!HZB20</f>
        <v>0</v>
      </c>
      <c r="HZC52" s="39">
        <f>Time!HZC20</f>
        <v>0</v>
      </c>
      <c r="HZD52" s="39">
        <f>Time!HZD20</f>
        <v>0</v>
      </c>
      <c r="HZE52" s="39">
        <f>Time!HZE20</f>
        <v>0</v>
      </c>
      <c r="HZF52" s="39">
        <f>Time!HZF20</f>
        <v>0</v>
      </c>
      <c r="HZG52" s="39">
        <f>Time!HZG20</f>
        <v>0</v>
      </c>
      <c r="HZH52" s="39">
        <f>Time!HZH20</f>
        <v>0</v>
      </c>
      <c r="HZI52" s="39">
        <f>Time!HZI20</f>
        <v>0</v>
      </c>
      <c r="HZJ52" s="39">
        <f>Time!HZJ20</f>
        <v>0</v>
      </c>
      <c r="HZK52" s="39">
        <f>Time!HZK20</f>
        <v>0</v>
      </c>
      <c r="HZL52" s="39">
        <f>Time!HZL20</f>
        <v>0</v>
      </c>
      <c r="HZM52" s="39">
        <f>Time!HZM20</f>
        <v>0</v>
      </c>
      <c r="HZN52" s="39">
        <f>Time!HZN20</f>
        <v>0</v>
      </c>
      <c r="HZO52" s="39">
        <f>Time!HZO20</f>
        <v>0</v>
      </c>
      <c r="HZP52" s="39">
        <f>Time!HZP20</f>
        <v>0</v>
      </c>
      <c r="HZQ52" s="39">
        <f>Time!HZQ20</f>
        <v>0</v>
      </c>
      <c r="HZR52" s="39">
        <f>Time!HZR20</f>
        <v>0</v>
      </c>
      <c r="HZS52" s="39">
        <f>Time!HZS20</f>
        <v>0</v>
      </c>
      <c r="HZT52" s="39">
        <f>Time!HZT20</f>
        <v>0</v>
      </c>
      <c r="HZU52" s="39">
        <f>Time!HZU20</f>
        <v>0</v>
      </c>
      <c r="HZV52" s="39">
        <f>Time!HZV20</f>
        <v>0</v>
      </c>
      <c r="HZW52" s="39">
        <f>Time!HZW20</f>
        <v>0</v>
      </c>
      <c r="HZX52" s="39">
        <f>Time!HZX20</f>
        <v>0</v>
      </c>
      <c r="HZY52" s="39">
        <f>Time!HZY20</f>
        <v>0</v>
      </c>
      <c r="HZZ52" s="39">
        <f>Time!HZZ20</f>
        <v>0</v>
      </c>
      <c r="IAA52" s="39">
        <f>Time!IAA20</f>
        <v>0</v>
      </c>
      <c r="IAB52" s="39">
        <f>Time!IAB20</f>
        <v>0</v>
      </c>
      <c r="IAC52" s="39">
        <f>Time!IAC20</f>
        <v>0</v>
      </c>
      <c r="IAD52" s="39">
        <f>Time!IAD20</f>
        <v>0</v>
      </c>
      <c r="IAE52" s="39">
        <f>Time!IAE20</f>
        <v>0</v>
      </c>
      <c r="IAF52" s="39">
        <f>Time!IAF20</f>
        <v>0</v>
      </c>
      <c r="IAG52" s="39">
        <f>Time!IAG20</f>
        <v>0</v>
      </c>
      <c r="IAH52" s="39">
        <f>Time!IAH20</f>
        <v>0</v>
      </c>
      <c r="IAI52" s="39">
        <f>Time!IAI20</f>
        <v>0</v>
      </c>
      <c r="IAJ52" s="39">
        <f>Time!IAJ20</f>
        <v>0</v>
      </c>
      <c r="IAK52" s="39">
        <f>Time!IAK20</f>
        <v>0</v>
      </c>
      <c r="IAL52" s="39">
        <f>Time!IAL20</f>
        <v>0</v>
      </c>
      <c r="IAM52" s="39">
        <f>Time!IAM20</f>
        <v>0</v>
      </c>
      <c r="IAN52" s="39">
        <f>Time!IAN20</f>
        <v>0</v>
      </c>
      <c r="IAO52" s="39">
        <f>Time!IAO20</f>
        <v>0</v>
      </c>
      <c r="IAP52" s="39">
        <f>Time!IAP20</f>
        <v>0</v>
      </c>
      <c r="IAQ52" s="39">
        <f>Time!IAQ20</f>
        <v>0</v>
      </c>
      <c r="IAR52" s="39">
        <f>Time!IAR20</f>
        <v>0</v>
      </c>
      <c r="IAS52" s="39">
        <f>Time!IAS20</f>
        <v>0</v>
      </c>
      <c r="IAT52" s="39">
        <f>Time!IAT20</f>
        <v>0</v>
      </c>
      <c r="IAU52" s="39">
        <f>Time!IAU20</f>
        <v>0</v>
      </c>
      <c r="IAV52" s="39">
        <f>Time!IAV20</f>
        <v>0</v>
      </c>
      <c r="IAW52" s="39">
        <f>Time!IAW20</f>
        <v>0</v>
      </c>
      <c r="IAX52" s="39">
        <f>Time!IAX20</f>
        <v>0</v>
      </c>
      <c r="IAY52" s="39">
        <f>Time!IAY20</f>
        <v>0</v>
      </c>
      <c r="IAZ52" s="39">
        <f>Time!IAZ20</f>
        <v>0</v>
      </c>
      <c r="IBA52" s="39">
        <f>Time!IBA20</f>
        <v>0</v>
      </c>
      <c r="IBB52" s="39">
        <f>Time!IBB20</f>
        <v>0</v>
      </c>
      <c r="IBC52" s="39">
        <f>Time!IBC20</f>
        <v>0</v>
      </c>
      <c r="IBD52" s="39">
        <f>Time!IBD20</f>
        <v>0</v>
      </c>
      <c r="IBE52" s="39">
        <f>Time!IBE20</f>
        <v>0</v>
      </c>
      <c r="IBF52" s="39">
        <f>Time!IBF20</f>
        <v>0</v>
      </c>
      <c r="IBG52" s="39">
        <f>Time!IBG20</f>
        <v>0</v>
      </c>
      <c r="IBH52" s="39">
        <f>Time!IBH20</f>
        <v>0</v>
      </c>
      <c r="IBI52" s="39">
        <f>Time!IBI20</f>
        <v>0</v>
      </c>
      <c r="IBJ52" s="39">
        <f>Time!IBJ20</f>
        <v>0</v>
      </c>
      <c r="IBK52" s="39">
        <f>Time!IBK20</f>
        <v>0</v>
      </c>
      <c r="IBL52" s="39">
        <f>Time!IBL20</f>
        <v>0</v>
      </c>
      <c r="IBM52" s="39">
        <f>Time!IBM20</f>
        <v>0</v>
      </c>
      <c r="IBN52" s="39">
        <f>Time!IBN20</f>
        <v>0</v>
      </c>
      <c r="IBO52" s="39">
        <f>Time!IBO20</f>
        <v>0</v>
      </c>
      <c r="IBP52" s="39">
        <f>Time!IBP20</f>
        <v>0</v>
      </c>
      <c r="IBQ52" s="39">
        <f>Time!IBQ20</f>
        <v>0</v>
      </c>
      <c r="IBR52" s="39">
        <f>Time!IBR20</f>
        <v>0</v>
      </c>
      <c r="IBS52" s="39">
        <f>Time!IBS20</f>
        <v>0</v>
      </c>
      <c r="IBT52" s="39">
        <f>Time!IBT20</f>
        <v>0</v>
      </c>
      <c r="IBU52" s="39">
        <f>Time!IBU20</f>
        <v>0</v>
      </c>
      <c r="IBV52" s="39">
        <f>Time!IBV20</f>
        <v>0</v>
      </c>
      <c r="IBW52" s="39">
        <f>Time!IBW20</f>
        <v>0</v>
      </c>
      <c r="IBX52" s="39">
        <f>Time!IBX20</f>
        <v>0</v>
      </c>
      <c r="IBY52" s="39">
        <f>Time!IBY20</f>
        <v>0</v>
      </c>
      <c r="IBZ52" s="39">
        <f>Time!IBZ20</f>
        <v>0</v>
      </c>
      <c r="ICA52" s="39">
        <f>Time!ICA20</f>
        <v>0</v>
      </c>
      <c r="ICB52" s="39">
        <f>Time!ICB20</f>
        <v>0</v>
      </c>
      <c r="ICC52" s="39">
        <f>Time!ICC20</f>
        <v>0</v>
      </c>
      <c r="ICD52" s="39">
        <f>Time!ICD20</f>
        <v>0</v>
      </c>
      <c r="ICE52" s="39">
        <f>Time!ICE20</f>
        <v>0</v>
      </c>
      <c r="ICF52" s="39">
        <f>Time!ICF20</f>
        <v>0</v>
      </c>
      <c r="ICG52" s="39">
        <f>Time!ICG20</f>
        <v>0</v>
      </c>
      <c r="ICH52" s="39">
        <f>Time!ICH20</f>
        <v>0</v>
      </c>
      <c r="ICI52" s="39">
        <f>Time!ICI20</f>
        <v>0</v>
      </c>
      <c r="ICJ52" s="39">
        <f>Time!ICJ20</f>
        <v>0</v>
      </c>
      <c r="ICK52" s="39">
        <f>Time!ICK20</f>
        <v>0</v>
      </c>
      <c r="ICL52" s="39">
        <f>Time!ICL20</f>
        <v>0</v>
      </c>
      <c r="ICM52" s="39">
        <f>Time!ICM20</f>
        <v>0</v>
      </c>
      <c r="ICN52" s="39">
        <f>Time!ICN20</f>
        <v>0</v>
      </c>
      <c r="ICO52" s="39">
        <f>Time!ICO20</f>
        <v>0</v>
      </c>
      <c r="ICP52" s="39">
        <f>Time!ICP20</f>
        <v>0</v>
      </c>
      <c r="ICQ52" s="39">
        <f>Time!ICQ20</f>
        <v>0</v>
      </c>
      <c r="ICR52" s="39">
        <f>Time!ICR20</f>
        <v>0</v>
      </c>
      <c r="ICS52" s="39">
        <f>Time!ICS20</f>
        <v>0</v>
      </c>
      <c r="ICT52" s="39">
        <f>Time!ICT20</f>
        <v>0</v>
      </c>
      <c r="ICU52" s="39">
        <f>Time!ICU20</f>
        <v>0</v>
      </c>
      <c r="ICV52" s="39">
        <f>Time!ICV20</f>
        <v>0</v>
      </c>
      <c r="ICW52" s="39">
        <f>Time!ICW20</f>
        <v>0</v>
      </c>
      <c r="ICX52" s="39">
        <f>Time!ICX20</f>
        <v>0</v>
      </c>
      <c r="ICY52" s="39">
        <f>Time!ICY20</f>
        <v>0</v>
      </c>
      <c r="ICZ52" s="39">
        <f>Time!ICZ20</f>
        <v>0</v>
      </c>
      <c r="IDA52" s="39">
        <f>Time!IDA20</f>
        <v>0</v>
      </c>
      <c r="IDB52" s="39">
        <f>Time!IDB20</f>
        <v>0</v>
      </c>
      <c r="IDC52" s="39">
        <f>Time!IDC20</f>
        <v>0</v>
      </c>
      <c r="IDD52" s="39">
        <f>Time!IDD20</f>
        <v>0</v>
      </c>
      <c r="IDE52" s="39">
        <f>Time!IDE20</f>
        <v>0</v>
      </c>
      <c r="IDF52" s="39">
        <f>Time!IDF20</f>
        <v>0</v>
      </c>
      <c r="IDG52" s="39">
        <f>Time!IDG20</f>
        <v>0</v>
      </c>
      <c r="IDH52" s="39">
        <f>Time!IDH20</f>
        <v>0</v>
      </c>
      <c r="IDI52" s="39">
        <f>Time!IDI20</f>
        <v>0</v>
      </c>
      <c r="IDJ52" s="39">
        <f>Time!IDJ20</f>
        <v>0</v>
      </c>
      <c r="IDK52" s="39">
        <f>Time!IDK20</f>
        <v>0</v>
      </c>
      <c r="IDL52" s="39">
        <f>Time!IDL20</f>
        <v>0</v>
      </c>
      <c r="IDM52" s="39">
        <f>Time!IDM20</f>
        <v>0</v>
      </c>
      <c r="IDN52" s="39">
        <f>Time!IDN20</f>
        <v>0</v>
      </c>
      <c r="IDO52" s="39">
        <f>Time!IDO20</f>
        <v>0</v>
      </c>
      <c r="IDP52" s="39">
        <f>Time!IDP20</f>
        <v>0</v>
      </c>
      <c r="IDQ52" s="39">
        <f>Time!IDQ20</f>
        <v>0</v>
      </c>
      <c r="IDR52" s="39">
        <f>Time!IDR20</f>
        <v>0</v>
      </c>
      <c r="IDS52" s="39">
        <f>Time!IDS20</f>
        <v>0</v>
      </c>
      <c r="IDT52" s="39">
        <f>Time!IDT20</f>
        <v>0</v>
      </c>
      <c r="IDU52" s="39">
        <f>Time!IDU20</f>
        <v>0</v>
      </c>
      <c r="IDV52" s="39">
        <f>Time!IDV20</f>
        <v>0</v>
      </c>
      <c r="IDW52" s="39">
        <f>Time!IDW20</f>
        <v>0</v>
      </c>
      <c r="IDX52" s="39">
        <f>Time!IDX20</f>
        <v>0</v>
      </c>
      <c r="IDY52" s="39">
        <f>Time!IDY20</f>
        <v>0</v>
      </c>
      <c r="IDZ52" s="39">
        <f>Time!IDZ20</f>
        <v>0</v>
      </c>
      <c r="IEA52" s="39">
        <f>Time!IEA20</f>
        <v>0</v>
      </c>
      <c r="IEB52" s="39">
        <f>Time!IEB20</f>
        <v>0</v>
      </c>
      <c r="IEC52" s="39">
        <f>Time!IEC20</f>
        <v>0</v>
      </c>
      <c r="IED52" s="39">
        <f>Time!IED20</f>
        <v>0</v>
      </c>
      <c r="IEE52" s="39">
        <f>Time!IEE20</f>
        <v>0</v>
      </c>
      <c r="IEF52" s="39">
        <f>Time!IEF20</f>
        <v>0</v>
      </c>
      <c r="IEG52" s="39">
        <f>Time!IEG20</f>
        <v>0</v>
      </c>
      <c r="IEH52" s="39">
        <f>Time!IEH20</f>
        <v>0</v>
      </c>
      <c r="IEI52" s="39">
        <f>Time!IEI20</f>
        <v>0</v>
      </c>
      <c r="IEJ52" s="39">
        <f>Time!IEJ20</f>
        <v>0</v>
      </c>
      <c r="IEK52" s="39">
        <f>Time!IEK20</f>
        <v>0</v>
      </c>
      <c r="IEL52" s="39">
        <f>Time!IEL20</f>
        <v>0</v>
      </c>
      <c r="IEM52" s="39">
        <f>Time!IEM20</f>
        <v>0</v>
      </c>
      <c r="IEN52" s="39">
        <f>Time!IEN20</f>
        <v>0</v>
      </c>
      <c r="IEO52" s="39">
        <f>Time!IEO20</f>
        <v>0</v>
      </c>
      <c r="IEP52" s="39">
        <f>Time!IEP20</f>
        <v>0</v>
      </c>
      <c r="IEQ52" s="39">
        <f>Time!IEQ20</f>
        <v>0</v>
      </c>
      <c r="IER52" s="39">
        <f>Time!IER20</f>
        <v>0</v>
      </c>
      <c r="IES52" s="39">
        <f>Time!IES20</f>
        <v>0</v>
      </c>
      <c r="IET52" s="39">
        <f>Time!IET20</f>
        <v>0</v>
      </c>
      <c r="IEU52" s="39">
        <f>Time!IEU20</f>
        <v>0</v>
      </c>
      <c r="IEV52" s="39">
        <f>Time!IEV20</f>
        <v>0</v>
      </c>
      <c r="IEW52" s="39">
        <f>Time!IEW20</f>
        <v>0</v>
      </c>
      <c r="IEX52" s="39">
        <f>Time!IEX20</f>
        <v>0</v>
      </c>
      <c r="IEY52" s="39">
        <f>Time!IEY20</f>
        <v>0</v>
      </c>
      <c r="IEZ52" s="39">
        <f>Time!IEZ20</f>
        <v>0</v>
      </c>
      <c r="IFA52" s="39">
        <f>Time!IFA20</f>
        <v>0</v>
      </c>
      <c r="IFB52" s="39">
        <f>Time!IFB20</f>
        <v>0</v>
      </c>
      <c r="IFC52" s="39">
        <f>Time!IFC20</f>
        <v>0</v>
      </c>
      <c r="IFD52" s="39">
        <f>Time!IFD20</f>
        <v>0</v>
      </c>
      <c r="IFE52" s="39">
        <f>Time!IFE20</f>
        <v>0</v>
      </c>
      <c r="IFF52" s="39">
        <f>Time!IFF20</f>
        <v>0</v>
      </c>
      <c r="IFG52" s="39">
        <f>Time!IFG20</f>
        <v>0</v>
      </c>
      <c r="IFH52" s="39">
        <f>Time!IFH20</f>
        <v>0</v>
      </c>
      <c r="IFI52" s="39">
        <f>Time!IFI20</f>
        <v>0</v>
      </c>
      <c r="IFJ52" s="39">
        <f>Time!IFJ20</f>
        <v>0</v>
      </c>
      <c r="IFK52" s="39">
        <f>Time!IFK20</f>
        <v>0</v>
      </c>
      <c r="IFL52" s="39">
        <f>Time!IFL20</f>
        <v>0</v>
      </c>
      <c r="IFM52" s="39">
        <f>Time!IFM20</f>
        <v>0</v>
      </c>
      <c r="IFN52" s="39">
        <f>Time!IFN20</f>
        <v>0</v>
      </c>
      <c r="IFO52" s="39">
        <f>Time!IFO20</f>
        <v>0</v>
      </c>
      <c r="IFP52" s="39">
        <f>Time!IFP20</f>
        <v>0</v>
      </c>
      <c r="IFQ52" s="39">
        <f>Time!IFQ20</f>
        <v>0</v>
      </c>
      <c r="IFR52" s="39">
        <f>Time!IFR20</f>
        <v>0</v>
      </c>
      <c r="IFS52" s="39">
        <f>Time!IFS20</f>
        <v>0</v>
      </c>
      <c r="IFT52" s="39">
        <f>Time!IFT20</f>
        <v>0</v>
      </c>
      <c r="IFU52" s="39">
        <f>Time!IFU20</f>
        <v>0</v>
      </c>
      <c r="IFV52" s="39">
        <f>Time!IFV20</f>
        <v>0</v>
      </c>
      <c r="IFW52" s="39">
        <f>Time!IFW20</f>
        <v>0</v>
      </c>
      <c r="IFX52" s="39">
        <f>Time!IFX20</f>
        <v>0</v>
      </c>
      <c r="IFY52" s="39">
        <f>Time!IFY20</f>
        <v>0</v>
      </c>
      <c r="IFZ52" s="39">
        <f>Time!IFZ20</f>
        <v>0</v>
      </c>
      <c r="IGA52" s="39">
        <f>Time!IGA20</f>
        <v>0</v>
      </c>
      <c r="IGB52" s="39">
        <f>Time!IGB20</f>
        <v>0</v>
      </c>
      <c r="IGC52" s="39">
        <f>Time!IGC20</f>
        <v>0</v>
      </c>
      <c r="IGD52" s="39">
        <f>Time!IGD20</f>
        <v>0</v>
      </c>
      <c r="IGE52" s="39">
        <f>Time!IGE20</f>
        <v>0</v>
      </c>
      <c r="IGF52" s="39">
        <f>Time!IGF20</f>
        <v>0</v>
      </c>
      <c r="IGG52" s="39">
        <f>Time!IGG20</f>
        <v>0</v>
      </c>
      <c r="IGH52" s="39">
        <f>Time!IGH20</f>
        <v>0</v>
      </c>
      <c r="IGI52" s="39">
        <f>Time!IGI20</f>
        <v>0</v>
      </c>
      <c r="IGJ52" s="39">
        <f>Time!IGJ20</f>
        <v>0</v>
      </c>
      <c r="IGK52" s="39">
        <f>Time!IGK20</f>
        <v>0</v>
      </c>
      <c r="IGL52" s="39">
        <f>Time!IGL20</f>
        <v>0</v>
      </c>
      <c r="IGM52" s="39">
        <f>Time!IGM20</f>
        <v>0</v>
      </c>
      <c r="IGN52" s="39">
        <f>Time!IGN20</f>
        <v>0</v>
      </c>
      <c r="IGO52" s="39">
        <f>Time!IGO20</f>
        <v>0</v>
      </c>
      <c r="IGP52" s="39">
        <f>Time!IGP20</f>
        <v>0</v>
      </c>
      <c r="IGQ52" s="39">
        <f>Time!IGQ20</f>
        <v>0</v>
      </c>
      <c r="IGR52" s="39">
        <f>Time!IGR20</f>
        <v>0</v>
      </c>
      <c r="IGS52" s="39">
        <f>Time!IGS20</f>
        <v>0</v>
      </c>
      <c r="IGT52" s="39">
        <f>Time!IGT20</f>
        <v>0</v>
      </c>
      <c r="IGU52" s="39">
        <f>Time!IGU20</f>
        <v>0</v>
      </c>
      <c r="IGV52" s="39">
        <f>Time!IGV20</f>
        <v>0</v>
      </c>
      <c r="IGW52" s="39">
        <f>Time!IGW20</f>
        <v>0</v>
      </c>
      <c r="IGX52" s="39">
        <f>Time!IGX20</f>
        <v>0</v>
      </c>
      <c r="IGY52" s="39">
        <f>Time!IGY20</f>
        <v>0</v>
      </c>
      <c r="IGZ52" s="39">
        <f>Time!IGZ20</f>
        <v>0</v>
      </c>
      <c r="IHA52" s="39">
        <f>Time!IHA20</f>
        <v>0</v>
      </c>
      <c r="IHB52" s="39">
        <f>Time!IHB20</f>
        <v>0</v>
      </c>
      <c r="IHC52" s="39">
        <f>Time!IHC20</f>
        <v>0</v>
      </c>
      <c r="IHD52" s="39">
        <f>Time!IHD20</f>
        <v>0</v>
      </c>
      <c r="IHE52" s="39">
        <f>Time!IHE20</f>
        <v>0</v>
      </c>
      <c r="IHF52" s="39">
        <f>Time!IHF20</f>
        <v>0</v>
      </c>
      <c r="IHG52" s="39">
        <f>Time!IHG20</f>
        <v>0</v>
      </c>
      <c r="IHH52" s="39">
        <f>Time!IHH20</f>
        <v>0</v>
      </c>
      <c r="IHI52" s="39">
        <f>Time!IHI20</f>
        <v>0</v>
      </c>
      <c r="IHJ52" s="39">
        <f>Time!IHJ20</f>
        <v>0</v>
      </c>
      <c r="IHK52" s="39">
        <f>Time!IHK20</f>
        <v>0</v>
      </c>
      <c r="IHL52" s="39">
        <f>Time!IHL20</f>
        <v>0</v>
      </c>
      <c r="IHM52" s="39">
        <f>Time!IHM20</f>
        <v>0</v>
      </c>
      <c r="IHN52" s="39">
        <f>Time!IHN20</f>
        <v>0</v>
      </c>
      <c r="IHO52" s="39">
        <f>Time!IHO20</f>
        <v>0</v>
      </c>
      <c r="IHP52" s="39">
        <f>Time!IHP20</f>
        <v>0</v>
      </c>
      <c r="IHQ52" s="39">
        <f>Time!IHQ20</f>
        <v>0</v>
      </c>
      <c r="IHR52" s="39">
        <f>Time!IHR20</f>
        <v>0</v>
      </c>
      <c r="IHS52" s="39">
        <f>Time!IHS20</f>
        <v>0</v>
      </c>
      <c r="IHT52" s="39">
        <f>Time!IHT20</f>
        <v>0</v>
      </c>
      <c r="IHU52" s="39">
        <f>Time!IHU20</f>
        <v>0</v>
      </c>
      <c r="IHV52" s="39">
        <f>Time!IHV20</f>
        <v>0</v>
      </c>
      <c r="IHW52" s="39">
        <f>Time!IHW20</f>
        <v>0</v>
      </c>
      <c r="IHX52" s="39">
        <f>Time!IHX20</f>
        <v>0</v>
      </c>
      <c r="IHY52" s="39">
        <f>Time!IHY20</f>
        <v>0</v>
      </c>
      <c r="IHZ52" s="39">
        <f>Time!IHZ20</f>
        <v>0</v>
      </c>
      <c r="IIA52" s="39">
        <f>Time!IIA20</f>
        <v>0</v>
      </c>
      <c r="IIB52" s="39">
        <f>Time!IIB20</f>
        <v>0</v>
      </c>
      <c r="IIC52" s="39">
        <f>Time!IIC20</f>
        <v>0</v>
      </c>
      <c r="IID52" s="39">
        <f>Time!IID20</f>
        <v>0</v>
      </c>
      <c r="IIE52" s="39">
        <f>Time!IIE20</f>
        <v>0</v>
      </c>
      <c r="IIF52" s="39">
        <f>Time!IIF20</f>
        <v>0</v>
      </c>
      <c r="IIG52" s="39">
        <f>Time!IIG20</f>
        <v>0</v>
      </c>
      <c r="IIH52" s="39">
        <f>Time!IIH20</f>
        <v>0</v>
      </c>
      <c r="III52" s="39">
        <f>Time!III20</f>
        <v>0</v>
      </c>
      <c r="IIJ52" s="39">
        <f>Time!IIJ20</f>
        <v>0</v>
      </c>
      <c r="IIK52" s="39">
        <f>Time!IIK20</f>
        <v>0</v>
      </c>
      <c r="IIL52" s="39">
        <f>Time!IIL20</f>
        <v>0</v>
      </c>
      <c r="IIM52" s="39">
        <f>Time!IIM20</f>
        <v>0</v>
      </c>
      <c r="IIN52" s="39">
        <f>Time!IIN20</f>
        <v>0</v>
      </c>
      <c r="IIO52" s="39">
        <f>Time!IIO20</f>
        <v>0</v>
      </c>
      <c r="IIP52" s="39">
        <f>Time!IIP20</f>
        <v>0</v>
      </c>
      <c r="IIQ52" s="39">
        <f>Time!IIQ20</f>
        <v>0</v>
      </c>
      <c r="IIR52" s="39">
        <f>Time!IIR20</f>
        <v>0</v>
      </c>
      <c r="IIS52" s="39">
        <f>Time!IIS20</f>
        <v>0</v>
      </c>
      <c r="IIT52" s="39">
        <f>Time!IIT20</f>
        <v>0</v>
      </c>
      <c r="IIU52" s="39">
        <f>Time!IIU20</f>
        <v>0</v>
      </c>
      <c r="IIV52" s="39">
        <f>Time!IIV20</f>
        <v>0</v>
      </c>
      <c r="IIW52" s="39">
        <f>Time!IIW20</f>
        <v>0</v>
      </c>
      <c r="IIX52" s="39">
        <f>Time!IIX20</f>
        <v>0</v>
      </c>
      <c r="IIY52" s="39">
        <f>Time!IIY20</f>
        <v>0</v>
      </c>
      <c r="IIZ52" s="39">
        <f>Time!IIZ20</f>
        <v>0</v>
      </c>
      <c r="IJA52" s="39">
        <f>Time!IJA20</f>
        <v>0</v>
      </c>
      <c r="IJB52" s="39">
        <f>Time!IJB20</f>
        <v>0</v>
      </c>
      <c r="IJC52" s="39">
        <f>Time!IJC20</f>
        <v>0</v>
      </c>
      <c r="IJD52" s="39">
        <f>Time!IJD20</f>
        <v>0</v>
      </c>
      <c r="IJE52" s="39">
        <f>Time!IJE20</f>
        <v>0</v>
      </c>
      <c r="IJF52" s="39">
        <f>Time!IJF20</f>
        <v>0</v>
      </c>
      <c r="IJG52" s="39">
        <f>Time!IJG20</f>
        <v>0</v>
      </c>
      <c r="IJH52" s="39">
        <f>Time!IJH20</f>
        <v>0</v>
      </c>
      <c r="IJI52" s="39">
        <f>Time!IJI20</f>
        <v>0</v>
      </c>
      <c r="IJJ52" s="39">
        <f>Time!IJJ20</f>
        <v>0</v>
      </c>
      <c r="IJK52" s="39">
        <f>Time!IJK20</f>
        <v>0</v>
      </c>
      <c r="IJL52" s="39">
        <f>Time!IJL20</f>
        <v>0</v>
      </c>
      <c r="IJM52" s="39">
        <f>Time!IJM20</f>
        <v>0</v>
      </c>
      <c r="IJN52" s="39">
        <f>Time!IJN20</f>
        <v>0</v>
      </c>
      <c r="IJO52" s="39">
        <f>Time!IJO20</f>
        <v>0</v>
      </c>
      <c r="IJP52" s="39">
        <f>Time!IJP20</f>
        <v>0</v>
      </c>
      <c r="IJQ52" s="39">
        <f>Time!IJQ20</f>
        <v>0</v>
      </c>
      <c r="IJR52" s="39">
        <f>Time!IJR20</f>
        <v>0</v>
      </c>
      <c r="IJS52" s="39">
        <f>Time!IJS20</f>
        <v>0</v>
      </c>
      <c r="IJT52" s="39">
        <f>Time!IJT20</f>
        <v>0</v>
      </c>
      <c r="IJU52" s="39">
        <f>Time!IJU20</f>
        <v>0</v>
      </c>
      <c r="IJV52" s="39">
        <f>Time!IJV20</f>
        <v>0</v>
      </c>
      <c r="IJW52" s="39">
        <f>Time!IJW20</f>
        <v>0</v>
      </c>
      <c r="IJX52" s="39">
        <f>Time!IJX20</f>
        <v>0</v>
      </c>
      <c r="IJY52" s="39">
        <f>Time!IJY20</f>
        <v>0</v>
      </c>
      <c r="IJZ52" s="39">
        <f>Time!IJZ20</f>
        <v>0</v>
      </c>
      <c r="IKA52" s="39">
        <f>Time!IKA20</f>
        <v>0</v>
      </c>
      <c r="IKB52" s="39">
        <f>Time!IKB20</f>
        <v>0</v>
      </c>
      <c r="IKC52" s="39">
        <f>Time!IKC20</f>
        <v>0</v>
      </c>
      <c r="IKD52" s="39">
        <f>Time!IKD20</f>
        <v>0</v>
      </c>
      <c r="IKE52" s="39">
        <f>Time!IKE20</f>
        <v>0</v>
      </c>
      <c r="IKF52" s="39">
        <f>Time!IKF20</f>
        <v>0</v>
      </c>
      <c r="IKG52" s="39">
        <f>Time!IKG20</f>
        <v>0</v>
      </c>
      <c r="IKH52" s="39">
        <f>Time!IKH20</f>
        <v>0</v>
      </c>
      <c r="IKI52" s="39">
        <f>Time!IKI20</f>
        <v>0</v>
      </c>
      <c r="IKJ52" s="39">
        <f>Time!IKJ20</f>
        <v>0</v>
      </c>
      <c r="IKK52" s="39">
        <f>Time!IKK20</f>
        <v>0</v>
      </c>
      <c r="IKL52" s="39">
        <f>Time!IKL20</f>
        <v>0</v>
      </c>
      <c r="IKM52" s="39">
        <f>Time!IKM20</f>
        <v>0</v>
      </c>
      <c r="IKN52" s="39">
        <f>Time!IKN20</f>
        <v>0</v>
      </c>
      <c r="IKO52" s="39">
        <f>Time!IKO20</f>
        <v>0</v>
      </c>
      <c r="IKP52" s="39">
        <f>Time!IKP20</f>
        <v>0</v>
      </c>
      <c r="IKQ52" s="39">
        <f>Time!IKQ20</f>
        <v>0</v>
      </c>
      <c r="IKR52" s="39">
        <f>Time!IKR20</f>
        <v>0</v>
      </c>
      <c r="IKS52" s="39">
        <f>Time!IKS20</f>
        <v>0</v>
      </c>
      <c r="IKT52" s="39">
        <f>Time!IKT20</f>
        <v>0</v>
      </c>
      <c r="IKU52" s="39">
        <f>Time!IKU20</f>
        <v>0</v>
      </c>
      <c r="IKV52" s="39">
        <f>Time!IKV20</f>
        <v>0</v>
      </c>
      <c r="IKW52" s="39">
        <f>Time!IKW20</f>
        <v>0</v>
      </c>
      <c r="IKX52" s="39">
        <f>Time!IKX20</f>
        <v>0</v>
      </c>
      <c r="IKY52" s="39">
        <f>Time!IKY20</f>
        <v>0</v>
      </c>
      <c r="IKZ52" s="39">
        <f>Time!IKZ20</f>
        <v>0</v>
      </c>
      <c r="ILA52" s="39">
        <f>Time!ILA20</f>
        <v>0</v>
      </c>
      <c r="ILB52" s="39">
        <f>Time!ILB20</f>
        <v>0</v>
      </c>
      <c r="ILC52" s="39">
        <f>Time!ILC20</f>
        <v>0</v>
      </c>
      <c r="ILD52" s="39">
        <f>Time!ILD20</f>
        <v>0</v>
      </c>
      <c r="ILE52" s="39">
        <f>Time!ILE20</f>
        <v>0</v>
      </c>
      <c r="ILF52" s="39">
        <f>Time!ILF20</f>
        <v>0</v>
      </c>
      <c r="ILG52" s="39">
        <f>Time!ILG20</f>
        <v>0</v>
      </c>
      <c r="ILH52" s="39">
        <f>Time!ILH20</f>
        <v>0</v>
      </c>
      <c r="ILI52" s="39">
        <f>Time!ILI20</f>
        <v>0</v>
      </c>
      <c r="ILJ52" s="39">
        <f>Time!ILJ20</f>
        <v>0</v>
      </c>
      <c r="ILK52" s="39">
        <f>Time!ILK20</f>
        <v>0</v>
      </c>
      <c r="ILL52" s="39">
        <f>Time!ILL20</f>
        <v>0</v>
      </c>
      <c r="ILM52" s="39">
        <f>Time!ILM20</f>
        <v>0</v>
      </c>
      <c r="ILN52" s="39">
        <f>Time!ILN20</f>
        <v>0</v>
      </c>
      <c r="ILO52" s="39">
        <f>Time!ILO20</f>
        <v>0</v>
      </c>
      <c r="ILP52" s="39">
        <f>Time!ILP20</f>
        <v>0</v>
      </c>
      <c r="ILQ52" s="39">
        <f>Time!ILQ20</f>
        <v>0</v>
      </c>
      <c r="ILR52" s="39">
        <f>Time!ILR20</f>
        <v>0</v>
      </c>
      <c r="ILS52" s="39">
        <f>Time!ILS20</f>
        <v>0</v>
      </c>
      <c r="ILT52" s="39">
        <f>Time!ILT20</f>
        <v>0</v>
      </c>
      <c r="ILU52" s="39">
        <f>Time!ILU20</f>
        <v>0</v>
      </c>
      <c r="ILV52" s="39">
        <f>Time!ILV20</f>
        <v>0</v>
      </c>
      <c r="ILW52" s="39">
        <f>Time!ILW20</f>
        <v>0</v>
      </c>
      <c r="ILX52" s="39">
        <f>Time!ILX20</f>
        <v>0</v>
      </c>
      <c r="ILY52" s="39">
        <f>Time!ILY20</f>
        <v>0</v>
      </c>
      <c r="ILZ52" s="39">
        <f>Time!ILZ20</f>
        <v>0</v>
      </c>
      <c r="IMA52" s="39">
        <f>Time!IMA20</f>
        <v>0</v>
      </c>
      <c r="IMB52" s="39">
        <f>Time!IMB20</f>
        <v>0</v>
      </c>
      <c r="IMC52" s="39">
        <f>Time!IMC20</f>
        <v>0</v>
      </c>
      <c r="IMD52" s="39">
        <f>Time!IMD20</f>
        <v>0</v>
      </c>
      <c r="IME52" s="39">
        <f>Time!IME20</f>
        <v>0</v>
      </c>
      <c r="IMF52" s="39">
        <f>Time!IMF20</f>
        <v>0</v>
      </c>
      <c r="IMG52" s="39">
        <f>Time!IMG20</f>
        <v>0</v>
      </c>
      <c r="IMH52" s="39">
        <f>Time!IMH20</f>
        <v>0</v>
      </c>
      <c r="IMI52" s="39">
        <f>Time!IMI20</f>
        <v>0</v>
      </c>
      <c r="IMJ52" s="39">
        <f>Time!IMJ20</f>
        <v>0</v>
      </c>
      <c r="IMK52" s="39">
        <f>Time!IMK20</f>
        <v>0</v>
      </c>
      <c r="IML52" s="39">
        <f>Time!IML20</f>
        <v>0</v>
      </c>
      <c r="IMM52" s="39">
        <f>Time!IMM20</f>
        <v>0</v>
      </c>
      <c r="IMN52" s="39">
        <f>Time!IMN20</f>
        <v>0</v>
      </c>
      <c r="IMO52" s="39">
        <f>Time!IMO20</f>
        <v>0</v>
      </c>
      <c r="IMP52" s="39">
        <f>Time!IMP20</f>
        <v>0</v>
      </c>
      <c r="IMQ52" s="39">
        <f>Time!IMQ20</f>
        <v>0</v>
      </c>
      <c r="IMR52" s="39">
        <f>Time!IMR20</f>
        <v>0</v>
      </c>
      <c r="IMS52" s="39">
        <f>Time!IMS20</f>
        <v>0</v>
      </c>
      <c r="IMT52" s="39">
        <f>Time!IMT20</f>
        <v>0</v>
      </c>
      <c r="IMU52" s="39">
        <f>Time!IMU20</f>
        <v>0</v>
      </c>
      <c r="IMV52" s="39">
        <f>Time!IMV20</f>
        <v>0</v>
      </c>
      <c r="IMW52" s="39">
        <f>Time!IMW20</f>
        <v>0</v>
      </c>
      <c r="IMX52" s="39">
        <f>Time!IMX20</f>
        <v>0</v>
      </c>
      <c r="IMY52" s="39">
        <f>Time!IMY20</f>
        <v>0</v>
      </c>
      <c r="IMZ52" s="39">
        <f>Time!IMZ20</f>
        <v>0</v>
      </c>
      <c r="INA52" s="39">
        <f>Time!INA20</f>
        <v>0</v>
      </c>
      <c r="INB52" s="39">
        <f>Time!INB20</f>
        <v>0</v>
      </c>
      <c r="INC52" s="39">
        <f>Time!INC20</f>
        <v>0</v>
      </c>
      <c r="IND52" s="39">
        <f>Time!IND20</f>
        <v>0</v>
      </c>
      <c r="INE52" s="39">
        <f>Time!INE20</f>
        <v>0</v>
      </c>
      <c r="INF52" s="39">
        <f>Time!INF20</f>
        <v>0</v>
      </c>
      <c r="ING52" s="39">
        <f>Time!ING20</f>
        <v>0</v>
      </c>
      <c r="INH52" s="39">
        <f>Time!INH20</f>
        <v>0</v>
      </c>
      <c r="INI52" s="39">
        <f>Time!INI20</f>
        <v>0</v>
      </c>
      <c r="INJ52" s="39">
        <f>Time!INJ20</f>
        <v>0</v>
      </c>
      <c r="INK52" s="39">
        <f>Time!INK20</f>
        <v>0</v>
      </c>
      <c r="INL52" s="39">
        <f>Time!INL20</f>
        <v>0</v>
      </c>
      <c r="INM52" s="39">
        <f>Time!INM20</f>
        <v>0</v>
      </c>
      <c r="INN52" s="39">
        <f>Time!INN20</f>
        <v>0</v>
      </c>
      <c r="INO52" s="39">
        <f>Time!INO20</f>
        <v>0</v>
      </c>
      <c r="INP52" s="39">
        <f>Time!INP20</f>
        <v>0</v>
      </c>
      <c r="INQ52" s="39">
        <f>Time!INQ20</f>
        <v>0</v>
      </c>
      <c r="INR52" s="39">
        <f>Time!INR20</f>
        <v>0</v>
      </c>
      <c r="INS52" s="39">
        <f>Time!INS20</f>
        <v>0</v>
      </c>
      <c r="INT52" s="39">
        <f>Time!INT20</f>
        <v>0</v>
      </c>
      <c r="INU52" s="39">
        <f>Time!INU20</f>
        <v>0</v>
      </c>
      <c r="INV52" s="39">
        <f>Time!INV20</f>
        <v>0</v>
      </c>
      <c r="INW52" s="39">
        <f>Time!INW20</f>
        <v>0</v>
      </c>
      <c r="INX52" s="39">
        <f>Time!INX20</f>
        <v>0</v>
      </c>
      <c r="INY52" s="39">
        <f>Time!INY20</f>
        <v>0</v>
      </c>
      <c r="INZ52" s="39">
        <f>Time!INZ20</f>
        <v>0</v>
      </c>
      <c r="IOA52" s="39">
        <f>Time!IOA20</f>
        <v>0</v>
      </c>
      <c r="IOB52" s="39">
        <f>Time!IOB20</f>
        <v>0</v>
      </c>
      <c r="IOC52" s="39">
        <f>Time!IOC20</f>
        <v>0</v>
      </c>
      <c r="IOD52" s="39">
        <f>Time!IOD20</f>
        <v>0</v>
      </c>
      <c r="IOE52" s="39">
        <f>Time!IOE20</f>
        <v>0</v>
      </c>
      <c r="IOF52" s="39">
        <f>Time!IOF20</f>
        <v>0</v>
      </c>
      <c r="IOG52" s="39">
        <f>Time!IOG20</f>
        <v>0</v>
      </c>
      <c r="IOH52" s="39">
        <f>Time!IOH20</f>
        <v>0</v>
      </c>
      <c r="IOI52" s="39">
        <f>Time!IOI20</f>
        <v>0</v>
      </c>
      <c r="IOJ52" s="39">
        <f>Time!IOJ20</f>
        <v>0</v>
      </c>
      <c r="IOK52" s="39">
        <f>Time!IOK20</f>
        <v>0</v>
      </c>
      <c r="IOL52" s="39">
        <f>Time!IOL20</f>
        <v>0</v>
      </c>
      <c r="IOM52" s="39">
        <f>Time!IOM20</f>
        <v>0</v>
      </c>
      <c r="ION52" s="39">
        <f>Time!ION20</f>
        <v>0</v>
      </c>
      <c r="IOO52" s="39">
        <f>Time!IOO20</f>
        <v>0</v>
      </c>
      <c r="IOP52" s="39">
        <f>Time!IOP20</f>
        <v>0</v>
      </c>
      <c r="IOQ52" s="39">
        <f>Time!IOQ20</f>
        <v>0</v>
      </c>
      <c r="IOR52" s="39">
        <f>Time!IOR20</f>
        <v>0</v>
      </c>
      <c r="IOS52" s="39">
        <f>Time!IOS20</f>
        <v>0</v>
      </c>
      <c r="IOT52" s="39">
        <f>Time!IOT20</f>
        <v>0</v>
      </c>
      <c r="IOU52" s="39">
        <f>Time!IOU20</f>
        <v>0</v>
      </c>
      <c r="IOV52" s="39">
        <f>Time!IOV20</f>
        <v>0</v>
      </c>
      <c r="IOW52" s="39">
        <f>Time!IOW20</f>
        <v>0</v>
      </c>
      <c r="IOX52" s="39">
        <f>Time!IOX20</f>
        <v>0</v>
      </c>
      <c r="IOY52" s="39">
        <f>Time!IOY20</f>
        <v>0</v>
      </c>
      <c r="IOZ52" s="39">
        <f>Time!IOZ20</f>
        <v>0</v>
      </c>
      <c r="IPA52" s="39">
        <f>Time!IPA20</f>
        <v>0</v>
      </c>
      <c r="IPB52" s="39">
        <f>Time!IPB20</f>
        <v>0</v>
      </c>
      <c r="IPC52" s="39">
        <f>Time!IPC20</f>
        <v>0</v>
      </c>
      <c r="IPD52" s="39">
        <f>Time!IPD20</f>
        <v>0</v>
      </c>
      <c r="IPE52" s="39">
        <f>Time!IPE20</f>
        <v>0</v>
      </c>
      <c r="IPF52" s="39">
        <f>Time!IPF20</f>
        <v>0</v>
      </c>
      <c r="IPG52" s="39">
        <f>Time!IPG20</f>
        <v>0</v>
      </c>
      <c r="IPH52" s="39">
        <f>Time!IPH20</f>
        <v>0</v>
      </c>
      <c r="IPI52" s="39">
        <f>Time!IPI20</f>
        <v>0</v>
      </c>
      <c r="IPJ52" s="39">
        <f>Time!IPJ20</f>
        <v>0</v>
      </c>
      <c r="IPK52" s="39">
        <f>Time!IPK20</f>
        <v>0</v>
      </c>
      <c r="IPL52" s="39">
        <f>Time!IPL20</f>
        <v>0</v>
      </c>
      <c r="IPM52" s="39">
        <f>Time!IPM20</f>
        <v>0</v>
      </c>
      <c r="IPN52" s="39">
        <f>Time!IPN20</f>
        <v>0</v>
      </c>
      <c r="IPO52" s="39">
        <f>Time!IPO20</f>
        <v>0</v>
      </c>
      <c r="IPP52" s="39">
        <f>Time!IPP20</f>
        <v>0</v>
      </c>
      <c r="IPQ52" s="39">
        <f>Time!IPQ20</f>
        <v>0</v>
      </c>
      <c r="IPR52" s="39">
        <f>Time!IPR20</f>
        <v>0</v>
      </c>
      <c r="IPS52" s="39">
        <f>Time!IPS20</f>
        <v>0</v>
      </c>
      <c r="IPT52" s="39">
        <f>Time!IPT20</f>
        <v>0</v>
      </c>
      <c r="IPU52" s="39">
        <f>Time!IPU20</f>
        <v>0</v>
      </c>
      <c r="IPV52" s="39">
        <f>Time!IPV20</f>
        <v>0</v>
      </c>
      <c r="IPW52" s="39">
        <f>Time!IPW20</f>
        <v>0</v>
      </c>
      <c r="IPX52" s="39">
        <f>Time!IPX20</f>
        <v>0</v>
      </c>
      <c r="IPY52" s="39">
        <f>Time!IPY20</f>
        <v>0</v>
      </c>
      <c r="IPZ52" s="39">
        <f>Time!IPZ20</f>
        <v>0</v>
      </c>
      <c r="IQA52" s="39">
        <f>Time!IQA20</f>
        <v>0</v>
      </c>
      <c r="IQB52" s="39">
        <f>Time!IQB20</f>
        <v>0</v>
      </c>
      <c r="IQC52" s="39">
        <f>Time!IQC20</f>
        <v>0</v>
      </c>
      <c r="IQD52" s="39">
        <f>Time!IQD20</f>
        <v>0</v>
      </c>
      <c r="IQE52" s="39">
        <f>Time!IQE20</f>
        <v>0</v>
      </c>
      <c r="IQF52" s="39">
        <f>Time!IQF20</f>
        <v>0</v>
      </c>
      <c r="IQG52" s="39">
        <f>Time!IQG20</f>
        <v>0</v>
      </c>
      <c r="IQH52" s="39">
        <f>Time!IQH20</f>
        <v>0</v>
      </c>
      <c r="IQI52" s="39">
        <f>Time!IQI20</f>
        <v>0</v>
      </c>
      <c r="IQJ52" s="39">
        <f>Time!IQJ20</f>
        <v>0</v>
      </c>
      <c r="IQK52" s="39">
        <f>Time!IQK20</f>
        <v>0</v>
      </c>
      <c r="IQL52" s="39">
        <f>Time!IQL20</f>
        <v>0</v>
      </c>
      <c r="IQM52" s="39">
        <f>Time!IQM20</f>
        <v>0</v>
      </c>
      <c r="IQN52" s="39">
        <f>Time!IQN20</f>
        <v>0</v>
      </c>
      <c r="IQO52" s="39">
        <f>Time!IQO20</f>
        <v>0</v>
      </c>
      <c r="IQP52" s="39">
        <f>Time!IQP20</f>
        <v>0</v>
      </c>
      <c r="IQQ52" s="39">
        <f>Time!IQQ20</f>
        <v>0</v>
      </c>
      <c r="IQR52" s="39">
        <f>Time!IQR20</f>
        <v>0</v>
      </c>
      <c r="IQS52" s="39">
        <f>Time!IQS20</f>
        <v>0</v>
      </c>
      <c r="IQT52" s="39">
        <f>Time!IQT20</f>
        <v>0</v>
      </c>
      <c r="IQU52" s="39">
        <f>Time!IQU20</f>
        <v>0</v>
      </c>
      <c r="IQV52" s="39">
        <f>Time!IQV20</f>
        <v>0</v>
      </c>
      <c r="IQW52" s="39">
        <f>Time!IQW20</f>
        <v>0</v>
      </c>
      <c r="IQX52" s="39">
        <f>Time!IQX20</f>
        <v>0</v>
      </c>
      <c r="IQY52" s="39">
        <f>Time!IQY20</f>
        <v>0</v>
      </c>
      <c r="IQZ52" s="39">
        <f>Time!IQZ20</f>
        <v>0</v>
      </c>
      <c r="IRA52" s="39">
        <f>Time!IRA20</f>
        <v>0</v>
      </c>
      <c r="IRB52" s="39">
        <f>Time!IRB20</f>
        <v>0</v>
      </c>
      <c r="IRC52" s="39">
        <f>Time!IRC20</f>
        <v>0</v>
      </c>
      <c r="IRD52" s="39">
        <f>Time!IRD20</f>
        <v>0</v>
      </c>
      <c r="IRE52" s="39">
        <f>Time!IRE20</f>
        <v>0</v>
      </c>
      <c r="IRF52" s="39">
        <f>Time!IRF20</f>
        <v>0</v>
      </c>
      <c r="IRG52" s="39">
        <f>Time!IRG20</f>
        <v>0</v>
      </c>
      <c r="IRH52" s="39">
        <f>Time!IRH20</f>
        <v>0</v>
      </c>
      <c r="IRI52" s="39">
        <f>Time!IRI20</f>
        <v>0</v>
      </c>
      <c r="IRJ52" s="39">
        <f>Time!IRJ20</f>
        <v>0</v>
      </c>
      <c r="IRK52" s="39">
        <f>Time!IRK20</f>
        <v>0</v>
      </c>
      <c r="IRL52" s="39">
        <f>Time!IRL20</f>
        <v>0</v>
      </c>
      <c r="IRM52" s="39">
        <f>Time!IRM20</f>
        <v>0</v>
      </c>
      <c r="IRN52" s="39">
        <f>Time!IRN20</f>
        <v>0</v>
      </c>
      <c r="IRO52" s="39">
        <f>Time!IRO20</f>
        <v>0</v>
      </c>
      <c r="IRP52" s="39">
        <f>Time!IRP20</f>
        <v>0</v>
      </c>
      <c r="IRQ52" s="39">
        <f>Time!IRQ20</f>
        <v>0</v>
      </c>
      <c r="IRR52" s="39">
        <f>Time!IRR20</f>
        <v>0</v>
      </c>
      <c r="IRS52" s="39">
        <f>Time!IRS20</f>
        <v>0</v>
      </c>
      <c r="IRT52" s="39">
        <f>Time!IRT20</f>
        <v>0</v>
      </c>
      <c r="IRU52" s="39">
        <f>Time!IRU20</f>
        <v>0</v>
      </c>
      <c r="IRV52" s="39">
        <f>Time!IRV20</f>
        <v>0</v>
      </c>
      <c r="IRW52" s="39">
        <f>Time!IRW20</f>
        <v>0</v>
      </c>
      <c r="IRX52" s="39">
        <f>Time!IRX20</f>
        <v>0</v>
      </c>
      <c r="IRY52" s="39">
        <f>Time!IRY20</f>
        <v>0</v>
      </c>
      <c r="IRZ52" s="39">
        <f>Time!IRZ20</f>
        <v>0</v>
      </c>
      <c r="ISA52" s="39">
        <f>Time!ISA20</f>
        <v>0</v>
      </c>
      <c r="ISB52" s="39">
        <f>Time!ISB20</f>
        <v>0</v>
      </c>
      <c r="ISC52" s="39">
        <f>Time!ISC20</f>
        <v>0</v>
      </c>
      <c r="ISD52" s="39">
        <f>Time!ISD20</f>
        <v>0</v>
      </c>
      <c r="ISE52" s="39">
        <f>Time!ISE20</f>
        <v>0</v>
      </c>
      <c r="ISF52" s="39">
        <f>Time!ISF20</f>
        <v>0</v>
      </c>
      <c r="ISG52" s="39">
        <f>Time!ISG20</f>
        <v>0</v>
      </c>
      <c r="ISH52" s="39">
        <f>Time!ISH20</f>
        <v>0</v>
      </c>
      <c r="ISI52" s="39">
        <f>Time!ISI20</f>
        <v>0</v>
      </c>
      <c r="ISJ52" s="39">
        <f>Time!ISJ20</f>
        <v>0</v>
      </c>
      <c r="ISK52" s="39">
        <f>Time!ISK20</f>
        <v>0</v>
      </c>
      <c r="ISL52" s="39">
        <f>Time!ISL20</f>
        <v>0</v>
      </c>
      <c r="ISM52" s="39">
        <f>Time!ISM20</f>
        <v>0</v>
      </c>
      <c r="ISN52" s="39">
        <f>Time!ISN20</f>
        <v>0</v>
      </c>
      <c r="ISO52" s="39">
        <f>Time!ISO20</f>
        <v>0</v>
      </c>
      <c r="ISP52" s="39">
        <f>Time!ISP20</f>
        <v>0</v>
      </c>
      <c r="ISQ52" s="39">
        <f>Time!ISQ20</f>
        <v>0</v>
      </c>
      <c r="ISR52" s="39">
        <f>Time!ISR20</f>
        <v>0</v>
      </c>
      <c r="ISS52" s="39">
        <f>Time!ISS20</f>
        <v>0</v>
      </c>
      <c r="IST52" s="39">
        <f>Time!IST20</f>
        <v>0</v>
      </c>
      <c r="ISU52" s="39">
        <f>Time!ISU20</f>
        <v>0</v>
      </c>
      <c r="ISV52" s="39">
        <f>Time!ISV20</f>
        <v>0</v>
      </c>
      <c r="ISW52" s="39">
        <f>Time!ISW20</f>
        <v>0</v>
      </c>
      <c r="ISX52" s="39">
        <f>Time!ISX20</f>
        <v>0</v>
      </c>
      <c r="ISY52" s="39">
        <f>Time!ISY20</f>
        <v>0</v>
      </c>
      <c r="ISZ52" s="39">
        <f>Time!ISZ20</f>
        <v>0</v>
      </c>
      <c r="ITA52" s="39">
        <f>Time!ITA20</f>
        <v>0</v>
      </c>
      <c r="ITB52" s="39">
        <f>Time!ITB20</f>
        <v>0</v>
      </c>
      <c r="ITC52" s="39">
        <f>Time!ITC20</f>
        <v>0</v>
      </c>
      <c r="ITD52" s="39">
        <f>Time!ITD20</f>
        <v>0</v>
      </c>
      <c r="ITE52" s="39">
        <f>Time!ITE20</f>
        <v>0</v>
      </c>
      <c r="ITF52" s="39">
        <f>Time!ITF20</f>
        <v>0</v>
      </c>
      <c r="ITG52" s="39">
        <f>Time!ITG20</f>
        <v>0</v>
      </c>
      <c r="ITH52" s="39">
        <f>Time!ITH20</f>
        <v>0</v>
      </c>
      <c r="ITI52" s="39">
        <f>Time!ITI20</f>
        <v>0</v>
      </c>
      <c r="ITJ52" s="39">
        <f>Time!ITJ20</f>
        <v>0</v>
      </c>
      <c r="ITK52" s="39">
        <f>Time!ITK20</f>
        <v>0</v>
      </c>
      <c r="ITL52" s="39">
        <f>Time!ITL20</f>
        <v>0</v>
      </c>
      <c r="ITM52" s="39">
        <f>Time!ITM20</f>
        <v>0</v>
      </c>
      <c r="ITN52" s="39">
        <f>Time!ITN20</f>
        <v>0</v>
      </c>
      <c r="ITO52" s="39">
        <f>Time!ITO20</f>
        <v>0</v>
      </c>
      <c r="ITP52" s="39">
        <f>Time!ITP20</f>
        <v>0</v>
      </c>
      <c r="ITQ52" s="39">
        <f>Time!ITQ20</f>
        <v>0</v>
      </c>
      <c r="ITR52" s="39">
        <f>Time!ITR20</f>
        <v>0</v>
      </c>
      <c r="ITS52" s="39">
        <f>Time!ITS20</f>
        <v>0</v>
      </c>
      <c r="ITT52" s="39">
        <f>Time!ITT20</f>
        <v>0</v>
      </c>
      <c r="ITU52" s="39">
        <f>Time!ITU20</f>
        <v>0</v>
      </c>
      <c r="ITV52" s="39">
        <f>Time!ITV20</f>
        <v>0</v>
      </c>
      <c r="ITW52" s="39">
        <f>Time!ITW20</f>
        <v>0</v>
      </c>
      <c r="ITX52" s="39">
        <f>Time!ITX20</f>
        <v>0</v>
      </c>
      <c r="ITY52" s="39">
        <f>Time!ITY20</f>
        <v>0</v>
      </c>
      <c r="ITZ52" s="39">
        <f>Time!ITZ20</f>
        <v>0</v>
      </c>
      <c r="IUA52" s="39">
        <f>Time!IUA20</f>
        <v>0</v>
      </c>
      <c r="IUB52" s="39">
        <f>Time!IUB20</f>
        <v>0</v>
      </c>
      <c r="IUC52" s="39">
        <f>Time!IUC20</f>
        <v>0</v>
      </c>
      <c r="IUD52" s="39">
        <f>Time!IUD20</f>
        <v>0</v>
      </c>
      <c r="IUE52" s="39">
        <f>Time!IUE20</f>
        <v>0</v>
      </c>
      <c r="IUF52" s="39">
        <f>Time!IUF20</f>
        <v>0</v>
      </c>
      <c r="IUG52" s="39">
        <f>Time!IUG20</f>
        <v>0</v>
      </c>
      <c r="IUH52" s="39">
        <f>Time!IUH20</f>
        <v>0</v>
      </c>
      <c r="IUI52" s="39">
        <f>Time!IUI20</f>
        <v>0</v>
      </c>
      <c r="IUJ52" s="39">
        <f>Time!IUJ20</f>
        <v>0</v>
      </c>
      <c r="IUK52" s="39">
        <f>Time!IUK20</f>
        <v>0</v>
      </c>
      <c r="IUL52" s="39">
        <f>Time!IUL20</f>
        <v>0</v>
      </c>
      <c r="IUM52" s="39">
        <f>Time!IUM20</f>
        <v>0</v>
      </c>
      <c r="IUN52" s="39">
        <f>Time!IUN20</f>
        <v>0</v>
      </c>
      <c r="IUO52" s="39">
        <f>Time!IUO20</f>
        <v>0</v>
      </c>
      <c r="IUP52" s="39">
        <f>Time!IUP20</f>
        <v>0</v>
      </c>
      <c r="IUQ52" s="39">
        <f>Time!IUQ20</f>
        <v>0</v>
      </c>
      <c r="IUR52" s="39">
        <f>Time!IUR20</f>
        <v>0</v>
      </c>
      <c r="IUS52" s="39">
        <f>Time!IUS20</f>
        <v>0</v>
      </c>
      <c r="IUT52" s="39">
        <f>Time!IUT20</f>
        <v>0</v>
      </c>
      <c r="IUU52" s="39">
        <f>Time!IUU20</f>
        <v>0</v>
      </c>
      <c r="IUV52" s="39">
        <f>Time!IUV20</f>
        <v>0</v>
      </c>
      <c r="IUW52" s="39">
        <f>Time!IUW20</f>
        <v>0</v>
      </c>
      <c r="IUX52" s="39">
        <f>Time!IUX20</f>
        <v>0</v>
      </c>
      <c r="IUY52" s="39">
        <f>Time!IUY20</f>
        <v>0</v>
      </c>
      <c r="IUZ52" s="39">
        <f>Time!IUZ20</f>
        <v>0</v>
      </c>
      <c r="IVA52" s="39">
        <f>Time!IVA20</f>
        <v>0</v>
      </c>
      <c r="IVB52" s="39">
        <f>Time!IVB20</f>
        <v>0</v>
      </c>
      <c r="IVC52" s="39">
        <f>Time!IVC20</f>
        <v>0</v>
      </c>
      <c r="IVD52" s="39">
        <f>Time!IVD20</f>
        <v>0</v>
      </c>
      <c r="IVE52" s="39">
        <f>Time!IVE20</f>
        <v>0</v>
      </c>
      <c r="IVF52" s="39">
        <f>Time!IVF20</f>
        <v>0</v>
      </c>
      <c r="IVG52" s="39">
        <f>Time!IVG20</f>
        <v>0</v>
      </c>
      <c r="IVH52" s="39">
        <f>Time!IVH20</f>
        <v>0</v>
      </c>
      <c r="IVI52" s="39">
        <f>Time!IVI20</f>
        <v>0</v>
      </c>
      <c r="IVJ52" s="39">
        <f>Time!IVJ20</f>
        <v>0</v>
      </c>
      <c r="IVK52" s="39">
        <f>Time!IVK20</f>
        <v>0</v>
      </c>
      <c r="IVL52" s="39">
        <f>Time!IVL20</f>
        <v>0</v>
      </c>
      <c r="IVM52" s="39">
        <f>Time!IVM20</f>
        <v>0</v>
      </c>
      <c r="IVN52" s="39">
        <f>Time!IVN20</f>
        <v>0</v>
      </c>
      <c r="IVO52" s="39">
        <f>Time!IVO20</f>
        <v>0</v>
      </c>
      <c r="IVP52" s="39">
        <f>Time!IVP20</f>
        <v>0</v>
      </c>
      <c r="IVQ52" s="39">
        <f>Time!IVQ20</f>
        <v>0</v>
      </c>
      <c r="IVR52" s="39">
        <f>Time!IVR20</f>
        <v>0</v>
      </c>
      <c r="IVS52" s="39">
        <f>Time!IVS20</f>
        <v>0</v>
      </c>
      <c r="IVT52" s="39">
        <f>Time!IVT20</f>
        <v>0</v>
      </c>
      <c r="IVU52" s="39">
        <f>Time!IVU20</f>
        <v>0</v>
      </c>
      <c r="IVV52" s="39">
        <f>Time!IVV20</f>
        <v>0</v>
      </c>
      <c r="IVW52" s="39">
        <f>Time!IVW20</f>
        <v>0</v>
      </c>
      <c r="IVX52" s="39">
        <f>Time!IVX20</f>
        <v>0</v>
      </c>
      <c r="IVY52" s="39">
        <f>Time!IVY20</f>
        <v>0</v>
      </c>
      <c r="IVZ52" s="39">
        <f>Time!IVZ20</f>
        <v>0</v>
      </c>
      <c r="IWA52" s="39">
        <f>Time!IWA20</f>
        <v>0</v>
      </c>
      <c r="IWB52" s="39">
        <f>Time!IWB20</f>
        <v>0</v>
      </c>
      <c r="IWC52" s="39">
        <f>Time!IWC20</f>
        <v>0</v>
      </c>
      <c r="IWD52" s="39">
        <f>Time!IWD20</f>
        <v>0</v>
      </c>
      <c r="IWE52" s="39">
        <f>Time!IWE20</f>
        <v>0</v>
      </c>
      <c r="IWF52" s="39">
        <f>Time!IWF20</f>
        <v>0</v>
      </c>
      <c r="IWG52" s="39">
        <f>Time!IWG20</f>
        <v>0</v>
      </c>
      <c r="IWH52" s="39">
        <f>Time!IWH20</f>
        <v>0</v>
      </c>
      <c r="IWI52" s="39">
        <f>Time!IWI20</f>
        <v>0</v>
      </c>
      <c r="IWJ52" s="39">
        <f>Time!IWJ20</f>
        <v>0</v>
      </c>
      <c r="IWK52" s="39">
        <f>Time!IWK20</f>
        <v>0</v>
      </c>
      <c r="IWL52" s="39">
        <f>Time!IWL20</f>
        <v>0</v>
      </c>
      <c r="IWM52" s="39">
        <f>Time!IWM20</f>
        <v>0</v>
      </c>
      <c r="IWN52" s="39">
        <f>Time!IWN20</f>
        <v>0</v>
      </c>
      <c r="IWO52" s="39">
        <f>Time!IWO20</f>
        <v>0</v>
      </c>
      <c r="IWP52" s="39">
        <f>Time!IWP20</f>
        <v>0</v>
      </c>
      <c r="IWQ52" s="39">
        <f>Time!IWQ20</f>
        <v>0</v>
      </c>
      <c r="IWR52" s="39">
        <f>Time!IWR20</f>
        <v>0</v>
      </c>
      <c r="IWS52" s="39">
        <f>Time!IWS20</f>
        <v>0</v>
      </c>
      <c r="IWT52" s="39">
        <f>Time!IWT20</f>
        <v>0</v>
      </c>
      <c r="IWU52" s="39">
        <f>Time!IWU20</f>
        <v>0</v>
      </c>
      <c r="IWV52" s="39">
        <f>Time!IWV20</f>
        <v>0</v>
      </c>
      <c r="IWW52" s="39">
        <f>Time!IWW20</f>
        <v>0</v>
      </c>
      <c r="IWX52" s="39">
        <f>Time!IWX20</f>
        <v>0</v>
      </c>
      <c r="IWY52" s="39">
        <f>Time!IWY20</f>
        <v>0</v>
      </c>
      <c r="IWZ52" s="39">
        <f>Time!IWZ20</f>
        <v>0</v>
      </c>
      <c r="IXA52" s="39">
        <f>Time!IXA20</f>
        <v>0</v>
      </c>
      <c r="IXB52" s="39">
        <f>Time!IXB20</f>
        <v>0</v>
      </c>
      <c r="IXC52" s="39">
        <f>Time!IXC20</f>
        <v>0</v>
      </c>
      <c r="IXD52" s="39">
        <f>Time!IXD20</f>
        <v>0</v>
      </c>
      <c r="IXE52" s="39">
        <f>Time!IXE20</f>
        <v>0</v>
      </c>
      <c r="IXF52" s="39">
        <f>Time!IXF20</f>
        <v>0</v>
      </c>
      <c r="IXG52" s="39">
        <f>Time!IXG20</f>
        <v>0</v>
      </c>
      <c r="IXH52" s="39">
        <f>Time!IXH20</f>
        <v>0</v>
      </c>
      <c r="IXI52" s="39">
        <f>Time!IXI20</f>
        <v>0</v>
      </c>
      <c r="IXJ52" s="39">
        <f>Time!IXJ20</f>
        <v>0</v>
      </c>
      <c r="IXK52" s="39">
        <f>Time!IXK20</f>
        <v>0</v>
      </c>
      <c r="IXL52" s="39">
        <f>Time!IXL20</f>
        <v>0</v>
      </c>
      <c r="IXM52" s="39">
        <f>Time!IXM20</f>
        <v>0</v>
      </c>
      <c r="IXN52" s="39">
        <f>Time!IXN20</f>
        <v>0</v>
      </c>
      <c r="IXO52" s="39">
        <f>Time!IXO20</f>
        <v>0</v>
      </c>
      <c r="IXP52" s="39">
        <f>Time!IXP20</f>
        <v>0</v>
      </c>
      <c r="IXQ52" s="39">
        <f>Time!IXQ20</f>
        <v>0</v>
      </c>
      <c r="IXR52" s="39">
        <f>Time!IXR20</f>
        <v>0</v>
      </c>
      <c r="IXS52" s="39">
        <f>Time!IXS20</f>
        <v>0</v>
      </c>
      <c r="IXT52" s="39">
        <f>Time!IXT20</f>
        <v>0</v>
      </c>
      <c r="IXU52" s="39">
        <f>Time!IXU20</f>
        <v>0</v>
      </c>
      <c r="IXV52" s="39">
        <f>Time!IXV20</f>
        <v>0</v>
      </c>
      <c r="IXW52" s="39">
        <f>Time!IXW20</f>
        <v>0</v>
      </c>
      <c r="IXX52" s="39">
        <f>Time!IXX20</f>
        <v>0</v>
      </c>
      <c r="IXY52" s="39">
        <f>Time!IXY20</f>
        <v>0</v>
      </c>
      <c r="IXZ52" s="39">
        <f>Time!IXZ20</f>
        <v>0</v>
      </c>
      <c r="IYA52" s="39">
        <f>Time!IYA20</f>
        <v>0</v>
      </c>
      <c r="IYB52" s="39">
        <f>Time!IYB20</f>
        <v>0</v>
      </c>
      <c r="IYC52" s="39">
        <f>Time!IYC20</f>
        <v>0</v>
      </c>
      <c r="IYD52" s="39">
        <f>Time!IYD20</f>
        <v>0</v>
      </c>
      <c r="IYE52" s="39">
        <f>Time!IYE20</f>
        <v>0</v>
      </c>
      <c r="IYF52" s="39">
        <f>Time!IYF20</f>
        <v>0</v>
      </c>
      <c r="IYG52" s="39">
        <f>Time!IYG20</f>
        <v>0</v>
      </c>
      <c r="IYH52" s="39">
        <f>Time!IYH20</f>
        <v>0</v>
      </c>
      <c r="IYI52" s="39">
        <f>Time!IYI20</f>
        <v>0</v>
      </c>
      <c r="IYJ52" s="39">
        <f>Time!IYJ20</f>
        <v>0</v>
      </c>
      <c r="IYK52" s="39">
        <f>Time!IYK20</f>
        <v>0</v>
      </c>
      <c r="IYL52" s="39">
        <f>Time!IYL20</f>
        <v>0</v>
      </c>
      <c r="IYM52" s="39">
        <f>Time!IYM20</f>
        <v>0</v>
      </c>
      <c r="IYN52" s="39">
        <f>Time!IYN20</f>
        <v>0</v>
      </c>
      <c r="IYO52" s="39">
        <f>Time!IYO20</f>
        <v>0</v>
      </c>
      <c r="IYP52" s="39">
        <f>Time!IYP20</f>
        <v>0</v>
      </c>
      <c r="IYQ52" s="39">
        <f>Time!IYQ20</f>
        <v>0</v>
      </c>
      <c r="IYR52" s="39">
        <f>Time!IYR20</f>
        <v>0</v>
      </c>
      <c r="IYS52" s="39">
        <f>Time!IYS20</f>
        <v>0</v>
      </c>
      <c r="IYT52" s="39">
        <f>Time!IYT20</f>
        <v>0</v>
      </c>
      <c r="IYU52" s="39">
        <f>Time!IYU20</f>
        <v>0</v>
      </c>
      <c r="IYV52" s="39">
        <f>Time!IYV20</f>
        <v>0</v>
      </c>
      <c r="IYW52" s="39">
        <f>Time!IYW20</f>
        <v>0</v>
      </c>
      <c r="IYX52" s="39">
        <f>Time!IYX20</f>
        <v>0</v>
      </c>
      <c r="IYY52" s="39">
        <f>Time!IYY20</f>
        <v>0</v>
      </c>
      <c r="IYZ52" s="39">
        <f>Time!IYZ20</f>
        <v>0</v>
      </c>
      <c r="IZA52" s="39">
        <f>Time!IZA20</f>
        <v>0</v>
      </c>
      <c r="IZB52" s="39">
        <f>Time!IZB20</f>
        <v>0</v>
      </c>
      <c r="IZC52" s="39">
        <f>Time!IZC20</f>
        <v>0</v>
      </c>
      <c r="IZD52" s="39">
        <f>Time!IZD20</f>
        <v>0</v>
      </c>
      <c r="IZE52" s="39">
        <f>Time!IZE20</f>
        <v>0</v>
      </c>
      <c r="IZF52" s="39">
        <f>Time!IZF20</f>
        <v>0</v>
      </c>
      <c r="IZG52" s="39">
        <f>Time!IZG20</f>
        <v>0</v>
      </c>
      <c r="IZH52" s="39">
        <f>Time!IZH20</f>
        <v>0</v>
      </c>
      <c r="IZI52" s="39">
        <f>Time!IZI20</f>
        <v>0</v>
      </c>
      <c r="IZJ52" s="39">
        <f>Time!IZJ20</f>
        <v>0</v>
      </c>
      <c r="IZK52" s="39">
        <f>Time!IZK20</f>
        <v>0</v>
      </c>
      <c r="IZL52" s="39">
        <f>Time!IZL20</f>
        <v>0</v>
      </c>
      <c r="IZM52" s="39">
        <f>Time!IZM20</f>
        <v>0</v>
      </c>
      <c r="IZN52" s="39">
        <f>Time!IZN20</f>
        <v>0</v>
      </c>
      <c r="IZO52" s="39">
        <f>Time!IZO20</f>
        <v>0</v>
      </c>
      <c r="IZP52" s="39">
        <f>Time!IZP20</f>
        <v>0</v>
      </c>
      <c r="IZQ52" s="39">
        <f>Time!IZQ20</f>
        <v>0</v>
      </c>
      <c r="IZR52" s="39">
        <f>Time!IZR20</f>
        <v>0</v>
      </c>
      <c r="IZS52" s="39">
        <f>Time!IZS20</f>
        <v>0</v>
      </c>
      <c r="IZT52" s="39">
        <f>Time!IZT20</f>
        <v>0</v>
      </c>
      <c r="IZU52" s="39">
        <f>Time!IZU20</f>
        <v>0</v>
      </c>
      <c r="IZV52" s="39">
        <f>Time!IZV20</f>
        <v>0</v>
      </c>
      <c r="IZW52" s="39">
        <f>Time!IZW20</f>
        <v>0</v>
      </c>
      <c r="IZX52" s="39">
        <f>Time!IZX20</f>
        <v>0</v>
      </c>
      <c r="IZY52" s="39">
        <f>Time!IZY20</f>
        <v>0</v>
      </c>
      <c r="IZZ52" s="39">
        <f>Time!IZZ20</f>
        <v>0</v>
      </c>
      <c r="JAA52" s="39">
        <f>Time!JAA20</f>
        <v>0</v>
      </c>
      <c r="JAB52" s="39">
        <f>Time!JAB20</f>
        <v>0</v>
      </c>
      <c r="JAC52" s="39">
        <f>Time!JAC20</f>
        <v>0</v>
      </c>
      <c r="JAD52" s="39">
        <f>Time!JAD20</f>
        <v>0</v>
      </c>
      <c r="JAE52" s="39">
        <f>Time!JAE20</f>
        <v>0</v>
      </c>
      <c r="JAF52" s="39">
        <f>Time!JAF20</f>
        <v>0</v>
      </c>
      <c r="JAG52" s="39">
        <f>Time!JAG20</f>
        <v>0</v>
      </c>
      <c r="JAH52" s="39">
        <f>Time!JAH20</f>
        <v>0</v>
      </c>
      <c r="JAI52" s="39">
        <f>Time!JAI20</f>
        <v>0</v>
      </c>
      <c r="JAJ52" s="39">
        <f>Time!JAJ20</f>
        <v>0</v>
      </c>
      <c r="JAK52" s="39">
        <f>Time!JAK20</f>
        <v>0</v>
      </c>
      <c r="JAL52" s="39">
        <f>Time!JAL20</f>
        <v>0</v>
      </c>
      <c r="JAM52" s="39">
        <f>Time!JAM20</f>
        <v>0</v>
      </c>
      <c r="JAN52" s="39">
        <f>Time!JAN20</f>
        <v>0</v>
      </c>
      <c r="JAO52" s="39">
        <f>Time!JAO20</f>
        <v>0</v>
      </c>
      <c r="JAP52" s="39">
        <f>Time!JAP20</f>
        <v>0</v>
      </c>
      <c r="JAQ52" s="39">
        <f>Time!JAQ20</f>
        <v>0</v>
      </c>
      <c r="JAR52" s="39">
        <f>Time!JAR20</f>
        <v>0</v>
      </c>
      <c r="JAS52" s="39">
        <f>Time!JAS20</f>
        <v>0</v>
      </c>
      <c r="JAT52" s="39">
        <f>Time!JAT20</f>
        <v>0</v>
      </c>
      <c r="JAU52" s="39">
        <f>Time!JAU20</f>
        <v>0</v>
      </c>
      <c r="JAV52" s="39">
        <f>Time!JAV20</f>
        <v>0</v>
      </c>
      <c r="JAW52" s="39">
        <f>Time!JAW20</f>
        <v>0</v>
      </c>
      <c r="JAX52" s="39">
        <f>Time!JAX20</f>
        <v>0</v>
      </c>
      <c r="JAY52" s="39">
        <f>Time!JAY20</f>
        <v>0</v>
      </c>
      <c r="JAZ52" s="39">
        <f>Time!JAZ20</f>
        <v>0</v>
      </c>
      <c r="JBA52" s="39">
        <f>Time!JBA20</f>
        <v>0</v>
      </c>
      <c r="JBB52" s="39">
        <f>Time!JBB20</f>
        <v>0</v>
      </c>
      <c r="JBC52" s="39">
        <f>Time!JBC20</f>
        <v>0</v>
      </c>
      <c r="JBD52" s="39">
        <f>Time!JBD20</f>
        <v>0</v>
      </c>
      <c r="JBE52" s="39">
        <f>Time!JBE20</f>
        <v>0</v>
      </c>
      <c r="JBF52" s="39">
        <f>Time!JBF20</f>
        <v>0</v>
      </c>
      <c r="JBG52" s="39">
        <f>Time!JBG20</f>
        <v>0</v>
      </c>
      <c r="JBH52" s="39">
        <f>Time!JBH20</f>
        <v>0</v>
      </c>
      <c r="JBI52" s="39">
        <f>Time!JBI20</f>
        <v>0</v>
      </c>
      <c r="JBJ52" s="39">
        <f>Time!JBJ20</f>
        <v>0</v>
      </c>
      <c r="JBK52" s="39">
        <f>Time!JBK20</f>
        <v>0</v>
      </c>
      <c r="JBL52" s="39">
        <f>Time!JBL20</f>
        <v>0</v>
      </c>
      <c r="JBM52" s="39">
        <f>Time!JBM20</f>
        <v>0</v>
      </c>
      <c r="JBN52" s="39">
        <f>Time!JBN20</f>
        <v>0</v>
      </c>
      <c r="JBO52" s="39">
        <f>Time!JBO20</f>
        <v>0</v>
      </c>
      <c r="JBP52" s="39">
        <f>Time!JBP20</f>
        <v>0</v>
      </c>
      <c r="JBQ52" s="39">
        <f>Time!JBQ20</f>
        <v>0</v>
      </c>
      <c r="JBR52" s="39">
        <f>Time!JBR20</f>
        <v>0</v>
      </c>
      <c r="JBS52" s="39">
        <f>Time!JBS20</f>
        <v>0</v>
      </c>
      <c r="JBT52" s="39">
        <f>Time!JBT20</f>
        <v>0</v>
      </c>
      <c r="JBU52" s="39">
        <f>Time!JBU20</f>
        <v>0</v>
      </c>
      <c r="JBV52" s="39">
        <f>Time!JBV20</f>
        <v>0</v>
      </c>
      <c r="JBW52" s="39">
        <f>Time!JBW20</f>
        <v>0</v>
      </c>
      <c r="JBX52" s="39">
        <f>Time!JBX20</f>
        <v>0</v>
      </c>
      <c r="JBY52" s="39">
        <f>Time!JBY20</f>
        <v>0</v>
      </c>
      <c r="JBZ52" s="39">
        <f>Time!JBZ20</f>
        <v>0</v>
      </c>
      <c r="JCA52" s="39">
        <f>Time!JCA20</f>
        <v>0</v>
      </c>
      <c r="JCB52" s="39">
        <f>Time!JCB20</f>
        <v>0</v>
      </c>
      <c r="JCC52" s="39">
        <f>Time!JCC20</f>
        <v>0</v>
      </c>
      <c r="JCD52" s="39">
        <f>Time!JCD20</f>
        <v>0</v>
      </c>
      <c r="JCE52" s="39">
        <f>Time!JCE20</f>
        <v>0</v>
      </c>
      <c r="JCF52" s="39">
        <f>Time!JCF20</f>
        <v>0</v>
      </c>
      <c r="JCG52" s="39">
        <f>Time!JCG20</f>
        <v>0</v>
      </c>
      <c r="JCH52" s="39">
        <f>Time!JCH20</f>
        <v>0</v>
      </c>
      <c r="JCI52" s="39">
        <f>Time!JCI20</f>
        <v>0</v>
      </c>
      <c r="JCJ52" s="39">
        <f>Time!JCJ20</f>
        <v>0</v>
      </c>
      <c r="JCK52" s="39">
        <f>Time!JCK20</f>
        <v>0</v>
      </c>
      <c r="JCL52" s="39">
        <f>Time!JCL20</f>
        <v>0</v>
      </c>
      <c r="JCM52" s="39">
        <f>Time!JCM20</f>
        <v>0</v>
      </c>
      <c r="JCN52" s="39">
        <f>Time!JCN20</f>
        <v>0</v>
      </c>
      <c r="JCO52" s="39">
        <f>Time!JCO20</f>
        <v>0</v>
      </c>
      <c r="JCP52" s="39">
        <f>Time!JCP20</f>
        <v>0</v>
      </c>
      <c r="JCQ52" s="39">
        <f>Time!JCQ20</f>
        <v>0</v>
      </c>
      <c r="JCR52" s="39">
        <f>Time!JCR20</f>
        <v>0</v>
      </c>
      <c r="JCS52" s="39">
        <f>Time!JCS20</f>
        <v>0</v>
      </c>
      <c r="JCT52" s="39">
        <f>Time!JCT20</f>
        <v>0</v>
      </c>
      <c r="JCU52" s="39">
        <f>Time!JCU20</f>
        <v>0</v>
      </c>
      <c r="JCV52" s="39">
        <f>Time!JCV20</f>
        <v>0</v>
      </c>
      <c r="JCW52" s="39">
        <f>Time!JCW20</f>
        <v>0</v>
      </c>
      <c r="JCX52" s="39">
        <f>Time!JCX20</f>
        <v>0</v>
      </c>
      <c r="JCY52" s="39">
        <f>Time!JCY20</f>
        <v>0</v>
      </c>
      <c r="JCZ52" s="39">
        <f>Time!JCZ20</f>
        <v>0</v>
      </c>
      <c r="JDA52" s="39">
        <f>Time!JDA20</f>
        <v>0</v>
      </c>
      <c r="JDB52" s="39">
        <f>Time!JDB20</f>
        <v>0</v>
      </c>
      <c r="JDC52" s="39">
        <f>Time!JDC20</f>
        <v>0</v>
      </c>
      <c r="JDD52" s="39">
        <f>Time!JDD20</f>
        <v>0</v>
      </c>
      <c r="JDE52" s="39">
        <f>Time!JDE20</f>
        <v>0</v>
      </c>
      <c r="JDF52" s="39">
        <f>Time!JDF20</f>
        <v>0</v>
      </c>
      <c r="JDG52" s="39">
        <f>Time!JDG20</f>
        <v>0</v>
      </c>
      <c r="JDH52" s="39">
        <f>Time!JDH20</f>
        <v>0</v>
      </c>
      <c r="JDI52" s="39">
        <f>Time!JDI20</f>
        <v>0</v>
      </c>
      <c r="JDJ52" s="39">
        <f>Time!JDJ20</f>
        <v>0</v>
      </c>
      <c r="JDK52" s="39">
        <f>Time!JDK20</f>
        <v>0</v>
      </c>
      <c r="JDL52" s="39">
        <f>Time!JDL20</f>
        <v>0</v>
      </c>
      <c r="JDM52" s="39">
        <f>Time!JDM20</f>
        <v>0</v>
      </c>
      <c r="JDN52" s="39">
        <f>Time!JDN20</f>
        <v>0</v>
      </c>
      <c r="JDO52" s="39">
        <f>Time!JDO20</f>
        <v>0</v>
      </c>
      <c r="JDP52" s="39">
        <f>Time!JDP20</f>
        <v>0</v>
      </c>
      <c r="JDQ52" s="39">
        <f>Time!JDQ20</f>
        <v>0</v>
      </c>
      <c r="JDR52" s="39">
        <f>Time!JDR20</f>
        <v>0</v>
      </c>
      <c r="JDS52" s="39">
        <f>Time!JDS20</f>
        <v>0</v>
      </c>
      <c r="JDT52" s="39">
        <f>Time!JDT20</f>
        <v>0</v>
      </c>
      <c r="JDU52" s="39">
        <f>Time!JDU20</f>
        <v>0</v>
      </c>
      <c r="JDV52" s="39">
        <f>Time!JDV20</f>
        <v>0</v>
      </c>
      <c r="JDW52" s="39">
        <f>Time!JDW20</f>
        <v>0</v>
      </c>
      <c r="JDX52" s="39">
        <f>Time!JDX20</f>
        <v>0</v>
      </c>
      <c r="JDY52" s="39">
        <f>Time!JDY20</f>
        <v>0</v>
      </c>
      <c r="JDZ52" s="39">
        <f>Time!JDZ20</f>
        <v>0</v>
      </c>
      <c r="JEA52" s="39">
        <f>Time!JEA20</f>
        <v>0</v>
      </c>
      <c r="JEB52" s="39">
        <f>Time!JEB20</f>
        <v>0</v>
      </c>
      <c r="JEC52" s="39">
        <f>Time!JEC20</f>
        <v>0</v>
      </c>
      <c r="JED52" s="39">
        <f>Time!JED20</f>
        <v>0</v>
      </c>
      <c r="JEE52" s="39">
        <f>Time!JEE20</f>
        <v>0</v>
      </c>
      <c r="JEF52" s="39">
        <f>Time!JEF20</f>
        <v>0</v>
      </c>
      <c r="JEG52" s="39">
        <f>Time!JEG20</f>
        <v>0</v>
      </c>
      <c r="JEH52" s="39">
        <f>Time!JEH20</f>
        <v>0</v>
      </c>
      <c r="JEI52" s="39">
        <f>Time!JEI20</f>
        <v>0</v>
      </c>
      <c r="JEJ52" s="39">
        <f>Time!JEJ20</f>
        <v>0</v>
      </c>
      <c r="JEK52" s="39">
        <f>Time!JEK20</f>
        <v>0</v>
      </c>
      <c r="JEL52" s="39">
        <f>Time!JEL20</f>
        <v>0</v>
      </c>
      <c r="JEM52" s="39">
        <f>Time!JEM20</f>
        <v>0</v>
      </c>
      <c r="JEN52" s="39">
        <f>Time!JEN20</f>
        <v>0</v>
      </c>
      <c r="JEO52" s="39">
        <f>Time!JEO20</f>
        <v>0</v>
      </c>
      <c r="JEP52" s="39">
        <f>Time!JEP20</f>
        <v>0</v>
      </c>
      <c r="JEQ52" s="39">
        <f>Time!JEQ20</f>
        <v>0</v>
      </c>
      <c r="JER52" s="39">
        <f>Time!JER20</f>
        <v>0</v>
      </c>
      <c r="JES52" s="39">
        <f>Time!JES20</f>
        <v>0</v>
      </c>
      <c r="JET52" s="39">
        <f>Time!JET20</f>
        <v>0</v>
      </c>
      <c r="JEU52" s="39">
        <f>Time!JEU20</f>
        <v>0</v>
      </c>
      <c r="JEV52" s="39">
        <f>Time!JEV20</f>
        <v>0</v>
      </c>
      <c r="JEW52" s="39">
        <f>Time!JEW20</f>
        <v>0</v>
      </c>
      <c r="JEX52" s="39">
        <f>Time!JEX20</f>
        <v>0</v>
      </c>
      <c r="JEY52" s="39">
        <f>Time!JEY20</f>
        <v>0</v>
      </c>
      <c r="JEZ52" s="39">
        <f>Time!JEZ20</f>
        <v>0</v>
      </c>
      <c r="JFA52" s="39">
        <f>Time!JFA20</f>
        <v>0</v>
      </c>
      <c r="JFB52" s="39">
        <f>Time!JFB20</f>
        <v>0</v>
      </c>
      <c r="JFC52" s="39">
        <f>Time!JFC20</f>
        <v>0</v>
      </c>
      <c r="JFD52" s="39">
        <f>Time!JFD20</f>
        <v>0</v>
      </c>
      <c r="JFE52" s="39">
        <f>Time!JFE20</f>
        <v>0</v>
      </c>
      <c r="JFF52" s="39">
        <f>Time!JFF20</f>
        <v>0</v>
      </c>
      <c r="JFG52" s="39">
        <f>Time!JFG20</f>
        <v>0</v>
      </c>
      <c r="JFH52" s="39">
        <f>Time!JFH20</f>
        <v>0</v>
      </c>
      <c r="JFI52" s="39">
        <f>Time!JFI20</f>
        <v>0</v>
      </c>
      <c r="JFJ52" s="39">
        <f>Time!JFJ20</f>
        <v>0</v>
      </c>
      <c r="JFK52" s="39">
        <f>Time!JFK20</f>
        <v>0</v>
      </c>
      <c r="JFL52" s="39">
        <f>Time!JFL20</f>
        <v>0</v>
      </c>
      <c r="JFM52" s="39">
        <f>Time!JFM20</f>
        <v>0</v>
      </c>
      <c r="JFN52" s="39">
        <f>Time!JFN20</f>
        <v>0</v>
      </c>
      <c r="JFO52" s="39">
        <f>Time!JFO20</f>
        <v>0</v>
      </c>
      <c r="JFP52" s="39">
        <f>Time!JFP20</f>
        <v>0</v>
      </c>
      <c r="JFQ52" s="39">
        <f>Time!JFQ20</f>
        <v>0</v>
      </c>
      <c r="JFR52" s="39">
        <f>Time!JFR20</f>
        <v>0</v>
      </c>
      <c r="JFS52" s="39">
        <f>Time!JFS20</f>
        <v>0</v>
      </c>
      <c r="JFT52" s="39">
        <f>Time!JFT20</f>
        <v>0</v>
      </c>
      <c r="JFU52" s="39">
        <f>Time!JFU20</f>
        <v>0</v>
      </c>
      <c r="JFV52" s="39">
        <f>Time!JFV20</f>
        <v>0</v>
      </c>
      <c r="JFW52" s="39">
        <f>Time!JFW20</f>
        <v>0</v>
      </c>
      <c r="JFX52" s="39">
        <f>Time!JFX20</f>
        <v>0</v>
      </c>
      <c r="JFY52" s="39">
        <f>Time!JFY20</f>
        <v>0</v>
      </c>
      <c r="JFZ52" s="39">
        <f>Time!JFZ20</f>
        <v>0</v>
      </c>
      <c r="JGA52" s="39">
        <f>Time!JGA20</f>
        <v>0</v>
      </c>
      <c r="JGB52" s="39">
        <f>Time!JGB20</f>
        <v>0</v>
      </c>
      <c r="JGC52" s="39">
        <f>Time!JGC20</f>
        <v>0</v>
      </c>
      <c r="JGD52" s="39">
        <f>Time!JGD20</f>
        <v>0</v>
      </c>
      <c r="JGE52" s="39">
        <f>Time!JGE20</f>
        <v>0</v>
      </c>
      <c r="JGF52" s="39">
        <f>Time!JGF20</f>
        <v>0</v>
      </c>
      <c r="JGG52" s="39">
        <f>Time!JGG20</f>
        <v>0</v>
      </c>
      <c r="JGH52" s="39">
        <f>Time!JGH20</f>
        <v>0</v>
      </c>
      <c r="JGI52" s="39">
        <f>Time!JGI20</f>
        <v>0</v>
      </c>
      <c r="JGJ52" s="39">
        <f>Time!JGJ20</f>
        <v>0</v>
      </c>
      <c r="JGK52" s="39">
        <f>Time!JGK20</f>
        <v>0</v>
      </c>
      <c r="JGL52" s="39">
        <f>Time!JGL20</f>
        <v>0</v>
      </c>
      <c r="JGM52" s="39">
        <f>Time!JGM20</f>
        <v>0</v>
      </c>
      <c r="JGN52" s="39">
        <f>Time!JGN20</f>
        <v>0</v>
      </c>
      <c r="JGO52" s="39">
        <f>Time!JGO20</f>
        <v>0</v>
      </c>
      <c r="JGP52" s="39">
        <f>Time!JGP20</f>
        <v>0</v>
      </c>
      <c r="JGQ52" s="39">
        <f>Time!JGQ20</f>
        <v>0</v>
      </c>
      <c r="JGR52" s="39">
        <f>Time!JGR20</f>
        <v>0</v>
      </c>
      <c r="JGS52" s="39">
        <f>Time!JGS20</f>
        <v>0</v>
      </c>
      <c r="JGT52" s="39">
        <f>Time!JGT20</f>
        <v>0</v>
      </c>
      <c r="JGU52" s="39">
        <f>Time!JGU20</f>
        <v>0</v>
      </c>
      <c r="JGV52" s="39">
        <f>Time!JGV20</f>
        <v>0</v>
      </c>
      <c r="JGW52" s="39">
        <f>Time!JGW20</f>
        <v>0</v>
      </c>
      <c r="JGX52" s="39">
        <f>Time!JGX20</f>
        <v>0</v>
      </c>
      <c r="JGY52" s="39">
        <f>Time!JGY20</f>
        <v>0</v>
      </c>
      <c r="JGZ52" s="39">
        <f>Time!JGZ20</f>
        <v>0</v>
      </c>
      <c r="JHA52" s="39">
        <f>Time!JHA20</f>
        <v>0</v>
      </c>
      <c r="JHB52" s="39">
        <f>Time!JHB20</f>
        <v>0</v>
      </c>
      <c r="JHC52" s="39">
        <f>Time!JHC20</f>
        <v>0</v>
      </c>
      <c r="JHD52" s="39">
        <f>Time!JHD20</f>
        <v>0</v>
      </c>
      <c r="JHE52" s="39">
        <f>Time!JHE20</f>
        <v>0</v>
      </c>
      <c r="JHF52" s="39">
        <f>Time!JHF20</f>
        <v>0</v>
      </c>
      <c r="JHG52" s="39">
        <f>Time!JHG20</f>
        <v>0</v>
      </c>
      <c r="JHH52" s="39">
        <f>Time!JHH20</f>
        <v>0</v>
      </c>
      <c r="JHI52" s="39">
        <f>Time!JHI20</f>
        <v>0</v>
      </c>
      <c r="JHJ52" s="39">
        <f>Time!JHJ20</f>
        <v>0</v>
      </c>
      <c r="JHK52" s="39">
        <f>Time!JHK20</f>
        <v>0</v>
      </c>
      <c r="JHL52" s="39">
        <f>Time!JHL20</f>
        <v>0</v>
      </c>
      <c r="JHM52" s="39">
        <f>Time!JHM20</f>
        <v>0</v>
      </c>
      <c r="JHN52" s="39">
        <f>Time!JHN20</f>
        <v>0</v>
      </c>
      <c r="JHO52" s="39">
        <f>Time!JHO20</f>
        <v>0</v>
      </c>
      <c r="JHP52" s="39">
        <f>Time!JHP20</f>
        <v>0</v>
      </c>
      <c r="JHQ52" s="39">
        <f>Time!JHQ20</f>
        <v>0</v>
      </c>
      <c r="JHR52" s="39">
        <f>Time!JHR20</f>
        <v>0</v>
      </c>
      <c r="JHS52" s="39">
        <f>Time!JHS20</f>
        <v>0</v>
      </c>
      <c r="JHT52" s="39">
        <f>Time!JHT20</f>
        <v>0</v>
      </c>
      <c r="JHU52" s="39">
        <f>Time!JHU20</f>
        <v>0</v>
      </c>
      <c r="JHV52" s="39">
        <f>Time!JHV20</f>
        <v>0</v>
      </c>
      <c r="JHW52" s="39">
        <f>Time!JHW20</f>
        <v>0</v>
      </c>
      <c r="JHX52" s="39">
        <f>Time!JHX20</f>
        <v>0</v>
      </c>
      <c r="JHY52" s="39">
        <f>Time!JHY20</f>
        <v>0</v>
      </c>
      <c r="JHZ52" s="39">
        <f>Time!JHZ20</f>
        <v>0</v>
      </c>
      <c r="JIA52" s="39">
        <f>Time!JIA20</f>
        <v>0</v>
      </c>
      <c r="JIB52" s="39">
        <f>Time!JIB20</f>
        <v>0</v>
      </c>
      <c r="JIC52" s="39">
        <f>Time!JIC20</f>
        <v>0</v>
      </c>
      <c r="JID52" s="39">
        <f>Time!JID20</f>
        <v>0</v>
      </c>
      <c r="JIE52" s="39">
        <f>Time!JIE20</f>
        <v>0</v>
      </c>
      <c r="JIF52" s="39">
        <f>Time!JIF20</f>
        <v>0</v>
      </c>
      <c r="JIG52" s="39">
        <f>Time!JIG20</f>
        <v>0</v>
      </c>
      <c r="JIH52" s="39">
        <f>Time!JIH20</f>
        <v>0</v>
      </c>
      <c r="JII52" s="39">
        <f>Time!JII20</f>
        <v>0</v>
      </c>
      <c r="JIJ52" s="39">
        <f>Time!JIJ20</f>
        <v>0</v>
      </c>
      <c r="JIK52" s="39">
        <f>Time!JIK20</f>
        <v>0</v>
      </c>
      <c r="JIL52" s="39">
        <f>Time!JIL20</f>
        <v>0</v>
      </c>
      <c r="JIM52" s="39">
        <f>Time!JIM20</f>
        <v>0</v>
      </c>
      <c r="JIN52" s="39">
        <f>Time!JIN20</f>
        <v>0</v>
      </c>
      <c r="JIO52" s="39">
        <f>Time!JIO20</f>
        <v>0</v>
      </c>
      <c r="JIP52" s="39">
        <f>Time!JIP20</f>
        <v>0</v>
      </c>
      <c r="JIQ52" s="39">
        <f>Time!JIQ20</f>
        <v>0</v>
      </c>
      <c r="JIR52" s="39">
        <f>Time!JIR20</f>
        <v>0</v>
      </c>
      <c r="JIS52" s="39">
        <f>Time!JIS20</f>
        <v>0</v>
      </c>
      <c r="JIT52" s="39">
        <f>Time!JIT20</f>
        <v>0</v>
      </c>
      <c r="JIU52" s="39">
        <f>Time!JIU20</f>
        <v>0</v>
      </c>
      <c r="JIV52" s="39">
        <f>Time!JIV20</f>
        <v>0</v>
      </c>
      <c r="JIW52" s="39">
        <f>Time!JIW20</f>
        <v>0</v>
      </c>
      <c r="JIX52" s="39">
        <f>Time!JIX20</f>
        <v>0</v>
      </c>
      <c r="JIY52" s="39">
        <f>Time!JIY20</f>
        <v>0</v>
      </c>
      <c r="JIZ52" s="39">
        <f>Time!JIZ20</f>
        <v>0</v>
      </c>
      <c r="JJA52" s="39">
        <f>Time!JJA20</f>
        <v>0</v>
      </c>
      <c r="JJB52" s="39">
        <f>Time!JJB20</f>
        <v>0</v>
      </c>
      <c r="JJC52" s="39">
        <f>Time!JJC20</f>
        <v>0</v>
      </c>
      <c r="JJD52" s="39">
        <f>Time!JJD20</f>
        <v>0</v>
      </c>
      <c r="JJE52" s="39">
        <f>Time!JJE20</f>
        <v>0</v>
      </c>
      <c r="JJF52" s="39">
        <f>Time!JJF20</f>
        <v>0</v>
      </c>
      <c r="JJG52" s="39">
        <f>Time!JJG20</f>
        <v>0</v>
      </c>
      <c r="JJH52" s="39">
        <f>Time!JJH20</f>
        <v>0</v>
      </c>
      <c r="JJI52" s="39">
        <f>Time!JJI20</f>
        <v>0</v>
      </c>
      <c r="JJJ52" s="39">
        <f>Time!JJJ20</f>
        <v>0</v>
      </c>
      <c r="JJK52" s="39">
        <f>Time!JJK20</f>
        <v>0</v>
      </c>
      <c r="JJL52" s="39">
        <f>Time!JJL20</f>
        <v>0</v>
      </c>
      <c r="JJM52" s="39">
        <f>Time!JJM20</f>
        <v>0</v>
      </c>
      <c r="JJN52" s="39">
        <f>Time!JJN20</f>
        <v>0</v>
      </c>
      <c r="JJO52" s="39">
        <f>Time!JJO20</f>
        <v>0</v>
      </c>
      <c r="JJP52" s="39">
        <f>Time!JJP20</f>
        <v>0</v>
      </c>
      <c r="JJQ52" s="39">
        <f>Time!JJQ20</f>
        <v>0</v>
      </c>
      <c r="JJR52" s="39">
        <f>Time!JJR20</f>
        <v>0</v>
      </c>
      <c r="JJS52" s="39">
        <f>Time!JJS20</f>
        <v>0</v>
      </c>
      <c r="JJT52" s="39">
        <f>Time!JJT20</f>
        <v>0</v>
      </c>
      <c r="JJU52" s="39">
        <f>Time!JJU20</f>
        <v>0</v>
      </c>
      <c r="JJV52" s="39">
        <f>Time!JJV20</f>
        <v>0</v>
      </c>
      <c r="JJW52" s="39">
        <f>Time!JJW20</f>
        <v>0</v>
      </c>
      <c r="JJX52" s="39">
        <f>Time!JJX20</f>
        <v>0</v>
      </c>
      <c r="JJY52" s="39">
        <f>Time!JJY20</f>
        <v>0</v>
      </c>
      <c r="JJZ52" s="39">
        <f>Time!JJZ20</f>
        <v>0</v>
      </c>
      <c r="JKA52" s="39">
        <f>Time!JKA20</f>
        <v>0</v>
      </c>
      <c r="JKB52" s="39">
        <f>Time!JKB20</f>
        <v>0</v>
      </c>
      <c r="JKC52" s="39">
        <f>Time!JKC20</f>
        <v>0</v>
      </c>
      <c r="JKD52" s="39">
        <f>Time!JKD20</f>
        <v>0</v>
      </c>
      <c r="JKE52" s="39">
        <f>Time!JKE20</f>
        <v>0</v>
      </c>
      <c r="JKF52" s="39">
        <f>Time!JKF20</f>
        <v>0</v>
      </c>
      <c r="JKG52" s="39">
        <f>Time!JKG20</f>
        <v>0</v>
      </c>
      <c r="JKH52" s="39">
        <f>Time!JKH20</f>
        <v>0</v>
      </c>
      <c r="JKI52" s="39">
        <f>Time!JKI20</f>
        <v>0</v>
      </c>
      <c r="JKJ52" s="39">
        <f>Time!JKJ20</f>
        <v>0</v>
      </c>
      <c r="JKK52" s="39">
        <f>Time!JKK20</f>
        <v>0</v>
      </c>
      <c r="JKL52" s="39">
        <f>Time!JKL20</f>
        <v>0</v>
      </c>
      <c r="JKM52" s="39">
        <f>Time!JKM20</f>
        <v>0</v>
      </c>
      <c r="JKN52" s="39">
        <f>Time!JKN20</f>
        <v>0</v>
      </c>
      <c r="JKO52" s="39">
        <f>Time!JKO20</f>
        <v>0</v>
      </c>
      <c r="JKP52" s="39">
        <f>Time!JKP20</f>
        <v>0</v>
      </c>
      <c r="JKQ52" s="39">
        <f>Time!JKQ20</f>
        <v>0</v>
      </c>
      <c r="JKR52" s="39">
        <f>Time!JKR20</f>
        <v>0</v>
      </c>
      <c r="JKS52" s="39">
        <f>Time!JKS20</f>
        <v>0</v>
      </c>
      <c r="JKT52" s="39">
        <f>Time!JKT20</f>
        <v>0</v>
      </c>
      <c r="JKU52" s="39">
        <f>Time!JKU20</f>
        <v>0</v>
      </c>
      <c r="JKV52" s="39">
        <f>Time!JKV20</f>
        <v>0</v>
      </c>
      <c r="JKW52" s="39">
        <f>Time!JKW20</f>
        <v>0</v>
      </c>
      <c r="JKX52" s="39">
        <f>Time!JKX20</f>
        <v>0</v>
      </c>
      <c r="JKY52" s="39">
        <f>Time!JKY20</f>
        <v>0</v>
      </c>
      <c r="JKZ52" s="39">
        <f>Time!JKZ20</f>
        <v>0</v>
      </c>
      <c r="JLA52" s="39">
        <f>Time!JLA20</f>
        <v>0</v>
      </c>
      <c r="JLB52" s="39">
        <f>Time!JLB20</f>
        <v>0</v>
      </c>
      <c r="JLC52" s="39">
        <f>Time!JLC20</f>
        <v>0</v>
      </c>
      <c r="JLD52" s="39">
        <f>Time!JLD20</f>
        <v>0</v>
      </c>
      <c r="JLE52" s="39">
        <f>Time!JLE20</f>
        <v>0</v>
      </c>
      <c r="JLF52" s="39">
        <f>Time!JLF20</f>
        <v>0</v>
      </c>
      <c r="JLG52" s="39">
        <f>Time!JLG20</f>
        <v>0</v>
      </c>
      <c r="JLH52" s="39">
        <f>Time!JLH20</f>
        <v>0</v>
      </c>
      <c r="JLI52" s="39">
        <f>Time!JLI20</f>
        <v>0</v>
      </c>
      <c r="JLJ52" s="39">
        <f>Time!JLJ20</f>
        <v>0</v>
      </c>
      <c r="JLK52" s="39">
        <f>Time!JLK20</f>
        <v>0</v>
      </c>
      <c r="JLL52" s="39">
        <f>Time!JLL20</f>
        <v>0</v>
      </c>
      <c r="JLM52" s="39">
        <f>Time!JLM20</f>
        <v>0</v>
      </c>
      <c r="JLN52" s="39">
        <f>Time!JLN20</f>
        <v>0</v>
      </c>
      <c r="JLO52" s="39">
        <f>Time!JLO20</f>
        <v>0</v>
      </c>
      <c r="JLP52" s="39">
        <f>Time!JLP20</f>
        <v>0</v>
      </c>
      <c r="JLQ52" s="39">
        <f>Time!JLQ20</f>
        <v>0</v>
      </c>
      <c r="JLR52" s="39">
        <f>Time!JLR20</f>
        <v>0</v>
      </c>
      <c r="JLS52" s="39">
        <f>Time!JLS20</f>
        <v>0</v>
      </c>
      <c r="JLT52" s="39">
        <f>Time!JLT20</f>
        <v>0</v>
      </c>
      <c r="JLU52" s="39">
        <f>Time!JLU20</f>
        <v>0</v>
      </c>
      <c r="JLV52" s="39">
        <f>Time!JLV20</f>
        <v>0</v>
      </c>
      <c r="JLW52" s="39">
        <f>Time!JLW20</f>
        <v>0</v>
      </c>
      <c r="JLX52" s="39">
        <f>Time!JLX20</f>
        <v>0</v>
      </c>
      <c r="JLY52" s="39">
        <f>Time!JLY20</f>
        <v>0</v>
      </c>
      <c r="JLZ52" s="39">
        <f>Time!JLZ20</f>
        <v>0</v>
      </c>
      <c r="JMA52" s="39">
        <f>Time!JMA20</f>
        <v>0</v>
      </c>
      <c r="JMB52" s="39">
        <f>Time!JMB20</f>
        <v>0</v>
      </c>
      <c r="JMC52" s="39">
        <f>Time!JMC20</f>
        <v>0</v>
      </c>
      <c r="JMD52" s="39">
        <f>Time!JMD20</f>
        <v>0</v>
      </c>
      <c r="JME52" s="39">
        <f>Time!JME20</f>
        <v>0</v>
      </c>
      <c r="JMF52" s="39">
        <f>Time!JMF20</f>
        <v>0</v>
      </c>
      <c r="JMG52" s="39">
        <f>Time!JMG20</f>
        <v>0</v>
      </c>
      <c r="JMH52" s="39">
        <f>Time!JMH20</f>
        <v>0</v>
      </c>
      <c r="JMI52" s="39">
        <f>Time!JMI20</f>
        <v>0</v>
      </c>
      <c r="JMJ52" s="39">
        <f>Time!JMJ20</f>
        <v>0</v>
      </c>
      <c r="JMK52" s="39">
        <f>Time!JMK20</f>
        <v>0</v>
      </c>
      <c r="JML52" s="39">
        <f>Time!JML20</f>
        <v>0</v>
      </c>
      <c r="JMM52" s="39">
        <f>Time!JMM20</f>
        <v>0</v>
      </c>
      <c r="JMN52" s="39">
        <f>Time!JMN20</f>
        <v>0</v>
      </c>
      <c r="JMO52" s="39">
        <f>Time!JMO20</f>
        <v>0</v>
      </c>
      <c r="JMP52" s="39">
        <f>Time!JMP20</f>
        <v>0</v>
      </c>
      <c r="JMQ52" s="39">
        <f>Time!JMQ20</f>
        <v>0</v>
      </c>
      <c r="JMR52" s="39">
        <f>Time!JMR20</f>
        <v>0</v>
      </c>
      <c r="JMS52" s="39">
        <f>Time!JMS20</f>
        <v>0</v>
      </c>
      <c r="JMT52" s="39">
        <f>Time!JMT20</f>
        <v>0</v>
      </c>
      <c r="JMU52" s="39">
        <f>Time!JMU20</f>
        <v>0</v>
      </c>
      <c r="JMV52" s="39">
        <f>Time!JMV20</f>
        <v>0</v>
      </c>
      <c r="JMW52" s="39">
        <f>Time!JMW20</f>
        <v>0</v>
      </c>
      <c r="JMX52" s="39">
        <f>Time!JMX20</f>
        <v>0</v>
      </c>
      <c r="JMY52" s="39">
        <f>Time!JMY20</f>
        <v>0</v>
      </c>
      <c r="JMZ52" s="39">
        <f>Time!JMZ20</f>
        <v>0</v>
      </c>
      <c r="JNA52" s="39">
        <f>Time!JNA20</f>
        <v>0</v>
      </c>
      <c r="JNB52" s="39">
        <f>Time!JNB20</f>
        <v>0</v>
      </c>
      <c r="JNC52" s="39">
        <f>Time!JNC20</f>
        <v>0</v>
      </c>
      <c r="JND52" s="39">
        <f>Time!JND20</f>
        <v>0</v>
      </c>
      <c r="JNE52" s="39">
        <f>Time!JNE20</f>
        <v>0</v>
      </c>
      <c r="JNF52" s="39">
        <f>Time!JNF20</f>
        <v>0</v>
      </c>
      <c r="JNG52" s="39">
        <f>Time!JNG20</f>
        <v>0</v>
      </c>
      <c r="JNH52" s="39">
        <f>Time!JNH20</f>
        <v>0</v>
      </c>
      <c r="JNI52" s="39">
        <f>Time!JNI20</f>
        <v>0</v>
      </c>
      <c r="JNJ52" s="39">
        <f>Time!JNJ20</f>
        <v>0</v>
      </c>
      <c r="JNK52" s="39">
        <f>Time!JNK20</f>
        <v>0</v>
      </c>
      <c r="JNL52" s="39">
        <f>Time!JNL20</f>
        <v>0</v>
      </c>
      <c r="JNM52" s="39">
        <f>Time!JNM20</f>
        <v>0</v>
      </c>
      <c r="JNN52" s="39">
        <f>Time!JNN20</f>
        <v>0</v>
      </c>
      <c r="JNO52" s="39">
        <f>Time!JNO20</f>
        <v>0</v>
      </c>
      <c r="JNP52" s="39">
        <f>Time!JNP20</f>
        <v>0</v>
      </c>
      <c r="JNQ52" s="39">
        <f>Time!JNQ20</f>
        <v>0</v>
      </c>
      <c r="JNR52" s="39">
        <f>Time!JNR20</f>
        <v>0</v>
      </c>
      <c r="JNS52" s="39">
        <f>Time!JNS20</f>
        <v>0</v>
      </c>
      <c r="JNT52" s="39">
        <f>Time!JNT20</f>
        <v>0</v>
      </c>
      <c r="JNU52" s="39">
        <f>Time!JNU20</f>
        <v>0</v>
      </c>
      <c r="JNV52" s="39">
        <f>Time!JNV20</f>
        <v>0</v>
      </c>
      <c r="JNW52" s="39">
        <f>Time!JNW20</f>
        <v>0</v>
      </c>
      <c r="JNX52" s="39">
        <f>Time!JNX20</f>
        <v>0</v>
      </c>
      <c r="JNY52" s="39">
        <f>Time!JNY20</f>
        <v>0</v>
      </c>
      <c r="JNZ52" s="39">
        <f>Time!JNZ20</f>
        <v>0</v>
      </c>
      <c r="JOA52" s="39">
        <f>Time!JOA20</f>
        <v>0</v>
      </c>
      <c r="JOB52" s="39">
        <f>Time!JOB20</f>
        <v>0</v>
      </c>
      <c r="JOC52" s="39">
        <f>Time!JOC20</f>
        <v>0</v>
      </c>
      <c r="JOD52" s="39">
        <f>Time!JOD20</f>
        <v>0</v>
      </c>
      <c r="JOE52" s="39">
        <f>Time!JOE20</f>
        <v>0</v>
      </c>
      <c r="JOF52" s="39">
        <f>Time!JOF20</f>
        <v>0</v>
      </c>
      <c r="JOG52" s="39">
        <f>Time!JOG20</f>
        <v>0</v>
      </c>
      <c r="JOH52" s="39">
        <f>Time!JOH20</f>
        <v>0</v>
      </c>
      <c r="JOI52" s="39">
        <f>Time!JOI20</f>
        <v>0</v>
      </c>
      <c r="JOJ52" s="39">
        <f>Time!JOJ20</f>
        <v>0</v>
      </c>
      <c r="JOK52" s="39">
        <f>Time!JOK20</f>
        <v>0</v>
      </c>
      <c r="JOL52" s="39">
        <f>Time!JOL20</f>
        <v>0</v>
      </c>
      <c r="JOM52" s="39">
        <f>Time!JOM20</f>
        <v>0</v>
      </c>
      <c r="JON52" s="39">
        <f>Time!JON20</f>
        <v>0</v>
      </c>
      <c r="JOO52" s="39">
        <f>Time!JOO20</f>
        <v>0</v>
      </c>
      <c r="JOP52" s="39">
        <f>Time!JOP20</f>
        <v>0</v>
      </c>
      <c r="JOQ52" s="39">
        <f>Time!JOQ20</f>
        <v>0</v>
      </c>
      <c r="JOR52" s="39">
        <f>Time!JOR20</f>
        <v>0</v>
      </c>
      <c r="JOS52" s="39">
        <f>Time!JOS20</f>
        <v>0</v>
      </c>
      <c r="JOT52" s="39">
        <f>Time!JOT20</f>
        <v>0</v>
      </c>
      <c r="JOU52" s="39">
        <f>Time!JOU20</f>
        <v>0</v>
      </c>
      <c r="JOV52" s="39">
        <f>Time!JOV20</f>
        <v>0</v>
      </c>
      <c r="JOW52" s="39">
        <f>Time!JOW20</f>
        <v>0</v>
      </c>
      <c r="JOX52" s="39">
        <f>Time!JOX20</f>
        <v>0</v>
      </c>
      <c r="JOY52" s="39">
        <f>Time!JOY20</f>
        <v>0</v>
      </c>
      <c r="JOZ52" s="39">
        <f>Time!JOZ20</f>
        <v>0</v>
      </c>
      <c r="JPA52" s="39">
        <f>Time!JPA20</f>
        <v>0</v>
      </c>
      <c r="JPB52" s="39">
        <f>Time!JPB20</f>
        <v>0</v>
      </c>
      <c r="JPC52" s="39">
        <f>Time!JPC20</f>
        <v>0</v>
      </c>
      <c r="JPD52" s="39">
        <f>Time!JPD20</f>
        <v>0</v>
      </c>
      <c r="JPE52" s="39">
        <f>Time!JPE20</f>
        <v>0</v>
      </c>
      <c r="JPF52" s="39">
        <f>Time!JPF20</f>
        <v>0</v>
      </c>
      <c r="JPG52" s="39">
        <f>Time!JPG20</f>
        <v>0</v>
      </c>
      <c r="JPH52" s="39">
        <f>Time!JPH20</f>
        <v>0</v>
      </c>
      <c r="JPI52" s="39">
        <f>Time!JPI20</f>
        <v>0</v>
      </c>
      <c r="JPJ52" s="39">
        <f>Time!JPJ20</f>
        <v>0</v>
      </c>
      <c r="JPK52" s="39">
        <f>Time!JPK20</f>
        <v>0</v>
      </c>
      <c r="JPL52" s="39">
        <f>Time!JPL20</f>
        <v>0</v>
      </c>
      <c r="JPM52" s="39">
        <f>Time!JPM20</f>
        <v>0</v>
      </c>
      <c r="JPN52" s="39">
        <f>Time!JPN20</f>
        <v>0</v>
      </c>
      <c r="JPO52" s="39">
        <f>Time!JPO20</f>
        <v>0</v>
      </c>
      <c r="JPP52" s="39">
        <f>Time!JPP20</f>
        <v>0</v>
      </c>
      <c r="JPQ52" s="39">
        <f>Time!JPQ20</f>
        <v>0</v>
      </c>
      <c r="JPR52" s="39">
        <f>Time!JPR20</f>
        <v>0</v>
      </c>
      <c r="JPS52" s="39">
        <f>Time!JPS20</f>
        <v>0</v>
      </c>
      <c r="JPT52" s="39">
        <f>Time!JPT20</f>
        <v>0</v>
      </c>
      <c r="JPU52" s="39">
        <f>Time!JPU20</f>
        <v>0</v>
      </c>
      <c r="JPV52" s="39">
        <f>Time!JPV20</f>
        <v>0</v>
      </c>
      <c r="JPW52" s="39">
        <f>Time!JPW20</f>
        <v>0</v>
      </c>
      <c r="JPX52" s="39">
        <f>Time!JPX20</f>
        <v>0</v>
      </c>
      <c r="JPY52" s="39">
        <f>Time!JPY20</f>
        <v>0</v>
      </c>
      <c r="JPZ52" s="39">
        <f>Time!JPZ20</f>
        <v>0</v>
      </c>
      <c r="JQA52" s="39">
        <f>Time!JQA20</f>
        <v>0</v>
      </c>
      <c r="JQB52" s="39">
        <f>Time!JQB20</f>
        <v>0</v>
      </c>
      <c r="JQC52" s="39">
        <f>Time!JQC20</f>
        <v>0</v>
      </c>
      <c r="JQD52" s="39">
        <f>Time!JQD20</f>
        <v>0</v>
      </c>
      <c r="JQE52" s="39">
        <f>Time!JQE20</f>
        <v>0</v>
      </c>
      <c r="JQF52" s="39">
        <f>Time!JQF20</f>
        <v>0</v>
      </c>
      <c r="JQG52" s="39">
        <f>Time!JQG20</f>
        <v>0</v>
      </c>
      <c r="JQH52" s="39">
        <f>Time!JQH20</f>
        <v>0</v>
      </c>
      <c r="JQI52" s="39">
        <f>Time!JQI20</f>
        <v>0</v>
      </c>
      <c r="JQJ52" s="39">
        <f>Time!JQJ20</f>
        <v>0</v>
      </c>
      <c r="JQK52" s="39">
        <f>Time!JQK20</f>
        <v>0</v>
      </c>
      <c r="JQL52" s="39">
        <f>Time!JQL20</f>
        <v>0</v>
      </c>
      <c r="JQM52" s="39">
        <f>Time!JQM20</f>
        <v>0</v>
      </c>
      <c r="JQN52" s="39">
        <f>Time!JQN20</f>
        <v>0</v>
      </c>
      <c r="JQO52" s="39">
        <f>Time!JQO20</f>
        <v>0</v>
      </c>
      <c r="JQP52" s="39">
        <f>Time!JQP20</f>
        <v>0</v>
      </c>
      <c r="JQQ52" s="39">
        <f>Time!JQQ20</f>
        <v>0</v>
      </c>
      <c r="JQR52" s="39">
        <f>Time!JQR20</f>
        <v>0</v>
      </c>
      <c r="JQS52" s="39">
        <f>Time!JQS20</f>
        <v>0</v>
      </c>
      <c r="JQT52" s="39">
        <f>Time!JQT20</f>
        <v>0</v>
      </c>
      <c r="JQU52" s="39">
        <f>Time!JQU20</f>
        <v>0</v>
      </c>
      <c r="JQV52" s="39">
        <f>Time!JQV20</f>
        <v>0</v>
      </c>
      <c r="JQW52" s="39">
        <f>Time!JQW20</f>
        <v>0</v>
      </c>
      <c r="JQX52" s="39">
        <f>Time!JQX20</f>
        <v>0</v>
      </c>
      <c r="JQY52" s="39">
        <f>Time!JQY20</f>
        <v>0</v>
      </c>
      <c r="JQZ52" s="39">
        <f>Time!JQZ20</f>
        <v>0</v>
      </c>
      <c r="JRA52" s="39">
        <f>Time!JRA20</f>
        <v>0</v>
      </c>
      <c r="JRB52" s="39">
        <f>Time!JRB20</f>
        <v>0</v>
      </c>
      <c r="JRC52" s="39">
        <f>Time!JRC20</f>
        <v>0</v>
      </c>
      <c r="JRD52" s="39">
        <f>Time!JRD20</f>
        <v>0</v>
      </c>
      <c r="JRE52" s="39">
        <f>Time!JRE20</f>
        <v>0</v>
      </c>
      <c r="JRF52" s="39">
        <f>Time!JRF20</f>
        <v>0</v>
      </c>
      <c r="JRG52" s="39">
        <f>Time!JRG20</f>
        <v>0</v>
      </c>
      <c r="JRH52" s="39">
        <f>Time!JRH20</f>
        <v>0</v>
      </c>
      <c r="JRI52" s="39">
        <f>Time!JRI20</f>
        <v>0</v>
      </c>
      <c r="JRJ52" s="39">
        <f>Time!JRJ20</f>
        <v>0</v>
      </c>
      <c r="JRK52" s="39">
        <f>Time!JRK20</f>
        <v>0</v>
      </c>
      <c r="JRL52" s="39">
        <f>Time!JRL20</f>
        <v>0</v>
      </c>
      <c r="JRM52" s="39">
        <f>Time!JRM20</f>
        <v>0</v>
      </c>
      <c r="JRN52" s="39">
        <f>Time!JRN20</f>
        <v>0</v>
      </c>
      <c r="JRO52" s="39">
        <f>Time!JRO20</f>
        <v>0</v>
      </c>
      <c r="JRP52" s="39">
        <f>Time!JRP20</f>
        <v>0</v>
      </c>
      <c r="JRQ52" s="39">
        <f>Time!JRQ20</f>
        <v>0</v>
      </c>
      <c r="JRR52" s="39">
        <f>Time!JRR20</f>
        <v>0</v>
      </c>
      <c r="JRS52" s="39">
        <f>Time!JRS20</f>
        <v>0</v>
      </c>
      <c r="JRT52" s="39">
        <f>Time!JRT20</f>
        <v>0</v>
      </c>
      <c r="JRU52" s="39">
        <f>Time!JRU20</f>
        <v>0</v>
      </c>
      <c r="JRV52" s="39">
        <f>Time!JRV20</f>
        <v>0</v>
      </c>
      <c r="JRW52" s="39">
        <f>Time!JRW20</f>
        <v>0</v>
      </c>
      <c r="JRX52" s="39">
        <f>Time!JRX20</f>
        <v>0</v>
      </c>
      <c r="JRY52" s="39">
        <f>Time!JRY20</f>
        <v>0</v>
      </c>
      <c r="JRZ52" s="39">
        <f>Time!JRZ20</f>
        <v>0</v>
      </c>
      <c r="JSA52" s="39">
        <f>Time!JSA20</f>
        <v>0</v>
      </c>
      <c r="JSB52" s="39">
        <f>Time!JSB20</f>
        <v>0</v>
      </c>
      <c r="JSC52" s="39">
        <f>Time!JSC20</f>
        <v>0</v>
      </c>
      <c r="JSD52" s="39">
        <f>Time!JSD20</f>
        <v>0</v>
      </c>
      <c r="JSE52" s="39">
        <f>Time!JSE20</f>
        <v>0</v>
      </c>
      <c r="JSF52" s="39">
        <f>Time!JSF20</f>
        <v>0</v>
      </c>
      <c r="JSG52" s="39">
        <f>Time!JSG20</f>
        <v>0</v>
      </c>
      <c r="JSH52" s="39">
        <f>Time!JSH20</f>
        <v>0</v>
      </c>
      <c r="JSI52" s="39">
        <f>Time!JSI20</f>
        <v>0</v>
      </c>
      <c r="JSJ52" s="39">
        <f>Time!JSJ20</f>
        <v>0</v>
      </c>
      <c r="JSK52" s="39">
        <f>Time!JSK20</f>
        <v>0</v>
      </c>
      <c r="JSL52" s="39">
        <f>Time!JSL20</f>
        <v>0</v>
      </c>
      <c r="JSM52" s="39">
        <f>Time!JSM20</f>
        <v>0</v>
      </c>
      <c r="JSN52" s="39">
        <f>Time!JSN20</f>
        <v>0</v>
      </c>
      <c r="JSO52" s="39">
        <f>Time!JSO20</f>
        <v>0</v>
      </c>
      <c r="JSP52" s="39">
        <f>Time!JSP20</f>
        <v>0</v>
      </c>
      <c r="JSQ52" s="39">
        <f>Time!JSQ20</f>
        <v>0</v>
      </c>
      <c r="JSR52" s="39">
        <f>Time!JSR20</f>
        <v>0</v>
      </c>
      <c r="JSS52" s="39">
        <f>Time!JSS20</f>
        <v>0</v>
      </c>
      <c r="JST52" s="39">
        <f>Time!JST20</f>
        <v>0</v>
      </c>
      <c r="JSU52" s="39">
        <f>Time!JSU20</f>
        <v>0</v>
      </c>
      <c r="JSV52" s="39">
        <f>Time!JSV20</f>
        <v>0</v>
      </c>
      <c r="JSW52" s="39">
        <f>Time!JSW20</f>
        <v>0</v>
      </c>
      <c r="JSX52" s="39">
        <f>Time!JSX20</f>
        <v>0</v>
      </c>
      <c r="JSY52" s="39">
        <f>Time!JSY20</f>
        <v>0</v>
      </c>
      <c r="JSZ52" s="39">
        <f>Time!JSZ20</f>
        <v>0</v>
      </c>
      <c r="JTA52" s="39">
        <f>Time!JTA20</f>
        <v>0</v>
      </c>
      <c r="JTB52" s="39">
        <f>Time!JTB20</f>
        <v>0</v>
      </c>
      <c r="JTC52" s="39">
        <f>Time!JTC20</f>
        <v>0</v>
      </c>
      <c r="JTD52" s="39">
        <f>Time!JTD20</f>
        <v>0</v>
      </c>
      <c r="JTE52" s="39">
        <f>Time!JTE20</f>
        <v>0</v>
      </c>
      <c r="JTF52" s="39">
        <f>Time!JTF20</f>
        <v>0</v>
      </c>
      <c r="JTG52" s="39">
        <f>Time!JTG20</f>
        <v>0</v>
      </c>
      <c r="JTH52" s="39">
        <f>Time!JTH20</f>
        <v>0</v>
      </c>
      <c r="JTI52" s="39">
        <f>Time!JTI20</f>
        <v>0</v>
      </c>
      <c r="JTJ52" s="39">
        <f>Time!JTJ20</f>
        <v>0</v>
      </c>
      <c r="JTK52" s="39">
        <f>Time!JTK20</f>
        <v>0</v>
      </c>
      <c r="JTL52" s="39">
        <f>Time!JTL20</f>
        <v>0</v>
      </c>
      <c r="JTM52" s="39">
        <f>Time!JTM20</f>
        <v>0</v>
      </c>
      <c r="JTN52" s="39">
        <f>Time!JTN20</f>
        <v>0</v>
      </c>
      <c r="JTO52" s="39">
        <f>Time!JTO20</f>
        <v>0</v>
      </c>
      <c r="JTP52" s="39">
        <f>Time!JTP20</f>
        <v>0</v>
      </c>
      <c r="JTQ52" s="39">
        <f>Time!JTQ20</f>
        <v>0</v>
      </c>
      <c r="JTR52" s="39">
        <f>Time!JTR20</f>
        <v>0</v>
      </c>
      <c r="JTS52" s="39">
        <f>Time!JTS20</f>
        <v>0</v>
      </c>
      <c r="JTT52" s="39">
        <f>Time!JTT20</f>
        <v>0</v>
      </c>
      <c r="JTU52" s="39">
        <f>Time!JTU20</f>
        <v>0</v>
      </c>
      <c r="JTV52" s="39">
        <f>Time!JTV20</f>
        <v>0</v>
      </c>
      <c r="JTW52" s="39">
        <f>Time!JTW20</f>
        <v>0</v>
      </c>
      <c r="JTX52" s="39">
        <f>Time!JTX20</f>
        <v>0</v>
      </c>
      <c r="JTY52" s="39">
        <f>Time!JTY20</f>
        <v>0</v>
      </c>
      <c r="JTZ52" s="39">
        <f>Time!JTZ20</f>
        <v>0</v>
      </c>
      <c r="JUA52" s="39">
        <f>Time!JUA20</f>
        <v>0</v>
      </c>
      <c r="JUB52" s="39">
        <f>Time!JUB20</f>
        <v>0</v>
      </c>
      <c r="JUC52" s="39">
        <f>Time!JUC20</f>
        <v>0</v>
      </c>
      <c r="JUD52" s="39">
        <f>Time!JUD20</f>
        <v>0</v>
      </c>
      <c r="JUE52" s="39">
        <f>Time!JUE20</f>
        <v>0</v>
      </c>
      <c r="JUF52" s="39">
        <f>Time!JUF20</f>
        <v>0</v>
      </c>
      <c r="JUG52" s="39">
        <f>Time!JUG20</f>
        <v>0</v>
      </c>
      <c r="JUH52" s="39">
        <f>Time!JUH20</f>
        <v>0</v>
      </c>
      <c r="JUI52" s="39">
        <f>Time!JUI20</f>
        <v>0</v>
      </c>
      <c r="JUJ52" s="39">
        <f>Time!JUJ20</f>
        <v>0</v>
      </c>
      <c r="JUK52" s="39">
        <f>Time!JUK20</f>
        <v>0</v>
      </c>
      <c r="JUL52" s="39">
        <f>Time!JUL20</f>
        <v>0</v>
      </c>
      <c r="JUM52" s="39">
        <f>Time!JUM20</f>
        <v>0</v>
      </c>
      <c r="JUN52" s="39">
        <f>Time!JUN20</f>
        <v>0</v>
      </c>
      <c r="JUO52" s="39">
        <f>Time!JUO20</f>
        <v>0</v>
      </c>
      <c r="JUP52" s="39">
        <f>Time!JUP20</f>
        <v>0</v>
      </c>
      <c r="JUQ52" s="39">
        <f>Time!JUQ20</f>
        <v>0</v>
      </c>
      <c r="JUR52" s="39">
        <f>Time!JUR20</f>
        <v>0</v>
      </c>
      <c r="JUS52" s="39">
        <f>Time!JUS20</f>
        <v>0</v>
      </c>
      <c r="JUT52" s="39">
        <f>Time!JUT20</f>
        <v>0</v>
      </c>
      <c r="JUU52" s="39">
        <f>Time!JUU20</f>
        <v>0</v>
      </c>
      <c r="JUV52" s="39">
        <f>Time!JUV20</f>
        <v>0</v>
      </c>
      <c r="JUW52" s="39">
        <f>Time!JUW20</f>
        <v>0</v>
      </c>
      <c r="JUX52" s="39">
        <f>Time!JUX20</f>
        <v>0</v>
      </c>
      <c r="JUY52" s="39">
        <f>Time!JUY20</f>
        <v>0</v>
      </c>
      <c r="JUZ52" s="39">
        <f>Time!JUZ20</f>
        <v>0</v>
      </c>
      <c r="JVA52" s="39">
        <f>Time!JVA20</f>
        <v>0</v>
      </c>
      <c r="JVB52" s="39">
        <f>Time!JVB20</f>
        <v>0</v>
      </c>
      <c r="JVC52" s="39">
        <f>Time!JVC20</f>
        <v>0</v>
      </c>
      <c r="JVD52" s="39">
        <f>Time!JVD20</f>
        <v>0</v>
      </c>
      <c r="JVE52" s="39">
        <f>Time!JVE20</f>
        <v>0</v>
      </c>
      <c r="JVF52" s="39">
        <f>Time!JVF20</f>
        <v>0</v>
      </c>
      <c r="JVG52" s="39">
        <f>Time!JVG20</f>
        <v>0</v>
      </c>
      <c r="JVH52" s="39">
        <f>Time!JVH20</f>
        <v>0</v>
      </c>
      <c r="JVI52" s="39">
        <f>Time!JVI20</f>
        <v>0</v>
      </c>
      <c r="JVJ52" s="39">
        <f>Time!JVJ20</f>
        <v>0</v>
      </c>
      <c r="JVK52" s="39">
        <f>Time!JVK20</f>
        <v>0</v>
      </c>
      <c r="JVL52" s="39">
        <f>Time!JVL20</f>
        <v>0</v>
      </c>
      <c r="JVM52" s="39">
        <f>Time!JVM20</f>
        <v>0</v>
      </c>
      <c r="JVN52" s="39">
        <f>Time!JVN20</f>
        <v>0</v>
      </c>
      <c r="JVO52" s="39">
        <f>Time!JVO20</f>
        <v>0</v>
      </c>
      <c r="JVP52" s="39">
        <f>Time!JVP20</f>
        <v>0</v>
      </c>
      <c r="JVQ52" s="39">
        <f>Time!JVQ20</f>
        <v>0</v>
      </c>
      <c r="JVR52" s="39">
        <f>Time!JVR20</f>
        <v>0</v>
      </c>
      <c r="JVS52" s="39">
        <f>Time!JVS20</f>
        <v>0</v>
      </c>
      <c r="JVT52" s="39">
        <f>Time!JVT20</f>
        <v>0</v>
      </c>
      <c r="JVU52" s="39">
        <f>Time!JVU20</f>
        <v>0</v>
      </c>
      <c r="JVV52" s="39">
        <f>Time!JVV20</f>
        <v>0</v>
      </c>
      <c r="JVW52" s="39">
        <f>Time!JVW20</f>
        <v>0</v>
      </c>
      <c r="JVX52" s="39">
        <f>Time!JVX20</f>
        <v>0</v>
      </c>
      <c r="JVY52" s="39">
        <f>Time!JVY20</f>
        <v>0</v>
      </c>
      <c r="JVZ52" s="39">
        <f>Time!JVZ20</f>
        <v>0</v>
      </c>
      <c r="JWA52" s="39">
        <f>Time!JWA20</f>
        <v>0</v>
      </c>
      <c r="JWB52" s="39">
        <f>Time!JWB20</f>
        <v>0</v>
      </c>
      <c r="JWC52" s="39">
        <f>Time!JWC20</f>
        <v>0</v>
      </c>
      <c r="JWD52" s="39">
        <f>Time!JWD20</f>
        <v>0</v>
      </c>
      <c r="JWE52" s="39">
        <f>Time!JWE20</f>
        <v>0</v>
      </c>
      <c r="JWF52" s="39">
        <f>Time!JWF20</f>
        <v>0</v>
      </c>
      <c r="JWG52" s="39">
        <f>Time!JWG20</f>
        <v>0</v>
      </c>
      <c r="JWH52" s="39">
        <f>Time!JWH20</f>
        <v>0</v>
      </c>
      <c r="JWI52" s="39">
        <f>Time!JWI20</f>
        <v>0</v>
      </c>
      <c r="JWJ52" s="39">
        <f>Time!JWJ20</f>
        <v>0</v>
      </c>
      <c r="JWK52" s="39">
        <f>Time!JWK20</f>
        <v>0</v>
      </c>
      <c r="JWL52" s="39">
        <f>Time!JWL20</f>
        <v>0</v>
      </c>
      <c r="JWM52" s="39">
        <f>Time!JWM20</f>
        <v>0</v>
      </c>
      <c r="JWN52" s="39">
        <f>Time!JWN20</f>
        <v>0</v>
      </c>
      <c r="JWO52" s="39">
        <f>Time!JWO20</f>
        <v>0</v>
      </c>
      <c r="JWP52" s="39">
        <f>Time!JWP20</f>
        <v>0</v>
      </c>
      <c r="JWQ52" s="39">
        <f>Time!JWQ20</f>
        <v>0</v>
      </c>
      <c r="JWR52" s="39">
        <f>Time!JWR20</f>
        <v>0</v>
      </c>
      <c r="JWS52" s="39">
        <f>Time!JWS20</f>
        <v>0</v>
      </c>
      <c r="JWT52" s="39">
        <f>Time!JWT20</f>
        <v>0</v>
      </c>
      <c r="JWU52" s="39">
        <f>Time!JWU20</f>
        <v>0</v>
      </c>
      <c r="JWV52" s="39">
        <f>Time!JWV20</f>
        <v>0</v>
      </c>
      <c r="JWW52" s="39">
        <f>Time!JWW20</f>
        <v>0</v>
      </c>
      <c r="JWX52" s="39">
        <f>Time!JWX20</f>
        <v>0</v>
      </c>
      <c r="JWY52" s="39">
        <f>Time!JWY20</f>
        <v>0</v>
      </c>
      <c r="JWZ52" s="39">
        <f>Time!JWZ20</f>
        <v>0</v>
      </c>
      <c r="JXA52" s="39">
        <f>Time!JXA20</f>
        <v>0</v>
      </c>
      <c r="JXB52" s="39">
        <f>Time!JXB20</f>
        <v>0</v>
      </c>
      <c r="JXC52" s="39">
        <f>Time!JXC20</f>
        <v>0</v>
      </c>
      <c r="JXD52" s="39">
        <f>Time!JXD20</f>
        <v>0</v>
      </c>
      <c r="JXE52" s="39">
        <f>Time!JXE20</f>
        <v>0</v>
      </c>
      <c r="JXF52" s="39">
        <f>Time!JXF20</f>
        <v>0</v>
      </c>
      <c r="JXG52" s="39">
        <f>Time!JXG20</f>
        <v>0</v>
      </c>
      <c r="JXH52" s="39">
        <f>Time!JXH20</f>
        <v>0</v>
      </c>
      <c r="JXI52" s="39">
        <f>Time!JXI20</f>
        <v>0</v>
      </c>
      <c r="JXJ52" s="39">
        <f>Time!JXJ20</f>
        <v>0</v>
      </c>
      <c r="JXK52" s="39">
        <f>Time!JXK20</f>
        <v>0</v>
      </c>
      <c r="JXL52" s="39">
        <f>Time!JXL20</f>
        <v>0</v>
      </c>
      <c r="JXM52" s="39">
        <f>Time!JXM20</f>
        <v>0</v>
      </c>
      <c r="JXN52" s="39">
        <f>Time!JXN20</f>
        <v>0</v>
      </c>
      <c r="JXO52" s="39">
        <f>Time!JXO20</f>
        <v>0</v>
      </c>
      <c r="JXP52" s="39">
        <f>Time!JXP20</f>
        <v>0</v>
      </c>
      <c r="JXQ52" s="39">
        <f>Time!JXQ20</f>
        <v>0</v>
      </c>
      <c r="JXR52" s="39">
        <f>Time!JXR20</f>
        <v>0</v>
      </c>
      <c r="JXS52" s="39">
        <f>Time!JXS20</f>
        <v>0</v>
      </c>
      <c r="JXT52" s="39">
        <f>Time!JXT20</f>
        <v>0</v>
      </c>
      <c r="JXU52" s="39">
        <f>Time!JXU20</f>
        <v>0</v>
      </c>
      <c r="JXV52" s="39">
        <f>Time!JXV20</f>
        <v>0</v>
      </c>
      <c r="JXW52" s="39">
        <f>Time!JXW20</f>
        <v>0</v>
      </c>
      <c r="JXX52" s="39">
        <f>Time!JXX20</f>
        <v>0</v>
      </c>
      <c r="JXY52" s="39">
        <f>Time!JXY20</f>
        <v>0</v>
      </c>
      <c r="JXZ52" s="39">
        <f>Time!JXZ20</f>
        <v>0</v>
      </c>
      <c r="JYA52" s="39">
        <f>Time!JYA20</f>
        <v>0</v>
      </c>
      <c r="JYB52" s="39">
        <f>Time!JYB20</f>
        <v>0</v>
      </c>
      <c r="JYC52" s="39">
        <f>Time!JYC20</f>
        <v>0</v>
      </c>
      <c r="JYD52" s="39">
        <f>Time!JYD20</f>
        <v>0</v>
      </c>
      <c r="JYE52" s="39">
        <f>Time!JYE20</f>
        <v>0</v>
      </c>
      <c r="JYF52" s="39">
        <f>Time!JYF20</f>
        <v>0</v>
      </c>
      <c r="JYG52" s="39">
        <f>Time!JYG20</f>
        <v>0</v>
      </c>
      <c r="JYH52" s="39">
        <f>Time!JYH20</f>
        <v>0</v>
      </c>
      <c r="JYI52" s="39">
        <f>Time!JYI20</f>
        <v>0</v>
      </c>
      <c r="JYJ52" s="39">
        <f>Time!JYJ20</f>
        <v>0</v>
      </c>
      <c r="JYK52" s="39">
        <f>Time!JYK20</f>
        <v>0</v>
      </c>
      <c r="JYL52" s="39">
        <f>Time!JYL20</f>
        <v>0</v>
      </c>
      <c r="JYM52" s="39">
        <f>Time!JYM20</f>
        <v>0</v>
      </c>
      <c r="JYN52" s="39">
        <f>Time!JYN20</f>
        <v>0</v>
      </c>
      <c r="JYO52" s="39">
        <f>Time!JYO20</f>
        <v>0</v>
      </c>
      <c r="JYP52" s="39">
        <f>Time!JYP20</f>
        <v>0</v>
      </c>
      <c r="JYQ52" s="39">
        <f>Time!JYQ20</f>
        <v>0</v>
      </c>
      <c r="JYR52" s="39">
        <f>Time!JYR20</f>
        <v>0</v>
      </c>
      <c r="JYS52" s="39">
        <f>Time!JYS20</f>
        <v>0</v>
      </c>
      <c r="JYT52" s="39">
        <f>Time!JYT20</f>
        <v>0</v>
      </c>
      <c r="JYU52" s="39">
        <f>Time!JYU20</f>
        <v>0</v>
      </c>
      <c r="JYV52" s="39">
        <f>Time!JYV20</f>
        <v>0</v>
      </c>
      <c r="JYW52" s="39">
        <f>Time!JYW20</f>
        <v>0</v>
      </c>
      <c r="JYX52" s="39">
        <f>Time!JYX20</f>
        <v>0</v>
      </c>
      <c r="JYY52" s="39">
        <f>Time!JYY20</f>
        <v>0</v>
      </c>
      <c r="JYZ52" s="39">
        <f>Time!JYZ20</f>
        <v>0</v>
      </c>
      <c r="JZA52" s="39">
        <f>Time!JZA20</f>
        <v>0</v>
      </c>
      <c r="JZB52" s="39">
        <f>Time!JZB20</f>
        <v>0</v>
      </c>
      <c r="JZC52" s="39">
        <f>Time!JZC20</f>
        <v>0</v>
      </c>
      <c r="JZD52" s="39">
        <f>Time!JZD20</f>
        <v>0</v>
      </c>
      <c r="JZE52" s="39">
        <f>Time!JZE20</f>
        <v>0</v>
      </c>
      <c r="JZF52" s="39">
        <f>Time!JZF20</f>
        <v>0</v>
      </c>
      <c r="JZG52" s="39">
        <f>Time!JZG20</f>
        <v>0</v>
      </c>
      <c r="JZH52" s="39">
        <f>Time!JZH20</f>
        <v>0</v>
      </c>
      <c r="JZI52" s="39">
        <f>Time!JZI20</f>
        <v>0</v>
      </c>
      <c r="JZJ52" s="39">
        <f>Time!JZJ20</f>
        <v>0</v>
      </c>
      <c r="JZK52" s="39">
        <f>Time!JZK20</f>
        <v>0</v>
      </c>
      <c r="JZL52" s="39">
        <f>Time!JZL20</f>
        <v>0</v>
      </c>
      <c r="JZM52" s="39">
        <f>Time!JZM20</f>
        <v>0</v>
      </c>
      <c r="JZN52" s="39">
        <f>Time!JZN20</f>
        <v>0</v>
      </c>
      <c r="JZO52" s="39">
        <f>Time!JZO20</f>
        <v>0</v>
      </c>
      <c r="JZP52" s="39">
        <f>Time!JZP20</f>
        <v>0</v>
      </c>
      <c r="JZQ52" s="39">
        <f>Time!JZQ20</f>
        <v>0</v>
      </c>
      <c r="JZR52" s="39">
        <f>Time!JZR20</f>
        <v>0</v>
      </c>
      <c r="JZS52" s="39">
        <f>Time!JZS20</f>
        <v>0</v>
      </c>
      <c r="JZT52" s="39">
        <f>Time!JZT20</f>
        <v>0</v>
      </c>
      <c r="JZU52" s="39">
        <f>Time!JZU20</f>
        <v>0</v>
      </c>
      <c r="JZV52" s="39">
        <f>Time!JZV20</f>
        <v>0</v>
      </c>
      <c r="JZW52" s="39">
        <f>Time!JZW20</f>
        <v>0</v>
      </c>
      <c r="JZX52" s="39">
        <f>Time!JZX20</f>
        <v>0</v>
      </c>
      <c r="JZY52" s="39">
        <f>Time!JZY20</f>
        <v>0</v>
      </c>
      <c r="JZZ52" s="39">
        <f>Time!JZZ20</f>
        <v>0</v>
      </c>
      <c r="KAA52" s="39">
        <f>Time!KAA20</f>
        <v>0</v>
      </c>
      <c r="KAB52" s="39">
        <f>Time!KAB20</f>
        <v>0</v>
      </c>
      <c r="KAC52" s="39">
        <f>Time!KAC20</f>
        <v>0</v>
      </c>
      <c r="KAD52" s="39">
        <f>Time!KAD20</f>
        <v>0</v>
      </c>
      <c r="KAE52" s="39">
        <f>Time!KAE20</f>
        <v>0</v>
      </c>
      <c r="KAF52" s="39">
        <f>Time!KAF20</f>
        <v>0</v>
      </c>
      <c r="KAG52" s="39">
        <f>Time!KAG20</f>
        <v>0</v>
      </c>
      <c r="KAH52" s="39">
        <f>Time!KAH20</f>
        <v>0</v>
      </c>
      <c r="KAI52" s="39">
        <f>Time!KAI20</f>
        <v>0</v>
      </c>
      <c r="KAJ52" s="39">
        <f>Time!KAJ20</f>
        <v>0</v>
      </c>
      <c r="KAK52" s="39">
        <f>Time!KAK20</f>
        <v>0</v>
      </c>
      <c r="KAL52" s="39">
        <f>Time!KAL20</f>
        <v>0</v>
      </c>
      <c r="KAM52" s="39">
        <f>Time!KAM20</f>
        <v>0</v>
      </c>
      <c r="KAN52" s="39">
        <f>Time!KAN20</f>
        <v>0</v>
      </c>
      <c r="KAO52" s="39">
        <f>Time!KAO20</f>
        <v>0</v>
      </c>
      <c r="KAP52" s="39">
        <f>Time!KAP20</f>
        <v>0</v>
      </c>
      <c r="KAQ52" s="39">
        <f>Time!KAQ20</f>
        <v>0</v>
      </c>
      <c r="KAR52" s="39">
        <f>Time!KAR20</f>
        <v>0</v>
      </c>
      <c r="KAS52" s="39">
        <f>Time!KAS20</f>
        <v>0</v>
      </c>
      <c r="KAT52" s="39">
        <f>Time!KAT20</f>
        <v>0</v>
      </c>
      <c r="KAU52" s="39">
        <f>Time!KAU20</f>
        <v>0</v>
      </c>
      <c r="KAV52" s="39">
        <f>Time!KAV20</f>
        <v>0</v>
      </c>
      <c r="KAW52" s="39">
        <f>Time!KAW20</f>
        <v>0</v>
      </c>
      <c r="KAX52" s="39">
        <f>Time!KAX20</f>
        <v>0</v>
      </c>
      <c r="KAY52" s="39">
        <f>Time!KAY20</f>
        <v>0</v>
      </c>
      <c r="KAZ52" s="39">
        <f>Time!KAZ20</f>
        <v>0</v>
      </c>
      <c r="KBA52" s="39">
        <f>Time!KBA20</f>
        <v>0</v>
      </c>
      <c r="KBB52" s="39">
        <f>Time!KBB20</f>
        <v>0</v>
      </c>
      <c r="KBC52" s="39">
        <f>Time!KBC20</f>
        <v>0</v>
      </c>
      <c r="KBD52" s="39">
        <f>Time!KBD20</f>
        <v>0</v>
      </c>
      <c r="KBE52" s="39">
        <f>Time!KBE20</f>
        <v>0</v>
      </c>
      <c r="KBF52" s="39">
        <f>Time!KBF20</f>
        <v>0</v>
      </c>
      <c r="KBG52" s="39">
        <f>Time!KBG20</f>
        <v>0</v>
      </c>
      <c r="KBH52" s="39">
        <f>Time!KBH20</f>
        <v>0</v>
      </c>
      <c r="KBI52" s="39">
        <f>Time!KBI20</f>
        <v>0</v>
      </c>
      <c r="KBJ52" s="39">
        <f>Time!KBJ20</f>
        <v>0</v>
      </c>
      <c r="KBK52" s="39">
        <f>Time!KBK20</f>
        <v>0</v>
      </c>
      <c r="KBL52" s="39">
        <f>Time!KBL20</f>
        <v>0</v>
      </c>
      <c r="KBM52" s="39">
        <f>Time!KBM20</f>
        <v>0</v>
      </c>
      <c r="KBN52" s="39">
        <f>Time!KBN20</f>
        <v>0</v>
      </c>
      <c r="KBO52" s="39">
        <f>Time!KBO20</f>
        <v>0</v>
      </c>
      <c r="KBP52" s="39">
        <f>Time!KBP20</f>
        <v>0</v>
      </c>
      <c r="KBQ52" s="39">
        <f>Time!KBQ20</f>
        <v>0</v>
      </c>
      <c r="KBR52" s="39">
        <f>Time!KBR20</f>
        <v>0</v>
      </c>
      <c r="KBS52" s="39">
        <f>Time!KBS20</f>
        <v>0</v>
      </c>
      <c r="KBT52" s="39">
        <f>Time!KBT20</f>
        <v>0</v>
      </c>
      <c r="KBU52" s="39">
        <f>Time!KBU20</f>
        <v>0</v>
      </c>
      <c r="KBV52" s="39">
        <f>Time!KBV20</f>
        <v>0</v>
      </c>
      <c r="KBW52" s="39">
        <f>Time!KBW20</f>
        <v>0</v>
      </c>
      <c r="KBX52" s="39">
        <f>Time!KBX20</f>
        <v>0</v>
      </c>
      <c r="KBY52" s="39">
        <f>Time!KBY20</f>
        <v>0</v>
      </c>
      <c r="KBZ52" s="39">
        <f>Time!KBZ20</f>
        <v>0</v>
      </c>
      <c r="KCA52" s="39">
        <f>Time!KCA20</f>
        <v>0</v>
      </c>
      <c r="KCB52" s="39">
        <f>Time!KCB20</f>
        <v>0</v>
      </c>
      <c r="KCC52" s="39">
        <f>Time!KCC20</f>
        <v>0</v>
      </c>
      <c r="KCD52" s="39">
        <f>Time!KCD20</f>
        <v>0</v>
      </c>
      <c r="KCE52" s="39">
        <f>Time!KCE20</f>
        <v>0</v>
      </c>
      <c r="KCF52" s="39">
        <f>Time!KCF20</f>
        <v>0</v>
      </c>
      <c r="KCG52" s="39">
        <f>Time!KCG20</f>
        <v>0</v>
      </c>
      <c r="KCH52" s="39">
        <f>Time!KCH20</f>
        <v>0</v>
      </c>
      <c r="KCI52" s="39">
        <f>Time!KCI20</f>
        <v>0</v>
      </c>
      <c r="KCJ52" s="39">
        <f>Time!KCJ20</f>
        <v>0</v>
      </c>
      <c r="KCK52" s="39">
        <f>Time!KCK20</f>
        <v>0</v>
      </c>
      <c r="KCL52" s="39">
        <f>Time!KCL20</f>
        <v>0</v>
      </c>
      <c r="KCM52" s="39">
        <f>Time!KCM20</f>
        <v>0</v>
      </c>
      <c r="KCN52" s="39">
        <f>Time!KCN20</f>
        <v>0</v>
      </c>
      <c r="KCO52" s="39">
        <f>Time!KCO20</f>
        <v>0</v>
      </c>
      <c r="KCP52" s="39">
        <f>Time!KCP20</f>
        <v>0</v>
      </c>
      <c r="KCQ52" s="39">
        <f>Time!KCQ20</f>
        <v>0</v>
      </c>
      <c r="KCR52" s="39">
        <f>Time!KCR20</f>
        <v>0</v>
      </c>
      <c r="KCS52" s="39">
        <f>Time!KCS20</f>
        <v>0</v>
      </c>
      <c r="KCT52" s="39">
        <f>Time!KCT20</f>
        <v>0</v>
      </c>
      <c r="KCU52" s="39">
        <f>Time!KCU20</f>
        <v>0</v>
      </c>
      <c r="KCV52" s="39">
        <f>Time!KCV20</f>
        <v>0</v>
      </c>
      <c r="KCW52" s="39">
        <f>Time!KCW20</f>
        <v>0</v>
      </c>
      <c r="KCX52" s="39">
        <f>Time!KCX20</f>
        <v>0</v>
      </c>
      <c r="KCY52" s="39">
        <f>Time!KCY20</f>
        <v>0</v>
      </c>
      <c r="KCZ52" s="39">
        <f>Time!KCZ20</f>
        <v>0</v>
      </c>
      <c r="KDA52" s="39">
        <f>Time!KDA20</f>
        <v>0</v>
      </c>
      <c r="KDB52" s="39">
        <f>Time!KDB20</f>
        <v>0</v>
      </c>
      <c r="KDC52" s="39">
        <f>Time!KDC20</f>
        <v>0</v>
      </c>
      <c r="KDD52" s="39">
        <f>Time!KDD20</f>
        <v>0</v>
      </c>
      <c r="KDE52" s="39">
        <f>Time!KDE20</f>
        <v>0</v>
      </c>
      <c r="KDF52" s="39">
        <f>Time!KDF20</f>
        <v>0</v>
      </c>
      <c r="KDG52" s="39">
        <f>Time!KDG20</f>
        <v>0</v>
      </c>
      <c r="KDH52" s="39">
        <f>Time!KDH20</f>
        <v>0</v>
      </c>
      <c r="KDI52" s="39">
        <f>Time!KDI20</f>
        <v>0</v>
      </c>
      <c r="KDJ52" s="39">
        <f>Time!KDJ20</f>
        <v>0</v>
      </c>
      <c r="KDK52" s="39">
        <f>Time!KDK20</f>
        <v>0</v>
      </c>
      <c r="KDL52" s="39">
        <f>Time!KDL20</f>
        <v>0</v>
      </c>
      <c r="KDM52" s="39">
        <f>Time!KDM20</f>
        <v>0</v>
      </c>
      <c r="KDN52" s="39">
        <f>Time!KDN20</f>
        <v>0</v>
      </c>
      <c r="KDO52" s="39">
        <f>Time!KDO20</f>
        <v>0</v>
      </c>
      <c r="KDP52" s="39">
        <f>Time!KDP20</f>
        <v>0</v>
      </c>
      <c r="KDQ52" s="39">
        <f>Time!KDQ20</f>
        <v>0</v>
      </c>
      <c r="KDR52" s="39">
        <f>Time!KDR20</f>
        <v>0</v>
      </c>
      <c r="KDS52" s="39">
        <f>Time!KDS20</f>
        <v>0</v>
      </c>
      <c r="KDT52" s="39">
        <f>Time!KDT20</f>
        <v>0</v>
      </c>
      <c r="KDU52" s="39">
        <f>Time!KDU20</f>
        <v>0</v>
      </c>
      <c r="KDV52" s="39">
        <f>Time!KDV20</f>
        <v>0</v>
      </c>
      <c r="KDW52" s="39">
        <f>Time!KDW20</f>
        <v>0</v>
      </c>
      <c r="KDX52" s="39">
        <f>Time!KDX20</f>
        <v>0</v>
      </c>
      <c r="KDY52" s="39">
        <f>Time!KDY20</f>
        <v>0</v>
      </c>
      <c r="KDZ52" s="39">
        <f>Time!KDZ20</f>
        <v>0</v>
      </c>
      <c r="KEA52" s="39">
        <f>Time!KEA20</f>
        <v>0</v>
      </c>
      <c r="KEB52" s="39">
        <f>Time!KEB20</f>
        <v>0</v>
      </c>
      <c r="KEC52" s="39">
        <f>Time!KEC20</f>
        <v>0</v>
      </c>
      <c r="KED52" s="39">
        <f>Time!KED20</f>
        <v>0</v>
      </c>
      <c r="KEE52" s="39">
        <f>Time!KEE20</f>
        <v>0</v>
      </c>
      <c r="KEF52" s="39">
        <f>Time!KEF20</f>
        <v>0</v>
      </c>
      <c r="KEG52" s="39">
        <f>Time!KEG20</f>
        <v>0</v>
      </c>
      <c r="KEH52" s="39">
        <f>Time!KEH20</f>
        <v>0</v>
      </c>
      <c r="KEI52" s="39">
        <f>Time!KEI20</f>
        <v>0</v>
      </c>
      <c r="KEJ52" s="39">
        <f>Time!KEJ20</f>
        <v>0</v>
      </c>
      <c r="KEK52" s="39">
        <f>Time!KEK20</f>
        <v>0</v>
      </c>
      <c r="KEL52" s="39">
        <f>Time!KEL20</f>
        <v>0</v>
      </c>
      <c r="KEM52" s="39">
        <f>Time!KEM20</f>
        <v>0</v>
      </c>
      <c r="KEN52" s="39">
        <f>Time!KEN20</f>
        <v>0</v>
      </c>
      <c r="KEO52" s="39">
        <f>Time!KEO20</f>
        <v>0</v>
      </c>
      <c r="KEP52" s="39">
        <f>Time!KEP20</f>
        <v>0</v>
      </c>
      <c r="KEQ52" s="39">
        <f>Time!KEQ20</f>
        <v>0</v>
      </c>
      <c r="KER52" s="39">
        <f>Time!KER20</f>
        <v>0</v>
      </c>
      <c r="KES52" s="39">
        <f>Time!KES20</f>
        <v>0</v>
      </c>
      <c r="KET52" s="39">
        <f>Time!KET20</f>
        <v>0</v>
      </c>
      <c r="KEU52" s="39">
        <f>Time!KEU20</f>
        <v>0</v>
      </c>
      <c r="KEV52" s="39">
        <f>Time!KEV20</f>
        <v>0</v>
      </c>
      <c r="KEW52" s="39">
        <f>Time!KEW20</f>
        <v>0</v>
      </c>
      <c r="KEX52" s="39">
        <f>Time!KEX20</f>
        <v>0</v>
      </c>
      <c r="KEY52" s="39">
        <f>Time!KEY20</f>
        <v>0</v>
      </c>
      <c r="KEZ52" s="39">
        <f>Time!KEZ20</f>
        <v>0</v>
      </c>
      <c r="KFA52" s="39">
        <f>Time!KFA20</f>
        <v>0</v>
      </c>
      <c r="KFB52" s="39">
        <f>Time!KFB20</f>
        <v>0</v>
      </c>
      <c r="KFC52" s="39">
        <f>Time!KFC20</f>
        <v>0</v>
      </c>
      <c r="KFD52" s="39">
        <f>Time!KFD20</f>
        <v>0</v>
      </c>
      <c r="KFE52" s="39">
        <f>Time!KFE20</f>
        <v>0</v>
      </c>
      <c r="KFF52" s="39">
        <f>Time!KFF20</f>
        <v>0</v>
      </c>
      <c r="KFG52" s="39">
        <f>Time!KFG20</f>
        <v>0</v>
      </c>
      <c r="KFH52" s="39">
        <f>Time!KFH20</f>
        <v>0</v>
      </c>
      <c r="KFI52" s="39">
        <f>Time!KFI20</f>
        <v>0</v>
      </c>
      <c r="KFJ52" s="39">
        <f>Time!KFJ20</f>
        <v>0</v>
      </c>
      <c r="KFK52" s="39">
        <f>Time!KFK20</f>
        <v>0</v>
      </c>
      <c r="KFL52" s="39">
        <f>Time!KFL20</f>
        <v>0</v>
      </c>
      <c r="KFM52" s="39">
        <f>Time!KFM20</f>
        <v>0</v>
      </c>
      <c r="KFN52" s="39">
        <f>Time!KFN20</f>
        <v>0</v>
      </c>
      <c r="KFO52" s="39">
        <f>Time!KFO20</f>
        <v>0</v>
      </c>
      <c r="KFP52" s="39">
        <f>Time!KFP20</f>
        <v>0</v>
      </c>
      <c r="KFQ52" s="39">
        <f>Time!KFQ20</f>
        <v>0</v>
      </c>
      <c r="KFR52" s="39">
        <f>Time!KFR20</f>
        <v>0</v>
      </c>
      <c r="KFS52" s="39">
        <f>Time!KFS20</f>
        <v>0</v>
      </c>
      <c r="KFT52" s="39">
        <f>Time!KFT20</f>
        <v>0</v>
      </c>
      <c r="KFU52" s="39">
        <f>Time!KFU20</f>
        <v>0</v>
      </c>
      <c r="KFV52" s="39">
        <f>Time!KFV20</f>
        <v>0</v>
      </c>
      <c r="KFW52" s="39">
        <f>Time!KFW20</f>
        <v>0</v>
      </c>
      <c r="KFX52" s="39">
        <f>Time!KFX20</f>
        <v>0</v>
      </c>
      <c r="KFY52" s="39">
        <f>Time!KFY20</f>
        <v>0</v>
      </c>
      <c r="KFZ52" s="39">
        <f>Time!KFZ20</f>
        <v>0</v>
      </c>
      <c r="KGA52" s="39">
        <f>Time!KGA20</f>
        <v>0</v>
      </c>
      <c r="KGB52" s="39">
        <f>Time!KGB20</f>
        <v>0</v>
      </c>
      <c r="KGC52" s="39">
        <f>Time!KGC20</f>
        <v>0</v>
      </c>
      <c r="KGD52" s="39">
        <f>Time!KGD20</f>
        <v>0</v>
      </c>
      <c r="KGE52" s="39">
        <f>Time!KGE20</f>
        <v>0</v>
      </c>
      <c r="KGF52" s="39">
        <f>Time!KGF20</f>
        <v>0</v>
      </c>
      <c r="KGG52" s="39">
        <f>Time!KGG20</f>
        <v>0</v>
      </c>
      <c r="KGH52" s="39">
        <f>Time!KGH20</f>
        <v>0</v>
      </c>
      <c r="KGI52" s="39">
        <f>Time!KGI20</f>
        <v>0</v>
      </c>
      <c r="KGJ52" s="39">
        <f>Time!KGJ20</f>
        <v>0</v>
      </c>
      <c r="KGK52" s="39">
        <f>Time!KGK20</f>
        <v>0</v>
      </c>
      <c r="KGL52" s="39">
        <f>Time!KGL20</f>
        <v>0</v>
      </c>
      <c r="KGM52" s="39">
        <f>Time!KGM20</f>
        <v>0</v>
      </c>
      <c r="KGN52" s="39">
        <f>Time!KGN20</f>
        <v>0</v>
      </c>
      <c r="KGO52" s="39">
        <f>Time!KGO20</f>
        <v>0</v>
      </c>
      <c r="KGP52" s="39">
        <f>Time!KGP20</f>
        <v>0</v>
      </c>
      <c r="KGQ52" s="39">
        <f>Time!KGQ20</f>
        <v>0</v>
      </c>
      <c r="KGR52" s="39">
        <f>Time!KGR20</f>
        <v>0</v>
      </c>
      <c r="KGS52" s="39">
        <f>Time!KGS20</f>
        <v>0</v>
      </c>
      <c r="KGT52" s="39">
        <f>Time!KGT20</f>
        <v>0</v>
      </c>
      <c r="KGU52" s="39">
        <f>Time!KGU20</f>
        <v>0</v>
      </c>
      <c r="KGV52" s="39">
        <f>Time!KGV20</f>
        <v>0</v>
      </c>
      <c r="KGW52" s="39">
        <f>Time!KGW20</f>
        <v>0</v>
      </c>
      <c r="KGX52" s="39">
        <f>Time!KGX20</f>
        <v>0</v>
      </c>
      <c r="KGY52" s="39">
        <f>Time!KGY20</f>
        <v>0</v>
      </c>
      <c r="KGZ52" s="39">
        <f>Time!KGZ20</f>
        <v>0</v>
      </c>
      <c r="KHA52" s="39">
        <f>Time!KHA20</f>
        <v>0</v>
      </c>
      <c r="KHB52" s="39">
        <f>Time!KHB20</f>
        <v>0</v>
      </c>
      <c r="KHC52" s="39">
        <f>Time!KHC20</f>
        <v>0</v>
      </c>
      <c r="KHD52" s="39">
        <f>Time!KHD20</f>
        <v>0</v>
      </c>
      <c r="KHE52" s="39">
        <f>Time!KHE20</f>
        <v>0</v>
      </c>
      <c r="KHF52" s="39">
        <f>Time!KHF20</f>
        <v>0</v>
      </c>
      <c r="KHG52" s="39">
        <f>Time!KHG20</f>
        <v>0</v>
      </c>
      <c r="KHH52" s="39">
        <f>Time!KHH20</f>
        <v>0</v>
      </c>
      <c r="KHI52" s="39">
        <f>Time!KHI20</f>
        <v>0</v>
      </c>
      <c r="KHJ52" s="39">
        <f>Time!KHJ20</f>
        <v>0</v>
      </c>
      <c r="KHK52" s="39">
        <f>Time!KHK20</f>
        <v>0</v>
      </c>
      <c r="KHL52" s="39">
        <f>Time!KHL20</f>
        <v>0</v>
      </c>
      <c r="KHM52" s="39">
        <f>Time!KHM20</f>
        <v>0</v>
      </c>
      <c r="KHN52" s="39">
        <f>Time!KHN20</f>
        <v>0</v>
      </c>
      <c r="KHO52" s="39">
        <f>Time!KHO20</f>
        <v>0</v>
      </c>
      <c r="KHP52" s="39">
        <f>Time!KHP20</f>
        <v>0</v>
      </c>
      <c r="KHQ52" s="39">
        <f>Time!KHQ20</f>
        <v>0</v>
      </c>
      <c r="KHR52" s="39">
        <f>Time!KHR20</f>
        <v>0</v>
      </c>
      <c r="KHS52" s="39">
        <f>Time!KHS20</f>
        <v>0</v>
      </c>
      <c r="KHT52" s="39">
        <f>Time!KHT20</f>
        <v>0</v>
      </c>
      <c r="KHU52" s="39">
        <f>Time!KHU20</f>
        <v>0</v>
      </c>
      <c r="KHV52" s="39">
        <f>Time!KHV20</f>
        <v>0</v>
      </c>
      <c r="KHW52" s="39">
        <f>Time!KHW20</f>
        <v>0</v>
      </c>
      <c r="KHX52" s="39">
        <f>Time!KHX20</f>
        <v>0</v>
      </c>
      <c r="KHY52" s="39">
        <f>Time!KHY20</f>
        <v>0</v>
      </c>
      <c r="KHZ52" s="39">
        <f>Time!KHZ20</f>
        <v>0</v>
      </c>
      <c r="KIA52" s="39">
        <f>Time!KIA20</f>
        <v>0</v>
      </c>
      <c r="KIB52" s="39">
        <f>Time!KIB20</f>
        <v>0</v>
      </c>
      <c r="KIC52" s="39">
        <f>Time!KIC20</f>
        <v>0</v>
      </c>
      <c r="KID52" s="39">
        <f>Time!KID20</f>
        <v>0</v>
      </c>
      <c r="KIE52" s="39">
        <f>Time!KIE20</f>
        <v>0</v>
      </c>
      <c r="KIF52" s="39">
        <f>Time!KIF20</f>
        <v>0</v>
      </c>
      <c r="KIG52" s="39">
        <f>Time!KIG20</f>
        <v>0</v>
      </c>
      <c r="KIH52" s="39">
        <f>Time!KIH20</f>
        <v>0</v>
      </c>
      <c r="KII52" s="39">
        <f>Time!KII20</f>
        <v>0</v>
      </c>
      <c r="KIJ52" s="39">
        <f>Time!KIJ20</f>
        <v>0</v>
      </c>
      <c r="KIK52" s="39">
        <f>Time!KIK20</f>
        <v>0</v>
      </c>
      <c r="KIL52" s="39">
        <f>Time!KIL20</f>
        <v>0</v>
      </c>
      <c r="KIM52" s="39">
        <f>Time!KIM20</f>
        <v>0</v>
      </c>
      <c r="KIN52" s="39">
        <f>Time!KIN20</f>
        <v>0</v>
      </c>
      <c r="KIO52" s="39">
        <f>Time!KIO20</f>
        <v>0</v>
      </c>
      <c r="KIP52" s="39">
        <f>Time!KIP20</f>
        <v>0</v>
      </c>
      <c r="KIQ52" s="39">
        <f>Time!KIQ20</f>
        <v>0</v>
      </c>
      <c r="KIR52" s="39">
        <f>Time!KIR20</f>
        <v>0</v>
      </c>
      <c r="KIS52" s="39">
        <f>Time!KIS20</f>
        <v>0</v>
      </c>
      <c r="KIT52" s="39">
        <f>Time!KIT20</f>
        <v>0</v>
      </c>
      <c r="KIU52" s="39">
        <f>Time!KIU20</f>
        <v>0</v>
      </c>
      <c r="KIV52" s="39">
        <f>Time!KIV20</f>
        <v>0</v>
      </c>
      <c r="KIW52" s="39">
        <f>Time!KIW20</f>
        <v>0</v>
      </c>
      <c r="KIX52" s="39">
        <f>Time!KIX20</f>
        <v>0</v>
      </c>
      <c r="KIY52" s="39">
        <f>Time!KIY20</f>
        <v>0</v>
      </c>
      <c r="KIZ52" s="39">
        <f>Time!KIZ20</f>
        <v>0</v>
      </c>
      <c r="KJA52" s="39">
        <f>Time!KJA20</f>
        <v>0</v>
      </c>
      <c r="KJB52" s="39">
        <f>Time!KJB20</f>
        <v>0</v>
      </c>
      <c r="KJC52" s="39">
        <f>Time!KJC20</f>
        <v>0</v>
      </c>
      <c r="KJD52" s="39">
        <f>Time!KJD20</f>
        <v>0</v>
      </c>
      <c r="KJE52" s="39">
        <f>Time!KJE20</f>
        <v>0</v>
      </c>
      <c r="KJF52" s="39">
        <f>Time!KJF20</f>
        <v>0</v>
      </c>
      <c r="KJG52" s="39">
        <f>Time!KJG20</f>
        <v>0</v>
      </c>
      <c r="KJH52" s="39">
        <f>Time!KJH20</f>
        <v>0</v>
      </c>
      <c r="KJI52" s="39">
        <f>Time!KJI20</f>
        <v>0</v>
      </c>
      <c r="KJJ52" s="39">
        <f>Time!KJJ20</f>
        <v>0</v>
      </c>
      <c r="KJK52" s="39">
        <f>Time!KJK20</f>
        <v>0</v>
      </c>
      <c r="KJL52" s="39">
        <f>Time!KJL20</f>
        <v>0</v>
      </c>
      <c r="KJM52" s="39">
        <f>Time!KJM20</f>
        <v>0</v>
      </c>
      <c r="KJN52" s="39">
        <f>Time!KJN20</f>
        <v>0</v>
      </c>
      <c r="KJO52" s="39">
        <f>Time!KJO20</f>
        <v>0</v>
      </c>
      <c r="KJP52" s="39">
        <f>Time!KJP20</f>
        <v>0</v>
      </c>
      <c r="KJQ52" s="39">
        <f>Time!KJQ20</f>
        <v>0</v>
      </c>
      <c r="KJR52" s="39">
        <f>Time!KJR20</f>
        <v>0</v>
      </c>
      <c r="KJS52" s="39">
        <f>Time!KJS20</f>
        <v>0</v>
      </c>
      <c r="KJT52" s="39">
        <f>Time!KJT20</f>
        <v>0</v>
      </c>
      <c r="KJU52" s="39">
        <f>Time!KJU20</f>
        <v>0</v>
      </c>
      <c r="KJV52" s="39">
        <f>Time!KJV20</f>
        <v>0</v>
      </c>
      <c r="KJW52" s="39">
        <f>Time!KJW20</f>
        <v>0</v>
      </c>
      <c r="KJX52" s="39">
        <f>Time!KJX20</f>
        <v>0</v>
      </c>
      <c r="KJY52" s="39">
        <f>Time!KJY20</f>
        <v>0</v>
      </c>
      <c r="KJZ52" s="39">
        <f>Time!KJZ20</f>
        <v>0</v>
      </c>
      <c r="KKA52" s="39">
        <f>Time!KKA20</f>
        <v>0</v>
      </c>
      <c r="KKB52" s="39">
        <f>Time!KKB20</f>
        <v>0</v>
      </c>
      <c r="KKC52" s="39">
        <f>Time!KKC20</f>
        <v>0</v>
      </c>
      <c r="KKD52" s="39">
        <f>Time!KKD20</f>
        <v>0</v>
      </c>
      <c r="KKE52" s="39">
        <f>Time!KKE20</f>
        <v>0</v>
      </c>
      <c r="KKF52" s="39">
        <f>Time!KKF20</f>
        <v>0</v>
      </c>
      <c r="KKG52" s="39">
        <f>Time!KKG20</f>
        <v>0</v>
      </c>
      <c r="KKH52" s="39">
        <f>Time!KKH20</f>
        <v>0</v>
      </c>
      <c r="KKI52" s="39">
        <f>Time!KKI20</f>
        <v>0</v>
      </c>
      <c r="KKJ52" s="39">
        <f>Time!KKJ20</f>
        <v>0</v>
      </c>
      <c r="KKK52" s="39">
        <f>Time!KKK20</f>
        <v>0</v>
      </c>
      <c r="KKL52" s="39">
        <f>Time!KKL20</f>
        <v>0</v>
      </c>
      <c r="KKM52" s="39">
        <f>Time!KKM20</f>
        <v>0</v>
      </c>
      <c r="KKN52" s="39">
        <f>Time!KKN20</f>
        <v>0</v>
      </c>
      <c r="KKO52" s="39">
        <f>Time!KKO20</f>
        <v>0</v>
      </c>
      <c r="KKP52" s="39">
        <f>Time!KKP20</f>
        <v>0</v>
      </c>
      <c r="KKQ52" s="39">
        <f>Time!KKQ20</f>
        <v>0</v>
      </c>
      <c r="KKR52" s="39">
        <f>Time!KKR20</f>
        <v>0</v>
      </c>
      <c r="KKS52" s="39">
        <f>Time!KKS20</f>
        <v>0</v>
      </c>
      <c r="KKT52" s="39">
        <f>Time!KKT20</f>
        <v>0</v>
      </c>
      <c r="KKU52" s="39">
        <f>Time!KKU20</f>
        <v>0</v>
      </c>
      <c r="KKV52" s="39">
        <f>Time!KKV20</f>
        <v>0</v>
      </c>
      <c r="KKW52" s="39">
        <f>Time!KKW20</f>
        <v>0</v>
      </c>
      <c r="KKX52" s="39">
        <f>Time!KKX20</f>
        <v>0</v>
      </c>
      <c r="KKY52" s="39">
        <f>Time!KKY20</f>
        <v>0</v>
      </c>
      <c r="KKZ52" s="39">
        <f>Time!KKZ20</f>
        <v>0</v>
      </c>
      <c r="KLA52" s="39">
        <f>Time!KLA20</f>
        <v>0</v>
      </c>
      <c r="KLB52" s="39">
        <f>Time!KLB20</f>
        <v>0</v>
      </c>
      <c r="KLC52" s="39">
        <f>Time!KLC20</f>
        <v>0</v>
      </c>
      <c r="KLD52" s="39">
        <f>Time!KLD20</f>
        <v>0</v>
      </c>
      <c r="KLE52" s="39">
        <f>Time!KLE20</f>
        <v>0</v>
      </c>
      <c r="KLF52" s="39">
        <f>Time!KLF20</f>
        <v>0</v>
      </c>
      <c r="KLG52" s="39">
        <f>Time!KLG20</f>
        <v>0</v>
      </c>
      <c r="KLH52" s="39">
        <f>Time!KLH20</f>
        <v>0</v>
      </c>
      <c r="KLI52" s="39">
        <f>Time!KLI20</f>
        <v>0</v>
      </c>
      <c r="KLJ52" s="39">
        <f>Time!KLJ20</f>
        <v>0</v>
      </c>
      <c r="KLK52" s="39">
        <f>Time!KLK20</f>
        <v>0</v>
      </c>
      <c r="KLL52" s="39">
        <f>Time!KLL20</f>
        <v>0</v>
      </c>
      <c r="KLM52" s="39">
        <f>Time!KLM20</f>
        <v>0</v>
      </c>
      <c r="KLN52" s="39">
        <f>Time!KLN20</f>
        <v>0</v>
      </c>
      <c r="KLO52" s="39">
        <f>Time!KLO20</f>
        <v>0</v>
      </c>
      <c r="KLP52" s="39">
        <f>Time!KLP20</f>
        <v>0</v>
      </c>
      <c r="KLQ52" s="39">
        <f>Time!KLQ20</f>
        <v>0</v>
      </c>
      <c r="KLR52" s="39">
        <f>Time!KLR20</f>
        <v>0</v>
      </c>
      <c r="KLS52" s="39">
        <f>Time!KLS20</f>
        <v>0</v>
      </c>
      <c r="KLT52" s="39">
        <f>Time!KLT20</f>
        <v>0</v>
      </c>
      <c r="KLU52" s="39">
        <f>Time!KLU20</f>
        <v>0</v>
      </c>
      <c r="KLV52" s="39">
        <f>Time!KLV20</f>
        <v>0</v>
      </c>
      <c r="KLW52" s="39">
        <f>Time!KLW20</f>
        <v>0</v>
      </c>
      <c r="KLX52" s="39">
        <f>Time!KLX20</f>
        <v>0</v>
      </c>
      <c r="KLY52" s="39">
        <f>Time!KLY20</f>
        <v>0</v>
      </c>
      <c r="KLZ52" s="39">
        <f>Time!KLZ20</f>
        <v>0</v>
      </c>
      <c r="KMA52" s="39">
        <f>Time!KMA20</f>
        <v>0</v>
      </c>
      <c r="KMB52" s="39">
        <f>Time!KMB20</f>
        <v>0</v>
      </c>
      <c r="KMC52" s="39">
        <f>Time!KMC20</f>
        <v>0</v>
      </c>
      <c r="KMD52" s="39">
        <f>Time!KMD20</f>
        <v>0</v>
      </c>
      <c r="KME52" s="39">
        <f>Time!KME20</f>
        <v>0</v>
      </c>
      <c r="KMF52" s="39">
        <f>Time!KMF20</f>
        <v>0</v>
      </c>
      <c r="KMG52" s="39">
        <f>Time!KMG20</f>
        <v>0</v>
      </c>
      <c r="KMH52" s="39">
        <f>Time!KMH20</f>
        <v>0</v>
      </c>
      <c r="KMI52" s="39">
        <f>Time!KMI20</f>
        <v>0</v>
      </c>
      <c r="KMJ52" s="39">
        <f>Time!KMJ20</f>
        <v>0</v>
      </c>
      <c r="KMK52" s="39">
        <f>Time!KMK20</f>
        <v>0</v>
      </c>
      <c r="KML52" s="39">
        <f>Time!KML20</f>
        <v>0</v>
      </c>
      <c r="KMM52" s="39">
        <f>Time!KMM20</f>
        <v>0</v>
      </c>
      <c r="KMN52" s="39">
        <f>Time!KMN20</f>
        <v>0</v>
      </c>
      <c r="KMO52" s="39">
        <f>Time!KMO20</f>
        <v>0</v>
      </c>
      <c r="KMP52" s="39">
        <f>Time!KMP20</f>
        <v>0</v>
      </c>
      <c r="KMQ52" s="39">
        <f>Time!KMQ20</f>
        <v>0</v>
      </c>
      <c r="KMR52" s="39">
        <f>Time!KMR20</f>
        <v>0</v>
      </c>
      <c r="KMS52" s="39">
        <f>Time!KMS20</f>
        <v>0</v>
      </c>
      <c r="KMT52" s="39">
        <f>Time!KMT20</f>
        <v>0</v>
      </c>
      <c r="KMU52" s="39">
        <f>Time!KMU20</f>
        <v>0</v>
      </c>
      <c r="KMV52" s="39">
        <f>Time!KMV20</f>
        <v>0</v>
      </c>
      <c r="KMW52" s="39">
        <f>Time!KMW20</f>
        <v>0</v>
      </c>
      <c r="KMX52" s="39">
        <f>Time!KMX20</f>
        <v>0</v>
      </c>
      <c r="KMY52" s="39">
        <f>Time!KMY20</f>
        <v>0</v>
      </c>
      <c r="KMZ52" s="39">
        <f>Time!KMZ20</f>
        <v>0</v>
      </c>
      <c r="KNA52" s="39">
        <f>Time!KNA20</f>
        <v>0</v>
      </c>
      <c r="KNB52" s="39">
        <f>Time!KNB20</f>
        <v>0</v>
      </c>
      <c r="KNC52" s="39">
        <f>Time!KNC20</f>
        <v>0</v>
      </c>
      <c r="KND52" s="39">
        <f>Time!KND20</f>
        <v>0</v>
      </c>
      <c r="KNE52" s="39">
        <f>Time!KNE20</f>
        <v>0</v>
      </c>
      <c r="KNF52" s="39">
        <f>Time!KNF20</f>
        <v>0</v>
      </c>
      <c r="KNG52" s="39">
        <f>Time!KNG20</f>
        <v>0</v>
      </c>
      <c r="KNH52" s="39">
        <f>Time!KNH20</f>
        <v>0</v>
      </c>
      <c r="KNI52" s="39">
        <f>Time!KNI20</f>
        <v>0</v>
      </c>
      <c r="KNJ52" s="39">
        <f>Time!KNJ20</f>
        <v>0</v>
      </c>
      <c r="KNK52" s="39">
        <f>Time!KNK20</f>
        <v>0</v>
      </c>
      <c r="KNL52" s="39">
        <f>Time!KNL20</f>
        <v>0</v>
      </c>
      <c r="KNM52" s="39">
        <f>Time!KNM20</f>
        <v>0</v>
      </c>
      <c r="KNN52" s="39">
        <f>Time!KNN20</f>
        <v>0</v>
      </c>
      <c r="KNO52" s="39">
        <f>Time!KNO20</f>
        <v>0</v>
      </c>
      <c r="KNP52" s="39">
        <f>Time!KNP20</f>
        <v>0</v>
      </c>
      <c r="KNQ52" s="39">
        <f>Time!KNQ20</f>
        <v>0</v>
      </c>
      <c r="KNR52" s="39">
        <f>Time!KNR20</f>
        <v>0</v>
      </c>
      <c r="KNS52" s="39">
        <f>Time!KNS20</f>
        <v>0</v>
      </c>
      <c r="KNT52" s="39">
        <f>Time!KNT20</f>
        <v>0</v>
      </c>
      <c r="KNU52" s="39">
        <f>Time!KNU20</f>
        <v>0</v>
      </c>
      <c r="KNV52" s="39">
        <f>Time!KNV20</f>
        <v>0</v>
      </c>
      <c r="KNW52" s="39">
        <f>Time!KNW20</f>
        <v>0</v>
      </c>
      <c r="KNX52" s="39">
        <f>Time!KNX20</f>
        <v>0</v>
      </c>
      <c r="KNY52" s="39">
        <f>Time!KNY20</f>
        <v>0</v>
      </c>
      <c r="KNZ52" s="39">
        <f>Time!KNZ20</f>
        <v>0</v>
      </c>
      <c r="KOA52" s="39">
        <f>Time!KOA20</f>
        <v>0</v>
      </c>
      <c r="KOB52" s="39">
        <f>Time!KOB20</f>
        <v>0</v>
      </c>
      <c r="KOC52" s="39">
        <f>Time!KOC20</f>
        <v>0</v>
      </c>
      <c r="KOD52" s="39">
        <f>Time!KOD20</f>
        <v>0</v>
      </c>
      <c r="KOE52" s="39">
        <f>Time!KOE20</f>
        <v>0</v>
      </c>
      <c r="KOF52" s="39">
        <f>Time!KOF20</f>
        <v>0</v>
      </c>
      <c r="KOG52" s="39">
        <f>Time!KOG20</f>
        <v>0</v>
      </c>
      <c r="KOH52" s="39">
        <f>Time!KOH20</f>
        <v>0</v>
      </c>
      <c r="KOI52" s="39">
        <f>Time!KOI20</f>
        <v>0</v>
      </c>
      <c r="KOJ52" s="39">
        <f>Time!KOJ20</f>
        <v>0</v>
      </c>
      <c r="KOK52" s="39">
        <f>Time!KOK20</f>
        <v>0</v>
      </c>
      <c r="KOL52" s="39">
        <f>Time!KOL20</f>
        <v>0</v>
      </c>
      <c r="KOM52" s="39">
        <f>Time!KOM20</f>
        <v>0</v>
      </c>
      <c r="KON52" s="39">
        <f>Time!KON20</f>
        <v>0</v>
      </c>
      <c r="KOO52" s="39">
        <f>Time!KOO20</f>
        <v>0</v>
      </c>
      <c r="KOP52" s="39">
        <f>Time!KOP20</f>
        <v>0</v>
      </c>
      <c r="KOQ52" s="39">
        <f>Time!KOQ20</f>
        <v>0</v>
      </c>
      <c r="KOR52" s="39">
        <f>Time!KOR20</f>
        <v>0</v>
      </c>
      <c r="KOS52" s="39">
        <f>Time!KOS20</f>
        <v>0</v>
      </c>
      <c r="KOT52" s="39">
        <f>Time!KOT20</f>
        <v>0</v>
      </c>
      <c r="KOU52" s="39">
        <f>Time!KOU20</f>
        <v>0</v>
      </c>
      <c r="KOV52" s="39">
        <f>Time!KOV20</f>
        <v>0</v>
      </c>
      <c r="KOW52" s="39">
        <f>Time!KOW20</f>
        <v>0</v>
      </c>
      <c r="KOX52" s="39">
        <f>Time!KOX20</f>
        <v>0</v>
      </c>
      <c r="KOY52" s="39">
        <f>Time!KOY20</f>
        <v>0</v>
      </c>
      <c r="KOZ52" s="39">
        <f>Time!KOZ20</f>
        <v>0</v>
      </c>
      <c r="KPA52" s="39">
        <f>Time!KPA20</f>
        <v>0</v>
      </c>
      <c r="KPB52" s="39">
        <f>Time!KPB20</f>
        <v>0</v>
      </c>
      <c r="KPC52" s="39">
        <f>Time!KPC20</f>
        <v>0</v>
      </c>
      <c r="KPD52" s="39">
        <f>Time!KPD20</f>
        <v>0</v>
      </c>
      <c r="KPE52" s="39">
        <f>Time!KPE20</f>
        <v>0</v>
      </c>
      <c r="KPF52" s="39">
        <f>Time!KPF20</f>
        <v>0</v>
      </c>
      <c r="KPG52" s="39">
        <f>Time!KPG20</f>
        <v>0</v>
      </c>
      <c r="KPH52" s="39">
        <f>Time!KPH20</f>
        <v>0</v>
      </c>
      <c r="KPI52" s="39">
        <f>Time!KPI20</f>
        <v>0</v>
      </c>
      <c r="KPJ52" s="39">
        <f>Time!KPJ20</f>
        <v>0</v>
      </c>
      <c r="KPK52" s="39">
        <f>Time!KPK20</f>
        <v>0</v>
      </c>
      <c r="KPL52" s="39">
        <f>Time!KPL20</f>
        <v>0</v>
      </c>
      <c r="KPM52" s="39">
        <f>Time!KPM20</f>
        <v>0</v>
      </c>
      <c r="KPN52" s="39">
        <f>Time!KPN20</f>
        <v>0</v>
      </c>
      <c r="KPO52" s="39">
        <f>Time!KPO20</f>
        <v>0</v>
      </c>
      <c r="KPP52" s="39">
        <f>Time!KPP20</f>
        <v>0</v>
      </c>
      <c r="KPQ52" s="39">
        <f>Time!KPQ20</f>
        <v>0</v>
      </c>
      <c r="KPR52" s="39">
        <f>Time!KPR20</f>
        <v>0</v>
      </c>
      <c r="KPS52" s="39">
        <f>Time!KPS20</f>
        <v>0</v>
      </c>
      <c r="KPT52" s="39">
        <f>Time!KPT20</f>
        <v>0</v>
      </c>
      <c r="KPU52" s="39">
        <f>Time!KPU20</f>
        <v>0</v>
      </c>
      <c r="KPV52" s="39">
        <f>Time!KPV20</f>
        <v>0</v>
      </c>
      <c r="KPW52" s="39">
        <f>Time!KPW20</f>
        <v>0</v>
      </c>
      <c r="KPX52" s="39">
        <f>Time!KPX20</f>
        <v>0</v>
      </c>
      <c r="KPY52" s="39">
        <f>Time!KPY20</f>
        <v>0</v>
      </c>
      <c r="KPZ52" s="39">
        <f>Time!KPZ20</f>
        <v>0</v>
      </c>
      <c r="KQA52" s="39">
        <f>Time!KQA20</f>
        <v>0</v>
      </c>
      <c r="KQB52" s="39">
        <f>Time!KQB20</f>
        <v>0</v>
      </c>
      <c r="KQC52" s="39">
        <f>Time!KQC20</f>
        <v>0</v>
      </c>
      <c r="KQD52" s="39">
        <f>Time!KQD20</f>
        <v>0</v>
      </c>
      <c r="KQE52" s="39">
        <f>Time!KQE20</f>
        <v>0</v>
      </c>
      <c r="KQF52" s="39">
        <f>Time!KQF20</f>
        <v>0</v>
      </c>
      <c r="KQG52" s="39">
        <f>Time!KQG20</f>
        <v>0</v>
      </c>
      <c r="KQH52" s="39">
        <f>Time!KQH20</f>
        <v>0</v>
      </c>
      <c r="KQI52" s="39">
        <f>Time!KQI20</f>
        <v>0</v>
      </c>
      <c r="KQJ52" s="39">
        <f>Time!KQJ20</f>
        <v>0</v>
      </c>
      <c r="KQK52" s="39">
        <f>Time!KQK20</f>
        <v>0</v>
      </c>
      <c r="KQL52" s="39">
        <f>Time!KQL20</f>
        <v>0</v>
      </c>
      <c r="KQM52" s="39">
        <f>Time!KQM20</f>
        <v>0</v>
      </c>
      <c r="KQN52" s="39">
        <f>Time!KQN20</f>
        <v>0</v>
      </c>
      <c r="KQO52" s="39">
        <f>Time!KQO20</f>
        <v>0</v>
      </c>
      <c r="KQP52" s="39">
        <f>Time!KQP20</f>
        <v>0</v>
      </c>
      <c r="KQQ52" s="39">
        <f>Time!KQQ20</f>
        <v>0</v>
      </c>
      <c r="KQR52" s="39">
        <f>Time!KQR20</f>
        <v>0</v>
      </c>
      <c r="KQS52" s="39">
        <f>Time!KQS20</f>
        <v>0</v>
      </c>
      <c r="KQT52" s="39">
        <f>Time!KQT20</f>
        <v>0</v>
      </c>
      <c r="KQU52" s="39">
        <f>Time!KQU20</f>
        <v>0</v>
      </c>
      <c r="KQV52" s="39">
        <f>Time!KQV20</f>
        <v>0</v>
      </c>
      <c r="KQW52" s="39">
        <f>Time!KQW20</f>
        <v>0</v>
      </c>
      <c r="KQX52" s="39">
        <f>Time!KQX20</f>
        <v>0</v>
      </c>
      <c r="KQY52" s="39">
        <f>Time!KQY20</f>
        <v>0</v>
      </c>
      <c r="KQZ52" s="39">
        <f>Time!KQZ20</f>
        <v>0</v>
      </c>
      <c r="KRA52" s="39">
        <f>Time!KRA20</f>
        <v>0</v>
      </c>
      <c r="KRB52" s="39">
        <f>Time!KRB20</f>
        <v>0</v>
      </c>
      <c r="KRC52" s="39">
        <f>Time!KRC20</f>
        <v>0</v>
      </c>
      <c r="KRD52" s="39">
        <f>Time!KRD20</f>
        <v>0</v>
      </c>
      <c r="KRE52" s="39">
        <f>Time!KRE20</f>
        <v>0</v>
      </c>
      <c r="KRF52" s="39">
        <f>Time!KRF20</f>
        <v>0</v>
      </c>
      <c r="KRG52" s="39">
        <f>Time!KRG20</f>
        <v>0</v>
      </c>
      <c r="KRH52" s="39">
        <f>Time!KRH20</f>
        <v>0</v>
      </c>
      <c r="KRI52" s="39">
        <f>Time!KRI20</f>
        <v>0</v>
      </c>
      <c r="KRJ52" s="39">
        <f>Time!KRJ20</f>
        <v>0</v>
      </c>
      <c r="KRK52" s="39">
        <f>Time!KRK20</f>
        <v>0</v>
      </c>
      <c r="KRL52" s="39">
        <f>Time!KRL20</f>
        <v>0</v>
      </c>
      <c r="KRM52" s="39">
        <f>Time!KRM20</f>
        <v>0</v>
      </c>
      <c r="KRN52" s="39">
        <f>Time!KRN20</f>
        <v>0</v>
      </c>
      <c r="KRO52" s="39">
        <f>Time!KRO20</f>
        <v>0</v>
      </c>
      <c r="KRP52" s="39">
        <f>Time!KRP20</f>
        <v>0</v>
      </c>
      <c r="KRQ52" s="39">
        <f>Time!KRQ20</f>
        <v>0</v>
      </c>
      <c r="KRR52" s="39">
        <f>Time!KRR20</f>
        <v>0</v>
      </c>
      <c r="KRS52" s="39">
        <f>Time!KRS20</f>
        <v>0</v>
      </c>
      <c r="KRT52" s="39">
        <f>Time!KRT20</f>
        <v>0</v>
      </c>
      <c r="KRU52" s="39">
        <f>Time!KRU20</f>
        <v>0</v>
      </c>
      <c r="KRV52" s="39">
        <f>Time!KRV20</f>
        <v>0</v>
      </c>
      <c r="KRW52" s="39">
        <f>Time!KRW20</f>
        <v>0</v>
      </c>
      <c r="KRX52" s="39">
        <f>Time!KRX20</f>
        <v>0</v>
      </c>
      <c r="KRY52" s="39">
        <f>Time!KRY20</f>
        <v>0</v>
      </c>
      <c r="KRZ52" s="39">
        <f>Time!KRZ20</f>
        <v>0</v>
      </c>
      <c r="KSA52" s="39">
        <f>Time!KSA20</f>
        <v>0</v>
      </c>
      <c r="KSB52" s="39">
        <f>Time!KSB20</f>
        <v>0</v>
      </c>
      <c r="KSC52" s="39">
        <f>Time!KSC20</f>
        <v>0</v>
      </c>
      <c r="KSD52" s="39">
        <f>Time!KSD20</f>
        <v>0</v>
      </c>
      <c r="KSE52" s="39">
        <f>Time!KSE20</f>
        <v>0</v>
      </c>
      <c r="KSF52" s="39">
        <f>Time!KSF20</f>
        <v>0</v>
      </c>
      <c r="KSG52" s="39">
        <f>Time!KSG20</f>
        <v>0</v>
      </c>
      <c r="KSH52" s="39">
        <f>Time!KSH20</f>
        <v>0</v>
      </c>
      <c r="KSI52" s="39">
        <f>Time!KSI20</f>
        <v>0</v>
      </c>
      <c r="KSJ52" s="39">
        <f>Time!KSJ20</f>
        <v>0</v>
      </c>
      <c r="KSK52" s="39">
        <f>Time!KSK20</f>
        <v>0</v>
      </c>
      <c r="KSL52" s="39">
        <f>Time!KSL20</f>
        <v>0</v>
      </c>
      <c r="KSM52" s="39">
        <f>Time!KSM20</f>
        <v>0</v>
      </c>
      <c r="KSN52" s="39">
        <f>Time!KSN20</f>
        <v>0</v>
      </c>
      <c r="KSO52" s="39">
        <f>Time!KSO20</f>
        <v>0</v>
      </c>
      <c r="KSP52" s="39">
        <f>Time!KSP20</f>
        <v>0</v>
      </c>
      <c r="KSQ52" s="39">
        <f>Time!KSQ20</f>
        <v>0</v>
      </c>
      <c r="KSR52" s="39">
        <f>Time!KSR20</f>
        <v>0</v>
      </c>
      <c r="KSS52" s="39">
        <f>Time!KSS20</f>
        <v>0</v>
      </c>
      <c r="KST52" s="39">
        <f>Time!KST20</f>
        <v>0</v>
      </c>
      <c r="KSU52" s="39">
        <f>Time!KSU20</f>
        <v>0</v>
      </c>
      <c r="KSV52" s="39">
        <f>Time!KSV20</f>
        <v>0</v>
      </c>
      <c r="KSW52" s="39">
        <f>Time!KSW20</f>
        <v>0</v>
      </c>
      <c r="KSX52" s="39">
        <f>Time!KSX20</f>
        <v>0</v>
      </c>
      <c r="KSY52" s="39">
        <f>Time!KSY20</f>
        <v>0</v>
      </c>
      <c r="KSZ52" s="39">
        <f>Time!KSZ20</f>
        <v>0</v>
      </c>
      <c r="KTA52" s="39">
        <f>Time!KTA20</f>
        <v>0</v>
      </c>
      <c r="KTB52" s="39">
        <f>Time!KTB20</f>
        <v>0</v>
      </c>
      <c r="KTC52" s="39">
        <f>Time!KTC20</f>
        <v>0</v>
      </c>
      <c r="KTD52" s="39">
        <f>Time!KTD20</f>
        <v>0</v>
      </c>
      <c r="KTE52" s="39">
        <f>Time!KTE20</f>
        <v>0</v>
      </c>
      <c r="KTF52" s="39">
        <f>Time!KTF20</f>
        <v>0</v>
      </c>
      <c r="KTG52" s="39">
        <f>Time!KTG20</f>
        <v>0</v>
      </c>
      <c r="KTH52" s="39">
        <f>Time!KTH20</f>
        <v>0</v>
      </c>
      <c r="KTI52" s="39">
        <f>Time!KTI20</f>
        <v>0</v>
      </c>
      <c r="KTJ52" s="39">
        <f>Time!KTJ20</f>
        <v>0</v>
      </c>
      <c r="KTK52" s="39">
        <f>Time!KTK20</f>
        <v>0</v>
      </c>
      <c r="KTL52" s="39">
        <f>Time!KTL20</f>
        <v>0</v>
      </c>
      <c r="KTM52" s="39">
        <f>Time!KTM20</f>
        <v>0</v>
      </c>
      <c r="KTN52" s="39">
        <f>Time!KTN20</f>
        <v>0</v>
      </c>
      <c r="KTO52" s="39">
        <f>Time!KTO20</f>
        <v>0</v>
      </c>
      <c r="KTP52" s="39">
        <f>Time!KTP20</f>
        <v>0</v>
      </c>
      <c r="KTQ52" s="39">
        <f>Time!KTQ20</f>
        <v>0</v>
      </c>
      <c r="KTR52" s="39">
        <f>Time!KTR20</f>
        <v>0</v>
      </c>
      <c r="KTS52" s="39">
        <f>Time!KTS20</f>
        <v>0</v>
      </c>
      <c r="KTT52" s="39">
        <f>Time!KTT20</f>
        <v>0</v>
      </c>
      <c r="KTU52" s="39">
        <f>Time!KTU20</f>
        <v>0</v>
      </c>
      <c r="KTV52" s="39">
        <f>Time!KTV20</f>
        <v>0</v>
      </c>
      <c r="KTW52" s="39">
        <f>Time!KTW20</f>
        <v>0</v>
      </c>
      <c r="KTX52" s="39">
        <f>Time!KTX20</f>
        <v>0</v>
      </c>
      <c r="KTY52" s="39">
        <f>Time!KTY20</f>
        <v>0</v>
      </c>
      <c r="KTZ52" s="39">
        <f>Time!KTZ20</f>
        <v>0</v>
      </c>
      <c r="KUA52" s="39">
        <f>Time!KUA20</f>
        <v>0</v>
      </c>
      <c r="KUB52" s="39">
        <f>Time!KUB20</f>
        <v>0</v>
      </c>
      <c r="KUC52" s="39">
        <f>Time!KUC20</f>
        <v>0</v>
      </c>
      <c r="KUD52" s="39">
        <f>Time!KUD20</f>
        <v>0</v>
      </c>
      <c r="KUE52" s="39">
        <f>Time!KUE20</f>
        <v>0</v>
      </c>
      <c r="KUF52" s="39">
        <f>Time!KUF20</f>
        <v>0</v>
      </c>
      <c r="KUG52" s="39">
        <f>Time!KUG20</f>
        <v>0</v>
      </c>
      <c r="KUH52" s="39">
        <f>Time!KUH20</f>
        <v>0</v>
      </c>
      <c r="KUI52" s="39">
        <f>Time!KUI20</f>
        <v>0</v>
      </c>
      <c r="KUJ52" s="39">
        <f>Time!KUJ20</f>
        <v>0</v>
      </c>
      <c r="KUK52" s="39">
        <f>Time!KUK20</f>
        <v>0</v>
      </c>
      <c r="KUL52" s="39">
        <f>Time!KUL20</f>
        <v>0</v>
      </c>
      <c r="KUM52" s="39">
        <f>Time!KUM20</f>
        <v>0</v>
      </c>
      <c r="KUN52" s="39">
        <f>Time!KUN20</f>
        <v>0</v>
      </c>
      <c r="KUO52" s="39">
        <f>Time!KUO20</f>
        <v>0</v>
      </c>
      <c r="KUP52" s="39">
        <f>Time!KUP20</f>
        <v>0</v>
      </c>
      <c r="KUQ52" s="39">
        <f>Time!KUQ20</f>
        <v>0</v>
      </c>
      <c r="KUR52" s="39">
        <f>Time!KUR20</f>
        <v>0</v>
      </c>
      <c r="KUS52" s="39">
        <f>Time!KUS20</f>
        <v>0</v>
      </c>
      <c r="KUT52" s="39">
        <f>Time!KUT20</f>
        <v>0</v>
      </c>
      <c r="KUU52" s="39">
        <f>Time!KUU20</f>
        <v>0</v>
      </c>
      <c r="KUV52" s="39">
        <f>Time!KUV20</f>
        <v>0</v>
      </c>
      <c r="KUW52" s="39">
        <f>Time!KUW20</f>
        <v>0</v>
      </c>
      <c r="KUX52" s="39">
        <f>Time!KUX20</f>
        <v>0</v>
      </c>
      <c r="KUY52" s="39">
        <f>Time!KUY20</f>
        <v>0</v>
      </c>
      <c r="KUZ52" s="39">
        <f>Time!KUZ20</f>
        <v>0</v>
      </c>
      <c r="KVA52" s="39">
        <f>Time!KVA20</f>
        <v>0</v>
      </c>
      <c r="KVB52" s="39">
        <f>Time!KVB20</f>
        <v>0</v>
      </c>
      <c r="KVC52" s="39">
        <f>Time!KVC20</f>
        <v>0</v>
      </c>
      <c r="KVD52" s="39">
        <f>Time!KVD20</f>
        <v>0</v>
      </c>
      <c r="KVE52" s="39">
        <f>Time!KVE20</f>
        <v>0</v>
      </c>
      <c r="KVF52" s="39">
        <f>Time!KVF20</f>
        <v>0</v>
      </c>
      <c r="KVG52" s="39">
        <f>Time!KVG20</f>
        <v>0</v>
      </c>
      <c r="KVH52" s="39">
        <f>Time!KVH20</f>
        <v>0</v>
      </c>
      <c r="KVI52" s="39">
        <f>Time!KVI20</f>
        <v>0</v>
      </c>
      <c r="KVJ52" s="39">
        <f>Time!KVJ20</f>
        <v>0</v>
      </c>
      <c r="KVK52" s="39">
        <f>Time!KVK20</f>
        <v>0</v>
      </c>
      <c r="KVL52" s="39">
        <f>Time!KVL20</f>
        <v>0</v>
      </c>
      <c r="KVM52" s="39">
        <f>Time!KVM20</f>
        <v>0</v>
      </c>
      <c r="KVN52" s="39">
        <f>Time!KVN20</f>
        <v>0</v>
      </c>
      <c r="KVO52" s="39">
        <f>Time!KVO20</f>
        <v>0</v>
      </c>
      <c r="KVP52" s="39">
        <f>Time!KVP20</f>
        <v>0</v>
      </c>
      <c r="KVQ52" s="39">
        <f>Time!KVQ20</f>
        <v>0</v>
      </c>
      <c r="KVR52" s="39">
        <f>Time!KVR20</f>
        <v>0</v>
      </c>
      <c r="KVS52" s="39">
        <f>Time!KVS20</f>
        <v>0</v>
      </c>
      <c r="KVT52" s="39">
        <f>Time!KVT20</f>
        <v>0</v>
      </c>
      <c r="KVU52" s="39">
        <f>Time!KVU20</f>
        <v>0</v>
      </c>
      <c r="KVV52" s="39">
        <f>Time!KVV20</f>
        <v>0</v>
      </c>
      <c r="KVW52" s="39">
        <f>Time!KVW20</f>
        <v>0</v>
      </c>
      <c r="KVX52" s="39">
        <f>Time!KVX20</f>
        <v>0</v>
      </c>
      <c r="KVY52" s="39">
        <f>Time!KVY20</f>
        <v>0</v>
      </c>
      <c r="KVZ52" s="39">
        <f>Time!KVZ20</f>
        <v>0</v>
      </c>
      <c r="KWA52" s="39">
        <f>Time!KWA20</f>
        <v>0</v>
      </c>
      <c r="KWB52" s="39">
        <f>Time!KWB20</f>
        <v>0</v>
      </c>
      <c r="KWC52" s="39">
        <f>Time!KWC20</f>
        <v>0</v>
      </c>
      <c r="KWD52" s="39">
        <f>Time!KWD20</f>
        <v>0</v>
      </c>
      <c r="KWE52" s="39">
        <f>Time!KWE20</f>
        <v>0</v>
      </c>
      <c r="KWF52" s="39">
        <f>Time!KWF20</f>
        <v>0</v>
      </c>
      <c r="KWG52" s="39">
        <f>Time!KWG20</f>
        <v>0</v>
      </c>
      <c r="KWH52" s="39">
        <f>Time!KWH20</f>
        <v>0</v>
      </c>
      <c r="KWI52" s="39">
        <f>Time!KWI20</f>
        <v>0</v>
      </c>
      <c r="KWJ52" s="39">
        <f>Time!KWJ20</f>
        <v>0</v>
      </c>
      <c r="KWK52" s="39">
        <f>Time!KWK20</f>
        <v>0</v>
      </c>
      <c r="KWL52" s="39">
        <f>Time!KWL20</f>
        <v>0</v>
      </c>
      <c r="KWM52" s="39">
        <f>Time!KWM20</f>
        <v>0</v>
      </c>
      <c r="KWN52" s="39">
        <f>Time!KWN20</f>
        <v>0</v>
      </c>
      <c r="KWO52" s="39">
        <f>Time!KWO20</f>
        <v>0</v>
      </c>
      <c r="KWP52" s="39">
        <f>Time!KWP20</f>
        <v>0</v>
      </c>
      <c r="KWQ52" s="39">
        <f>Time!KWQ20</f>
        <v>0</v>
      </c>
      <c r="KWR52" s="39">
        <f>Time!KWR20</f>
        <v>0</v>
      </c>
      <c r="KWS52" s="39">
        <f>Time!KWS20</f>
        <v>0</v>
      </c>
      <c r="KWT52" s="39">
        <f>Time!KWT20</f>
        <v>0</v>
      </c>
      <c r="KWU52" s="39">
        <f>Time!KWU20</f>
        <v>0</v>
      </c>
      <c r="KWV52" s="39">
        <f>Time!KWV20</f>
        <v>0</v>
      </c>
      <c r="KWW52" s="39">
        <f>Time!KWW20</f>
        <v>0</v>
      </c>
      <c r="KWX52" s="39">
        <f>Time!KWX20</f>
        <v>0</v>
      </c>
      <c r="KWY52" s="39">
        <f>Time!KWY20</f>
        <v>0</v>
      </c>
      <c r="KWZ52" s="39">
        <f>Time!KWZ20</f>
        <v>0</v>
      </c>
      <c r="KXA52" s="39">
        <f>Time!KXA20</f>
        <v>0</v>
      </c>
      <c r="KXB52" s="39">
        <f>Time!KXB20</f>
        <v>0</v>
      </c>
      <c r="KXC52" s="39">
        <f>Time!KXC20</f>
        <v>0</v>
      </c>
      <c r="KXD52" s="39">
        <f>Time!KXD20</f>
        <v>0</v>
      </c>
      <c r="KXE52" s="39">
        <f>Time!KXE20</f>
        <v>0</v>
      </c>
      <c r="KXF52" s="39">
        <f>Time!KXF20</f>
        <v>0</v>
      </c>
      <c r="KXG52" s="39">
        <f>Time!KXG20</f>
        <v>0</v>
      </c>
      <c r="KXH52" s="39">
        <f>Time!KXH20</f>
        <v>0</v>
      </c>
      <c r="KXI52" s="39">
        <f>Time!KXI20</f>
        <v>0</v>
      </c>
      <c r="KXJ52" s="39">
        <f>Time!KXJ20</f>
        <v>0</v>
      </c>
      <c r="KXK52" s="39">
        <f>Time!KXK20</f>
        <v>0</v>
      </c>
      <c r="KXL52" s="39">
        <f>Time!KXL20</f>
        <v>0</v>
      </c>
      <c r="KXM52" s="39">
        <f>Time!KXM20</f>
        <v>0</v>
      </c>
      <c r="KXN52" s="39">
        <f>Time!KXN20</f>
        <v>0</v>
      </c>
      <c r="KXO52" s="39">
        <f>Time!KXO20</f>
        <v>0</v>
      </c>
      <c r="KXP52" s="39">
        <f>Time!KXP20</f>
        <v>0</v>
      </c>
      <c r="KXQ52" s="39">
        <f>Time!KXQ20</f>
        <v>0</v>
      </c>
      <c r="KXR52" s="39">
        <f>Time!KXR20</f>
        <v>0</v>
      </c>
      <c r="KXS52" s="39">
        <f>Time!KXS20</f>
        <v>0</v>
      </c>
      <c r="KXT52" s="39">
        <f>Time!KXT20</f>
        <v>0</v>
      </c>
      <c r="KXU52" s="39">
        <f>Time!KXU20</f>
        <v>0</v>
      </c>
      <c r="KXV52" s="39">
        <f>Time!KXV20</f>
        <v>0</v>
      </c>
      <c r="KXW52" s="39">
        <f>Time!KXW20</f>
        <v>0</v>
      </c>
      <c r="KXX52" s="39">
        <f>Time!KXX20</f>
        <v>0</v>
      </c>
      <c r="KXY52" s="39">
        <f>Time!KXY20</f>
        <v>0</v>
      </c>
      <c r="KXZ52" s="39">
        <f>Time!KXZ20</f>
        <v>0</v>
      </c>
      <c r="KYA52" s="39">
        <f>Time!KYA20</f>
        <v>0</v>
      </c>
      <c r="KYB52" s="39">
        <f>Time!KYB20</f>
        <v>0</v>
      </c>
      <c r="KYC52" s="39">
        <f>Time!KYC20</f>
        <v>0</v>
      </c>
      <c r="KYD52" s="39">
        <f>Time!KYD20</f>
        <v>0</v>
      </c>
      <c r="KYE52" s="39">
        <f>Time!KYE20</f>
        <v>0</v>
      </c>
      <c r="KYF52" s="39">
        <f>Time!KYF20</f>
        <v>0</v>
      </c>
      <c r="KYG52" s="39">
        <f>Time!KYG20</f>
        <v>0</v>
      </c>
      <c r="KYH52" s="39">
        <f>Time!KYH20</f>
        <v>0</v>
      </c>
      <c r="KYI52" s="39">
        <f>Time!KYI20</f>
        <v>0</v>
      </c>
      <c r="KYJ52" s="39">
        <f>Time!KYJ20</f>
        <v>0</v>
      </c>
      <c r="KYK52" s="39">
        <f>Time!KYK20</f>
        <v>0</v>
      </c>
      <c r="KYL52" s="39">
        <f>Time!KYL20</f>
        <v>0</v>
      </c>
      <c r="KYM52" s="39">
        <f>Time!KYM20</f>
        <v>0</v>
      </c>
      <c r="KYN52" s="39">
        <f>Time!KYN20</f>
        <v>0</v>
      </c>
      <c r="KYO52" s="39">
        <f>Time!KYO20</f>
        <v>0</v>
      </c>
      <c r="KYP52" s="39">
        <f>Time!KYP20</f>
        <v>0</v>
      </c>
      <c r="KYQ52" s="39">
        <f>Time!KYQ20</f>
        <v>0</v>
      </c>
      <c r="KYR52" s="39">
        <f>Time!KYR20</f>
        <v>0</v>
      </c>
      <c r="KYS52" s="39">
        <f>Time!KYS20</f>
        <v>0</v>
      </c>
      <c r="KYT52" s="39">
        <f>Time!KYT20</f>
        <v>0</v>
      </c>
      <c r="KYU52" s="39">
        <f>Time!KYU20</f>
        <v>0</v>
      </c>
      <c r="KYV52" s="39">
        <f>Time!KYV20</f>
        <v>0</v>
      </c>
      <c r="KYW52" s="39">
        <f>Time!KYW20</f>
        <v>0</v>
      </c>
      <c r="KYX52" s="39">
        <f>Time!KYX20</f>
        <v>0</v>
      </c>
      <c r="KYY52" s="39">
        <f>Time!KYY20</f>
        <v>0</v>
      </c>
      <c r="KYZ52" s="39">
        <f>Time!KYZ20</f>
        <v>0</v>
      </c>
      <c r="KZA52" s="39">
        <f>Time!KZA20</f>
        <v>0</v>
      </c>
      <c r="KZB52" s="39">
        <f>Time!KZB20</f>
        <v>0</v>
      </c>
      <c r="KZC52" s="39">
        <f>Time!KZC20</f>
        <v>0</v>
      </c>
      <c r="KZD52" s="39">
        <f>Time!KZD20</f>
        <v>0</v>
      </c>
      <c r="KZE52" s="39">
        <f>Time!KZE20</f>
        <v>0</v>
      </c>
      <c r="KZF52" s="39">
        <f>Time!KZF20</f>
        <v>0</v>
      </c>
      <c r="KZG52" s="39">
        <f>Time!KZG20</f>
        <v>0</v>
      </c>
      <c r="KZH52" s="39">
        <f>Time!KZH20</f>
        <v>0</v>
      </c>
      <c r="KZI52" s="39">
        <f>Time!KZI20</f>
        <v>0</v>
      </c>
      <c r="KZJ52" s="39">
        <f>Time!KZJ20</f>
        <v>0</v>
      </c>
      <c r="KZK52" s="39">
        <f>Time!KZK20</f>
        <v>0</v>
      </c>
      <c r="KZL52" s="39">
        <f>Time!KZL20</f>
        <v>0</v>
      </c>
      <c r="KZM52" s="39">
        <f>Time!KZM20</f>
        <v>0</v>
      </c>
      <c r="KZN52" s="39">
        <f>Time!KZN20</f>
        <v>0</v>
      </c>
      <c r="KZO52" s="39">
        <f>Time!KZO20</f>
        <v>0</v>
      </c>
      <c r="KZP52" s="39">
        <f>Time!KZP20</f>
        <v>0</v>
      </c>
      <c r="KZQ52" s="39">
        <f>Time!KZQ20</f>
        <v>0</v>
      </c>
      <c r="KZR52" s="39">
        <f>Time!KZR20</f>
        <v>0</v>
      </c>
      <c r="KZS52" s="39">
        <f>Time!KZS20</f>
        <v>0</v>
      </c>
      <c r="KZT52" s="39">
        <f>Time!KZT20</f>
        <v>0</v>
      </c>
      <c r="KZU52" s="39">
        <f>Time!KZU20</f>
        <v>0</v>
      </c>
      <c r="KZV52" s="39">
        <f>Time!KZV20</f>
        <v>0</v>
      </c>
      <c r="KZW52" s="39">
        <f>Time!KZW20</f>
        <v>0</v>
      </c>
      <c r="KZX52" s="39">
        <f>Time!KZX20</f>
        <v>0</v>
      </c>
      <c r="KZY52" s="39">
        <f>Time!KZY20</f>
        <v>0</v>
      </c>
      <c r="KZZ52" s="39">
        <f>Time!KZZ20</f>
        <v>0</v>
      </c>
      <c r="LAA52" s="39">
        <f>Time!LAA20</f>
        <v>0</v>
      </c>
      <c r="LAB52" s="39">
        <f>Time!LAB20</f>
        <v>0</v>
      </c>
      <c r="LAC52" s="39">
        <f>Time!LAC20</f>
        <v>0</v>
      </c>
      <c r="LAD52" s="39">
        <f>Time!LAD20</f>
        <v>0</v>
      </c>
      <c r="LAE52" s="39">
        <f>Time!LAE20</f>
        <v>0</v>
      </c>
      <c r="LAF52" s="39">
        <f>Time!LAF20</f>
        <v>0</v>
      </c>
      <c r="LAG52" s="39">
        <f>Time!LAG20</f>
        <v>0</v>
      </c>
      <c r="LAH52" s="39">
        <f>Time!LAH20</f>
        <v>0</v>
      </c>
      <c r="LAI52" s="39">
        <f>Time!LAI20</f>
        <v>0</v>
      </c>
      <c r="LAJ52" s="39">
        <f>Time!LAJ20</f>
        <v>0</v>
      </c>
      <c r="LAK52" s="39">
        <f>Time!LAK20</f>
        <v>0</v>
      </c>
      <c r="LAL52" s="39">
        <f>Time!LAL20</f>
        <v>0</v>
      </c>
      <c r="LAM52" s="39">
        <f>Time!LAM20</f>
        <v>0</v>
      </c>
      <c r="LAN52" s="39">
        <f>Time!LAN20</f>
        <v>0</v>
      </c>
      <c r="LAO52" s="39">
        <f>Time!LAO20</f>
        <v>0</v>
      </c>
      <c r="LAP52" s="39">
        <f>Time!LAP20</f>
        <v>0</v>
      </c>
      <c r="LAQ52" s="39">
        <f>Time!LAQ20</f>
        <v>0</v>
      </c>
      <c r="LAR52" s="39">
        <f>Time!LAR20</f>
        <v>0</v>
      </c>
      <c r="LAS52" s="39">
        <f>Time!LAS20</f>
        <v>0</v>
      </c>
      <c r="LAT52" s="39">
        <f>Time!LAT20</f>
        <v>0</v>
      </c>
      <c r="LAU52" s="39">
        <f>Time!LAU20</f>
        <v>0</v>
      </c>
      <c r="LAV52" s="39">
        <f>Time!LAV20</f>
        <v>0</v>
      </c>
      <c r="LAW52" s="39">
        <f>Time!LAW20</f>
        <v>0</v>
      </c>
      <c r="LAX52" s="39">
        <f>Time!LAX20</f>
        <v>0</v>
      </c>
      <c r="LAY52" s="39">
        <f>Time!LAY20</f>
        <v>0</v>
      </c>
      <c r="LAZ52" s="39">
        <f>Time!LAZ20</f>
        <v>0</v>
      </c>
      <c r="LBA52" s="39">
        <f>Time!LBA20</f>
        <v>0</v>
      </c>
      <c r="LBB52" s="39">
        <f>Time!LBB20</f>
        <v>0</v>
      </c>
      <c r="LBC52" s="39">
        <f>Time!LBC20</f>
        <v>0</v>
      </c>
      <c r="LBD52" s="39">
        <f>Time!LBD20</f>
        <v>0</v>
      </c>
      <c r="LBE52" s="39">
        <f>Time!LBE20</f>
        <v>0</v>
      </c>
      <c r="LBF52" s="39">
        <f>Time!LBF20</f>
        <v>0</v>
      </c>
      <c r="LBG52" s="39">
        <f>Time!LBG20</f>
        <v>0</v>
      </c>
      <c r="LBH52" s="39">
        <f>Time!LBH20</f>
        <v>0</v>
      </c>
      <c r="LBI52" s="39">
        <f>Time!LBI20</f>
        <v>0</v>
      </c>
      <c r="LBJ52" s="39">
        <f>Time!LBJ20</f>
        <v>0</v>
      </c>
      <c r="LBK52" s="39">
        <f>Time!LBK20</f>
        <v>0</v>
      </c>
      <c r="LBL52" s="39">
        <f>Time!LBL20</f>
        <v>0</v>
      </c>
      <c r="LBM52" s="39">
        <f>Time!LBM20</f>
        <v>0</v>
      </c>
      <c r="LBN52" s="39">
        <f>Time!LBN20</f>
        <v>0</v>
      </c>
      <c r="LBO52" s="39">
        <f>Time!LBO20</f>
        <v>0</v>
      </c>
      <c r="LBP52" s="39">
        <f>Time!LBP20</f>
        <v>0</v>
      </c>
      <c r="LBQ52" s="39">
        <f>Time!LBQ20</f>
        <v>0</v>
      </c>
      <c r="LBR52" s="39">
        <f>Time!LBR20</f>
        <v>0</v>
      </c>
      <c r="LBS52" s="39">
        <f>Time!LBS20</f>
        <v>0</v>
      </c>
      <c r="LBT52" s="39">
        <f>Time!LBT20</f>
        <v>0</v>
      </c>
      <c r="LBU52" s="39">
        <f>Time!LBU20</f>
        <v>0</v>
      </c>
      <c r="LBV52" s="39">
        <f>Time!LBV20</f>
        <v>0</v>
      </c>
      <c r="LBW52" s="39">
        <f>Time!LBW20</f>
        <v>0</v>
      </c>
      <c r="LBX52" s="39">
        <f>Time!LBX20</f>
        <v>0</v>
      </c>
      <c r="LBY52" s="39">
        <f>Time!LBY20</f>
        <v>0</v>
      </c>
      <c r="LBZ52" s="39">
        <f>Time!LBZ20</f>
        <v>0</v>
      </c>
      <c r="LCA52" s="39">
        <f>Time!LCA20</f>
        <v>0</v>
      </c>
      <c r="LCB52" s="39">
        <f>Time!LCB20</f>
        <v>0</v>
      </c>
      <c r="LCC52" s="39">
        <f>Time!LCC20</f>
        <v>0</v>
      </c>
      <c r="LCD52" s="39">
        <f>Time!LCD20</f>
        <v>0</v>
      </c>
      <c r="LCE52" s="39">
        <f>Time!LCE20</f>
        <v>0</v>
      </c>
      <c r="LCF52" s="39">
        <f>Time!LCF20</f>
        <v>0</v>
      </c>
      <c r="LCG52" s="39">
        <f>Time!LCG20</f>
        <v>0</v>
      </c>
      <c r="LCH52" s="39">
        <f>Time!LCH20</f>
        <v>0</v>
      </c>
      <c r="LCI52" s="39">
        <f>Time!LCI20</f>
        <v>0</v>
      </c>
      <c r="LCJ52" s="39">
        <f>Time!LCJ20</f>
        <v>0</v>
      </c>
      <c r="LCK52" s="39">
        <f>Time!LCK20</f>
        <v>0</v>
      </c>
      <c r="LCL52" s="39">
        <f>Time!LCL20</f>
        <v>0</v>
      </c>
      <c r="LCM52" s="39">
        <f>Time!LCM20</f>
        <v>0</v>
      </c>
      <c r="LCN52" s="39">
        <f>Time!LCN20</f>
        <v>0</v>
      </c>
      <c r="LCO52" s="39">
        <f>Time!LCO20</f>
        <v>0</v>
      </c>
      <c r="LCP52" s="39">
        <f>Time!LCP20</f>
        <v>0</v>
      </c>
      <c r="LCQ52" s="39">
        <f>Time!LCQ20</f>
        <v>0</v>
      </c>
      <c r="LCR52" s="39">
        <f>Time!LCR20</f>
        <v>0</v>
      </c>
      <c r="LCS52" s="39">
        <f>Time!LCS20</f>
        <v>0</v>
      </c>
      <c r="LCT52" s="39">
        <f>Time!LCT20</f>
        <v>0</v>
      </c>
      <c r="LCU52" s="39">
        <f>Time!LCU20</f>
        <v>0</v>
      </c>
      <c r="LCV52" s="39">
        <f>Time!LCV20</f>
        <v>0</v>
      </c>
      <c r="LCW52" s="39">
        <f>Time!LCW20</f>
        <v>0</v>
      </c>
      <c r="LCX52" s="39">
        <f>Time!LCX20</f>
        <v>0</v>
      </c>
      <c r="LCY52" s="39">
        <f>Time!LCY20</f>
        <v>0</v>
      </c>
      <c r="LCZ52" s="39">
        <f>Time!LCZ20</f>
        <v>0</v>
      </c>
      <c r="LDA52" s="39">
        <f>Time!LDA20</f>
        <v>0</v>
      </c>
      <c r="LDB52" s="39">
        <f>Time!LDB20</f>
        <v>0</v>
      </c>
      <c r="LDC52" s="39">
        <f>Time!LDC20</f>
        <v>0</v>
      </c>
      <c r="LDD52" s="39">
        <f>Time!LDD20</f>
        <v>0</v>
      </c>
      <c r="LDE52" s="39">
        <f>Time!LDE20</f>
        <v>0</v>
      </c>
      <c r="LDF52" s="39">
        <f>Time!LDF20</f>
        <v>0</v>
      </c>
      <c r="LDG52" s="39">
        <f>Time!LDG20</f>
        <v>0</v>
      </c>
      <c r="LDH52" s="39">
        <f>Time!LDH20</f>
        <v>0</v>
      </c>
      <c r="LDI52" s="39">
        <f>Time!LDI20</f>
        <v>0</v>
      </c>
      <c r="LDJ52" s="39">
        <f>Time!LDJ20</f>
        <v>0</v>
      </c>
      <c r="LDK52" s="39">
        <f>Time!LDK20</f>
        <v>0</v>
      </c>
      <c r="LDL52" s="39">
        <f>Time!LDL20</f>
        <v>0</v>
      </c>
      <c r="LDM52" s="39">
        <f>Time!LDM20</f>
        <v>0</v>
      </c>
      <c r="LDN52" s="39">
        <f>Time!LDN20</f>
        <v>0</v>
      </c>
      <c r="LDO52" s="39">
        <f>Time!LDO20</f>
        <v>0</v>
      </c>
      <c r="LDP52" s="39">
        <f>Time!LDP20</f>
        <v>0</v>
      </c>
      <c r="LDQ52" s="39">
        <f>Time!LDQ20</f>
        <v>0</v>
      </c>
      <c r="LDR52" s="39">
        <f>Time!LDR20</f>
        <v>0</v>
      </c>
      <c r="LDS52" s="39">
        <f>Time!LDS20</f>
        <v>0</v>
      </c>
      <c r="LDT52" s="39">
        <f>Time!LDT20</f>
        <v>0</v>
      </c>
      <c r="LDU52" s="39">
        <f>Time!LDU20</f>
        <v>0</v>
      </c>
      <c r="LDV52" s="39">
        <f>Time!LDV20</f>
        <v>0</v>
      </c>
      <c r="LDW52" s="39">
        <f>Time!LDW20</f>
        <v>0</v>
      </c>
      <c r="LDX52" s="39">
        <f>Time!LDX20</f>
        <v>0</v>
      </c>
      <c r="LDY52" s="39">
        <f>Time!LDY20</f>
        <v>0</v>
      </c>
      <c r="LDZ52" s="39">
        <f>Time!LDZ20</f>
        <v>0</v>
      </c>
      <c r="LEA52" s="39">
        <f>Time!LEA20</f>
        <v>0</v>
      </c>
      <c r="LEB52" s="39">
        <f>Time!LEB20</f>
        <v>0</v>
      </c>
      <c r="LEC52" s="39">
        <f>Time!LEC20</f>
        <v>0</v>
      </c>
      <c r="LED52" s="39">
        <f>Time!LED20</f>
        <v>0</v>
      </c>
      <c r="LEE52" s="39">
        <f>Time!LEE20</f>
        <v>0</v>
      </c>
      <c r="LEF52" s="39">
        <f>Time!LEF20</f>
        <v>0</v>
      </c>
      <c r="LEG52" s="39">
        <f>Time!LEG20</f>
        <v>0</v>
      </c>
      <c r="LEH52" s="39">
        <f>Time!LEH20</f>
        <v>0</v>
      </c>
      <c r="LEI52" s="39">
        <f>Time!LEI20</f>
        <v>0</v>
      </c>
      <c r="LEJ52" s="39">
        <f>Time!LEJ20</f>
        <v>0</v>
      </c>
      <c r="LEK52" s="39">
        <f>Time!LEK20</f>
        <v>0</v>
      </c>
      <c r="LEL52" s="39">
        <f>Time!LEL20</f>
        <v>0</v>
      </c>
      <c r="LEM52" s="39">
        <f>Time!LEM20</f>
        <v>0</v>
      </c>
      <c r="LEN52" s="39">
        <f>Time!LEN20</f>
        <v>0</v>
      </c>
      <c r="LEO52" s="39">
        <f>Time!LEO20</f>
        <v>0</v>
      </c>
      <c r="LEP52" s="39">
        <f>Time!LEP20</f>
        <v>0</v>
      </c>
      <c r="LEQ52" s="39">
        <f>Time!LEQ20</f>
        <v>0</v>
      </c>
      <c r="LER52" s="39">
        <f>Time!LER20</f>
        <v>0</v>
      </c>
      <c r="LES52" s="39">
        <f>Time!LES20</f>
        <v>0</v>
      </c>
      <c r="LET52" s="39">
        <f>Time!LET20</f>
        <v>0</v>
      </c>
      <c r="LEU52" s="39">
        <f>Time!LEU20</f>
        <v>0</v>
      </c>
      <c r="LEV52" s="39">
        <f>Time!LEV20</f>
        <v>0</v>
      </c>
      <c r="LEW52" s="39">
        <f>Time!LEW20</f>
        <v>0</v>
      </c>
      <c r="LEX52" s="39">
        <f>Time!LEX20</f>
        <v>0</v>
      </c>
      <c r="LEY52" s="39">
        <f>Time!LEY20</f>
        <v>0</v>
      </c>
      <c r="LEZ52" s="39">
        <f>Time!LEZ20</f>
        <v>0</v>
      </c>
      <c r="LFA52" s="39">
        <f>Time!LFA20</f>
        <v>0</v>
      </c>
      <c r="LFB52" s="39">
        <f>Time!LFB20</f>
        <v>0</v>
      </c>
      <c r="LFC52" s="39">
        <f>Time!LFC20</f>
        <v>0</v>
      </c>
      <c r="LFD52" s="39">
        <f>Time!LFD20</f>
        <v>0</v>
      </c>
      <c r="LFE52" s="39">
        <f>Time!LFE20</f>
        <v>0</v>
      </c>
      <c r="LFF52" s="39">
        <f>Time!LFF20</f>
        <v>0</v>
      </c>
      <c r="LFG52" s="39">
        <f>Time!LFG20</f>
        <v>0</v>
      </c>
      <c r="LFH52" s="39">
        <f>Time!LFH20</f>
        <v>0</v>
      </c>
      <c r="LFI52" s="39">
        <f>Time!LFI20</f>
        <v>0</v>
      </c>
      <c r="LFJ52" s="39">
        <f>Time!LFJ20</f>
        <v>0</v>
      </c>
      <c r="LFK52" s="39">
        <f>Time!LFK20</f>
        <v>0</v>
      </c>
      <c r="LFL52" s="39">
        <f>Time!LFL20</f>
        <v>0</v>
      </c>
      <c r="LFM52" s="39">
        <f>Time!LFM20</f>
        <v>0</v>
      </c>
      <c r="LFN52" s="39">
        <f>Time!LFN20</f>
        <v>0</v>
      </c>
      <c r="LFO52" s="39">
        <f>Time!LFO20</f>
        <v>0</v>
      </c>
      <c r="LFP52" s="39">
        <f>Time!LFP20</f>
        <v>0</v>
      </c>
      <c r="LFQ52" s="39">
        <f>Time!LFQ20</f>
        <v>0</v>
      </c>
      <c r="LFR52" s="39">
        <f>Time!LFR20</f>
        <v>0</v>
      </c>
      <c r="LFS52" s="39">
        <f>Time!LFS20</f>
        <v>0</v>
      </c>
      <c r="LFT52" s="39">
        <f>Time!LFT20</f>
        <v>0</v>
      </c>
      <c r="LFU52" s="39">
        <f>Time!LFU20</f>
        <v>0</v>
      </c>
      <c r="LFV52" s="39">
        <f>Time!LFV20</f>
        <v>0</v>
      </c>
      <c r="LFW52" s="39">
        <f>Time!LFW20</f>
        <v>0</v>
      </c>
      <c r="LFX52" s="39">
        <f>Time!LFX20</f>
        <v>0</v>
      </c>
      <c r="LFY52" s="39">
        <f>Time!LFY20</f>
        <v>0</v>
      </c>
      <c r="LFZ52" s="39">
        <f>Time!LFZ20</f>
        <v>0</v>
      </c>
      <c r="LGA52" s="39">
        <f>Time!LGA20</f>
        <v>0</v>
      </c>
      <c r="LGB52" s="39">
        <f>Time!LGB20</f>
        <v>0</v>
      </c>
      <c r="LGC52" s="39">
        <f>Time!LGC20</f>
        <v>0</v>
      </c>
      <c r="LGD52" s="39">
        <f>Time!LGD20</f>
        <v>0</v>
      </c>
      <c r="LGE52" s="39">
        <f>Time!LGE20</f>
        <v>0</v>
      </c>
      <c r="LGF52" s="39">
        <f>Time!LGF20</f>
        <v>0</v>
      </c>
      <c r="LGG52" s="39">
        <f>Time!LGG20</f>
        <v>0</v>
      </c>
      <c r="LGH52" s="39">
        <f>Time!LGH20</f>
        <v>0</v>
      </c>
      <c r="LGI52" s="39">
        <f>Time!LGI20</f>
        <v>0</v>
      </c>
      <c r="LGJ52" s="39">
        <f>Time!LGJ20</f>
        <v>0</v>
      </c>
      <c r="LGK52" s="39">
        <f>Time!LGK20</f>
        <v>0</v>
      </c>
      <c r="LGL52" s="39">
        <f>Time!LGL20</f>
        <v>0</v>
      </c>
      <c r="LGM52" s="39">
        <f>Time!LGM20</f>
        <v>0</v>
      </c>
      <c r="LGN52" s="39">
        <f>Time!LGN20</f>
        <v>0</v>
      </c>
      <c r="LGO52" s="39">
        <f>Time!LGO20</f>
        <v>0</v>
      </c>
      <c r="LGP52" s="39">
        <f>Time!LGP20</f>
        <v>0</v>
      </c>
      <c r="LGQ52" s="39">
        <f>Time!LGQ20</f>
        <v>0</v>
      </c>
      <c r="LGR52" s="39">
        <f>Time!LGR20</f>
        <v>0</v>
      </c>
      <c r="LGS52" s="39">
        <f>Time!LGS20</f>
        <v>0</v>
      </c>
      <c r="LGT52" s="39">
        <f>Time!LGT20</f>
        <v>0</v>
      </c>
      <c r="LGU52" s="39">
        <f>Time!LGU20</f>
        <v>0</v>
      </c>
      <c r="LGV52" s="39">
        <f>Time!LGV20</f>
        <v>0</v>
      </c>
      <c r="LGW52" s="39">
        <f>Time!LGW20</f>
        <v>0</v>
      </c>
      <c r="LGX52" s="39">
        <f>Time!LGX20</f>
        <v>0</v>
      </c>
      <c r="LGY52" s="39">
        <f>Time!LGY20</f>
        <v>0</v>
      </c>
      <c r="LGZ52" s="39">
        <f>Time!LGZ20</f>
        <v>0</v>
      </c>
      <c r="LHA52" s="39">
        <f>Time!LHA20</f>
        <v>0</v>
      </c>
      <c r="LHB52" s="39">
        <f>Time!LHB20</f>
        <v>0</v>
      </c>
      <c r="LHC52" s="39">
        <f>Time!LHC20</f>
        <v>0</v>
      </c>
      <c r="LHD52" s="39">
        <f>Time!LHD20</f>
        <v>0</v>
      </c>
      <c r="LHE52" s="39">
        <f>Time!LHE20</f>
        <v>0</v>
      </c>
      <c r="LHF52" s="39">
        <f>Time!LHF20</f>
        <v>0</v>
      </c>
      <c r="LHG52" s="39">
        <f>Time!LHG20</f>
        <v>0</v>
      </c>
      <c r="LHH52" s="39">
        <f>Time!LHH20</f>
        <v>0</v>
      </c>
      <c r="LHI52" s="39">
        <f>Time!LHI20</f>
        <v>0</v>
      </c>
      <c r="LHJ52" s="39">
        <f>Time!LHJ20</f>
        <v>0</v>
      </c>
      <c r="LHK52" s="39">
        <f>Time!LHK20</f>
        <v>0</v>
      </c>
      <c r="LHL52" s="39">
        <f>Time!LHL20</f>
        <v>0</v>
      </c>
      <c r="LHM52" s="39">
        <f>Time!LHM20</f>
        <v>0</v>
      </c>
      <c r="LHN52" s="39">
        <f>Time!LHN20</f>
        <v>0</v>
      </c>
      <c r="LHO52" s="39">
        <f>Time!LHO20</f>
        <v>0</v>
      </c>
      <c r="LHP52" s="39">
        <f>Time!LHP20</f>
        <v>0</v>
      </c>
      <c r="LHQ52" s="39">
        <f>Time!LHQ20</f>
        <v>0</v>
      </c>
      <c r="LHR52" s="39">
        <f>Time!LHR20</f>
        <v>0</v>
      </c>
      <c r="LHS52" s="39">
        <f>Time!LHS20</f>
        <v>0</v>
      </c>
      <c r="LHT52" s="39">
        <f>Time!LHT20</f>
        <v>0</v>
      </c>
      <c r="LHU52" s="39">
        <f>Time!LHU20</f>
        <v>0</v>
      </c>
      <c r="LHV52" s="39">
        <f>Time!LHV20</f>
        <v>0</v>
      </c>
      <c r="LHW52" s="39">
        <f>Time!LHW20</f>
        <v>0</v>
      </c>
      <c r="LHX52" s="39">
        <f>Time!LHX20</f>
        <v>0</v>
      </c>
      <c r="LHY52" s="39">
        <f>Time!LHY20</f>
        <v>0</v>
      </c>
      <c r="LHZ52" s="39">
        <f>Time!LHZ20</f>
        <v>0</v>
      </c>
      <c r="LIA52" s="39">
        <f>Time!LIA20</f>
        <v>0</v>
      </c>
      <c r="LIB52" s="39">
        <f>Time!LIB20</f>
        <v>0</v>
      </c>
      <c r="LIC52" s="39">
        <f>Time!LIC20</f>
        <v>0</v>
      </c>
      <c r="LID52" s="39">
        <f>Time!LID20</f>
        <v>0</v>
      </c>
      <c r="LIE52" s="39">
        <f>Time!LIE20</f>
        <v>0</v>
      </c>
      <c r="LIF52" s="39">
        <f>Time!LIF20</f>
        <v>0</v>
      </c>
      <c r="LIG52" s="39">
        <f>Time!LIG20</f>
        <v>0</v>
      </c>
      <c r="LIH52" s="39">
        <f>Time!LIH20</f>
        <v>0</v>
      </c>
      <c r="LII52" s="39">
        <f>Time!LII20</f>
        <v>0</v>
      </c>
      <c r="LIJ52" s="39">
        <f>Time!LIJ20</f>
        <v>0</v>
      </c>
      <c r="LIK52" s="39">
        <f>Time!LIK20</f>
        <v>0</v>
      </c>
      <c r="LIL52" s="39">
        <f>Time!LIL20</f>
        <v>0</v>
      </c>
      <c r="LIM52" s="39">
        <f>Time!LIM20</f>
        <v>0</v>
      </c>
      <c r="LIN52" s="39">
        <f>Time!LIN20</f>
        <v>0</v>
      </c>
      <c r="LIO52" s="39">
        <f>Time!LIO20</f>
        <v>0</v>
      </c>
      <c r="LIP52" s="39">
        <f>Time!LIP20</f>
        <v>0</v>
      </c>
      <c r="LIQ52" s="39">
        <f>Time!LIQ20</f>
        <v>0</v>
      </c>
      <c r="LIR52" s="39">
        <f>Time!LIR20</f>
        <v>0</v>
      </c>
      <c r="LIS52" s="39">
        <f>Time!LIS20</f>
        <v>0</v>
      </c>
      <c r="LIT52" s="39">
        <f>Time!LIT20</f>
        <v>0</v>
      </c>
      <c r="LIU52" s="39">
        <f>Time!LIU20</f>
        <v>0</v>
      </c>
      <c r="LIV52" s="39">
        <f>Time!LIV20</f>
        <v>0</v>
      </c>
      <c r="LIW52" s="39">
        <f>Time!LIW20</f>
        <v>0</v>
      </c>
      <c r="LIX52" s="39">
        <f>Time!LIX20</f>
        <v>0</v>
      </c>
      <c r="LIY52" s="39">
        <f>Time!LIY20</f>
        <v>0</v>
      </c>
      <c r="LIZ52" s="39">
        <f>Time!LIZ20</f>
        <v>0</v>
      </c>
      <c r="LJA52" s="39">
        <f>Time!LJA20</f>
        <v>0</v>
      </c>
      <c r="LJB52" s="39">
        <f>Time!LJB20</f>
        <v>0</v>
      </c>
      <c r="LJC52" s="39">
        <f>Time!LJC20</f>
        <v>0</v>
      </c>
      <c r="LJD52" s="39">
        <f>Time!LJD20</f>
        <v>0</v>
      </c>
      <c r="LJE52" s="39">
        <f>Time!LJE20</f>
        <v>0</v>
      </c>
      <c r="LJF52" s="39">
        <f>Time!LJF20</f>
        <v>0</v>
      </c>
      <c r="LJG52" s="39">
        <f>Time!LJG20</f>
        <v>0</v>
      </c>
      <c r="LJH52" s="39">
        <f>Time!LJH20</f>
        <v>0</v>
      </c>
      <c r="LJI52" s="39">
        <f>Time!LJI20</f>
        <v>0</v>
      </c>
      <c r="LJJ52" s="39">
        <f>Time!LJJ20</f>
        <v>0</v>
      </c>
      <c r="LJK52" s="39">
        <f>Time!LJK20</f>
        <v>0</v>
      </c>
      <c r="LJL52" s="39">
        <f>Time!LJL20</f>
        <v>0</v>
      </c>
      <c r="LJM52" s="39">
        <f>Time!LJM20</f>
        <v>0</v>
      </c>
      <c r="LJN52" s="39">
        <f>Time!LJN20</f>
        <v>0</v>
      </c>
      <c r="LJO52" s="39">
        <f>Time!LJO20</f>
        <v>0</v>
      </c>
      <c r="LJP52" s="39">
        <f>Time!LJP20</f>
        <v>0</v>
      </c>
      <c r="LJQ52" s="39">
        <f>Time!LJQ20</f>
        <v>0</v>
      </c>
      <c r="LJR52" s="39">
        <f>Time!LJR20</f>
        <v>0</v>
      </c>
      <c r="LJS52" s="39">
        <f>Time!LJS20</f>
        <v>0</v>
      </c>
      <c r="LJT52" s="39">
        <f>Time!LJT20</f>
        <v>0</v>
      </c>
      <c r="LJU52" s="39">
        <f>Time!LJU20</f>
        <v>0</v>
      </c>
      <c r="LJV52" s="39">
        <f>Time!LJV20</f>
        <v>0</v>
      </c>
      <c r="LJW52" s="39">
        <f>Time!LJW20</f>
        <v>0</v>
      </c>
      <c r="LJX52" s="39">
        <f>Time!LJX20</f>
        <v>0</v>
      </c>
      <c r="LJY52" s="39">
        <f>Time!LJY20</f>
        <v>0</v>
      </c>
      <c r="LJZ52" s="39">
        <f>Time!LJZ20</f>
        <v>0</v>
      </c>
      <c r="LKA52" s="39">
        <f>Time!LKA20</f>
        <v>0</v>
      </c>
      <c r="LKB52" s="39">
        <f>Time!LKB20</f>
        <v>0</v>
      </c>
      <c r="LKC52" s="39">
        <f>Time!LKC20</f>
        <v>0</v>
      </c>
      <c r="LKD52" s="39">
        <f>Time!LKD20</f>
        <v>0</v>
      </c>
      <c r="LKE52" s="39">
        <f>Time!LKE20</f>
        <v>0</v>
      </c>
      <c r="LKF52" s="39">
        <f>Time!LKF20</f>
        <v>0</v>
      </c>
      <c r="LKG52" s="39">
        <f>Time!LKG20</f>
        <v>0</v>
      </c>
      <c r="LKH52" s="39">
        <f>Time!LKH20</f>
        <v>0</v>
      </c>
      <c r="LKI52" s="39">
        <f>Time!LKI20</f>
        <v>0</v>
      </c>
      <c r="LKJ52" s="39">
        <f>Time!LKJ20</f>
        <v>0</v>
      </c>
      <c r="LKK52" s="39">
        <f>Time!LKK20</f>
        <v>0</v>
      </c>
      <c r="LKL52" s="39">
        <f>Time!LKL20</f>
        <v>0</v>
      </c>
      <c r="LKM52" s="39">
        <f>Time!LKM20</f>
        <v>0</v>
      </c>
      <c r="LKN52" s="39">
        <f>Time!LKN20</f>
        <v>0</v>
      </c>
      <c r="LKO52" s="39">
        <f>Time!LKO20</f>
        <v>0</v>
      </c>
      <c r="LKP52" s="39">
        <f>Time!LKP20</f>
        <v>0</v>
      </c>
      <c r="LKQ52" s="39">
        <f>Time!LKQ20</f>
        <v>0</v>
      </c>
      <c r="LKR52" s="39">
        <f>Time!LKR20</f>
        <v>0</v>
      </c>
      <c r="LKS52" s="39">
        <f>Time!LKS20</f>
        <v>0</v>
      </c>
      <c r="LKT52" s="39">
        <f>Time!LKT20</f>
        <v>0</v>
      </c>
      <c r="LKU52" s="39">
        <f>Time!LKU20</f>
        <v>0</v>
      </c>
      <c r="LKV52" s="39">
        <f>Time!LKV20</f>
        <v>0</v>
      </c>
      <c r="LKW52" s="39">
        <f>Time!LKW20</f>
        <v>0</v>
      </c>
      <c r="LKX52" s="39">
        <f>Time!LKX20</f>
        <v>0</v>
      </c>
      <c r="LKY52" s="39">
        <f>Time!LKY20</f>
        <v>0</v>
      </c>
      <c r="LKZ52" s="39">
        <f>Time!LKZ20</f>
        <v>0</v>
      </c>
      <c r="LLA52" s="39">
        <f>Time!LLA20</f>
        <v>0</v>
      </c>
      <c r="LLB52" s="39">
        <f>Time!LLB20</f>
        <v>0</v>
      </c>
      <c r="LLC52" s="39">
        <f>Time!LLC20</f>
        <v>0</v>
      </c>
      <c r="LLD52" s="39">
        <f>Time!LLD20</f>
        <v>0</v>
      </c>
      <c r="LLE52" s="39">
        <f>Time!LLE20</f>
        <v>0</v>
      </c>
      <c r="LLF52" s="39">
        <f>Time!LLF20</f>
        <v>0</v>
      </c>
      <c r="LLG52" s="39">
        <f>Time!LLG20</f>
        <v>0</v>
      </c>
      <c r="LLH52" s="39">
        <f>Time!LLH20</f>
        <v>0</v>
      </c>
      <c r="LLI52" s="39">
        <f>Time!LLI20</f>
        <v>0</v>
      </c>
      <c r="LLJ52" s="39">
        <f>Time!LLJ20</f>
        <v>0</v>
      </c>
      <c r="LLK52" s="39">
        <f>Time!LLK20</f>
        <v>0</v>
      </c>
      <c r="LLL52" s="39">
        <f>Time!LLL20</f>
        <v>0</v>
      </c>
      <c r="LLM52" s="39">
        <f>Time!LLM20</f>
        <v>0</v>
      </c>
      <c r="LLN52" s="39">
        <f>Time!LLN20</f>
        <v>0</v>
      </c>
      <c r="LLO52" s="39">
        <f>Time!LLO20</f>
        <v>0</v>
      </c>
      <c r="LLP52" s="39">
        <f>Time!LLP20</f>
        <v>0</v>
      </c>
      <c r="LLQ52" s="39">
        <f>Time!LLQ20</f>
        <v>0</v>
      </c>
      <c r="LLR52" s="39">
        <f>Time!LLR20</f>
        <v>0</v>
      </c>
      <c r="LLS52" s="39">
        <f>Time!LLS20</f>
        <v>0</v>
      </c>
      <c r="LLT52" s="39">
        <f>Time!LLT20</f>
        <v>0</v>
      </c>
      <c r="LLU52" s="39">
        <f>Time!LLU20</f>
        <v>0</v>
      </c>
      <c r="LLV52" s="39">
        <f>Time!LLV20</f>
        <v>0</v>
      </c>
      <c r="LLW52" s="39">
        <f>Time!LLW20</f>
        <v>0</v>
      </c>
      <c r="LLX52" s="39">
        <f>Time!LLX20</f>
        <v>0</v>
      </c>
      <c r="LLY52" s="39">
        <f>Time!LLY20</f>
        <v>0</v>
      </c>
      <c r="LLZ52" s="39">
        <f>Time!LLZ20</f>
        <v>0</v>
      </c>
      <c r="LMA52" s="39">
        <f>Time!LMA20</f>
        <v>0</v>
      </c>
      <c r="LMB52" s="39">
        <f>Time!LMB20</f>
        <v>0</v>
      </c>
      <c r="LMC52" s="39">
        <f>Time!LMC20</f>
        <v>0</v>
      </c>
      <c r="LMD52" s="39">
        <f>Time!LMD20</f>
        <v>0</v>
      </c>
      <c r="LME52" s="39">
        <f>Time!LME20</f>
        <v>0</v>
      </c>
      <c r="LMF52" s="39">
        <f>Time!LMF20</f>
        <v>0</v>
      </c>
      <c r="LMG52" s="39">
        <f>Time!LMG20</f>
        <v>0</v>
      </c>
      <c r="LMH52" s="39">
        <f>Time!LMH20</f>
        <v>0</v>
      </c>
      <c r="LMI52" s="39">
        <f>Time!LMI20</f>
        <v>0</v>
      </c>
      <c r="LMJ52" s="39">
        <f>Time!LMJ20</f>
        <v>0</v>
      </c>
      <c r="LMK52" s="39">
        <f>Time!LMK20</f>
        <v>0</v>
      </c>
      <c r="LML52" s="39">
        <f>Time!LML20</f>
        <v>0</v>
      </c>
      <c r="LMM52" s="39">
        <f>Time!LMM20</f>
        <v>0</v>
      </c>
      <c r="LMN52" s="39">
        <f>Time!LMN20</f>
        <v>0</v>
      </c>
      <c r="LMO52" s="39">
        <f>Time!LMO20</f>
        <v>0</v>
      </c>
      <c r="LMP52" s="39">
        <f>Time!LMP20</f>
        <v>0</v>
      </c>
      <c r="LMQ52" s="39">
        <f>Time!LMQ20</f>
        <v>0</v>
      </c>
      <c r="LMR52" s="39">
        <f>Time!LMR20</f>
        <v>0</v>
      </c>
      <c r="LMS52" s="39">
        <f>Time!LMS20</f>
        <v>0</v>
      </c>
      <c r="LMT52" s="39">
        <f>Time!LMT20</f>
        <v>0</v>
      </c>
      <c r="LMU52" s="39">
        <f>Time!LMU20</f>
        <v>0</v>
      </c>
      <c r="LMV52" s="39">
        <f>Time!LMV20</f>
        <v>0</v>
      </c>
      <c r="LMW52" s="39">
        <f>Time!LMW20</f>
        <v>0</v>
      </c>
      <c r="LMX52" s="39">
        <f>Time!LMX20</f>
        <v>0</v>
      </c>
      <c r="LMY52" s="39">
        <f>Time!LMY20</f>
        <v>0</v>
      </c>
      <c r="LMZ52" s="39">
        <f>Time!LMZ20</f>
        <v>0</v>
      </c>
      <c r="LNA52" s="39">
        <f>Time!LNA20</f>
        <v>0</v>
      </c>
      <c r="LNB52" s="39">
        <f>Time!LNB20</f>
        <v>0</v>
      </c>
      <c r="LNC52" s="39">
        <f>Time!LNC20</f>
        <v>0</v>
      </c>
      <c r="LND52" s="39">
        <f>Time!LND20</f>
        <v>0</v>
      </c>
      <c r="LNE52" s="39">
        <f>Time!LNE20</f>
        <v>0</v>
      </c>
      <c r="LNF52" s="39">
        <f>Time!LNF20</f>
        <v>0</v>
      </c>
      <c r="LNG52" s="39">
        <f>Time!LNG20</f>
        <v>0</v>
      </c>
      <c r="LNH52" s="39">
        <f>Time!LNH20</f>
        <v>0</v>
      </c>
      <c r="LNI52" s="39">
        <f>Time!LNI20</f>
        <v>0</v>
      </c>
      <c r="LNJ52" s="39">
        <f>Time!LNJ20</f>
        <v>0</v>
      </c>
      <c r="LNK52" s="39">
        <f>Time!LNK20</f>
        <v>0</v>
      </c>
      <c r="LNL52" s="39">
        <f>Time!LNL20</f>
        <v>0</v>
      </c>
      <c r="LNM52" s="39">
        <f>Time!LNM20</f>
        <v>0</v>
      </c>
      <c r="LNN52" s="39">
        <f>Time!LNN20</f>
        <v>0</v>
      </c>
      <c r="LNO52" s="39">
        <f>Time!LNO20</f>
        <v>0</v>
      </c>
      <c r="LNP52" s="39">
        <f>Time!LNP20</f>
        <v>0</v>
      </c>
      <c r="LNQ52" s="39">
        <f>Time!LNQ20</f>
        <v>0</v>
      </c>
      <c r="LNR52" s="39">
        <f>Time!LNR20</f>
        <v>0</v>
      </c>
      <c r="LNS52" s="39">
        <f>Time!LNS20</f>
        <v>0</v>
      </c>
      <c r="LNT52" s="39">
        <f>Time!LNT20</f>
        <v>0</v>
      </c>
      <c r="LNU52" s="39">
        <f>Time!LNU20</f>
        <v>0</v>
      </c>
      <c r="LNV52" s="39">
        <f>Time!LNV20</f>
        <v>0</v>
      </c>
      <c r="LNW52" s="39">
        <f>Time!LNW20</f>
        <v>0</v>
      </c>
      <c r="LNX52" s="39">
        <f>Time!LNX20</f>
        <v>0</v>
      </c>
      <c r="LNY52" s="39">
        <f>Time!LNY20</f>
        <v>0</v>
      </c>
      <c r="LNZ52" s="39">
        <f>Time!LNZ20</f>
        <v>0</v>
      </c>
      <c r="LOA52" s="39">
        <f>Time!LOA20</f>
        <v>0</v>
      </c>
      <c r="LOB52" s="39">
        <f>Time!LOB20</f>
        <v>0</v>
      </c>
      <c r="LOC52" s="39">
        <f>Time!LOC20</f>
        <v>0</v>
      </c>
      <c r="LOD52" s="39">
        <f>Time!LOD20</f>
        <v>0</v>
      </c>
      <c r="LOE52" s="39">
        <f>Time!LOE20</f>
        <v>0</v>
      </c>
      <c r="LOF52" s="39">
        <f>Time!LOF20</f>
        <v>0</v>
      </c>
      <c r="LOG52" s="39">
        <f>Time!LOG20</f>
        <v>0</v>
      </c>
      <c r="LOH52" s="39">
        <f>Time!LOH20</f>
        <v>0</v>
      </c>
      <c r="LOI52" s="39">
        <f>Time!LOI20</f>
        <v>0</v>
      </c>
      <c r="LOJ52" s="39">
        <f>Time!LOJ20</f>
        <v>0</v>
      </c>
      <c r="LOK52" s="39">
        <f>Time!LOK20</f>
        <v>0</v>
      </c>
      <c r="LOL52" s="39">
        <f>Time!LOL20</f>
        <v>0</v>
      </c>
      <c r="LOM52" s="39">
        <f>Time!LOM20</f>
        <v>0</v>
      </c>
      <c r="LON52" s="39">
        <f>Time!LON20</f>
        <v>0</v>
      </c>
      <c r="LOO52" s="39">
        <f>Time!LOO20</f>
        <v>0</v>
      </c>
      <c r="LOP52" s="39">
        <f>Time!LOP20</f>
        <v>0</v>
      </c>
      <c r="LOQ52" s="39">
        <f>Time!LOQ20</f>
        <v>0</v>
      </c>
      <c r="LOR52" s="39">
        <f>Time!LOR20</f>
        <v>0</v>
      </c>
      <c r="LOS52" s="39">
        <f>Time!LOS20</f>
        <v>0</v>
      </c>
      <c r="LOT52" s="39">
        <f>Time!LOT20</f>
        <v>0</v>
      </c>
      <c r="LOU52" s="39">
        <f>Time!LOU20</f>
        <v>0</v>
      </c>
      <c r="LOV52" s="39">
        <f>Time!LOV20</f>
        <v>0</v>
      </c>
      <c r="LOW52" s="39">
        <f>Time!LOW20</f>
        <v>0</v>
      </c>
      <c r="LOX52" s="39">
        <f>Time!LOX20</f>
        <v>0</v>
      </c>
      <c r="LOY52" s="39">
        <f>Time!LOY20</f>
        <v>0</v>
      </c>
      <c r="LOZ52" s="39">
        <f>Time!LOZ20</f>
        <v>0</v>
      </c>
      <c r="LPA52" s="39">
        <f>Time!LPA20</f>
        <v>0</v>
      </c>
      <c r="LPB52" s="39">
        <f>Time!LPB20</f>
        <v>0</v>
      </c>
      <c r="LPC52" s="39">
        <f>Time!LPC20</f>
        <v>0</v>
      </c>
      <c r="LPD52" s="39">
        <f>Time!LPD20</f>
        <v>0</v>
      </c>
      <c r="LPE52" s="39">
        <f>Time!LPE20</f>
        <v>0</v>
      </c>
      <c r="LPF52" s="39">
        <f>Time!LPF20</f>
        <v>0</v>
      </c>
      <c r="LPG52" s="39">
        <f>Time!LPG20</f>
        <v>0</v>
      </c>
      <c r="LPH52" s="39">
        <f>Time!LPH20</f>
        <v>0</v>
      </c>
      <c r="LPI52" s="39">
        <f>Time!LPI20</f>
        <v>0</v>
      </c>
      <c r="LPJ52" s="39">
        <f>Time!LPJ20</f>
        <v>0</v>
      </c>
      <c r="LPK52" s="39">
        <f>Time!LPK20</f>
        <v>0</v>
      </c>
      <c r="LPL52" s="39">
        <f>Time!LPL20</f>
        <v>0</v>
      </c>
      <c r="LPM52" s="39">
        <f>Time!LPM20</f>
        <v>0</v>
      </c>
      <c r="LPN52" s="39">
        <f>Time!LPN20</f>
        <v>0</v>
      </c>
      <c r="LPO52" s="39">
        <f>Time!LPO20</f>
        <v>0</v>
      </c>
      <c r="LPP52" s="39">
        <f>Time!LPP20</f>
        <v>0</v>
      </c>
      <c r="LPQ52" s="39">
        <f>Time!LPQ20</f>
        <v>0</v>
      </c>
      <c r="LPR52" s="39">
        <f>Time!LPR20</f>
        <v>0</v>
      </c>
      <c r="LPS52" s="39">
        <f>Time!LPS20</f>
        <v>0</v>
      </c>
      <c r="LPT52" s="39">
        <f>Time!LPT20</f>
        <v>0</v>
      </c>
      <c r="LPU52" s="39">
        <f>Time!LPU20</f>
        <v>0</v>
      </c>
      <c r="LPV52" s="39">
        <f>Time!LPV20</f>
        <v>0</v>
      </c>
      <c r="LPW52" s="39">
        <f>Time!LPW20</f>
        <v>0</v>
      </c>
      <c r="LPX52" s="39">
        <f>Time!LPX20</f>
        <v>0</v>
      </c>
      <c r="LPY52" s="39">
        <f>Time!LPY20</f>
        <v>0</v>
      </c>
      <c r="LPZ52" s="39">
        <f>Time!LPZ20</f>
        <v>0</v>
      </c>
      <c r="LQA52" s="39">
        <f>Time!LQA20</f>
        <v>0</v>
      </c>
      <c r="LQB52" s="39">
        <f>Time!LQB20</f>
        <v>0</v>
      </c>
      <c r="LQC52" s="39">
        <f>Time!LQC20</f>
        <v>0</v>
      </c>
      <c r="LQD52" s="39">
        <f>Time!LQD20</f>
        <v>0</v>
      </c>
      <c r="LQE52" s="39">
        <f>Time!LQE20</f>
        <v>0</v>
      </c>
      <c r="LQF52" s="39">
        <f>Time!LQF20</f>
        <v>0</v>
      </c>
      <c r="LQG52" s="39">
        <f>Time!LQG20</f>
        <v>0</v>
      </c>
      <c r="LQH52" s="39">
        <f>Time!LQH20</f>
        <v>0</v>
      </c>
      <c r="LQI52" s="39">
        <f>Time!LQI20</f>
        <v>0</v>
      </c>
      <c r="LQJ52" s="39">
        <f>Time!LQJ20</f>
        <v>0</v>
      </c>
      <c r="LQK52" s="39">
        <f>Time!LQK20</f>
        <v>0</v>
      </c>
      <c r="LQL52" s="39">
        <f>Time!LQL20</f>
        <v>0</v>
      </c>
      <c r="LQM52" s="39">
        <f>Time!LQM20</f>
        <v>0</v>
      </c>
      <c r="LQN52" s="39">
        <f>Time!LQN20</f>
        <v>0</v>
      </c>
      <c r="LQO52" s="39">
        <f>Time!LQO20</f>
        <v>0</v>
      </c>
      <c r="LQP52" s="39">
        <f>Time!LQP20</f>
        <v>0</v>
      </c>
      <c r="LQQ52" s="39">
        <f>Time!LQQ20</f>
        <v>0</v>
      </c>
      <c r="LQR52" s="39">
        <f>Time!LQR20</f>
        <v>0</v>
      </c>
      <c r="LQS52" s="39">
        <f>Time!LQS20</f>
        <v>0</v>
      </c>
      <c r="LQT52" s="39">
        <f>Time!LQT20</f>
        <v>0</v>
      </c>
      <c r="LQU52" s="39">
        <f>Time!LQU20</f>
        <v>0</v>
      </c>
      <c r="LQV52" s="39">
        <f>Time!LQV20</f>
        <v>0</v>
      </c>
      <c r="LQW52" s="39">
        <f>Time!LQW20</f>
        <v>0</v>
      </c>
      <c r="LQX52" s="39">
        <f>Time!LQX20</f>
        <v>0</v>
      </c>
      <c r="LQY52" s="39">
        <f>Time!LQY20</f>
        <v>0</v>
      </c>
      <c r="LQZ52" s="39">
        <f>Time!LQZ20</f>
        <v>0</v>
      </c>
      <c r="LRA52" s="39">
        <f>Time!LRA20</f>
        <v>0</v>
      </c>
      <c r="LRB52" s="39">
        <f>Time!LRB20</f>
        <v>0</v>
      </c>
      <c r="LRC52" s="39">
        <f>Time!LRC20</f>
        <v>0</v>
      </c>
      <c r="LRD52" s="39">
        <f>Time!LRD20</f>
        <v>0</v>
      </c>
      <c r="LRE52" s="39">
        <f>Time!LRE20</f>
        <v>0</v>
      </c>
      <c r="LRF52" s="39">
        <f>Time!LRF20</f>
        <v>0</v>
      </c>
      <c r="LRG52" s="39">
        <f>Time!LRG20</f>
        <v>0</v>
      </c>
      <c r="LRH52" s="39">
        <f>Time!LRH20</f>
        <v>0</v>
      </c>
      <c r="LRI52" s="39">
        <f>Time!LRI20</f>
        <v>0</v>
      </c>
      <c r="LRJ52" s="39">
        <f>Time!LRJ20</f>
        <v>0</v>
      </c>
      <c r="LRK52" s="39">
        <f>Time!LRK20</f>
        <v>0</v>
      </c>
      <c r="LRL52" s="39">
        <f>Time!LRL20</f>
        <v>0</v>
      </c>
      <c r="LRM52" s="39">
        <f>Time!LRM20</f>
        <v>0</v>
      </c>
      <c r="LRN52" s="39">
        <f>Time!LRN20</f>
        <v>0</v>
      </c>
      <c r="LRO52" s="39">
        <f>Time!LRO20</f>
        <v>0</v>
      </c>
      <c r="LRP52" s="39">
        <f>Time!LRP20</f>
        <v>0</v>
      </c>
      <c r="LRQ52" s="39">
        <f>Time!LRQ20</f>
        <v>0</v>
      </c>
      <c r="LRR52" s="39">
        <f>Time!LRR20</f>
        <v>0</v>
      </c>
      <c r="LRS52" s="39">
        <f>Time!LRS20</f>
        <v>0</v>
      </c>
      <c r="LRT52" s="39">
        <f>Time!LRT20</f>
        <v>0</v>
      </c>
      <c r="LRU52" s="39">
        <f>Time!LRU20</f>
        <v>0</v>
      </c>
      <c r="LRV52" s="39">
        <f>Time!LRV20</f>
        <v>0</v>
      </c>
      <c r="LRW52" s="39">
        <f>Time!LRW20</f>
        <v>0</v>
      </c>
      <c r="LRX52" s="39">
        <f>Time!LRX20</f>
        <v>0</v>
      </c>
      <c r="LRY52" s="39">
        <f>Time!LRY20</f>
        <v>0</v>
      </c>
      <c r="LRZ52" s="39">
        <f>Time!LRZ20</f>
        <v>0</v>
      </c>
      <c r="LSA52" s="39">
        <f>Time!LSA20</f>
        <v>0</v>
      </c>
      <c r="LSB52" s="39">
        <f>Time!LSB20</f>
        <v>0</v>
      </c>
      <c r="LSC52" s="39">
        <f>Time!LSC20</f>
        <v>0</v>
      </c>
      <c r="LSD52" s="39">
        <f>Time!LSD20</f>
        <v>0</v>
      </c>
      <c r="LSE52" s="39">
        <f>Time!LSE20</f>
        <v>0</v>
      </c>
      <c r="LSF52" s="39">
        <f>Time!LSF20</f>
        <v>0</v>
      </c>
      <c r="LSG52" s="39">
        <f>Time!LSG20</f>
        <v>0</v>
      </c>
      <c r="LSH52" s="39">
        <f>Time!LSH20</f>
        <v>0</v>
      </c>
      <c r="LSI52" s="39">
        <f>Time!LSI20</f>
        <v>0</v>
      </c>
      <c r="LSJ52" s="39">
        <f>Time!LSJ20</f>
        <v>0</v>
      </c>
      <c r="LSK52" s="39">
        <f>Time!LSK20</f>
        <v>0</v>
      </c>
      <c r="LSL52" s="39">
        <f>Time!LSL20</f>
        <v>0</v>
      </c>
      <c r="LSM52" s="39">
        <f>Time!LSM20</f>
        <v>0</v>
      </c>
      <c r="LSN52" s="39">
        <f>Time!LSN20</f>
        <v>0</v>
      </c>
      <c r="LSO52" s="39">
        <f>Time!LSO20</f>
        <v>0</v>
      </c>
      <c r="LSP52" s="39">
        <f>Time!LSP20</f>
        <v>0</v>
      </c>
      <c r="LSQ52" s="39">
        <f>Time!LSQ20</f>
        <v>0</v>
      </c>
      <c r="LSR52" s="39">
        <f>Time!LSR20</f>
        <v>0</v>
      </c>
      <c r="LSS52" s="39">
        <f>Time!LSS20</f>
        <v>0</v>
      </c>
      <c r="LST52" s="39">
        <f>Time!LST20</f>
        <v>0</v>
      </c>
      <c r="LSU52" s="39">
        <f>Time!LSU20</f>
        <v>0</v>
      </c>
      <c r="LSV52" s="39">
        <f>Time!LSV20</f>
        <v>0</v>
      </c>
      <c r="LSW52" s="39">
        <f>Time!LSW20</f>
        <v>0</v>
      </c>
      <c r="LSX52" s="39">
        <f>Time!LSX20</f>
        <v>0</v>
      </c>
      <c r="LSY52" s="39">
        <f>Time!LSY20</f>
        <v>0</v>
      </c>
      <c r="LSZ52" s="39">
        <f>Time!LSZ20</f>
        <v>0</v>
      </c>
      <c r="LTA52" s="39">
        <f>Time!LTA20</f>
        <v>0</v>
      </c>
      <c r="LTB52" s="39">
        <f>Time!LTB20</f>
        <v>0</v>
      </c>
      <c r="LTC52" s="39">
        <f>Time!LTC20</f>
        <v>0</v>
      </c>
      <c r="LTD52" s="39">
        <f>Time!LTD20</f>
        <v>0</v>
      </c>
      <c r="LTE52" s="39">
        <f>Time!LTE20</f>
        <v>0</v>
      </c>
      <c r="LTF52" s="39">
        <f>Time!LTF20</f>
        <v>0</v>
      </c>
      <c r="LTG52" s="39">
        <f>Time!LTG20</f>
        <v>0</v>
      </c>
      <c r="LTH52" s="39">
        <f>Time!LTH20</f>
        <v>0</v>
      </c>
      <c r="LTI52" s="39">
        <f>Time!LTI20</f>
        <v>0</v>
      </c>
      <c r="LTJ52" s="39">
        <f>Time!LTJ20</f>
        <v>0</v>
      </c>
      <c r="LTK52" s="39">
        <f>Time!LTK20</f>
        <v>0</v>
      </c>
      <c r="LTL52" s="39">
        <f>Time!LTL20</f>
        <v>0</v>
      </c>
      <c r="LTM52" s="39">
        <f>Time!LTM20</f>
        <v>0</v>
      </c>
      <c r="LTN52" s="39">
        <f>Time!LTN20</f>
        <v>0</v>
      </c>
      <c r="LTO52" s="39">
        <f>Time!LTO20</f>
        <v>0</v>
      </c>
      <c r="LTP52" s="39">
        <f>Time!LTP20</f>
        <v>0</v>
      </c>
      <c r="LTQ52" s="39">
        <f>Time!LTQ20</f>
        <v>0</v>
      </c>
      <c r="LTR52" s="39">
        <f>Time!LTR20</f>
        <v>0</v>
      </c>
      <c r="LTS52" s="39">
        <f>Time!LTS20</f>
        <v>0</v>
      </c>
      <c r="LTT52" s="39">
        <f>Time!LTT20</f>
        <v>0</v>
      </c>
      <c r="LTU52" s="39">
        <f>Time!LTU20</f>
        <v>0</v>
      </c>
      <c r="LTV52" s="39">
        <f>Time!LTV20</f>
        <v>0</v>
      </c>
      <c r="LTW52" s="39">
        <f>Time!LTW20</f>
        <v>0</v>
      </c>
      <c r="LTX52" s="39">
        <f>Time!LTX20</f>
        <v>0</v>
      </c>
      <c r="LTY52" s="39">
        <f>Time!LTY20</f>
        <v>0</v>
      </c>
      <c r="LTZ52" s="39">
        <f>Time!LTZ20</f>
        <v>0</v>
      </c>
      <c r="LUA52" s="39">
        <f>Time!LUA20</f>
        <v>0</v>
      </c>
      <c r="LUB52" s="39">
        <f>Time!LUB20</f>
        <v>0</v>
      </c>
      <c r="LUC52" s="39">
        <f>Time!LUC20</f>
        <v>0</v>
      </c>
      <c r="LUD52" s="39">
        <f>Time!LUD20</f>
        <v>0</v>
      </c>
      <c r="LUE52" s="39">
        <f>Time!LUE20</f>
        <v>0</v>
      </c>
      <c r="LUF52" s="39">
        <f>Time!LUF20</f>
        <v>0</v>
      </c>
      <c r="LUG52" s="39">
        <f>Time!LUG20</f>
        <v>0</v>
      </c>
      <c r="LUH52" s="39">
        <f>Time!LUH20</f>
        <v>0</v>
      </c>
      <c r="LUI52" s="39">
        <f>Time!LUI20</f>
        <v>0</v>
      </c>
      <c r="LUJ52" s="39">
        <f>Time!LUJ20</f>
        <v>0</v>
      </c>
      <c r="LUK52" s="39">
        <f>Time!LUK20</f>
        <v>0</v>
      </c>
      <c r="LUL52" s="39">
        <f>Time!LUL20</f>
        <v>0</v>
      </c>
      <c r="LUM52" s="39">
        <f>Time!LUM20</f>
        <v>0</v>
      </c>
      <c r="LUN52" s="39">
        <f>Time!LUN20</f>
        <v>0</v>
      </c>
      <c r="LUO52" s="39">
        <f>Time!LUO20</f>
        <v>0</v>
      </c>
      <c r="LUP52" s="39">
        <f>Time!LUP20</f>
        <v>0</v>
      </c>
      <c r="LUQ52" s="39">
        <f>Time!LUQ20</f>
        <v>0</v>
      </c>
      <c r="LUR52" s="39">
        <f>Time!LUR20</f>
        <v>0</v>
      </c>
      <c r="LUS52" s="39">
        <f>Time!LUS20</f>
        <v>0</v>
      </c>
      <c r="LUT52" s="39">
        <f>Time!LUT20</f>
        <v>0</v>
      </c>
      <c r="LUU52" s="39">
        <f>Time!LUU20</f>
        <v>0</v>
      </c>
      <c r="LUV52" s="39">
        <f>Time!LUV20</f>
        <v>0</v>
      </c>
      <c r="LUW52" s="39">
        <f>Time!LUW20</f>
        <v>0</v>
      </c>
      <c r="LUX52" s="39">
        <f>Time!LUX20</f>
        <v>0</v>
      </c>
      <c r="LUY52" s="39">
        <f>Time!LUY20</f>
        <v>0</v>
      </c>
      <c r="LUZ52" s="39">
        <f>Time!LUZ20</f>
        <v>0</v>
      </c>
      <c r="LVA52" s="39">
        <f>Time!LVA20</f>
        <v>0</v>
      </c>
      <c r="LVB52" s="39">
        <f>Time!LVB20</f>
        <v>0</v>
      </c>
      <c r="LVC52" s="39">
        <f>Time!LVC20</f>
        <v>0</v>
      </c>
      <c r="LVD52" s="39">
        <f>Time!LVD20</f>
        <v>0</v>
      </c>
      <c r="LVE52" s="39">
        <f>Time!LVE20</f>
        <v>0</v>
      </c>
      <c r="LVF52" s="39">
        <f>Time!LVF20</f>
        <v>0</v>
      </c>
      <c r="LVG52" s="39">
        <f>Time!LVG20</f>
        <v>0</v>
      </c>
      <c r="LVH52" s="39">
        <f>Time!LVH20</f>
        <v>0</v>
      </c>
      <c r="LVI52" s="39">
        <f>Time!LVI20</f>
        <v>0</v>
      </c>
      <c r="LVJ52" s="39">
        <f>Time!LVJ20</f>
        <v>0</v>
      </c>
      <c r="LVK52" s="39">
        <f>Time!LVK20</f>
        <v>0</v>
      </c>
      <c r="LVL52" s="39">
        <f>Time!LVL20</f>
        <v>0</v>
      </c>
      <c r="LVM52" s="39">
        <f>Time!LVM20</f>
        <v>0</v>
      </c>
      <c r="LVN52" s="39">
        <f>Time!LVN20</f>
        <v>0</v>
      </c>
      <c r="LVO52" s="39">
        <f>Time!LVO20</f>
        <v>0</v>
      </c>
      <c r="LVP52" s="39">
        <f>Time!LVP20</f>
        <v>0</v>
      </c>
      <c r="LVQ52" s="39">
        <f>Time!LVQ20</f>
        <v>0</v>
      </c>
      <c r="LVR52" s="39">
        <f>Time!LVR20</f>
        <v>0</v>
      </c>
      <c r="LVS52" s="39">
        <f>Time!LVS20</f>
        <v>0</v>
      </c>
      <c r="LVT52" s="39">
        <f>Time!LVT20</f>
        <v>0</v>
      </c>
      <c r="LVU52" s="39">
        <f>Time!LVU20</f>
        <v>0</v>
      </c>
      <c r="LVV52" s="39">
        <f>Time!LVV20</f>
        <v>0</v>
      </c>
      <c r="LVW52" s="39">
        <f>Time!LVW20</f>
        <v>0</v>
      </c>
      <c r="LVX52" s="39">
        <f>Time!LVX20</f>
        <v>0</v>
      </c>
      <c r="LVY52" s="39">
        <f>Time!LVY20</f>
        <v>0</v>
      </c>
      <c r="LVZ52" s="39">
        <f>Time!LVZ20</f>
        <v>0</v>
      </c>
      <c r="LWA52" s="39">
        <f>Time!LWA20</f>
        <v>0</v>
      </c>
      <c r="LWB52" s="39">
        <f>Time!LWB20</f>
        <v>0</v>
      </c>
      <c r="LWC52" s="39">
        <f>Time!LWC20</f>
        <v>0</v>
      </c>
      <c r="LWD52" s="39">
        <f>Time!LWD20</f>
        <v>0</v>
      </c>
      <c r="LWE52" s="39">
        <f>Time!LWE20</f>
        <v>0</v>
      </c>
      <c r="LWF52" s="39">
        <f>Time!LWF20</f>
        <v>0</v>
      </c>
      <c r="LWG52" s="39">
        <f>Time!LWG20</f>
        <v>0</v>
      </c>
      <c r="LWH52" s="39">
        <f>Time!LWH20</f>
        <v>0</v>
      </c>
      <c r="LWI52" s="39">
        <f>Time!LWI20</f>
        <v>0</v>
      </c>
      <c r="LWJ52" s="39">
        <f>Time!LWJ20</f>
        <v>0</v>
      </c>
      <c r="LWK52" s="39">
        <f>Time!LWK20</f>
        <v>0</v>
      </c>
      <c r="LWL52" s="39">
        <f>Time!LWL20</f>
        <v>0</v>
      </c>
      <c r="LWM52" s="39">
        <f>Time!LWM20</f>
        <v>0</v>
      </c>
      <c r="LWN52" s="39">
        <f>Time!LWN20</f>
        <v>0</v>
      </c>
      <c r="LWO52" s="39">
        <f>Time!LWO20</f>
        <v>0</v>
      </c>
      <c r="LWP52" s="39">
        <f>Time!LWP20</f>
        <v>0</v>
      </c>
      <c r="LWQ52" s="39">
        <f>Time!LWQ20</f>
        <v>0</v>
      </c>
      <c r="LWR52" s="39">
        <f>Time!LWR20</f>
        <v>0</v>
      </c>
      <c r="LWS52" s="39">
        <f>Time!LWS20</f>
        <v>0</v>
      </c>
      <c r="LWT52" s="39">
        <f>Time!LWT20</f>
        <v>0</v>
      </c>
      <c r="LWU52" s="39">
        <f>Time!LWU20</f>
        <v>0</v>
      </c>
      <c r="LWV52" s="39">
        <f>Time!LWV20</f>
        <v>0</v>
      </c>
      <c r="LWW52" s="39">
        <f>Time!LWW20</f>
        <v>0</v>
      </c>
      <c r="LWX52" s="39">
        <f>Time!LWX20</f>
        <v>0</v>
      </c>
      <c r="LWY52" s="39">
        <f>Time!LWY20</f>
        <v>0</v>
      </c>
      <c r="LWZ52" s="39">
        <f>Time!LWZ20</f>
        <v>0</v>
      </c>
      <c r="LXA52" s="39">
        <f>Time!LXA20</f>
        <v>0</v>
      </c>
      <c r="LXB52" s="39">
        <f>Time!LXB20</f>
        <v>0</v>
      </c>
      <c r="LXC52" s="39">
        <f>Time!LXC20</f>
        <v>0</v>
      </c>
      <c r="LXD52" s="39">
        <f>Time!LXD20</f>
        <v>0</v>
      </c>
      <c r="LXE52" s="39">
        <f>Time!LXE20</f>
        <v>0</v>
      </c>
      <c r="LXF52" s="39">
        <f>Time!LXF20</f>
        <v>0</v>
      </c>
      <c r="LXG52" s="39">
        <f>Time!LXG20</f>
        <v>0</v>
      </c>
      <c r="LXH52" s="39">
        <f>Time!LXH20</f>
        <v>0</v>
      </c>
      <c r="LXI52" s="39">
        <f>Time!LXI20</f>
        <v>0</v>
      </c>
      <c r="LXJ52" s="39">
        <f>Time!LXJ20</f>
        <v>0</v>
      </c>
      <c r="LXK52" s="39">
        <f>Time!LXK20</f>
        <v>0</v>
      </c>
      <c r="LXL52" s="39">
        <f>Time!LXL20</f>
        <v>0</v>
      </c>
      <c r="LXM52" s="39">
        <f>Time!LXM20</f>
        <v>0</v>
      </c>
      <c r="LXN52" s="39">
        <f>Time!LXN20</f>
        <v>0</v>
      </c>
      <c r="LXO52" s="39">
        <f>Time!LXO20</f>
        <v>0</v>
      </c>
      <c r="LXP52" s="39">
        <f>Time!LXP20</f>
        <v>0</v>
      </c>
      <c r="LXQ52" s="39">
        <f>Time!LXQ20</f>
        <v>0</v>
      </c>
      <c r="LXR52" s="39">
        <f>Time!LXR20</f>
        <v>0</v>
      </c>
      <c r="LXS52" s="39">
        <f>Time!LXS20</f>
        <v>0</v>
      </c>
      <c r="LXT52" s="39">
        <f>Time!LXT20</f>
        <v>0</v>
      </c>
      <c r="LXU52" s="39">
        <f>Time!LXU20</f>
        <v>0</v>
      </c>
      <c r="LXV52" s="39">
        <f>Time!LXV20</f>
        <v>0</v>
      </c>
      <c r="LXW52" s="39">
        <f>Time!LXW20</f>
        <v>0</v>
      </c>
      <c r="LXX52" s="39">
        <f>Time!LXX20</f>
        <v>0</v>
      </c>
      <c r="LXY52" s="39">
        <f>Time!LXY20</f>
        <v>0</v>
      </c>
      <c r="LXZ52" s="39">
        <f>Time!LXZ20</f>
        <v>0</v>
      </c>
      <c r="LYA52" s="39">
        <f>Time!LYA20</f>
        <v>0</v>
      </c>
      <c r="LYB52" s="39">
        <f>Time!LYB20</f>
        <v>0</v>
      </c>
      <c r="LYC52" s="39">
        <f>Time!LYC20</f>
        <v>0</v>
      </c>
      <c r="LYD52" s="39">
        <f>Time!LYD20</f>
        <v>0</v>
      </c>
      <c r="LYE52" s="39">
        <f>Time!LYE20</f>
        <v>0</v>
      </c>
      <c r="LYF52" s="39">
        <f>Time!LYF20</f>
        <v>0</v>
      </c>
      <c r="LYG52" s="39">
        <f>Time!LYG20</f>
        <v>0</v>
      </c>
      <c r="LYH52" s="39">
        <f>Time!LYH20</f>
        <v>0</v>
      </c>
      <c r="LYI52" s="39">
        <f>Time!LYI20</f>
        <v>0</v>
      </c>
      <c r="LYJ52" s="39">
        <f>Time!LYJ20</f>
        <v>0</v>
      </c>
      <c r="LYK52" s="39">
        <f>Time!LYK20</f>
        <v>0</v>
      </c>
      <c r="LYL52" s="39">
        <f>Time!LYL20</f>
        <v>0</v>
      </c>
      <c r="LYM52" s="39">
        <f>Time!LYM20</f>
        <v>0</v>
      </c>
      <c r="LYN52" s="39">
        <f>Time!LYN20</f>
        <v>0</v>
      </c>
      <c r="LYO52" s="39">
        <f>Time!LYO20</f>
        <v>0</v>
      </c>
      <c r="LYP52" s="39">
        <f>Time!LYP20</f>
        <v>0</v>
      </c>
      <c r="LYQ52" s="39">
        <f>Time!LYQ20</f>
        <v>0</v>
      </c>
      <c r="LYR52" s="39">
        <f>Time!LYR20</f>
        <v>0</v>
      </c>
      <c r="LYS52" s="39">
        <f>Time!LYS20</f>
        <v>0</v>
      </c>
      <c r="LYT52" s="39">
        <f>Time!LYT20</f>
        <v>0</v>
      </c>
      <c r="LYU52" s="39">
        <f>Time!LYU20</f>
        <v>0</v>
      </c>
      <c r="LYV52" s="39">
        <f>Time!LYV20</f>
        <v>0</v>
      </c>
      <c r="LYW52" s="39">
        <f>Time!LYW20</f>
        <v>0</v>
      </c>
      <c r="LYX52" s="39">
        <f>Time!LYX20</f>
        <v>0</v>
      </c>
      <c r="LYY52" s="39">
        <f>Time!LYY20</f>
        <v>0</v>
      </c>
      <c r="LYZ52" s="39">
        <f>Time!LYZ20</f>
        <v>0</v>
      </c>
      <c r="LZA52" s="39">
        <f>Time!LZA20</f>
        <v>0</v>
      </c>
      <c r="LZB52" s="39">
        <f>Time!LZB20</f>
        <v>0</v>
      </c>
      <c r="LZC52" s="39">
        <f>Time!LZC20</f>
        <v>0</v>
      </c>
      <c r="LZD52" s="39">
        <f>Time!LZD20</f>
        <v>0</v>
      </c>
      <c r="LZE52" s="39">
        <f>Time!LZE20</f>
        <v>0</v>
      </c>
      <c r="LZF52" s="39">
        <f>Time!LZF20</f>
        <v>0</v>
      </c>
      <c r="LZG52" s="39">
        <f>Time!LZG20</f>
        <v>0</v>
      </c>
      <c r="LZH52" s="39">
        <f>Time!LZH20</f>
        <v>0</v>
      </c>
      <c r="LZI52" s="39">
        <f>Time!LZI20</f>
        <v>0</v>
      </c>
      <c r="LZJ52" s="39">
        <f>Time!LZJ20</f>
        <v>0</v>
      </c>
      <c r="LZK52" s="39">
        <f>Time!LZK20</f>
        <v>0</v>
      </c>
      <c r="LZL52" s="39">
        <f>Time!LZL20</f>
        <v>0</v>
      </c>
      <c r="LZM52" s="39">
        <f>Time!LZM20</f>
        <v>0</v>
      </c>
      <c r="LZN52" s="39">
        <f>Time!LZN20</f>
        <v>0</v>
      </c>
      <c r="LZO52" s="39">
        <f>Time!LZO20</f>
        <v>0</v>
      </c>
      <c r="LZP52" s="39">
        <f>Time!LZP20</f>
        <v>0</v>
      </c>
      <c r="LZQ52" s="39">
        <f>Time!LZQ20</f>
        <v>0</v>
      </c>
      <c r="LZR52" s="39">
        <f>Time!LZR20</f>
        <v>0</v>
      </c>
      <c r="LZS52" s="39">
        <f>Time!LZS20</f>
        <v>0</v>
      </c>
      <c r="LZT52" s="39">
        <f>Time!LZT20</f>
        <v>0</v>
      </c>
      <c r="LZU52" s="39">
        <f>Time!LZU20</f>
        <v>0</v>
      </c>
      <c r="LZV52" s="39">
        <f>Time!LZV20</f>
        <v>0</v>
      </c>
      <c r="LZW52" s="39">
        <f>Time!LZW20</f>
        <v>0</v>
      </c>
      <c r="LZX52" s="39">
        <f>Time!LZX20</f>
        <v>0</v>
      </c>
      <c r="LZY52" s="39">
        <f>Time!LZY20</f>
        <v>0</v>
      </c>
      <c r="LZZ52" s="39">
        <f>Time!LZZ20</f>
        <v>0</v>
      </c>
      <c r="MAA52" s="39">
        <f>Time!MAA20</f>
        <v>0</v>
      </c>
      <c r="MAB52" s="39">
        <f>Time!MAB20</f>
        <v>0</v>
      </c>
      <c r="MAC52" s="39">
        <f>Time!MAC20</f>
        <v>0</v>
      </c>
      <c r="MAD52" s="39">
        <f>Time!MAD20</f>
        <v>0</v>
      </c>
      <c r="MAE52" s="39">
        <f>Time!MAE20</f>
        <v>0</v>
      </c>
      <c r="MAF52" s="39">
        <f>Time!MAF20</f>
        <v>0</v>
      </c>
      <c r="MAG52" s="39">
        <f>Time!MAG20</f>
        <v>0</v>
      </c>
      <c r="MAH52" s="39">
        <f>Time!MAH20</f>
        <v>0</v>
      </c>
      <c r="MAI52" s="39">
        <f>Time!MAI20</f>
        <v>0</v>
      </c>
      <c r="MAJ52" s="39">
        <f>Time!MAJ20</f>
        <v>0</v>
      </c>
      <c r="MAK52" s="39">
        <f>Time!MAK20</f>
        <v>0</v>
      </c>
      <c r="MAL52" s="39">
        <f>Time!MAL20</f>
        <v>0</v>
      </c>
      <c r="MAM52" s="39">
        <f>Time!MAM20</f>
        <v>0</v>
      </c>
      <c r="MAN52" s="39">
        <f>Time!MAN20</f>
        <v>0</v>
      </c>
      <c r="MAO52" s="39">
        <f>Time!MAO20</f>
        <v>0</v>
      </c>
      <c r="MAP52" s="39">
        <f>Time!MAP20</f>
        <v>0</v>
      </c>
      <c r="MAQ52" s="39">
        <f>Time!MAQ20</f>
        <v>0</v>
      </c>
      <c r="MAR52" s="39">
        <f>Time!MAR20</f>
        <v>0</v>
      </c>
      <c r="MAS52" s="39">
        <f>Time!MAS20</f>
        <v>0</v>
      </c>
      <c r="MAT52" s="39">
        <f>Time!MAT20</f>
        <v>0</v>
      </c>
      <c r="MAU52" s="39">
        <f>Time!MAU20</f>
        <v>0</v>
      </c>
      <c r="MAV52" s="39">
        <f>Time!MAV20</f>
        <v>0</v>
      </c>
      <c r="MAW52" s="39">
        <f>Time!MAW20</f>
        <v>0</v>
      </c>
      <c r="MAX52" s="39">
        <f>Time!MAX20</f>
        <v>0</v>
      </c>
      <c r="MAY52" s="39">
        <f>Time!MAY20</f>
        <v>0</v>
      </c>
      <c r="MAZ52" s="39">
        <f>Time!MAZ20</f>
        <v>0</v>
      </c>
      <c r="MBA52" s="39">
        <f>Time!MBA20</f>
        <v>0</v>
      </c>
      <c r="MBB52" s="39">
        <f>Time!MBB20</f>
        <v>0</v>
      </c>
      <c r="MBC52" s="39">
        <f>Time!MBC20</f>
        <v>0</v>
      </c>
      <c r="MBD52" s="39">
        <f>Time!MBD20</f>
        <v>0</v>
      </c>
      <c r="MBE52" s="39">
        <f>Time!MBE20</f>
        <v>0</v>
      </c>
      <c r="MBF52" s="39">
        <f>Time!MBF20</f>
        <v>0</v>
      </c>
      <c r="MBG52" s="39">
        <f>Time!MBG20</f>
        <v>0</v>
      </c>
      <c r="MBH52" s="39">
        <f>Time!MBH20</f>
        <v>0</v>
      </c>
      <c r="MBI52" s="39">
        <f>Time!MBI20</f>
        <v>0</v>
      </c>
      <c r="MBJ52" s="39">
        <f>Time!MBJ20</f>
        <v>0</v>
      </c>
      <c r="MBK52" s="39">
        <f>Time!MBK20</f>
        <v>0</v>
      </c>
      <c r="MBL52" s="39">
        <f>Time!MBL20</f>
        <v>0</v>
      </c>
      <c r="MBM52" s="39">
        <f>Time!MBM20</f>
        <v>0</v>
      </c>
      <c r="MBN52" s="39">
        <f>Time!MBN20</f>
        <v>0</v>
      </c>
      <c r="MBO52" s="39">
        <f>Time!MBO20</f>
        <v>0</v>
      </c>
      <c r="MBP52" s="39">
        <f>Time!MBP20</f>
        <v>0</v>
      </c>
      <c r="MBQ52" s="39">
        <f>Time!MBQ20</f>
        <v>0</v>
      </c>
      <c r="MBR52" s="39">
        <f>Time!MBR20</f>
        <v>0</v>
      </c>
      <c r="MBS52" s="39">
        <f>Time!MBS20</f>
        <v>0</v>
      </c>
      <c r="MBT52" s="39">
        <f>Time!MBT20</f>
        <v>0</v>
      </c>
      <c r="MBU52" s="39">
        <f>Time!MBU20</f>
        <v>0</v>
      </c>
      <c r="MBV52" s="39">
        <f>Time!MBV20</f>
        <v>0</v>
      </c>
      <c r="MBW52" s="39">
        <f>Time!MBW20</f>
        <v>0</v>
      </c>
      <c r="MBX52" s="39">
        <f>Time!MBX20</f>
        <v>0</v>
      </c>
      <c r="MBY52" s="39">
        <f>Time!MBY20</f>
        <v>0</v>
      </c>
      <c r="MBZ52" s="39">
        <f>Time!MBZ20</f>
        <v>0</v>
      </c>
      <c r="MCA52" s="39">
        <f>Time!MCA20</f>
        <v>0</v>
      </c>
      <c r="MCB52" s="39">
        <f>Time!MCB20</f>
        <v>0</v>
      </c>
      <c r="MCC52" s="39">
        <f>Time!MCC20</f>
        <v>0</v>
      </c>
      <c r="MCD52" s="39">
        <f>Time!MCD20</f>
        <v>0</v>
      </c>
      <c r="MCE52" s="39">
        <f>Time!MCE20</f>
        <v>0</v>
      </c>
      <c r="MCF52" s="39">
        <f>Time!MCF20</f>
        <v>0</v>
      </c>
      <c r="MCG52" s="39">
        <f>Time!MCG20</f>
        <v>0</v>
      </c>
      <c r="MCH52" s="39">
        <f>Time!MCH20</f>
        <v>0</v>
      </c>
      <c r="MCI52" s="39">
        <f>Time!MCI20</f>
        <v>0</v>
      </c>
      <c r="MCJ52" s="39">
        <f>Time!MCJ20</f>
        <v>0</v>
      </c>
      <c r="MCK52" s="39">
        <f>Time!MCK20</f>
        <v>0</v>
      </c>
      <c r="MCL52" s="39">
        <f>Time!MCL20</f>
        <v>0</v>
      </c>
      <c r="MCM52" s="39">
        <f>Time!MCM20</f>
        <v>0</v>
      </c>
      <c r="MCN52" s="39">
        <f>Time!MCN20</f>
        <v>0</v>
      </c>
      <c r="MCO52" s="39">
        <f>Time!MCO20</f>
        <v>0</v>
      </c>
      <c r="MCP52" s="39">
        <f>Time!MCP20</f>
        <v>0</v>
      </c>
      <c r="MCQ52" s="39">
        <f>Time!MCQ20</f>
        <v>0</v>
      </c>
      <c r="MCR52" s="39">
        <f>Time!MCR20</f>
        <v>0</v>
      </c>
      <c r="MCS52" s="39">
        <f>Time!MCS20</f>
        <v>0</v>
      </c>
      <c r="MCT52" s="39">
        <f>Time!MCT20</f>
        <v>0</v>
      </c>
      <c r="MCU52" s="39">
        <f>Time!MCU20</f>
        <v>0</v>
      </c>
      <c r="MCV52" s="39">
        <f>Time!MCV20</f>
        <v>0</v>
      </c>
      <c r="MCW52" s="39">
        <f>Time!MCW20</f>
        <v>0</v>
      </c>
      <c r="MCX52" s="39">
        <f>Time!MCX20</f>
        <v>0</v>
      </c>
      <c r="MCY52" s="39">
        <f>Time!MCY20</f>
        <v>0</v>
      </c>
      <c r="MCZ52" s="39">
        <f>Time!MCZ20</f>
        <v>0</v>
      </c>
      <c r="MDA52" s="39">
        <f>Time!MDA20</f>
        <v>0</v>
      </c>
      <c r="MDB52" s="39">
        <f>Time!MDB20</f>
        <v>0</v>
      </c>
      <c r="MDC52" s="39">
        <f>Time!MDC20</f>
        <v>0</v>
      </c>
      <c r="MDD52" s="39">
        <f>Time!MDD20</f>
        <v>0</v>
      </c>
      <c r="MDE52" s="39">
        <f>Time!MDE20</f>
        <v>0</v>
      </c>
      <c r="MDF52" s="39">
        <f>Time!MDF20</f>
        <v>0</v>
      </c>
      <c r="MDG52" s="39">
        <f>Time!MDG20</f>
        <v>0</v>
      </c>
      <c r="MDH52" s="39">
        <f>Time!MDH20</f>
        <v>0</v>
      </c>
      <c r="MDI52" s="39">
        <f>Time!MDI20</f>
        <v>0</v>
      </c>
      <c r="MDJ52" s="39">
        <f>Time!MDJ20</f>
        <v>0</v>
      </c>
      <c r="MDK52" s="39">
        <f>Time!MDK20</f>
        <v>0</v>
      </c>
      <c r="MDL52" s="39">
        <f>Time!MDL20</f>
        <v>0</v>
      </c>
      <c r="MDM52" s="39">
        <f>Time!MDM20</f>
        <v>0</v>
      </c>
      <c r="MDN52" s="39">
        <f>Time!MDN20</f>
        <v>0</v>
      </c>
      <c r="MDO52" s="39">
        <f>Time!MDO20</f>
        <v>0</v>
      </c>
      <c r="MDP52" s="39">
        <f>Time!MDP20</f>
        <v>0</v>
      </c>
      <c r="MDQ52" s="39">
        <f>Time!MDQ20</f>
        <v>0</v>
      </c>
      <c r="MDR52" s="39">
        <f>Time!MDR20</f>
        <v>0</v>
      </c>
      <c r="MDS52" s="39">
        <f>Time!MDS20</f>
        <v>0</v>
      </c>
      <c r="MDT52" s="39">
        <f>Time!MDT20</f>
        <v>0</v>
      </c>
      <c r="MDU52" s="39">
        <f>Time!MDU20</f>
        <v>0</v>
      </c>
      <c r="MDV52" s="39">
        <f>Time!MDV20</f>
        <v>0</v>
      </c>
      <c r="MDW52" s="39">
        <f>Time!MDW20</f>
        <v>0</v>
      </c>
      <c r="MDX52" s="39">
        <f>Time!MDX20</f>
        <v>0</v>
      </c>
      <c r="MDY52" s="39">
        <f>Time!MDY20</f>
        <v>0</v>
      </c>
      <c r="MDZ52" s="39">
        <f>Time!MDZ20</f>
        <v>0</v>
      </c>
      <c r="MEA52" s="39">
        <f>Time!MEA20</f>
        <v>0</v>
      </c>
      <c r="MEB52" s="39">
        <f>Time!MEB20</f>
        <v>0</v>
      </c>
      <c r="MEC52" s="39">
        <f>Time!MEC20</f>
        <v>0</v>
      </c>
      <c r="MED52" s="39">
        <f>Time!MED20</f>
        <v>0</v>
      </c>
      <c r="MEE52" s="39">
        <f>Time!MEE20</f>
        <v>0</v>
      </c>
      <c r="MEF52" s="39">
        <f>Time!MEF20</f>
        <v>0</v>
      </c>
      <c r="MEG52" s="39">
        <f>Time!MEG20</f>
        <v>0</v>
      </c>
      <c r="MEH52" s="39">
        <f>Time!MEH20</f>
        <v>0</v>
      </c>
      <c r="MEI52" s="39">
        <f>Time!MEI20</f>
        <v>0</v>
      </c>
      <c r="MEJ52" s="39">
        <f>Time!MEJ20</f>
        <v>0</v>
      </c>
      <c r="MEK52" s="39">
        <f>Time!MEK20</f>
        <v>0</v>
      </c>
      <c r="MEL52" s="39">
        <f>Time!MEL20</f>
        <v>0</v>
      </c>
      <c r="MEM52" s="39">
        <f>Time!MEM20</f>
        <v>0</v>
      </c>
      <c r="MEN52" s="39">
        <f>Time!MEN20</f>
        <v>0</v>
      </c>
      <c r="MEO52" s="39">
        <f>Time!MEO20</f>
        <v>0</v>
      </c>
      <c r="MEP52" s="39">
        <f>Time!MEP20</f>
        <v>0</v>
      </c>
      <c r="MEQ52" s="39">
        <f>Time!MEQ20</f>
        <v>0</v>
      </c>
      <c r="MER52" s="39">
        <f>Time!MER20</f>
        <v>0</v>
      </c>
      <c r="MES52" s="39">
        <f>Time!MES20</f>
        <v>0</v>
      </c>
      <c r="MET52" s="39">
        <f>Time!MET20</f>
        <v>0</v>
      </c>
      <c r="MEU52" s="39">
        <f>Time!MEU20</f>
        <v>0</v>
      </c>
      <c r="MEV52" s="39">
        <f>Time!MEV20</f>
        <v>0</v>
      </c>
      <c r="MEW52" s="39">
        <f>Time!MEW20</f>
        <v>0</v>
      </c>
      <c r="MEX52" s="39">
        <f>Time!MEX20</f>
        <v>0</v>
      </c>
      <c r="MEY52" s="39">
        <f>Time!MEY20</f>
        <v>0</v>
      </c>
      <c r="MEZ52" s="39">
        <f>Time!MEZ20</f>
        <v>0</v>
      </c>
      <c r="MFA52" s="39">
        <f>Time!MFA20</f>
        <v>0</v>
      </c>
      <c r="MFB52" s="39">
        <f>Time!MFB20</f>
        <v>0</v>
      </c>
      <c r="MFC52" s="39">
        <f>Time!MFC20</f>
        <v>0</v>
      </c>
      <c r="MFD52" s="39">
        <f>Time!MFD20</f>
        <v>0</v>
      </c>
      <c r="MFE52" s="39">
        <f>Time!MFE20</f>
        <v>0</v>
      </c>
      <c r="MFF52" s="39">
        <f>Time!MFF20</f>
        <v>0</v>
      </c>
      <c r="MFG52" s="39">
        <f>Time!MFG20</f>
        <v>0</v>
      </c>
      <c r="MFH52" s="39">
        <f>Time!MFH20</f>
        <v>0</v>
      </c>
      <c r="MFI52" s="39">
        <f>Time!MFI20</f>
        <v>0</v>
      </c>
      <c r="MFJ52" s="39">
        <f>Time!MFJ20</f>
        <v>0</v>
      </c>
      <c r="MFK52" s="39">
        <f>Time!MFK20</f>
        <v>0</v>
      </c>
      <c r="MFL52" s="39">
        <f>Time!MFL20</f>
        <v>0</v>
      </c>
      <c r="MFM52" s="39">
        <f>Time!MFM20</f>
        <v>0</v>
      </c>
      <c r="MFN52" s="39">
        <f>Time!MFN20</f>
        <v>0</v>
      </c>
      <c r="MFO52" s="39">
        <f>Time!MFO20</f>
        <v>0</v>
      </c>
      <c r="MFP52" s="39">
        <f>Time!MFP20</f>
        <v>0</v>
      </c>
      <c r="MFQ52" s="39">
        <f>Time!MFQ20</f>
        <v>0</v>
      </c>
      <c r="MFR52" s="39">
        <f>Time!MFR20</f>
        <v>0</v>
      </c>
      <c r="MFS52" s="39">
        <f>Time!MFS20</f>
        <v>0</v>
      </c>
      <c r="MFT52" s="39">
        <f>Time!MFT20</f>
        <v>0</v>
      </c>
      <c r="MFU52" s="39">
        <f>Time!MFU20</f>
        <v>0</v>
      </c>
      <c r="MFV52" s="39">
        <f>Time!MFV20</f>
        <v>0</v>
      </c>
      <c r="MFW52" s="39">
        <f>Time!MFW20</f>
        <v>0</v>
      </c>
      <c r="MFX52" s="39">
        <f>Time!MFX20</f>
        <v>0</v>
      </c>
      <c r="MFY52" s="39">
        <f>Time!MFY20</f>
        <v>0</v>
      </c>
      <c r="MFZ52" s="39">
        <f>Time!MFZ20</f>
        <v>0</v>
      </c>
      <c r="MGA52" s="39">
        <f>Time!MGA20</f>
        <v>0</v>
      </c>
      <c r="MGB52" s="39">
        <f>Time!MGB20</f>
        <v>0</v>
      </c>
      <c r="MGC52" s="39">
        <f>Time!MGC20</f>
        <v>0</v>
      </c>
      <c r="MGD52" s="39">
        <f>Time!MGD20</f>
        <v>0</v>
      </c>
      <c r="MGE52" s="39">
        <f>Time!MGE20</f>
        <v>0</v>
      </c>
      <c r="MGF52" s="39">
        <f>Time!MGF20</f>
        <v>0</v>
      </c>
      <c r="MGG52" s="39">
        <f>Time!MGG20</f>
        <v>0</v>
      </c>
      <c r="MGH52" s="39">
        <f>Time!MGH20</f>
        <v>0</v>
      </c>
      <c r="MGI52" s="39">
        <f>Time!MGI20</f>
        <v>0</v>
      </c>
      <c r="MGJ52" s="39">
        <f>Time!MGJ20</f>
        <v>0</v>
      </c>
      <c r="MGK52" s="39">
        <f>Time!MGK20</f>
        <v>0</v>
      </c>
      <c r="MGL52" s="39">
        <f>Time!MGL20</f>
        <v>0</v>
      </c>
      <c r="MGM52" s="39">
        <f>Time!MGM20</f>
        <v>0</v>
      </c>
      <c r="MGN52" s="39">
        <f>Time!MGN20</f>
        <v>0</v>
      </c>
      <c r="MGO52" s="39">
        <f>Time!MGO20</f>
        <v>0</v>
      </c>
      <c r="MGP52" s="39">
        <f>Time!MGP20</f>
        <v>0</v>
      </c>
      <c r="MGQ52" s="39">
        <f>Time!MGQ20</f>
        <v>0</v>
      </c>
      <c r="MGR52" s="39">
        <f>Time!MGR20</f>
        <v>0</v>
      </c>
      <c r="MGS52" s="39">
        <f>Time!MGS20</f>
        <v>0</v>
      </c>
      <c r="MGT52" s="39">
        <f>Time!MGT20</f>
        <v>0</v>
      </c>
      <c r="MGU52" s="39">
        <f>Time!MGU20</f>
        <v>0</v>
      </c>
      <c r="MGV52" s="39">
        <f>Time!MGV20</f>
        <v>0</v>
      </c>
      <c r="MGW52" s="39">
        <f>Time!MGW20</f>
        <v>0</v>
      </c>
      <c r="MGX52" s="39">
        <f>Time!MGX20</f>
        <v>0</v>
      </c>
      <c r="MGY52" s="39">
        <f>Time!MGY20</f>
        <v>0</v>
      </c>
      <c r="MGZ52" s="39">
        <f>Time!MGZ20</f>
        <v>0</v>
      </c>
      <c r="MHA52" s="39">
        <f>Time!MHA20</f>
        <v>0</v>
      </c>
      <c r="MHB52" s="39">
        <f>Time!MHB20</f>
        <v>0</v>
      </c>
      <c r="MHC52" s="39">
        <f>Time!MHC20</f>
        <v>0</v>
      </c>
      <c r="MHD52" s="39">
        <f>Time!MHD20</f>
        <v>0</v>
      </c>
      <c r="MHE52" s="39">
        <f>Time!MHE20</f>
        <v>0</v>
      </c>
      <c r="MHF52" s="39">
        <f>Time!MHF20</f>
        <v>0</v>
      </c>
      <c r="MHG52" s="39">
        <f>Time!MHG20</f>
        <v>0</v>
      </c>
      <c r="MHH52" s="39">
        <f>Time!MHH20</f>
        <v>0</v>
      </c>
      <c r="MHI52" s="39">
        <f>Time!MHI20</f>
        <v>0</v>
      </c>
      <c r="MHJ52" s="39">
        <f>Time!MHJ20</f>
        <v>0</v>
      </c>
      <c r="MHK52" s="39">
        <f>Time!MHK20</f>
        <v>0</v>
      </c>
      <c r="MHL52" s="39">
        <f>Time!MHL20</f>
        <v>0</v>
      </c>
      <c r="MHM52" s="39">
        <f>Time!MHM20</f>
        <v>0</v>
      </c>
      <c r="MHN52" s="39">
        <f>Time!MHN20</f>
        <v>0</v>
      </c>
      <c r="MHO52" s="39">
        <f>Time!MHO20</f>
        <v>0</v>
      </c>
      <c r="MHP52" s="39">
        <f>Time!MHP20</f>
        <v>0</v>
      </c>
      <c r="MHQ52" s="39">
        <f>Time!MHQ20</f>
        <v>0</v>
      </c>
      <c r="MHR52" s="39">
        <f>Time!MHR20</f>
        <v>0</v>
      </c>
      <c r="MHS52" s="39">
        <f>Time!MHS20</f>
        <v>0</v>
      </c>
      <c r="MHT52" s="39">
        <f>Time!MHT20</f>
        <v>0</v>
      </c>
      <c r="MHU52" s="39">
        <f>Time!MHU20</f>
        <v>0</v>
      </c>
      <c r="MHV52" s="39">
        <f>Time!MHV20</f>
        <v>0</v>
      </c>
      <c r="MHW52" s="39">
        <f>Time!MHW20</f>
        <v>0</v>
      </c>
      <c r="MHX52" s="39">
        <f>Time!MHX20</f>
        <v>0</v>
      </c>
      <c r="MHY52" s="39">
        <f>Time!MHY20</f>
        <v>0</v>
      </c>
      <c r="MHZ52" s="39">
        <f>Time!MHZ20</f>
        <v>0</v>
      </c>
      <c r="MIA52" s="39">
        <f>Time!MIA20</f>
        <v>0</v>
      </c>
      <c r="MIB52" s="39">
        <f>Time!MIB20</f>
        <v>0</v>
      </c>
      <c r="MIC52" s="39">
        <f>Time!MIC20</f>
        <v>0</v>
      </c>
      <c r="MID52" s="39">
        <f>Time!MID20</f>
        <v>0</v>
      </c>
      <c r="MIE52" s="39">
        <f>Time!MIE20</f>
        <v>0</v>
      </c>
      <c r="MIF52" s="39">
        <f>Time!MIF20</f>
        <v>0</v>
      </c>
      <c r="MIG52" s="39">
        <f>Time!MIG20</f>
        <v>0</v>
      </c>
      <c r="MIH52" s="39">
        <f>Time!MIH20</f>
        <v>0</v>
      </c>
      <c r="MII52" s="39">
        <f>Time!MII20</f>
        <v>0</v>
      </c>
      <c r="MIJ52" s="39">
        <f>Time!MIJ20</f>
        <v>0</v>
      </c>
      <c r="MIK52" s="39">
        <f>Time!MIK20</f>
        <v>0</v>
      </c>
      <c r="MIL52" s="39">
        <f>Time!MIL20</f>
        <v>0</v>
      </c>
      <c r="MIM52" s="39">
        <f>Time!MIM20</f>
        <v>0</v>
      </c>
      <c r="MIN52" s="39">
        <f>Time!MIN20</f>
        <v>0</v>
      </c>
      <c r="MIO52" s="39">
        <f>Time!MIO20</f>
        <v>0</v>
      </c>
      <c r="MIP52" s="39">
        <f>Time!MIP20</f>
        <v>0</v>
      </c>
      <c r="MIQ52" s="39">
        <f>Time!MIQ20</f>
        <v>0</v>
      </c>
      <c r="MIR52" s="39">
        <f>Time!MIR20</f>
        <v>0</v>
      </c>
      <c r="MIS52" s="39">
        <f>Time!MIS20</f>
        <v>0</v>
      </c>
      <c r="MIT52" s="39">
        <f>Time!MIT20</f>
        <v>0</v>
      </c>
      <c r="MIU52" s="39">
        <f>Time!MIU20</f>
        <v>0</v>
      </c>
      <c r="MIV52" s="39">
        <f>Time!MIV20</f>
        <v>0</v>
      </c>
      <c r="MIW52" s="39">
        <f>Time!MIW20</f>
        <v>0</v>
      </c>
      <c r="MIX52" s="39">
        <f>Time!MIX20</f>
        <v>0</v>
      </c>
      <c r="MIY52" s="39">
        <f>Time!MIY20</f>
        <v>0</v>
      </c>
      <c r="MIZ52" s="39">
        <f>Time!MIZ20</f>
        <v>0</v>
      </c>
      <c r="MJA52" s="39">
        <f>Time!MJA20</f>
        <v>0</v>
      </c>
      <c r="MJB52" s="39">
        <f>Time!MJB20</f>
        <v>0</v>
      </c>
      <c r="MJC52" s="39">
        <f>Time!MJC20</f>
        <v>0</v>
      </c>
      <c r="MJD52" s="39">
        <f>Time!MJD20</f>
        <v>0</v>
      </c>
      <c r="MJE52" s="39">
        <f>Time!MJE20</f>
        <v>0</v>
      </c>
      <c r="MJF52" s="39">
        <f>Time!MJF20</f>
        <v>0</v>
      </c>
      <c r="MJG52" s="39">
        <f>Time!MJG20</f>
        <v>0</v>
      </c>
      <c r="MJH52" s="39">
        <f>Time!MJH20</f>
        <v>0</v>
      </c>
      <c r="MJI52" s="39">
        <f>Time!MJI20</f>
        <v>0</v>
      </c>
      <c r="MJJ52" s="39">
        <f>Time!MJJ20</f>
        <v>0</v>
      </c>
      <c r="MJK52" s="39">
        <f>Time!MJK20</f>
        <v>0</v>
      </c>
      <c r="MJL52" s="39">
        <f>Time!MJL20</f>
        <v>0</v>
      </c>
      <c r="MJM52" s="39">
        <f>Time!MJM20</f>
        <v>0</v>
      </c>
      <c r="MJN52" s="39">
        <f>Time!MJN20</f>
        <v>0</v>
      </c>
      <c r="MJO52" s="39">
        <f>Time!MJO20</f>
        <v>0</v>
      </c>
      <c r="MJP52" s="39">
        <f>Time!MJP20</f>
        <v>0</v>
      </c>
      <c r="MJQ52" s="39">
        <f>Time!MJQ20</f>
        <v>0</v>
      </c>
      <c r="MJR52" s="39">
        <f>Time!MJR20</f>
        <v>0</v>
      </c>
      <c r="MJS52" s="39">
        <f>Time!MJS20</f>
        <v>0</v>
      </c>
      <c r="MJT52" s="39">
        <f>Time!MJT20</f>
        <v>0</v>
      </c>
      <c r="MJU52" s="39">
        <f>Time!MJU20</f>
        <v>0</v>
      </c>
      <c r="MJV52" s="39">
        <f>Time!MJV20</f>
        <v>0</v>
      </c>
      <c r="MJW52" s="39">
        <f>Time!MJW20</f>
        <v>0</v>
      </c>
      <c r="MJX52" s="39">
        <f>Time!MJX20</f>
        <v>0</v>
      </c>
      <c r="MJY52" s="39">
        <f>Time!MJY20</f>
        <v>0</v>
      </c>
      <c r="MJZ52" s="39">
        <f>Time!MJZ20</f>
        <v>0</v>
      </c>
      <c r="MKA52" s="39">
        <f>Time!MKA20</f>
        <v>0</v>
      </c>
      <c r="MKB52" s="39">
        <f>Time!MKB20</f>
        <v>0</v>
      </c>
      <c r="MKC52" s="39">
        <f>Time!MKC20</f>
        <v>0</v>
      </c>
      <c r="MKD52" s="39">
        <f>Time!MKD20</f>
        <v>0</v>
      </c>
      <c r="MKE52" s="39">
        <f>Time!MKE20</f>
        <v>0</v>
      </c>
      <c r="MKF52" s="39">
        <f>Time!MKF20</f>
        <v>0</v>
      </c>
      <c r="MKG52" s="39">
        <f>Time!MKG20</f>
        <v>0</v>
      </c>
      <c r="MKH52" s="39">
        <f>Time!MKH20</f>
        <v>0</v>
      </c>
      <c r="MKI52" s="39">
        <f>Time!MKI20</f>
        <v>0</v>
      </c>
      <c r="MKJ52" s="39">
        <f>Time!MKJ20</f>
        <v>0</v>
      </c>
      <c r="MKK52" s="39">
        <f>Time!MKK20</f>
        <v>0</v>
      </c>
      <c r="MKL52" s="39">
        <f>Time!MKL20</f>
        <v>0</v>
      </c>
      <c r="MKM52" s="39">
        <f>Time!MKM20</f>
        <v>0</v>
      </c>
      <c r="MKN52" s="39">
        <f>Time!MKN20</f>
        <v>0</v>
      </c>
      <c r="MKO52" s="39">
        <f>Time!MKO20</f>
        <v>0</v>
      </c>
      <c r="MKP52" s="39">
        <f>Time!MKP20</f>
        <v>0</v>
      </c>
      <c r="MKQ52" s="39">
        <f>Time!MKQ20</f>
        <v>0</v>
      </c>
      <c r="MKR52" s="39">
        <f>Time!MKR20</f>
        <v>0</v>
      </c>
      <c r="MKS52" s="39">
        <f>Time!MKS20</f>
        <v>0</v>
      </c>
      <c r="MKT52" s="39">
        <f>Time!MKT20</f>
        <v>0</v>
      </c>
      <c r="MKU52" s="39">
        <f>Time!MKU20</f>
        <v>0</v>
      </c>
      <c r="MKV52" s="39">
        <f>Time!MKV20</f>
        <v>0</v>
      </c>
      <c r="MKW52" s="39">
        <f>Time!MKW20</f>
        <v>0</v>
      </c>
      <c r="MKX52" s="39">
        <f>Time!MKX20</f>
        <v>0</v>
      </c>
      <c r="MKY52" s="39">
        <f>Time!MKY20</f>
        <v>0</v>
      </c>
      <c r="MKZ52" s="39">
        <f>Time!MKZ20</f>
        <v>0</v>
      </c>
      <c r="MLA52" s="39">
        <f>Time!MLA20</f>
        <v>0</v>
      </c>
      <c r="MLB52" s="39">
        <f>Time!MLB20</f>
        <v>0</v>
      </c>
      <c r="MLC52" s="39">
        <f>Time!MLC20</f>
        <v>0</v>
      </c>
      <c r="MLD52" s="39">
        <f>Time!MLD20</f>
        <v>0</v>
      </c>
      <c r="MLE52" s="39">
        <f>Time!MLE20</f>
        <v>0</v>
      </c>
      <c r="MLF52" s="39">
        <f>Time!MLF20</f>
        <v>0</v>
      </c>
      <c r="MLG52" s="39">
        <f>Time!MLG20</f>
        <v>0</v>
      </c>
      <c r="MLH52" s="39">
        <f>Time!MLH20</f>
        <v>0</v>
      </c>
      <c r="MLI52" s="39">
        <f>Time!MLI20</f>
        <v>0</v>
      </c>
      <c r="MLJ52" s="39">
        <f>Time!MLJ20</f>
        <v>0</v>
      </c>
      <c r="MLK52" s="39">
        <f>Time!MLK20</f>
        <v>0</v>
      </c>
      <c r="MLL52" s="39">
        <f>Time!MLL20</f>
        <v>0</v>
      </c>
      <c r="MLM52" s="39">
        <f>Time!MLM20</f>
        <v>0</v>
      </c>
      <c r="MLN52" s="39">
        <f>Time!MLN20</f>
        <v>0</v>
      </c>
      <c r="MLO52" s="39">
        <f>Time!MLO20</f>
        <v>0</v>
      </c>
      <c r="MLP52" s="39">
        <f>Time!MLP20</f>
        <v>0</v>
      </c>
      <c r="MLQ52" s="39">
        <f>Time!MLQ20</f>
        <v>0</v>
      </c>
      <c r="MLR52" s="39">
        <f>Time!MLR20</f>
        <v>0</v>
      </c>
      <c r="MLS52" s="39">
        <f>Time!MLS20</f>
        <v>0</v>
      </c>
      <c r="MLT52" s="39">
        <f>Time!MLT20</f>
        <v>0</v>
      </c>
      <c r="MLU52" s="39">
        <f>Time!MLU20</f>
        <v>0</v>
      </c>
      <c r="MLV52" s="39">
        <f>Time!MLV20</f>
        <v>0</v>
      </c>
      <c r="MLW52" s="39">
        <f>Time!MLW20</f>
        <v>0</v>
      </c>
      <c r="MLX52" s="39">
        <f>Time!MLX20</f>
        <v>0</v>
      </c>
      <c r="MLY52" s="39">
        <f>Time!MLY20</f>
        <v>0</v>
      </c>
      <c r="MLZ52" s="39">
        <f>Time!MLZ20</f>
        <v>0</v>
      </c>
      <c r="MMA52" s="39">
        <f>Time!MMA20</f>
        <v>0</v>
      </c>
      <c r="MMB52" s="39">
        <f>Time!MMB20</f>
        <v>0</v>
      </c>
      <c r="MMC52" s="39">
        <f>Time!MMC20</f>
        <v>0</v>
      </c>
      <c r="MMD52" s="39">
        <f>Time!MMD20</f>
        <v>0</v>
      </c>
      <c r="MME52" s="39">
        <f>Time!MME20</f>
        <v>0</v>
      </c>
      <c r="MMF52" s="39">
        <f>Time!MMF20</f>
        <v>0</v>
      </c>
      <c r="MMG52" s="39">
        <f>Time!MMG20</f>
        <v>0</v>
      </c>
      <c r="MMH52" s="39">
        <f>Time!MMH20</f>
        <v>0</v>
      </c>
      <c r="MMI52" s="39">
        <f>Time!MMI20</f>
        <v>0</v>
      </c>
      <c r="MMJ52" s="39">
        <f>Time!MMJ20</f>
        <v>0</v>
      </c>
      <c r="MMK52" s="39">
        <f>Time!MMK20</f>
        <v>0</v>
      </c>
      <c r="MML52" s="39">
        <f>Time!MML20</f>
        <v>0</v>
      </c>
      <c r="MMM52" s="39">
        <f>Time!MMM20</f>
        <v>0</v>
      </c>
      <c r="MMN52" s="39">
        <f>Time!MMN20</f>
        <v>0</v>
      </c>
      <c r="MMO52" s="39">
        <f>Time!MMO20</f>
        <v>0</v>
      </c>
      <c r="MMP52" s="39">
        <f>Time!MMP20</f>
        <v>0</v>
      </c>
      <c r="MMQ52" s="39">
        <f>Time!MMQ20</f>
        <v>0</v>
      </c>
      <c r="MMR52" s="39">
        <f>Time!MMR20</f>
        <v>0</v>
      </c>
      <c r="MMS52" s="39">
        <f>Time!MMS20</f>
        <v>0</v>
      </c>
      <c r="MMT52" s="39">
        <f>Time!MMT20</f>
        <v>0</v>
      </c>
      <c r="MMU52" s="39">
        <f>Time!MMU20</f>
        <v>0</v>
      </c>
      <c r="MMV52" s="39">
        <f>Time!MMV20</f>
        <v>0</v>
      </c>
      <c r="MMW52" s="39">
        <f>Time!MMW20</f>
        <v>0</v>
      </c>
      <c r="MMX52" s="39">
        <f>Time!MMX20</f>
        <v>0</v>
      </c>
      <c r="MMY52" s="39">
        <f>Time!MMY20</f>
        <v>0</v>
      </c>
      <c r="MMZ52" s="39">
        <f>Time!MMZ20</f>
        <v>0</v>
      </c>
      <c r="MNA52" s="39">
        <f>Time!MNA20</f>
        <v>0</v>
      </c>
      <c r="MNB52" s="39">
        <f>Time!MNB20</f>
        <v>0</v>
      </c>
      <c r="MNC52" s="39">
        <f>Time!MNC20</f>
        <v>0</v>
      </c>
      <c r="MND52" s="39">
        <f>Time!MND20</f>
        <v>0</v>
      </c>
      <c r="MNE52" s="39">
        <f>Time!MNE20</f>
        <v>0</v>
      </c>
      <c r="MNF52" s="39">
        <f>Time!MNF20</f>
        <v>0</v>
      </c>
      <c r="MNG52" s="39">
        <f>Time!MNG20</f>
        <v>0</v>
      </c>
      <c r="MNH52" s="39">
        <f>Time!MNH20</f>
        <v>0</v>
      </c>
      <c r="MNI52" s="39">
        <f>Time!MNI20</f>
        <v>0</v>
      </c>
      <c r="MNJ52" s="39">
        <f>Time!MNJ20</f>
        <v>0</v>
      </c>
      <c r="MNK52" s="39">
        <f>Time!MNK20</f>
        <v>0</v>
      </c>
      <c r="MNL52" s="39">
        <f>Time!MNL20</f>
        <v>0</v>
      </c>
      <c r="MNM52" s="39">
        <f>Time!MNM20</f>
        <v>0</v>
      </c>
      <c r="MNN52" s="39">
        <f>Time!MNN20</f>
        <v>0</v>
      </c>
      <c r="MNO52" s="39">
        <f>Time!MNO20</f>
        <v>0</v>
      </c>
      <c r="MNP52" s="39">
        <f>Time!MNP20</f>
        <v>0</v>
      </c>
      <c r="MNQ52" s="39">
        <f>Time!MNQ20</f>
        <v>0</v>
      </c>
      <c r="MNR52" s="39">
        <f>Time!MNR20</f>
        <v>0</v>
      </c>
      <c r="MNS52" s="39">
        <f>Time!MNS20</f>
        <v>0</v>
      </c>
      <c r="MNT52" s="39">
        <f>Time!MNT20</f>
        <v>0</v>
      </c>
      <c r="MNU52" s="39">
        <f>Time!MNU20</f>
        <v>0</v>
      </c>
      <c r="MNV52" s="39">
        <f>Time!MNV20</f>
        <v>0</v>
      </c>
      <c r="MNW52" s="39">
        <f>Time!MNW20</f>
        <v>0</v>
      </c>
      <c r="MNX52" s="39">
        <f>Time!MNX20</f>
        <v>0</v>
      </c>
      <c r="MNY52" s="39">
        <f>Time!MNY20</f>
        <v>0</v>
      </c>
      <c r="MNZ52" s="39">
        <f>Time!MNZ20</f>
        <v>0</v>
      </c>
      <c r="MOA52" s="39">
        <f>Time!MOA20</f>
        <v>0</v>
      </c>
      <c r="MOB52" s="39">
        <f>Time!MOB20</f>
        <v>0</v>
      </c>
      <c r="MOC52" s="39">
        <f>Time!MOC20</f>
        <v>0</v>
      </c>
      <c r="MOD52" s="39">
        <f>Time!MOD20</f>
        <v>0</v>
      </c>
      <c r="MOE52" s="39">
        <f>Time!MOE20</f>
        <v>0</v>
      </c>
      <c r="MOF52" s="39">
        <f>Time!MOF20</f>
        <v>0</v>
      </c>
      <c r="MOG52" s="39">
        <f>Time!MOG20</f>
        <v>0</v>
      </c>
      <c r="MOH52" s="39">
        <f>Time!MOH20</f>
        <v>0</v>
      </c>
      <c r="MOI52" s="39">
        <f>Time!MOI20</f>
        <v>0</v>
      </c>
      <c r="MOJ52" s="39">
        <f>Time!MOJ20</f>
        <v>0</v>
      </c>
      <c r="MOK52" s="39">
        <f>Time!MOK20</f>
        <v>0</v>
      </c>
      <c r="MOL52" s="39">
        <f>Time!MOL20</f>
        <v>0</v>
      </c>
      <c r="MOM52" s="39">
        <f>Time!MOM20</f>
        <v>0</v>
      </c>
      <c r="MON52" s="39">
        <f>Time!MON20</f>
        <v>0</v>
      </c>
      <c r="MOO52" s="39">
        <f>Time!MOO20</f>
        <v>0</v>
      </c>
      <c r="MOP52" s="39">
        <f>Time!MOP20</f>
        <v>0</v>
      </c>
      <c r="MOQ52" s="39">
        <f>Time!MOQ20</f>
        <v>0</v>
      </c>
      <c r="MOR52" s="39">
        <f>Time!MOR20</f>
        <v>0</v>
      </c>
      <c r="MOS52" s="39">
        <f>Time!MOS20</f>
        <v>0</v>
      </c>
      <c r="MOT52" s="39">
        <f>Time!MOT20</f>
        <v>0</v>
      </c>
      <c r="MOU52" s="39">
        <f>Time!MOU20</f>
        <v>0</v>
      </c>
      <c r="MOV52" s="39">
        <f>Time!MOV20</f>
        <v>0</v>
      </c>
      <c r="MOW52" s="39">
        <f>Time!MOW20</f>
        <v>0</v>
      </c>
      <c r="MOX52" s="39">
        <f>Time!MOX20</f>
        <v>0</v>
      </c>
      <c r="MOY52" s="39">
        <f>Time!MOY20</f>
        <v>0</v>
      </c>
      <c r="MOZ52" s="39">
        <f>Time!MOZ20</f>
        <v>0</v>
      </c>
      <c r="MPA52" s="39">
        <f>Time!MPA20</f>
        <v>0</v>
      </c>
      <c r="MPB52" s="39">
        <f>Time!MPB20</f>
        <v>0</v>
      </c>
      <c r="MPC52" s="39">
        <f>Time!MPC20</f>
        <v>0</v>
      </c>
      <c r="MPD52" s="39">
        <f>Time!MPD20</f>
        <v>0</v>
      </c>
      <c r="MPE52" s="39">
        <f>Time!MPE20</f>
        <v>0</v>
      </c>
      <c r="MPF52" s="39">
        <f>Time!MPF20</f>
        <v>0</v>
      </c>
      <c r="MPG52" s="39">
        <f>Time!MPG20</f>
        <v>0</v>
      </c>
      <c r="MPH52" s="39">
        <f>Time!MPH20</f>
        <v>0</v>
      </c>
      <c r="MPI52" s="39">
        <f>Time!MPI20</f>
        <v>0</v>
      </c>
      <c r="MPJ52" s="39">
        <f>Time!MPJ20</f>
        <v>0</v>
      </c>
      <c r="MPK52" s="39">
        <f>Time!MPK20</f>
        <v>0</v>
      </c>
      <c r="MPL52" s="39">
        <f>Time!MPL20</f>
        <v>0</v>
      </c>
      <c r="MPM52" s="39">
        <f>Time!MPM20</f>
        <v>0</v>
      </c>
      <c r="MPN52" s="39">
        <f>Time!MPN20</f>
        <v>0</v>
      </c>
      <c r="MPO52" s="39">
        <f>Time!MPO20</f>
        <v>0</v>
      </c>
      <c r="MPP52" s="39">
        <f>Time!MPP20</f>
        <v>0</v>
      </c>
      <c r="MPQ52" s="39">
        <f>Time!MPQ20</f>
        <v>0</v>
      </c>
      <c r="MPR52" s="39">
        <f>Time!MPR20</f>
        <v>0</v>
      </c>
      <c r="MPS52" s="39">
        <f>Time!MPS20</f>
        <v>0</v>
      </c>
      <c r="MPT52" s="39">
        <f>Time!MPT20</f>
        <v>0</v>
      </c>
      <c r="MPU52" s="39">
        <f>Time!MPU20</f>
        <v>0</v>
      </c>
      <c r="MPV52" s="39">
        <f>Time!MPV20</f>
        <v>0</v>
      </c>
      <c r="MPW52" s="39">
        <f>Time!MPW20</f>
        <v>0</v>
      </c>
      <c r="MPX52" s="39">
        <f>Time!MPX20</f>
        <v>0</v>
      </c>
      <c r="MPY52" s="39">
        <f>Time!MPY20</f>
        <v>0</v>
      </c>
      <c r="MPZ52" s="39">
        <f>Time!MPZ20</f>
        <v>0</v>
      </c>
      <c r="MQA52" s="39">
        <f>Time!MQA20</f>
        <v>0</v>
      </c>
      <c r="MQB52" s="39">
        <f>Time!MQB20</f>
        <v>0</v>
      </c>
      <c r="MQC52" s="39">
        <f>Time!MQC20</f>
        <v>0</v>
      </c>
      <c r="MQD52" s="39">
        <f>Time!MQD20</f>
        <v>0</v>
      </c>
      <c r="MQE52" s="39">
        <f>Time!MQE20</f>
        <v>0</v>
      </c>
      <c r="MQF52" s="39">
        <f>Time!MQF20</f>
        <v>0</v>
      </c>
      <c r="MQG52" s="39">
        <f>Time!MQG20</f>
        <v>0</v>
      </c>
      <c r="MQH52" s="39">
        <f>Time!MQH20</f>
        <v>0</v>
      </c>
      <c r="MQI52" s="39">
        <f>Time!MQI20</f>
        <v>0</v>
      </c>
      <c r="MQJ52" s="39">
        <f>Time!MQJ20</f>
        <v>0</v>
      </c>
      <c r="MQK52" s="39">
        <f>Time!MQK20</f>
        <v>0</v>
      </c>
      <c r="MQL52" s="39">
        <f>Time!MQL20</f>
        <v>0</v>
      </c>
      <c r="MQM52" s="39">
        <f>Time!MQM20</f>
        <v>0</v>
      </c>
      <c r="MQN52" s="39">
        <f>Time!MQN20</f>
        <v>0</v>
      </c>
      <c r="MQO52" s="39">
        <f>Time!MQO20</f>
        <v>0</v>
      </c>
      <c r="MQP52" s="39">
        <f>Time!MQP20</f>
        <v>0</v>
      </c>
      <c r="MQQ52" s="39">
        <f>Time!MQQ20</f>
        <v>0</v>
      </c>
      <c r="MQR52" s="39">
        <f>Time!MQR20</f>
        <v>0</v>
      </c>
      <c r="MQS52" s="39">
        <f>Time!MQS20</f>
        <v>0</v>
      </c>
      <c r="MQT52" s="39">
        <f>Time!MQT20</f>
        <v>0</v>
      </c>
      <c r="MQU52" s="39">
        <f>Time!MQU20</f>
        <v>0</v>
      </c>
      <c r="MQV52" s="39">
        <f>Time!MQV20</f>
        <v>0</v>
      </c>
      <c r="MQW52" s="39">
        <f>Time!MQW20</f>
        <v>0</v>
      </c>
      <c r="MQX52" s="39">
        <f>Time!MQX20</f>
        <v>0</v>
      </c>
      <c r="MQY52" s="39">
        <f>Time!MQY20</f>
        <v>0</v>
      </c>
      <c r="MQZ52" s="39">
        <f>Time!MQZ20</f>
        <v>0</v>
      </c>
      <c r="MRA52" s="39">
        <f>Time!MRA20</f>
        <v>0</v>
      </c>
      <c r="MRB52" s="39">
        <f>Time!MRB20</f>
        <v>0</v>
      </c>
      <c r="MRC52" s="39">
        <f>Time!MRC20</f>
        <v>0</v>
      </c>
      <c r="MRD52" s="39">
        <f>Time!MRD20</f>
        <v>0</v>
      </c>
      <c r="MRE52" s="39">
        <f>Time!MRE20</f>
        <v>0</v>
      </c>
      <c r="MRF52" s="39">
        <f>Time!MRF20</f>
        <v>0</v>
      </c>
      <c r="MRG52" s="39">
        <f>Time!MRG20</f>
        <v>0</v>
      </c>
      <c r="MRH52" s="39">
        <f>Time!MRH20</f>
        <v>0</v>
      </c>
      <c r="MRI52" s="39">
        <f>Time!MRI20</f>
        <v>0</v>
      </c>
      <c r="MRJ52" s="39">
        <f>Time!MRJ20</f>
        <v>0</v>
      </c>
      <c r="MRK52" s="39">
        <f>Time!MRK20</f>
        <v>0</v>
      </c>
      <c r="MRL52" s="39">
        <f>Time!MRL20</f>
        <v>0</v>
      </c>
      <c r="MRM52" s="39">
        <f>Time!MRM20</f>
        <v>0</v>
      </c>
      <c r="MRN52" s="39">
        <f>Time!MRN20</f>
        <v>0</v>
      </c>
      <c r="MRO52" s="39">
        <f>Time!MRO20</f>
        <v>0</v>
      </c>
      <c r="MRP52" s="39">
        <f>Time!MRP20</f>
        <v>0</v>
      </c>
      <c r="MRQ52" s="39">
        <f>Time!MRQ20</f>
        <v>0</v>
      </c>
      <c r="MRR52" s="39">
        <f>Time!MRR20</f>
        <v>0</v>
      </c>
      <c r="MRS52" s="39">
        <f>Time!MRS20</f>
        <v>0</v>
      </c>
      <c r="MRT52" s="39">
        <f>Time!MRT20</f>
        <v>0</v>
      </c>
      <c r="MRU52" s="39">
        <f>Time!MRU20</f>
        <v>0</v>
      </c>
      <c r="MRV52" s="39">
        <f>Time!MRV20</f>
        <v>0</v>
      </c>
      <c r="MRW52" s="39">
        <f>Time!MRW20</f>
        <v>0</v>
      </c>
      <c r="MRX52" s="39">
        <f>Time!MRX20</f>
        <v>0</v>
      </c>
      <c r="MRY52" s="39">
        <f>Time!MRY20</f>
        <v>0</v>
      </c>
      <c r="MRZ52" s="39">
        <f>Time!MRZ20</f>
        <v>0</v>
      </c>
      <c r="MSA52" s="39">
        <f>Time!MSA20</f>
        <v>0</v>
      </c>
      <c r="MSB52" s="39">
        <f>Time!MSB20</f>
        <v>0</v>
      </c>
      <c r="MSC52" s="39">
        <f>Time!MSC20</f>
        <v>0</v>
      </c>
      <c r="MSD52" s="39">
        <f>Time!MSD20</f>
        <v>0</v>
      </c>
      <c r="MSE52" s="39">
        <f>Time!MSE20</f>
        <v>0</v>
      </c>
      <c r="MSF52" s="39">
        <f>Time!MSF20</f>
        <v>0</v>
      </c>
      <c r="MSG52" s="39">
        <f>Time!MSG20</f>
        <v>0</v>
      </c>
      <c r="MSH52" s="39">
        <f>Time!MSH20</f>
        <v>0</v>
      </c>
      <c r="MSI52" s="39">
        <f>Time!MSI20</f>
        <v>0</v>
      </c>
      <c r="MSJ52" s="39">
        <f>Time!MSJ20</f>
        <v>0</v>
      </c>
      <c r="MSK52" s="39">
        <f>Time!MSK20</f>
        <v>0</v>
      </c>
      <c r="MSL52" s="39">
        <f>Time!MSL20</f>
        <v>0</v>
      </c>
      <c r="MSM52" s="39">
        <f>Time!MSM20</f>
        <v>0</v>
      </c>
      <c r="MSN52" s="39">
        <f>Time!MSN20</f>
        <v>0</v>
      </c>
      <c r="MSO52" s="39">
        <f>Time!MSO20</f>
        <v>0</v>
      </c>
      <c r="MSP52" s="39">
        <f>Time!MSP20</f>
        <v>0</v>
      </c>
      <c r="MSQ52" s="39">
        <f>Time!MSQ20</f>
        <v>0</v>
      </c>
      <c r="MSR52" s="39">
        <f>Time!MSR20</f>
        <v>0</v>
      </c>
      <c r="MSS52" s="39">
        <f>Time!MSS20</f>
        <v>0</v>
      </c>
      <c r="MST52" s="39">
        <f>Time!MST20</f>
        <v>0</v>
      </c>
      <c r="MSU52" s="39">
        <f>Time!MSU20</f>
        <v>0</v>
      </c>
      <c r="MSV52" s="39">
        <f>Time!MSV20</f>
        <v>0</v>
      </c>
      <c r="MSW52" s="39">
        <f>Time!MSW20</f>
        <v>0</v>
      </c>
      <c r="MSX52" s="39">
        <f>Time!MSX20</f>
        <v>0</v>
      </c>
      <c r="MSY52" s="39">
        <f>Time!MSY20</f>
        <v>0</v>
      </c>
      <c r="MSZ52" s="39">
        <f>Time!MSZ20</f>
        <v>0</v>
      </c>
      <c r="MTA52" s="39">
        <f>Time!MTA20</f>
        <v>0</v>
      </c>
      <c r="MTB52" s="39">
        <f>Time!MTB20</f>
        <v>0</v>
      </c>
      <c r="MTC52" s="39">
        <f>Time!MTC20</f>
        <v>0</v>
      </c>
      <c r="MTD52" s="39">
        <f>Time!MTD20</f>
        <v>0</v>
      </c>
      <c r="MTE52" s="39">
        <f>Time!MTE20</f>
        <v>0</v>
      </c>
      <c r="MTF52" s="39">
        <f>Time!MTF20</f>
        <v>0</v>
      </c>
      <c r="MTG52" s="39">
        <f>Time!MTG20</f>
        <v>0</v>
      </c>
      <c r="MTH52" s="39">
        <f>Time!MTH20</f>
        <v>0</v>
      </c>
      <c r="MTI52" s="39">
        <f>Time!MTI20</f>
        <v>0</v>
      </c>
      <c r="MTJ52" s="39">
        <f>Time!MTJ20</f>
        <v>0</v>
      </c>
      <c r="MTK52" s="39">
        <f>Time!MTK20</f>
        <v>0</v>
      </c>
      <c r="MTL52" s="39">
        <f>Time!MTL20</f>
        <v>0</v>
      </c>
      <c r="MTM52" s="39">
        <f>Time!MTM20</f>
        <v>0</v>
      </c>
      <c r="MTN52" s="39">
        <f>Time!MTN20</f>
        <v>0</v>
      </c>
      <c r="MTO52" s="39">
        <f>Time!MTO20</f>
        <v>0</v>
      </c>
      <c r="MTP52" s="39">
        <f>Time!MTP20</f>
        <v>0</v>
      </c>
      <c r="MTQ52" s="39">
        <f>Time!MTQ20</f>
        <v>0</v>
      </c>
      <c r="MTR52" s="39">
        <f>Time!MTR20</f>
        <v>0</v>
      </c>
      <c r="MTS52" s="39">
        <f>Time!MTS20</f>
        <v>0</v>
      </c>
      <c r="MTT52" s="39">
        <f>Time!MTT20</f>
        <v>0</v>
      </c>
      <c r="MTU52" s="39">
        <f>Time!MTU20</f>
        <v>0</v>
      </c>
      <c r="MTV52" s="39">
        <f>Time!MTV20</f>
        <v>0</v>
      </c>
      <c r="MTW52" s="39">
        <f>Time!MTW20</f>
        <v>0</v>
      </c>
      <c r="MTX52" s="39">
        <f>Time!MTX20</f>
        <v>0</v>
      </c>
      <c r="MTY52" s="39">
        <f>Time!MTY20</f>
        <v>0</v>
      </c>
      <c r="MTZ52" s="39">
        <f>Time!MTZ20</f>
        <v>0</v>
      </c>
      <c r="MUA52" s="39">
        <f>Time!MUA20</f>
        <v>0</v>
      </c>
      <c r="MUB52" s="39">
        <f>Time!MUB20</f>
        <v>0</v>
      </c>
      <c r="MUC52" s="39">
        <f>Time!MUC20</f>
        <v>0</v>
      </c>
      <c r="MUD52" s="39">
        <f>Time!MUD20</f>
        <v>0</v>
      </c>
      <c r="MUE52" s="39">
        <f>Time!MUE20</f>
        <v>0</v>
      </c>
      <c r="MUF52" s="39">
        <f>Time!MUF20</f>
        <v>0</v>
      </c>
      <c r="MUG52" s="39">
        <f>Time!MUG20</f>
        <v>0</v>
      </c>
      <c r="MUH52" s="39">
        <f>Time!MUH20</f>
        <v>0</v>
      </c>
      <c r="MUI52" s="39">
        <f>Time!MUI20</f>
        <v>0</v>
      </c>
      <c r="MUJ52" s="39">
        <f>Time!MUJ20</f>
        <v>0</v>
      </c>
      <c r="MUK52" s="39">
        <f>Time!MUK20</f>
        <v>0</v>
      </c>
      <c r="MUL52" s="39">
        <f>Time!MUL20</f>
        <v>0</v>
      </c>
      <c r="MUM52" s="39">
        <f>Time!MUM20</f>
        <v>0</v>
      </c>
      <c r="MUN52" s="39">
        <f>Time!MUN20</f>
        <v>0</v>
      </c>
      <c r="MUO52" s="39">
        <f>Time!MUO20</f>
        <v>0</v>
      </c>
      <c r="MUP52" s="39">
        <f>Time!MUP20</f>
        <v>0</v>
      </c>
      <c r="MUQ52" s="39">
        <f>Time!MUQ20</f>
        <v>0</v>
      </c>
      <c r="MUR52" s="39">
        <f>Time!MUR20</f>
        <v>0</v>
      </c>
      <c r="MUS52" s="39">
        <f>Time!MUS20</f>
        <v>0</v>
      </c>
      <c r="MUT52" s="39">
        <f>Time!MUT20</f>
        <v>0</v>
      </c>
      <c r="MUU52" s="39">
        <f>Time!MUU20</f>
        <v>0</v>
      </c>
      <c r="MUV52" s="39">
        <f>Time!MUV20</f>
        <v>0</v>
      </c>
      <c r="MUW52" s="39">
        <f>Time!MUW20</f>
        <v>0</v>
      </c>
      <c r="MUX52" s="39">
        <f>Time!MUX20</f>
        <v>0</v>
      </c>
      <c r="MUY52" s="39">
        <f>Time!MUY20</f>
        <v>0</v>
      </c>
      <c r="MUZ52" s="39">
        <f>Time!MUZ20</f>
        <v>0</v>
      </c>
      <c r="MVA52" s="39">
        <f>Time!MVA20</f>
        <v>0</v>
      </c>
      <c r="MVB52" s="39">
        <f>Time!MVB20</f>
        <v>0</v>
      </c>
      <c r="MVC52" s="39">
        <f>Time!MVC20</f>
        <v>0</v>
      </c>
      <c r="MVD52" s="39">
        <f>Time!MVD20</f>
        <v>0</v>
      </c>
      <c r="MVE52" s="39">
        <f>Time!MVE20</f>
        <v>0</v>
      </c>
      <c r="MVF52" s="39">
        <f>Time!MVF20</f>
        <v>0</v>
      </c>
      <c r="MVG52" s="39">
        <f>Time!MVG20</f>
        <v>0</v>
      </c>
      <c r="MVH52" s="39">
        <f>Time!MVH20</f>
        <v>0</v>
      </c>
      <c r="MVI52" s="39">
        <f>Time!MVI20</f>
        <v>0</v>
      </c>
      <c r="MVJ52" s="39">
        <f>Time!MVJ20</f>
        <v>0</v>
      </c>
      <c r="MVK52" s="39">
        <f>Time!MVK20</f>
        <v>0</v>
      </c>
      <c r="MVL52" s="39">
        <f>Time!MVL20</f>
        <v>0</v>
      </c>
      <c r="MVM52" s="39">
        <f>Time!MVM20</f>
        <v>0</v>
      </c>
      <c r="MVN52" s="39">
        <f>Time!MVN20</f>
        <v>0</v>
      </c>
      <c r="MVO52" s="39">
        <f>Time!MVO20</f>
        <v>0</v>
      </c>
      <c r="MVP52" s="39">
        <f>Time!MVP20</f>
        <v>0</v>
      </c>
      <c r="MVQ52" s="39">
        <f>Time!MVQ20</f>
        <v>0</v>
      </c>
      <c r="MVR52" s="39">
        <f>Time!MVR20</f>
        <v>0</v>
      </c>
      <c r="MVS52" s="39">
        <f>Time!MVS20</f>
        <v>0</v>
      </c>
      <c r="MVT52" s="39">
        <f>Time!MVT20</f>
        <v>0</v>
      </c>
      <c r="MVU52" s="39">
        <f>Time!MVU20</f>
        <v>0</v>
      </c>
      <c r="MVV52" s="39">
        <f>Time!MVV20</f>
        <v>0</v>
      </c>
      <c r="MVW52" s="39">
        <f>Time!MVW20</f>
        <v>0</v>
      </c>
      <c r="MVX52" s="39">
        <f>Time!MVX20</f>
        <v>0</v>
      </c>
      <c r="MVY52" s="39">
        <f>Time!MVY20</f>
        <v>0</v>
      </c>
      <c r="MVZ52" s="39">
        <f>Time!MVZ20</f>
        <v>0</v>
      </c>
      <c r="MWA52" s="39">
        <f>Time!MWA20</f>
        <v>0</v>
      </c>
      <c r="MWB52" s="39">
        <f>Time!MWB20</f>
        <v>0</v>
      </c>
      <c r="MWC52" s="39">
        <f>Time!MWC20</f>
        <v>0</v>
      </c>
      <c r="MWD52" s="39">
        <f>Time!MWD20</f>
        <v>0</v>
      </c>
      <c r="MWE52" s="39">
        <f>Time!MWE20</f>
        <v>0</v>
      </c>
      <c r="MWF52" s="39">
        <f>Time!MWF20</f>
        <v>0</v>
      </c>
      <c r="MWG52" s="39">
        <f>Time!MWG20</f>
        <v>0</v>
      </c>
      <c r="MWH52" s="39">
        <f>Time!MWH20</f>
        <v>0</v>
      </c>
      <c r="MWI52" s="39">
        <f>Time!MWI20</f>
        <v>0</v>
      </c>
      <c r="MWJ52" s="39">
        <f>Time!MWJ20</f>
        <v>0</v>
      </c>
      <c r="MWK52" s="39">
        <f>Time!MWK20</f>
        <v>0</v>
      </c>
      <c r="MWL52" s="39">
        <f>Time!MWL20</f>
        <v>0</v>
      </c>
      <c r="MWM52" s="39">
        <f>Time!MWM20</f>
        <v>0</v>
      </c>
      <c r="MWN52" s="39">
        <f>Time!MWN20</f>
        <v>0</v>
      </c>
      <c r="MWO52" s="39">
        <f>Time!MWO20</f>
        <v>0</v>
      </c>
      <c r="MWP52" s="39">
        <f>Time!MWP20</f>
        <v>0</v>
      </c>
      <c r="MWQ52" s="39">
        <f>Time!MWQ20</f>
        <v>0</v>
      </c>
      <c r="MWR52" s="39">
        <f>Time!MWR20</f>
        <v>0</v>
      </c>
      <c r="MWS52" s="39">
        <f>Time!MWS20</f>
        <v>0</v>
      </c>
      <c r="MWT52" s="39">
        <f>Time!MWT20</f>
        <v>0</v>
      </c>
      <c r="MWU52" s="39">
        <f>Time!MWU20</f>
        <v>0</v>
      </c>
      <c r="MWV52" s="39">
        <f>Time!MWV20</f>
        <v>0</v>
      </c>
      <c r="MWW52" s="39">
        <f>Time!MWW20</f>
        <v>0</v>
      </c>
      <c r="MWX52" s="39">
        <f>Time!MWX20</f>
        <v>0</v>
      </c>
      <c r="MWY52" s="39">
        <f>Time!MWY20</f>
        <v>0</v>
      </c>
      <c r="MWZ52" s="39">
        <f>Time!MWZ20</f>
        <v>0</v>
      </c>
      <c r="MXA52" s="39">
        <f>Time!MXA20</f>
        <v>0</v>
      </c>
      <c r="MXB52" s="39">
        <f>Time!MXB20</f>
        <v>0</v>
      </c>
      <c r="MXC52" s="39">
        <f>Time!MXC20</f>
        <v>0</v>
      </c>
      <c r="MXD52" s="39">
        <f>Time!MXD20</f>
        <v>0</v>
      </c>
      <c r="MXE52" s="39">
        <f>Time!MXE20</f>
        <v>0</v>
      </c>
      <c r="MXF52" s="39">
        <f>Time!MXF20</f>
        <v>0</v>
      </c>
      <c r="MXG52" s="39">
        <f>Time!MXG20</f>
        <v>0</v>
      </c>
      <c r="MXH52" s="39">
        <f>Time!MXH20</f>
        <v>0</v>
      </c>
      <c r="MXI52" s="39">
        <f>Time!MXI20</f>
        <v>0</v>
      </c>
      <c r="MXJ52" s="39">
        <f>Time!MXJ20</f>
        <v>0</v>
      </c>
      <c r="MXK52" s="39">
        <f>Time!MXK20</f>
        <v>0</v>
      </c>
      <c r="MXL52" s="39">
        <f>Time!MXL20</f>
        <v>0</v>
      </c>
      <c r="MXM52" s="39">
        <f>Time!MXM20</f>
        <v>0</v>
      </c>
      <c r="MXN52" s="39">
        <f>Time!MXN20</f>
        <v>0</v>
      </c>
      <c r="MXO52" s="39">
        <f>Time!MXO20</f>
        <v>0</v>
      </c>
      <c r="MXP52" s="39">
        <f>Time!MXP20</f>
        <v>0</v>
      </c>
      <c r="MXQ52" s="39">
        <f>Time!MXQ20</f>
        <v>0</v>
      </c>
      <c r="MXR52" s="39">
        <f>Time!MXR20</f>
        <v>0</v>
      </c>
      <c r="MXS52" s="39">
        <f>Time!MXS20</f>
        <v>0</v>
      </c>
      <c r="MXT52" s="39">
        <f>Time!MXT20</f>
        <v>0</v>
      </c>
      <c r="MXU52" s="39">
        <f>Time!MXU20</f>
        <v>0</v>
      </c>
      <c r="MXV52" s="39">
        <f>Time!MXV20</f>
        <v>0</v>
      </c>
      <c r="MXW52" s="39">
        <f>Time!MXW20</f>
        <v>0</v>
      </c>
      <c r="MXX52" s="39">
        <f>Time!MXX20</f>
        <v>0</v>
      </c>
      <c r="MXY52" s="39">
        <f>Time!MXY20</f>
        <v>0</v>
      </c>
      <c r="MXZ52" s="39">
        <f>Time!MXZ20</f>
        <v>0</v>
      </c>
      <c r="MYA52" s="39">
        <f>Time!MYA20</f>
        <v>0</v>
      </c>
      <c r="MYB52" s="39">
        <f>Time!MYB20</f>
        <v>0</v>
      </c>
      <c r="MYC52" s="39">
        <f>Time!MYC20</f>
        <v>0</v>
      </c>
      <c r="MYD52" s="39">
        <f>Time!MYD20</f>
        <v>0</v>
      </c>
      <c r="MYE52" s="39">
        <f>Time!MYE20</f>
        <v>0</v>
      </c>
      <c r="MYF52" s="39">
        <f>Time!MYF20</f>
        <v>0</v>
      </c>
      <c r="MYG52" s="39">
        <f>Time!MYG20</f>
        <v>0</v>
      </c>
      <c r="MYH52" s="39">
        <f>Time!MYH20</f>
        <v>0</v>
      </c>
      <c r="MYI52" s="39">
        <f>Time!MYI20</f>
        <v>0</v>
      </c>
      <c r="MYJ52" s="39">
        <f>Time!MYJ20</f>
        <v>0</v>
      </c>
      <c r="MYK52" s="39">
        <f>Time!MYK20</f>
        <v>0</v>
      </c>
      <c r="MYL52" s="39">
        <f>Time!MYL20</f>
        <v>0</v>
      </c>
      <c r="MYM52" s="39">
        <f>Time!MYM20</f>
        <v>0</v>
      </c>
      <c r="MYN52" s="39">
        <f>Time!MYN20</f>
        <v>0</v>
      </c>
      <c r="MYO52" s="39">
        <f>Time!MYO20</f>
        <v>0</v>
      </c>
      <c r="MYP52" s="39">
        <f>Time!MYP20</f>
        <v>0</v>
      </c>
      <c r="MYQ52" s="39">
        <f>Time!MYQ20</f>
        <v>0</v>
      </c>
      <c r="MYR52" s="39">
        <f>Time!MYR20</f>
        <v>0</v>
      </c>
      <c r="MYS52" s="39">
        <f>Time!MYS20</f>
        <v>0</v>
      </c>
      <c r="MYT52" s="39">
        <f>Time!MYT20</f>
        <v>0</v>
      </c>
      <c r="MYU52" s="39">
        <f>Time!MYU20</f>
        <v>0</v>
      </c>
      <c r="MYV52" s="39">
        <f>Time!MYV20</f>
        <v>0</v>
      </c>
      <c r="MYW52" s="39">
        <f>Time!MYW20</f>
        <v>0</v>
      </c>
      <c r="MYX52" s="39">
        <f>Time!MYX20</f>
        <v>0</v>
      </c>
      <c r="MYY52" s="39">
        <f>Time!MYY20</f>
        <v>0</v>
      </c>
      <c r="MYZ52" s="39">
        <f>Time!MYZ20</f>
        <v>0</v>
      </c>
      <c r="MZA52" s="39">
        <f>Time!MZA20</f>
        <v>0</v>
      </c>
      <c r="MZB52" s="39">
        <f>Time!MZB20</f>
        <v>0</v>
      </c>
      <c r="MZC52" s="39">
        <f>Time!MZC20</f>
        <v>0</v>
      </c>
      <c r="MZD52" s="39">
        <f>Time!MZD20</f>
        <v>0</v>
      </c>
      <c r="MZE52" s="39">
        <f>Time!MZE20</f>
        <v>0</v>
      </c>
      <c r="MZF52" s="39">
        <f>Time!MZF20</f>
        <v>0</v>
      </c>
      <c r="MZG52" s="39">
        <f>Time!MZG20</f>
        <v>0</v>
      </c>
      <c r="MZH52" s="39">
        <f>Time!MZH20</f>
        <v>0</v>
      </c>
      <c r="MZI52" s="39">
        <f>Time!MZI20</f>
        <v>0</v>
      </c>
      <c r="MZJ52" s="39">
        <f>Time!MZJ20</f>
        <v>0</v>
      </c>
      <c r="MZK52" s="39">
        <f>Time!MZK20</f>
        <v>0</v>
      </c>
      <c r="MZL52" s="39">
        <f>Time!MZL20</f>
        <v>0</v>
      </c>
      <c r="MZM52" s="39">
        <f>Time!MZM20</f>
        <v>0</v>
      </c>
      <c r="MZN52" s="39">
        <f>Time!MZN20</f>
        <v>0</v>
      </c>
      <c r="MZO52" s="39">
        <f>Time!MZO20</f>
        <v>0</v>
      </c>
      <c r="MZP52" s="39">
        <f>Time!MZP20</f>
        <v>0</v>
      </c>
      <c r="MZQ52" s="39">
        <f>Time!MZQ20</f>
        <v>0</v>
      </c>
      <c r="MZR52" s="39">
        <f>Time!MZR20</f>
        <v>0</v>
      </c>
      <c r="MZS52" s="39">
        <f>Time!MZS20</f>
        <v>0</v>
      </c>
      <c r="MZT52" s="39">
        <f>Time!MZT20</f>
        <v>0</v>
      </c>
      <c r="MZU52" s="39">
        <f>Time!MZU20</f>
        <v>0</v>
      </c>
      <c r="MZV52" s="39">
        <f>Time!MZV20</f>
        <v>0</v>
      </c>
      <c r="MZW52" s="39">
        <f>Time!MZW20</f>
        <v>0</v>
      </c>
      <c r="MZX52" s="39">
        <f>Time!MZX20</f>
        <v>0</v>
      </c>
      <c r="MZY52" s="39">
        <f>Time!MZY20</f>
        <v>0</v>
      </c>
      <c r="MZZ52" s="39">
        <f>Time!MZZ20</f>
        <v>0</v>
      </c>
      <c r="NAA52" s="39">
        <f>Time!NAA20</f>
        <v>0</v>
      </c>
      <c r="NAB52" s="39">
        <f>Time!NAB20</f>
        <v>0</v>
      </c>
      <c r="NAC52" s="39">
        <f>Time!NAC20</f>
        <v>0</v>
      </c>
      <c r="NAD52" s="39">
        <f>Time!NAD20</f>
        <v>0</v>
      </c>
      <c r="NAE52" s="39">
        <f>Time!NAE20</f>
        <v>0</v>
      </c>
      <c r="NAF52" s="39">
        <f>Time!NAF20</f>
        <v>0</v>
      </c>
      <c r="NAG52" s="39">
        <f>Time!NAG20</f>
        <v>0</v>
      </c>
      <c r="NAH52" s="39">
        <f>Time!NAH20</f>
        <v>0</v>
      </c>
      <c r="NAI52" s="39">
        <f>Time!NAI20</f>
        <v>0</v>
      </c>
      <c r="NAJ52" s="39">
        <f>Time!NAJ20</f>
        <v>0</v>
      </c>
      <c r="NAK52" s="39">
        <f>Time!NAK20</f>
        <v>0</v>
      </c>
      <c r="NAL52" s="39">
        <f>Time!NAL20</f>
        <v>0</v>
      </c>
      <c r="NAM52" s="39">
        <f>Time!NAM20</f>
        <v>0</v>
      </c>
      <c r="NAN52" s="39">
        <f>Time!NAN20</f>
        <v>0</v>
      </c>
      <c r="NAO52" s="39">
        <f>Time!NAO20</f>
        <v>0</v>
      </c>
      <c r="NAP52" s="39">
        <f>Time!NAP20</f>
        <v>0</v>
      </c>
      <c r="NAQ52" s="39">
        <f>Time!NAQ20</f>
        <v>0</v>
      </c>
      <c r="NAR52" s="39">
        <f>Time!NAR20</f>
        <v>0</v>
      </c>
      <c r="NAS52" s="39">
        <f>Time!NAS20</f>
        <v>0</v>
      </c>
      <c r="NAT52" s="39">
        <f>Time!NAT20</f>
        <v>0</v>
      </c>
      <c r="NAU52" s="39">
        <f>Time!NAU20</f>
        <v>0</v>
      </c>
      <c r="NAV52" s="39">
        <f>Time!NAV20</f>
        <v>0</v>
      </c>
      <c r="NAW52" s="39">
        <f>Time!NAW20</f>
        <v>0</v>
      </c>
      <c r="NAX52" s="39">
        <f>Time!NAX20</f>
        <v>0</v>
      </c>
      <c r="NAY52" s="39">
        <f>Time!NAY20</f>
        <v>0</v>
      </c>
      <c r="NAZ52" s="39">
        <f>Time!NAZ20</f>
        <v>0</v>
      </c>
      <c r="NBA52" s="39">
        <f>Time!NBA20</f>
        <v>0</v>
      </c>
      <c r="NBB52" s="39">
        <f>Time!NBB20</f>
        <v>0</v>
      </c>
      <c r="NBC52" s="39">
        <f>Time!NBC20</f>
        <v>0</v>
      </c>
      <c r="NBD52" s="39">
        <f>Time!NBD20</f>
        <v>0</v>
      </c>
      <c r="NBE52" s="39">
        <f>Time!NBE20</f>
        <v>0</v>
      </c>
      <c r="NBF52" s="39">
        <f>Time!NBF20</f>
        <v>0</v>
      </c>
      <c r="NBG52" s="39">
        <f>Time!NBG20</f>
        <v>0</v>
      </c>
      <c r="NBH52" s="39">
        <f>Time!NBH20</f>
        <v>0</v>
      </c>
      <c r="NBI52" s="39">
        <f>Time!NBI20</f>
        <v>0</v>
      </c>
      <c r="NBJ52" s="39">
        <f>Time!NBJ20</f>
        <v>0</v>
      </c>
      <c r="NBK52" s="39">
        <f>Time!NBK20</f>
        <v>0</v>
      </c>
      <c r="NBL52" s="39">
        <f>Time!NBL20</f>
        <v>0</v>
      </c>
      <c r="NBM52" s="39">
        <f>Time!NBM20</f>
        <v>0</v>
      </c>
      <c r="NBN52" s="39">
        <f>Time!NBN20</f>
        <v>0</v>
      </c>
      <c r="NBO52" s="39">
        <f>Time!NBO20</f>
        <v>0</v>
      </c>
      <c r="NBP52" s="39">
        <f>Time!NBP20</f>
        <v>0</v>
      </c>
      <c r="NBQ52" s="39">
        <f>Time!NBQ20</f>
        <v>0</v>
      </c>
      <c r="NBR52" s="39">
        <f>Time!NBR20</f>
        <v>0</v>
      </c>
      <c r="NBS52" s="39">
        <f>Time!NBS20</f>
        <v>0</v>
      </c>
      <c r="NBT52" s="39">
        <f>Time!NBT20</f>
        <v>0</v>
      </c>
      <c r="NBU52" s="39">
        <f>Time!NBU20</f>
        <v>0</v>
      </c>
      <c r="NBV52" s="39">
        <f>Time!NBV20</f>
        <v>0</v>
      </c>
      <c r="NBW52" s="39">
        <f>Time!NBW20</f>
        <v>0</v>
      </c>
      <c r="NBX52" s="39">
        <f>Time!NBX20</f>
        <v>0</v>
      </c>
      <c r="NBY52" s="39">
        <f>Time!NBY20</f>
        <v>0</v>
      </c>
      <c r="NBZ52" s="39">
        <f>Time!NBZ20</f>
        <v>0</v>
      </c>
      <c r="NCA52" s="39">
        <f>Time!NCA20</f>
        <v>0</v>
      </c>
      <c r="NCB52" s="39">
        <f>Time!NCB20</f>
        <v>0</v>
      </c>
      <c r="NCC52" s="39">
        <f>Time!NCC20</f>
        <v>0</v>
      </c>
      <c r="NCD52" s="39">
        <f>Time!NCD20</f>
        <v>0</v>
      </c>
      <c r="NCE52" s="39">
        <f>Time!NCE20</f>
        <v>0</v>
      </c>
      <c r="NCF52" s="39">
        <f>Time!NCF20</f>
        <v>0</v>
      </c>
      <c r="NCG52" s="39">
        <f>Time!NCG20</f>
        <v>0</v>
      </c>
      <c r="NCH52" s="39">
        <f>Time!NCH20</f>
        <v>0</v>
      </c>
      <c r="NCI52" s="39">
        <f>Time!NCI20</f>
        <v>0</v>
      </c>
      <c r="NCJ52" s="39">
        <f>Time!NCJ20</f>
        <v>0</v>
      </c>
      <c r="NCK52" s="39">
        <f>Time!NCK20</f>
        <v>0</v>
      </c>
      <c r="NCL52" s="39">
        <f>Time!NCL20</f>
        <v>0</v>
      </c>
      <c r="NCM52" s="39">
        <f>Time!NCM20</f>
        <v>0</v>
      </c>
      <c r="NCN52" s="39">
        <f>Time!NCN20</f>
        <v>0</v>
      </c>
      <c r="NCO52" s="39">
        <f>Time!NCO20</f>
        <v>0</v>
      </c>
      <c r="NCP52" s="39">
        <f>Time!NCP20</f>
        <v>0</v>
      </c>
      <c r="NCQ52" s="39">
        <f>Time!NCQ20</f>
        <v>0</v>
      </c>
      <c r="NCR52" s="39">
        <f>Time!NCR20</f>
        <v>0</v>
      </c>
      <c r="NCS52" s="39">
        <f>Time!NCS20</f>
        <v>0</v>
      </c>
      <c r="NCT52" s="39">
        <f>Time!NCT20</f>
        <v>0</v>
      </c>
      <c r="NCU52" s="39">
        <f>Time!NCU20</f>
        <v>0</v>
      </c>
      <c r="NCV52" s="39">
        <f>Time!NCV20</f>
        <v>0</v>
      </c>
      <c r="NCW52" s="39">
        <f>Time!NCW20</f>
        <v>0</v>
      </c>
      <c r="NCX52" s="39">
        <f>Time!NCX20</f>
        <v>0</v>
      </c>
      <c r="NCY52" s="39">
        <f>Time!NCY20</f>
        <v>0</v>
      </c>
      <c r="NCZ52" s="39">
        <f>Time!NCZ20</f>
        <v>0</v>
      </c>
      <c r="NDA52" s="39">
        <f>Time!NDA20</f>
        <v>0</v>
      </c>
      <c r="NDB52" s="39">
        <f>Time!NDB20</f>
        <v>0</v>
      </c>
      <c r="NDC52" s="39">
        <f>Time!NDC20</f>
        <v>0</v>
      </c>
      <c r="NDD52" s="39">
        <f>Time!NDD20</f>
        <v>0</v>
      </c>
      <c r="NDE52" s="39">
        <f>Time!NDE20</f>
        <v>0</v>
      </c>
      <c r="NDF52" s="39">
        <f>Time!NDF20</f>
        <v>0</v>
      </c>
      <c r="NDG52" s="39">
        <f>Time!NDG20</f>
        <v>0</v>
      </c>
      <c r="NDH52" s="39">
        <f>Time!NDH20</f>
        <v>0</v>
      </c>
      <c r="NDI52" s="39">
        <f>Time!NDI20</f>
        <v>0</v>
      </c>
      <c r="NDJ52" s="39">
        <f>Time!NDJ20</f>
        <v>0</v>
      </c>
      <c r="NDK52" s="39">
        <f>Time!NDK20</f>
        <v>0</v>
      </c>
      <c r="NDL52" s="39">
        <f>Time!NDL20</f>
        <v>0</v>
      </c>
      <c r="NDM52" s="39">
        <f>Time!NDM20</f>
        <v>0</v>
      </c>
      <c r="NDN52" s="39">
        <f>Time!NDN20</f>
        <v>0</v>
      </c>
      <c r="NDO52" s="39">
        <f>Time!NDO20</f>
        <v>0</v>
      </c>
      <c r="NDP52" s="39">
        <f>Time!NDP20</f>
        <v>0</v>
      </c>
      <c r="NDQ52" s="39">
        <f>Time!NDQ20</f>
        <v>0</v>
      </c>
      <c r="NDR52" s="39">
        <f>Time!NDR20</f>
        <v>0</v>
      </c>
      <c r="NDS52" s="39">
        <f>Time!NDS20</f>
        <v>0</v>
      </c>
      <c r="NDT52" s="39">
        <f>Time!NDT20</f>
        <v>0</v>
      </c>
      <c r="NDU52" s="39">
        <f>Time!NDU20</f>
        <v>0</v>
      </c>
      <c r="NDV52" s="39">
        <f>Time!NDV20</f>
        <v>0</v>
      </c>
      <c r="NDW52" s="39">
        <f>Time!NDW20</f>
        <v>0</v>
      </c>
      <c r="NDX52" s="39">
        <f>Time!NDX20</f>
        <v>0</v>
      </c>
      <c r="NDY52" s="39">
        <f>Time!NDY20</f>
        <v>0</v>
      </c>
      <c r="NDZ52" s="39">
        <f>Time!NDZ20</f>
        <v>0</v>
      </c>
      <c r="NEA52" s="39">
        <f>Time!NEA20</f>
        <v>0</v>
      </c>
      <c r="NEB52" s="39">
        <f>Time!NEB20</f>
        <v>0</v>
      </c>
      <c r="NEC52" s="39">
        <f>Time!NEC20</f>
        <v>0</v>
      </c>
      <c r="NED52" s="39">
        <f>Time!NED20</f>
        <v>0</v>
      </c>
      <c r="NEE52" s="39">
        <f>Time!NEE20</f>
        <v>0</v>
      </c>
      <c r="NEF52" s="39">
        <f>Time!NEF20</f>
        <v>0</v>
      </c>
      <c r="NEG52" s="39">
        <f>Time!NEG20</f>
        <v>0</v>
      </c>
      <c r="NEH52" s="39">
        <f>Time!NEH20</f>
        <v>0</v>
      </c>
      <c r="NEI52" s="39">
        <f>Time!NEI20</f>
        <v>0</v>
      </c>
      <c r="NEJ52" s="39">
        <f>Time!NEJ20</f>
        <v>0</v>
      </c>
      <c r="NEK52" s="39">
        <f>Time!NEK20</f>
        <v>0</v>
      </c>
      <c r="NEL52" s="39">
        <f>Time!NEL20</f>
        <v>0</v>
      </c>
      <c r="NEM52" s="39">
        <f>Time!NEM20</f>
        <v>0</v>
      </c>
      <c r="NEN52" s="39">
        <f>Time!NEN20</f>
        <v>0</v>
      </c>
      <c r="NEO52" s="39">
        <f>Time!NEO20</f>
        <v>0</v>
      </c>
      <c r="NEP52" s="39">
        <f>Time!NEP20</f>
        <v>0</v>
      </c>
      <c r="NEQ52" s="39">
        <f>Time!NEQ20</f>
        <v>0</v>
      </c>
      <c r="NER52" s="39">
        <f>Time!NER20</f>
        <v>0</v>
      </c>
      <c r="NES52" s="39">
        <f>Time!NES20</f>
        <v>0</v>
      </c>
      <c r="NET52" s="39">
        <f>Time!NET20</f>
        <v>0</v>
      </c>
      <c r="NEU52" s="39">
        <f>Time!NEU20</f>
        <v>0</v>
      </c>
      <c r="NEV52" s="39">
        <f>Time!NEV20</f>
        <v>0</v>
      </c>
      <c r="NEW52" s="39">
        <f>Time!NEW20</f>
        <v>0</v>
      </c>
      <c r="NEX52" s="39">
        <f>Time!NEX20</f>
        <v>0</v>
      </c>
      <c r="NEY52" s="39">
        <f>Time!NEY20</f>
        <v>0</v>
      </c>
      <c r="NEZ52" s="39">
        <f>Time!NEZ20</f>
        <v>0</v>
      </c>
      <c r="NFA52" s="39">
        <f>Time!NFA20</f>
        <v>0</v>
      </c>
      <c r="NFB52" s="39">
        <f>Time!NFB20</f>
        <v>0</v>
      </c>
      <c r="NFC52" s="39">
        <f>Time!NFC20</f>
        <v>0</v>
      </c>
      <c r="NFD52" s="39">
        <f>Time!NFD20</f>
        <v>0</v>
      </c>
      <c r="NFE52" s="39">
        <f>Time!NFE20</f>
        <v>0</v>
      </c>
      <c r="NFF52" s="39">
        <f>Time!NFF20</f>
        <v>0</v>
      </c>
      <c r="NFG52" s="39">
        <f>Time!NFG20</f>
        <v>0</v>
      </c>
      <c r="NFH52" s="39">
        <f>Time!NFH20</f>
        <v>0</v>
      </c>
      <c r="NFI52" s="39">
        <f>Time!NFI20</f>
        <v>0</v>
      </c>
      <c r="NFJ52" s="39">
        <f>Time!NFJ20</f>
        <v>0</v>
      </c>
      <c r="NFK52" s="39">
        <f>Time!NFK20</f>
        <v>0</v>
      </c>
      <c r="NFL52" s="39">
        <f>Time!NFL20</f>
        <v>0</v>
      </c>
      <c r="NFM52" s="39">
        <f>Time!NFM20</f>
        <v>0</v>
      </c>
      <c r="NFN52" s="39">
        <f>Time!NFN20</f>
        <v>0</v>
      </c>
      <c r="NFO52" s="39">
        <f>Time!NFO20</f>
        <v>0</v>
      </c>
      <c r="NFP52" s="39">
        <f>Time!NFP20</f>
        <v>0</v>
      </c>
      <c r="NFQ52" s="39">
        <f>Time!NFQ20</f>
        <v>0</v>
      </c>
      <c r="NFR52" s="39">
        <f>Time!NFR20</f>
        <v>0</v>
      </c>
      <c r="NFS52" s="39">
        <f>Time!NFS20</f>
        <v>0</v>
      </c>
      <c r="NFT52" s="39">
        <f>Time!NFT20</f>
        <v>0</v>
      </c>
      <c r="NFU52" s="39">
        <f>Time!NFU20</f>
        <v>0</v>
      </c>
      <c r="NFV52" s="39">
        <f>Time!NFV20</f>
        <v>0</v>
      </c>
      <c r="NFW52" s="39">
        <f>Time!NFW20</f>
        <v>0</v>
      </c>
      <c r="NFX52" s="39">
        <f>Time!NFX20</f>
        <v>0</v>
      </c>
      <c r="NFY52" s="39">
        <f>Time!NFY20</f>
        <v>0</v>
      </c>
      <c r="NFZ52" s="39">
        <f>Time!NFZ20</f>
        <v>0</v>
      </c>
      <c r="NGA52" s="39">
        <f>Time!NGA20</f>
        <v>0</v>
      </c>
      <c r="NGB52" s="39">
        <f>Time!NGB20</f>
        <v>0</v>
      </c>
      <c r="NGC52" s="39">
        <f>Time!NGC20</f>
        <v>0</v>
      </c>
      <c r="NGD52" s="39">
        <f>Time!NGD20</f>
        <v>0</v>
      </c>
      <c r="NGE52" s="39">
        <f>Time!NGE20</f>
        <v>0</v>
      </c>
      <c r="NGF52" s="39">
        <f>Time!NGF20</f>
        <v>0</v>
      </c>
      <c r="NGG52" s="39">
        <f>Time!NGG20</f>
        <v>0</v>
      </c>
      <c r="NGH52" s="39">
        <f>Time!NGH20</f>
        <v>0</v>
      </c>
      <c r="NGI52" s="39">
        <f>Time!NGI20</f>
        <v>0</v>
      </c>
      <c r="NGJ52" s="39">
        <f>Time!NGJ20</f>
        <v>0</v>
      </c>
      <c r="NGK52" s="39">
        <f>Time!NGK20</f>
        <v>0</v>
      </c>
      <c r="NGL52" s="39">
        <f>Time!NGL20</f>
        <v>0</v>
      </c>
      <c r="NGM52" s="39">
        <f>Time!NGM20</f>
        <v>0</v>
      </c>
      <c r="NGN52" s="39">
        <f>Time!NGN20</f>
        <v>0</v>
      </c>
      <c r="NGO52" s="39">
        <f>Time!NGO20</f>
        <v>0</v>
      </c>
      <c r="NGP52" s="39">
        <f>Time!NGP20</f>
        <v>0</v>
      </c>
      <c r="NGQ52" s="39">
        <f>Time!NGQ20</f>
        <v>0</v>
      </c>
      <c r="NGR52" s="39">
        <f>Time!NGR20</f>
        <v>0</v>
      </c>
      <c r="NGS52" s="39">
        <f>Time!NGS20</f>
        <v>0</v>
      </c>
      <c r="NGT52" s="39">
        <f>Time!NGT20</f>
        <v>0</v>
      </c>
      <c r="NGU52" s="39">
        <f>Time!NGU20</f>
        <v>0</v>
      </c>
      <c r="NGV52" s="39">
        <f>Time!NGV20</f>
        <v>0</v>
      </c>
      <c r="NGW52" s="39">
        <f>Time!NGW20</f>
        <v>0</v>
      </c>
      <c r="NGX52" s="39">
        <f>Time!NGX20</f>
        <v>0</v>
      </c>
      <c r="NGY52" s="39">
        <f>Time!NGY20</f>
        <v>0</v>
      </c>
      <c r="NGZ52" s="39">
        <f>Time!NGZ20</f>
        <v>0</v>
      </c>
      <c r="NHA52" s="39">
        <f>Time!NHA20</f>
        <v>0</v>
      </c>
      <c r="NHB52" s="39">
        <f>Time!NHB20</f>
        <v>0</v>
      </c>
      <c r="NHC52" s="39">
        <f>Time!NHC20</f>
        <v>0</v>
      </c>
      <c r="NHD52" s="39">
        <f>Time!NHD20</f>
        <v>0</v>
      </c>
      <c r="NHE52" s="39">
        <f>Time!NHE20</f>
        <v>0</v>
      </c>
      <c r="NHF52" s="39">
        <f>Time!NHF20</f>
        <v>0</v>
      </c>
      <c r="NHG52" s="39">
        <f>Time!NHG20</f>
        <v>0</v>
      </c>
      <c r="NHH52" s="39">
        <f>Time!NHH20</f>
        <v>0</v>
      </c>
      <c r="NHI52" s="39">
        <f>Time!NHI20</f>
        <v>0</v>
      </c>
      <c r="NHJ52" s="39">
        <f>Time!NHJ20</f>
        <v>0</v>
      </c>
      <c r="NHK52" s="39">
        <f>Time!NHK20</f>
        <v>0</v>
      </c>
      <c r="NHL52" s="39">
        <f>Time!NHL20</f>
        <v>0</v>
      </c>
      <c r="NHM52" s="39">
        <f>Time!NHM20</f>
        <v>0</v>
      </c>
      <c r="NHN52" s="39">
        <f>Time!NHN20</f>
        <v>0</v>
      </c>
      <c r="NHO52" s="39">
        <f>Time!NHO20</f>
        <v>0</v>
      </c>
      <c r="NHP52" s="39">
        <f>Time!NHP20</f>
        <v>0</v>
      </c>
      <c r="NHQ52" s="39">
        <f>Time!NHQ20</f>
        <v>0</v>
      </c>
      <c r="NHR52" s="39">
        <f>Time!NHR20</f>
        <v>0</v>
      </c>
      <c r="NHS52" s="39">
        <f>Time!NHS20</f>
        <v>0</v>
      </c>
      <c r="NHT52" s="39">
        <f>Time!NHT20</f>
        <v>0</v>
      </c>
      <c r="NHU52" s="39">
        <f>Time!NHU20</f>
        <v>0</v>
      </c>
      <c r="NHV52" s="39">
        <f>Time!NHV20</f>
        <v>0</v>
      </c>
      <c r="NHW52" s="39">
        <f>Time!NHW20</f>
        <v>0</v>
      </c>
      <c r="NHX52" s="39">
        <f>Time!NHX20</f>
        <v>0</v>
      </c>
      <c r="NHY52" s="39">
        <f>Time!NHY20</f>
        <v>0</v>
      </c>
      <c r="NHZ52" s="39">
        <f>Time!NHZ20</f>
        <v>0</v>
      </c>
      <c r="NIA52" s="39">
        <f>Time!NIA20</f>
        <v>0</v>
      </c>
      <c r="NIB52" s="39">
        <f>Time!NIB20</f>
        <v>0</v>
      </c>
      <c r="NIC52" s="39">
        <f>Time!NIC20</f>
        <v>0</v>
      </c>
      <c r="NID52" s="39">
        <f>Time!NID20</f>
        <v>0</v>
      </c>
      <c r="NIE52" s="39">
        <f>Time!NIE20</f>
        <v>0</v>
      </c>
      <c r="NIF52" s="39">
        <f>Time!NIF20</f>
        <v>0</v>
      </c>
      <c r="NIG52" s="39">
        <f>Time!NIG20</f>
        <v>0</v>
      </c>
      <c r="NIH52" s="39">
        <f>Time!NIH20</f>
        <v>0</v>
      </c>
      <c r="NII52" s="39">
        <f>Time!NII20</f>
        <v>0</v>
      </c>
      <c r="NIJ52" s="39">
        <f>Time!NIJ20</f>
        <v>0</v>
      </c>
      <c r="NIK52" s="39">
        <f>Time!NIK20</f>
        <v>0</v>
      </c>
      <c r="NIL52" s="39">
        <f>Time!NIL20</f>
        <v>0</v>
      </c>
      <c r="NIM52" s="39">
        <f>Time!NIM20</f>
        <v>0</v>
      </c>
      <c r="NIN52" s="39">
        <f>Time!NIN20</f>
        <v>0</v>
      </c>
      <c r="NIO52" s="39">
        <f>Time!NIO20</f>
        <v>0</v>
      </c>
      <c r="NIP52" s="39">
        <f>Time!NIP20</f>
        <v>0</v>
      </c>
      <c r="NIQ52" s="39">
        <f>Time!NIQ20</f>
        <v>0</v>
      </c>
      <c r="NIR52" s="39">
        <f>Time!NIR20</f>
        <v>0</v>
      </c>
      <c r="NIS52" s="39">
        <f>Time!NIS20</f>
        <v>0</v>
      </c>
      <c r="NIT52" s="39">
        <f>Time!NIT20</f>
        <v>0</v>
      </c>
      <c r="NIU52" s="39">
        <f>Time!NIU20</f>
        <v>0</v>
      </c>
      <c r="NIV52" s="39">
        <f>Time!NIV20</f>
        <v>0</v>
      </c>
      <c r="NIW52" s="39">
        <f>Time!NIW20</f>
        <v>0</v>
      </c>
      <c r="NIX52" s="39">
        <f>Time!NIX20</f>
        <v>0</v>
      </c>
      <c r="NIY52" s="39">
        <f>Time!NIY20</f>
        <v>0</v>
      </c>
      <c r="NIZ52" s="39">
        <f>Time!NIZ20</f>
        <v>0</v>
      </c>
      <c r="NJA52" s="39">
        <f>Time!NJA20</f>
        <v>0</v>
      </c>
      <c r="NJB52" s="39">
        <f>Time!NJB20</f>
        <v>0</v>
      </c>
      <c r="NJC52" s="39">
        <f>Time!NJC20</f>
        <v>0</v>
      </c>
      <c r="NJD52" s="39">
        <f>Time!NJD20</f>
        <v>0</v>
      </c>
      <c r="NJE52" s="39">
        <f>Time!NJE20</f>
        <v>0</v>
      </c>
      <c r="NJF52" s="39">
        <f>Time!NJF20</f>
        <v>0</v>
      </c>
      <c r="NJG52" s="39">
        <f>Time!NJG20</f>
        <v>0</v>
      </c>
      <c r="NJH52" s="39">
        <f>Time!NJH20</f>
        <v>0</v>
      </c>
      <c r="NJI52" s="39">
        <f>Time!NJI20</f>
        <v>0</v>
      </c>
      <c r="NJJ52" s="39">
        <f>Time!NJJ20</f>
        <v>0</v>
      </c>
      <c r="NJK52" s="39">
        <f>Time!NJK20</f>
        <v>0</v>
      </c>
      <c r="NJL52" s="39">
        <f>Time!NJL20</f>
        <v>0</v>
      </c>
      <c r="NJM52" s="39">
        <f>Time!NJM20</f>
        <v>0</v>
      </c>
      <c r="NJN52" s="39">
        <f>Time!NJN20</f>
        <v>0</v>
      </c>
      <c r="NJO52" s="39">
        <f>Time!NJO20</f>
        <v>0</v>
      </c>
      <c r="NJP52" s="39">
        <f>Time!NJP20</f>
        <v>0</v>
      </c>
      <c r="NJQ52" s="39">
        <f>Time!NJQ20</f>
        <v>0</v>
      </c>
      <c r="NJR52" s="39">
        <f>Time!NJR20</f>
        <v>0</v>
      </c>
      <c r="NJS52" s="39">
        <f>Time!NJS20</f>
        <v>0</v>
      </c>
      <c r="NJT52" s="39">
        <f>Time!NJT20</f>
        <v>0</v>
      </c>
      <c r="NJU52" s="39">
        <f>Time!NJU20</f>
        <v>0</v>
      </c>
      <c r="NJV52" s="39">
        <f>Time!NJV20</f>
        <v>0</v>
      </c>
      <c r="NJW52" s="39">
        <f>Time!NJW20</f>
        <v>0</v>
      </c>
      <c r="NJX52" s="39">
        <f>Time!NJX20</f>
        <v>0</v>
      </c>
      <c r="NJY52" s="39">
        <f>Time!NJY20</f>
        <v>0</v>
      </c>
      <c r="NJZ52" s="39">
        <f>Time!NJZ20</f>
        <v>0</v>
      </c>
      <c r="NKA52" s="39">
        <f>Time!NKA20</f>
        <v>0</v>
      </c>
      <c r="NKB52" s="39">
        <f>Time!NKB20</f>
        <v>0</v>
      </c>
      <c r="NKC52" s="39">
        <f>Time!NKC20</f>
        <v>0</v>
      </c>
      <c r="NKD52" s="39">
        <f>Time!NKD20</f>
        <v>0</v>
      </c>
      <c r="NKE52" s="39">
        <f>Time!NKE20</f>
        <v>0</v>
      </c>
      <c r="NKF52" s="39">
        <f>Time!NKF20</f>
        <v>0</v>
      </c>
      <c r="NKG52" s="39">
        <f>Time!NKG20</f>
        <v>0</v>
      </c>
      <c r="NKH52" s="39">
        <f>Time!NKH20</f>
        <v>0</v>
      </c>
      <c r="NKI52" s="39">
        <f>Time!NKI20</f>
        <v>0</v>
      </c>
      <c r="NKJ52" s="39">
        <f>Time!NKJ20</f>
        <v>0</v>
      </c>
      <c r="NKK52" s="39">
        <f>Time!NKK20</f>
        <v>0</v>
      </c>
      <c r="NKL52" s="39">
        <f>Time!NKL20</f>
        <v>0</v>
      </c>
      <c r="NKM52" s="39">
        <f>Time!NKM20</f>
        <v>0</v>
      </c>
      <c r="NKN52" s="39">
        <f>Time!NKN20</f>
        <v>0</v>
      </c>
      <c r="NKO52" s="39">
        <f>Time!NKO20</f>
        <v>0</v>
      </c>
      <c r="NKP52" s="39">
        <f>Time!NKP20</f>
        <v>0</v>
      </c>
      <c r="NKQ52" s="39">
        <f>Time!NKQ20</f>
        <v>0</v>
      </c>
      <c r="NKR52" s="39">
        <f>Time!NKR20</f>
        <v>0</v>
      </c>
      <c r="NKS52" s="39">
        <f>Time!NKS20</f>
        <v>0</v>
      </c>
      <c r="NKT52" s="39">
        <f>Time!NKT20</f>
        <v>0</v>
      </c>
      <c r="NKU52" s="39">
        <f>Time!NKU20</f>
        <v>0</v>
      </c>
      <c r="NKV52" s="39">
        <f>Time!NKV20</f>
        <v>0</v>
      </c>
      <c r="NKW52" s="39">
        <f>Time!NKW20</f>
        <v>0</v>
      </c>
      <c r="NKX52" s="39">
        <f>Time!NKX20</f>
        <v>0</v>
      </c>
      <c r="NKY52" s="39">
        <f>Time!NKY20</f>
        <v>0</v>
      </c>
      <c r="NKZ52" s="39">
        <f>Time!NKZ20</f>
        <v>0</v>
      </c>
      <c r="NLA52" s="39">
        <f>Time!NLA20</f>
        <v>0</v>
      </c>
      <c r="NLB52" s="39">
        <f>Time!NLB20</f>
        <v>0</v>
      </c>
      <c r="NLC52" s="39">
        <f>Time!NLC20</f>
        <v>0</v>
      </c>
      <c r="NLD52" s="39">
        <f>Time!NLD20</f>
        <v>0</v>
      </c>
      <c r="NLE52" s="39">
        <f>Time!NLE20</f>
        <v>0</v>
      </c>
      <c r="NLF52" s="39">
        <f>Time!NLF20</f>
        <v>0</v>
      </c>
      <c r="NLG52" s="39">
        <f>Time!NLG20</f>
        <v>0</v>
      </c>
      <c r="NLH52" s="39">
        <f>Time!NLH20</f>
        <v>0</v>
      </c>
      <c r="NLI52" s="39">
        <f>Time!NLI20</f>
        <v>0</v>
      </c>
      <c r="NLJ52" s="39">
        <f>Time!NLJ20</f>
        <v>0</v>
      </c>
      <c r="NLK52" s="39">
        <f>Time!NLK20</f>
        <v>0</v>
      </c>
      <c r="NLL52" s="39">
        <f>Time!NLL20</f>
        <v>0</v>
      </c>
      <c r="NLM52" s="39">
        <f>Time!NLM20</f>
        <v>0</v>
      </c>
      <c r="NLN52" s="39">
        <f>Time!NLN20</f>
        <v>0</v>
      </c>
      <c r="NLO52" s="39">
        <f>Time!NLO20</f>
        <v>0</v>
      </c>
      <c r="NLP52" s="39">
        <f>Time!NLP20</f>
        <v>0</v>
      </c>
      <c r="NLQ52" s="39">
        <f>Time!NLQ20</f>
        <v>0</v>
      </c>
      <c r="NLR52" s="39">
        <f>Time!NLR20</f>
        <v>0</v>
      </c>
      <c r="NLS52" s="39">
        <f>Time!NLS20</f>
        <v>0</v>
      </c>
      <c r="NLT52" s="39">
        <f>Time!NLT20</f>
        <v>0</v>
      </c>
      <c r="NLU52" s="39">
        <f>Time!NLU20</f>
        <v>0</v>
      </c>
      <c r="NLV52" s="39">
        <f>Time!NLV20</f>
        <v>0</v>
      </c>
      <c r="NLW52" s="39">
        <f>Time!NLW20</f>
        <v>0</v>
      </c>
      <c r="NLX52" s="39">
        <f>Time!NLX20</f>
        <v>0</v>
      </c>
      <c r="NLY52" s="39">
        <f>Time!NLY20</f>
        <v>0</v>
      </c>
      <c r="NLZ52" s="39">
        <f>Time!NLZ20</f>
        <v>0</v>
      </c>
      <c r="NMA52" s="39">
        <f>Time!NMA20</f>
        <v>0</v>
      </c>
      <c r="NMB52" s="39">
        <f>Time!NMB20</f>
        <v>0</v>
      </c>
      <c r="NMC52" s="39">
        <f>Time!NMC20</f>
        <v>0</v>
      </c>
      <c r="NMD52" s="39">
        <f>Time!NMD20</f>
        <v>0</v>
      </c>
      <c r="NME52" s="39">
        <f>Time!NME20</f>
        <v>0</v>
      </c>
      <c r="NMF52" s="39">
        <f>Time!NMF20</f>
        <v>0</v>
      </c>
      <c r="NMG52" s="39">
        <f>Time!NMG20</f>
        <v>0</v>
      </c>
      <c r="NMH52" s="39">
        <f>Time!NMH20</f>
        <v>0</v>
      </c>
      <c r="NMI52" s="39">
        <f>Time!NMI20</f>
        <v>0</v>
      </c>
      <c r="NMJ52" s="39">
        <f>Time!NMJ20</f>
        <v>0</v>
      </c>
      <c r="NMK52" s="39">
        <f>Time!NMK20</f>
        <v>0</v>
      </c>
      <c r="NML52" s="39">
        <f>Time!NML20</f>
        <v>0</v>
      </c>
      <c r="NMM52" s="39">
        <f>Time!NMM20</f>
        <v>0</v>
      </c>
      <c r="NMN52" s="39">
        <f>Time!NMN20</f>
        <v>0</v>
      </c>
      <c r="NMO52" s="39">
        <f>Time!NMO20</f>
        <v>0</v>
      </c>
      <c r="NMP52" s="39">
        <f>Time!NMP20</f>
        <v>0</v>
      </c>
      <c r="NMQ52" s="39">
        <f>Time!NMQ20</f>
        <v>0</v>
      </c>
      <c r="NMR52" s="39">
        <f>Time!NMR20</f>
        <v>0</v>
      </c>
      <c r="NMS52" s="39">
        <f>Time!NMS20</f>
        <v>0</v>
      </c>
      <c r="NMT52" s="39">
        <f>Time!NMT20</f>
        <v>0</v>
      </c>
      <c r="NMU52" s="39">
        <f>Time!NMU20</f>
        <v>0</v>
      </c>
      <c r="NMV52" s="39">
        <f>Time!NMV20</f>
        <v>0</v>
      </c>
      <c r="NMW52" s="39">
        <f>Time!NMW20</f>
        <v>0</v>
      </c>
      <c r="NMX52" s="39">
        <f>Time!NMX20</f>
        <v>0</v>
      </c>
      <c r="NMY52" s="39">
        <f>Time!NMY20</f>
        <v>0</v>
      </c>
      <c r="NMZ52" s="39">
        <f>Time!NMZ20</f>
        <v>0</v>
      </c>
      <c r="NNA52" s="39">
        <f>Time!NNA20</f>
        <v>0</v>
      </c>
      <c r="NNB52" s="39">
        <f>Time!NNB20</f>
        <v>0</v>
      </c>
      <c r="NNC52" s="39">
        <f>Time!NNC20</f>
        <v>0</v>
      </c>
      <c r="NND52" s="39">
        <f>Time!NND20</f>
        <v>0</v>
      </c>
      <c r="NNE52" s="39">
        <f>Time!NNE20</f>
        <v>0</v>
      </c>
      <c r="NNF52" s="39">
        <f>Time!NNF20</f>
        <v>0</v>
      </c>
      <c r="NNG52" s="39">
        <f>Time!NNG20</f>
        <v>0</v>
      </c>
      <c r="NNH52" s="39">
        <f>Time!NNH20</f>
        <v>0</v>
      </c>
      <c r="NNI52" s="39">
        <f>Time!NNI20</f>
        <v>0</v>
      </c>
      <c r="NNJ52" s="39">
        <f>Time!NNJ20</f>
        <v>0</v>
      </c>
      <c r="NNK52" s="39">
        <f>Time!NNK20</f>
        <v>0</v>
      </c>
      <c r="NNL52" s="39">
        <f>Time!NNL20</f>
        <v>0</v>
      </c>
      <c r="NNM52" s="39">
        <f>Time!NNM20</f>
        <v>0</v>
      </c>
      <c r="NNN52" s="39">
        <f>Time!NNN20</f>
        <v>0</v>
      </c>
      <c r="NNO52" s="39">
        <f>Time!NNO20</f>
        <v>0</v>
      </c>
      <c r="NNP52" s="39">
        <f>Time!NNP20</f>
        <v>0</v>
      </c>
      <c r="NNQ52" s="39">
        <f>Time!NNQ20</f>
        <v>0</v>
      </c>
      <c r="NNR52" s="39">
        <f>Time!NNR20</f>
        <v>0</v>
      </c>
      <c r="NNS52" s="39">
        <f>Time!NNS20</f>
        <v>0</v>
      </c>
      <c r="NNT52" s="39">
        <f>Time!NNT20</f>
        <v>0</v>
      </c>
      <c r="NNU52" s="39">
        <f>Time!NNU20</f>
        <v>0</v>
      </c>
      <c r="NNV52" s="39">
        <f>Time!NNV20</f>
        <v>0</v>
      </c>
      <c r="NNW52" s="39">
        <f>Time!NNW20</f>
        <v>0</v>
      </c>
      <c r="NNX52" s="39">
        <f>Time!NNX20</f>
        <v>0</v>
      </c>
      <c r="NNY52" s="39">
        <f>Time!NNY20</f>
        <v>0</v>
      </c>
      <c r="NNZ52" s="39">
        <f>Time!NNZ20</f>
        <v>0</v>
      </c>
      <c r="NOA52" s="39">
        <f>Time!NOA20</f>
        <v>0</v>
      </c>
      <c r="NOB52" s="39">
        <f>Time!NOB20</f>
        <v>0</v>
      </c>
      <c r="NOC52" s="39">
        <f>Time!NOC20</f>
        <v>0</v>
      </c>
      <c r="NOD52" s="39">
        <f>Time!NOD20</f>
        <v>0</v>
      </c>
      <c r="NOE52" s="39">
        <f>Time!NOE20</f>
        <v>0</v>
      </c>
      <c r="NOF52" s="39">
        <f>Time!NOF20</f>
        <v>0</v>
      </c>
      <c r="NOG52" s="39">
        <f>Time!NOG20</f>
        <v>0</v>
      </c>
      <c r="NOH52" s="39">
        <f>Time!NOH20</f>
        <v>0</v>
      </c>
      <c r="NOI52" s="39">
        <f>Time!NOI20</f>
        <v>0</v>
      </c>
      <c r="NOJ52" s="39">
        <f>Time!NOJ20</f>
        <v>0</v>
      </c>
      <c r="NOK52" s="39">
        <f>Time!NOK20</f>
        <v>0</v>
      </c>
      <c r="NOL52" s="39">
        <f>Time!NOL20</f>
        <v>0</v>
      </c>
      <c r="NOM52" s="39">
        <f>Time!NOM20</f>
        <v>0</v>
      </c>
      <c r="NON52" s="39">
        <f>Time!NON20</f>
        <v>0</v>
      </c>
      <c r="NOO52" s="39">
        <f>Time!NOO20</f>
        <v>0</v>
      </c>
      <c r="NOP52" s="39">
        <f>Time!NOP20</f>
        <v>0</v>
      </c>
      <c r="NOQ52" s="39">
        <f>Time!NOQ20</f>
        <v>0</v>
      </c>
      <c r="NOR52" s="39">
        <f>Time!NOR20</f>
        <v>0</v>
      </c>
      <c r="NOS52" s="39">
        <f>Time!NOS20</f>
        <v>0</v>
      </c>
      <c r="NOT52" s="39">
        <f>Time!NOT20</f>
        <v>0</v>
      </c>
      <c r="NOU52" s="39">
        <f>Time!NOU20</f>
        <v>0</v>
      </c>
      <c r="NOV52" s="39">
        <f>Time!NOV20</f>
        <v>0</v>
      </c>
      <c r="NOW52" s="39">
        <f>Time!NOW20</f>
        <v>0</v>
      </c>
      <c r="NOX52" s="39">
        <f>Time!NOX20</f>
        <v>0</v>
      </c>
      <c r="NOY52" s="39">
        <f>Time!NOY20</f>
        <v>0</v>
      </c>
      <c r="NOZ52" s="39">
        <f>Time!NOZ20</f>
        <v>0</v>
      </c>
      <c r="NPA52" s="39">
        <f>Time!NPA20</f>
        <v>0</v>
      </c>
      <c r="NPB52" s="39">
        <f>Time!NPB20</f>
        <v>0</v>
      </c>
      <c r="NPC52" s="39">
        <f>Time!NPC20</f>
        <v>0</v>
      </c>
      <c r="NPD52" s="39">
        <f>Time!NPD20</f>
        <v>0</v>
      </c>
      <c r="NPE52" s="39">
        <f>Time!NPE20</f>
        <v>0</v>
      </c>
      <c r="NPF52" s="39">
        <f>Time!NPF20</f>
        <v>0</v>
      </c>
      <c r="NPG52" s="39">
        <f>Time!NPG20</f>
        <v>0</v>
      </c>
      <c r="NPH52" s="39">
        <f>Time!NPH20</f>
        <v>0</v>
      </c>
      <c r="NPI52" s="39">
        <f>Time!NPI20</f>
        <v>0</v>
      </c>
      <c r="NPJ52" s="39">
        <f>Time!NPJ20</f>
        <v>0</v>
      </c>
      <c r="NPK52" s="39">
        <f>Time!NPK20</f>
        <v>0</v>
      </c>
      <c r="NPL52" s="39">
        <f>Time!NPL20</f>
        <v>0</v>
      </c>
      <c r="NPM52" s="39">
        <f>Time!NPM20</f>
        <v>0</v>
      </c>
      <c r="NPN52" s="39">
        <f>Time!NPN20</f>
        <v>0</v>
      </c>
      <c r="NPO52" s="39">
        <f>Time!NPO20</f>
        <v>0</v>
      </c>
      <c r="NPP52" s="39">
        <f>Time!NPP20</f>
        <v>0</v>
      </c>
      <c r="NPQ52" s="39">
        <f>Time!NPQ20</f>
        <v>0</v>
      </c>
      <c r="NPR52" s="39">
        <f>Time!NPR20</f>
        <v>0</v>
      </c>
      <c r="NPS52" s="39">
        <f>Time!NPS20</f>
        <v>0</v>
      </c>
      <c r="NPT52" s="39">
        <f>Time!NPT20</f>
        <v>0</v>
      </c>
      <c r="NPU52" s="39">
        <f>Time!NPU20</f>
        <v>0</v>
      </c>
      <c r="NPV52" s="39">
        <f>Time!NPV20</f>
        <v>0</v>
      </c>
      <c r="NPW52" s="39">
        <f>Time!NPW20</f>
        <v>0</v>
      </c>
      <c r="NPX52" s="39">
        <f>Time!NPX20</f>
        <v>0</v>
      </c>
      <c r="NPY52" s="39">
        <f>Time!NPY20</f>
        <v>0</v>
      </c>
      <c r="NPZ52" s="39">
        <f>Time!NPZ20</f>
        <v>0</v>
      </c>
      <c r="NQA52" s="39">
        <f>Time!NQA20</f>
        <v>0</v>
      </c>
      <c r="NQB52" s="39">
        <f>Time!NQB20</f>
        <v>0</v>
      </c>
      <c r="NQC52" s="39">
        <f>Time!NQC20</f>
        <v>0</v>
      </c>
      <c r="NQD52" s="39">
        <f>Time!NQD20</f>
        <v>0</v>
      </c>
      <c r="NQE52" s="39">
        <f>Time!NQE20</f>
        <v>0</v>
      </c>
      <c r="NQF52" s="39">
        <f>Time!NQF20</f>
        <v>0</v>
      </c>
      <c r="NQG52" s="39">
        <f>Time!NQG20</f>
        <v>0</v>
      </c>
      <c r="NQH52" s="39">
        <f>Time!NQH20</f>
        <v>0</v>
      </c>
      <c r="NQI52" s="39">
        <f>Time!NQI20</f>
        <v>0</v>
      </c>
      <c r="NQJ52" s="39">
        <f>Time!NQJ20</f>
        <v>0</v>
      </c>
      <c r="NQK52" s="39">
        <f>Time!NQK20</f>
        <v>0</v>
      </c>
      <c r="NQL52" s="39">
        <f>Time!NQL20</f>
        <v>0</v>
      </c>
      <c r="NQM52" s="39">
        <f>Time!NQM20</f>
        <v>0</v>
      </c>
      <c r="NQN52" s="39">
        <f>Time!NQN20</f>
        <v>0</v>
      </c>
      <c r="NQO52" s="39">
        <f>Time!NQO20</f>
        <v>0</v>
      </c>
      <c r="NQP52" s="39">
        <f>Time!NQP20</f>
        <v>0</v>
      </c>
      <c r="NQQ52" s="39">
        <f>Time!NQQ20</f>
        <v>0</v>
      </c>
      <c r="NQR52" s="39">
        <f>Time!NQR20</f>
        <v>0</v>
      </c>
      <c r="NQS52" s="39">
        <f>Time!NQS20</f>
        <v>0</v>
      </c>
      <c r="NQT52" s="39">
        <f>Time!NQT20</f>
        <v>0</v>
      </c>
      <c r="NQU52" s="39">
        <f>Time!NQU20</f>
        <v>0</v>
      </c>
      <c r="NQV52" s="39">
        <f>Time!NQV20</f>
        <v>0</v>
      </c>
      <c r="NQW52" s="39">
        <f>Time!NQW20</f>
        <v>0</v>
      </c>
      <c r="NQX52" s="39">
        <f>Time!NQX20</f>
        <v>0</v>
      </c>
      <c r="NQY52" s="39">
        <f>Time!NQY20</f>
        <v>0</v>
      </c>
      <c r="NQZ52" s="39">
        <f>Time!NQZ20</f>
        <v>0</v>
      </c>
      <c r="NRA52" s="39">
        <f>Time!NRA20</f>
        <v>0</v>
      </c>
      <c r="NRB52" s="39">
        <f>Time!NRB20</f>
        <v>0</v>
      </c>
      <c r="NRC52" s="39">
        <f>Time!NRC20</f>
        <v>0</v>
      </c>
      <c r="NRD52" s="39">
        <f>Time!NRD20</f>
        <v>0</v>
      </c>
      <c r="NRE52" s="39">
        <f>Time!NRE20</f>
        <v>0</v>
      </c>
      <c r="NRF52" s="39">
        <f>Time!NRF20</f>
        <v>0</v>
      </c>
      <c r="NRG52" s="39">
        <f>Time!NRG20</f>
        <v>0</v>
      </c>
      <c r="NRH52" s="39">
        <f>Time!NRH20</f>
        <v>0</v>
      </c>
      <c r="NRI52" s="39">
        <f>Time!NRI20</f>
        <v>0</v>
      </c>
      <c r="NRJ52" s="39">
        <f>Time!NRJ20</f>
        <v>0</v>
      </c>
      <c r="NRK52" s="39">
        <f>Time!NRK20</f>
        <v>0</v>
      </c>
      <c r="NRL52" s="39">
        <f>Time!NRL20</f>
        <v>0</v>
      </c>
      <c r="NRM52" s="39">
        <f>Time!NRM20</f>
        <v>0</v>
      </c>
      <c r="NRN52" s="39">
        <f>Time!NRN20</f>
        <v>0</v>
      </c>
      <c r="NRO52" s="39">
        <f>Time!NRO20</f>
        <v>0</v>
      </c>
      <c r="NRP52" s="39">
        <f>Time!NRP20</f>
        <v>0</v>
      </c>
      <c r="NRQ52" s="39">
        <f>Time!NRQ20</f>
        <v>0</v>
      </c>
      <c r="NRR52" s="39">
        <f>Time!NRR20</f>
        <v>0</v>
      </c>
      <c r="NRS52" s="39">
        <f>Time!NRS20</f>
        <v>0</v>
      </c>
      <c r="NRT52" s="39">
        <f>Time!NRT20</f>
        <v>0</v>
      </c>
      <c r="NRU52" s="39">
        <f>Time!NRU20</f>
        <v>0</v>
      </c>
      <c r="NRV52" s="39">
        <f>Time!NRV20</f>
        <v>0</v>
      </c>
      <c r="NRW52" s="39">
        <f>Time!NRW20</f>
        <v>0</v>
      </c>
      <c r="NRX52" s="39">
        <f>Time!NRX20</f>
        <v>0</v>
      </c>
      <c r="NRY52" s="39">
        <f>Time!NRY20</f>
        <v>0</v>
      </c>
      <c r="NRZ52" s="39">
        <f>Time!NRZ20</f>
        <v>0</v>
      </c>
      <c r="NSA52" s="39">
        <f>Time!NSA20</f>
        <v>0</v>
      </c>
      <c r="NSB52" s="39">
        <f>Time!NSB20</f>
        <v>0</v>
      </c>
      <c r="NSC52" s="39">
        <f>Time!NSC20</f>
        <v>0</v>
      </c>
      <c r="NSD52" s="39">
        <f>Time!NSD20</f>
        <v>0</v>
      </c>
      <c r="NSE52" s="39">
        <f>Time!NSE20</f>
        <v>0</v>
      </c>
      <c r="NSF52" s="39">
        <f>Time!NSF20</f>
        <v>0</v>
      </c>
      <c r="NSG52" s="39">
        <f>Time!NSG20</f>
        <v>0</v>
      </c>
      <c r="NSH52" s="39">
        <f>Time!NSH20</f>
        <v>0</v>
      </c>
      <c r="NSI52" s="39">
        <f>Time!NSI20</f>
        <v>0</v>
      </c>
      <c r="NSJ52" s="39">
        <f>Time!NSJ20</f>
        <v>0</v>
      </c>
      <c r="NSK52" s="39">
        <f>Time!NSK20</f>
        <v>0</v>
      </c>
      <c r="NSL52" s="39">
        <f>Time!NSL20</f>
        <v>0</v>
      </c>
      <c r="NSM52" s="39">
        <f>Time!NSM20</f>
        <v>0</v>
      </c>
      <c r="NSN52" s="39">
        <f>Time!NSN20</f>
        <v>0</v>
      </c>
      <c r="NSO52" s="39">
        <f>Time!NSO20</f>
        <v>0</v>
      </c>
      <c r="NSP52" s="39">
        <f>Time!NSP20</f>
        <v>0</v>
      </c>
      <c r="NSQ52" s="39">
        <f>Time!NSQ20</f>
        <v>0</v>
      </c>
      <c r="NSR52" s="39">
        <f>Time!NSR20</f>
        <v>0</v>
      </c>
      <c r="NSS52" s="39">
        <f>Time!NSS20</f>
        <v>0</v>
      </c>
      <c r="NST52" s="39">
        <f>Time!NST20</f>
        <v>0</v>
      </c>
      <c r="NSU52" s="39">
        <f>Time!NSU20</f>
        <v>0</v>
      </c>
      <c r="NSV52" s="39">
        <f>Time!NSV20</f>
        <v>0</v>
      </c>
      <c r="NSW52" s="39">
        <f>Time!NSW20</f>
        <v>0</v>
      </c>
      <c r="NSX52" s="39">
        <f>Time!NSX20</f>
        <v>0</v>
      </c>
      <c r="NSY52" s="39">
        <f>Time!NSY20</f>
        <v>0</v>
      </c>
      <c r="NSZ52" s="39">
        <f>Time!NSZ20</f>
        <v>0</v>
      </c>
      <c r="NTA52" s="39">
        <f>Time!NTA20</f>
        <v>0</v>
      </c>
      <c r="NTB52" s="39">
        <f>Time!NTB20</f>
        <v>0</v>
      </c>
      <c r="NTC52" s="39">
        <f>Time!NTC20</f>
        <v>0</v>
      </c>
      <c r="NTD52" s="39">
        <f>Time!NTD20</f>
        <v>0</v>
      </c>
      <c r="NTE52" s="39">
        <f>Time!NTE20</f>
        <v>0</v>
      </c>
      <c r="NTF52" s="39">
        <f>Time!NTF20</f>
        <v>0</v>
      </c>
      <c r="NTG52" s="39">
        <f>Time!NTG20</f>
        <v>0</v>
      </c>
      <c r="NTH52" s="39">
        <f>Time!NTH20</f>
        <v>0</v>
      </c>
      <c r="NTI52" s="39">
        <f>Time!NTI20</f>
        <v>0</v>
      </c>
      <c r="NTJ52" s="39">
        <f>Time!NTJ20</f>
        <v>0</v>
      </c>
      <c r="NTK52" s="39">
        <f>Time!NTK20</f>
        <v>0</v>
      </c>
      <c r="NTL52" s="39">
        <f>Time!NTL20</f>
        <v>0</v>
      </c>
      <c r="NTM52" s="39">
        <f>Time!NTM20</f>
        <v>0</v>
      </c>
      <c r="NTN52" s="39">
        <f>Time!NTN20</f>
        <v>0</v>
      </c>
      <c r="NTO52" s="39">
        <f>Time!NTO20</f>
        <v>0</v>
      </c>
      <c r="NTP52" s="39">
        <f>Time!NTP20</f>
        <v>0</v>
      </c>
      <c r="NTQ52" s="39">
        <f>Time!NTQ20</f>
        <v>0</v>
      </c>
      <c r="NTR52" s="39">
        <f>Time!NTR20</f>
        <v>0</v>
      </c>
      <c r="NTS52" s="39">
        <f>Time!NTS20</f>
        <v>0</v>
      </c>
      <c r="NTT52" s="39">
        <f>Time!NTT20</f>
        <v>0</v>
      </c>
      <c r="NTU52" s="39">
        <f>Time!NTU20</f>
        <v>0</v>
      </c>
      <c r="NTV52" s="39">
        <f>Time!NTV20</f>
        <v>0</v>
      </c>
      <c r="NTW52" s="39">
        <f>Time!NTW20</f>
        <v>0</v>
      </c>
      <c r="NTX52" s="39">
        <f>Time!NTX20</f>
        <v>0</v>
      </c>
      <c r="NTY52" s="39">
        <f>Time!NTY20</f>
        <v>0</v>
      </c>
      <c r="NTZ52" s="39">
        <f>Time!NTZ20</f>
        <v>0</v>
      </c>
      <c r="NUA52" s="39">
        <f>Time!NUA20</f>
        <v>0</v>
      </c>
      <c r="NUB52" s="39">
        <f>Time!NUB20</f>
        <v>0</v>
      </c>
      <c r="NUC52" s="39">
        <f>Time!NUC20</f>
        <v>0</v>
      </c>
      <c r="NUD52" s="39">
        <f>Time!NUD20</f>
        <v>0</v>
      </c>
      <c r="NUE52" s="39">
        <f>Time!NUE20</f>
        <v>0</v>
      </c>
      <c r="NUF52" s="39">
        <f>Time!NUF20</f>
        <v>0</v>
      </c>
      <c r="NUG52" s="39">
        <f>Time!NUG20</f>
        <v>0</v>
      </c>
      <c r="NUH52" s="39">
        <f>Time!NUH20</f>
        <v>0</v>
      </c>
      <c r="NUI52" s="39">
        <f>Time!NUI20</f>
        <v>0</v>
      </c>
      <c r="NUJ52" s="39">
        <f>Time!NUJ20</f>
        <v>0</v>
      </c>
      <c r="NUK52" s="39">
        <f>Time!NUK20</f>
        <v>0</v>
      </c>
      <c r="NUL52" s="39">
        <f>Time!NUL20</f>
        <v>0</v>
      </c>
      <c r="NUM52" s="39">
        <f>Time!NUM20</f>
        <v>0</v>
      </c>
      <c r="NUN52" s="39">
        <f>Time!NUN20</f>
        <v>0</v>
      </c>
      <c r="NUO52" s="39">
        <f>Time!NUO20</f>
        <v>0</v>
      </c>
      <c r="NUP52" s="39">
        <f>Time!NUP20</f>
        <v>0</v>
      </c>
      <c r="NUQ52" s="39">
        <f>Time!NUQ20</f>
        <v>0</v>
      </c>
      <c r="NUR52" s="39">
        <f>Time!NUR20</f>
        <v>0</v>
      </c>
      <c r="NUS52" s="39">
        <f>Time!NUS20</f>
        <v>0</v>
      </c>
      <c r="NUT52" s="39">
        <f>Time!NUT20</f>
        <v>0</v>
      </c>
      <c r="NUU52" s="39">
        <f>Time!NUU20</f>
        <v>0</v>
      </c>
      <c r="NUV52" s="39">
        <f>Time!NUV20</f>
        <v>0</v>
      </c>
      <c r="NUW52" s="39">
        <f>Time!NUW20</f>
        <v>0</v>
      </c>
      <c r="NUX52" s="39">
        <f>Time!NUX20</f>
        <v>0</v>
      </c>
      <c r="NUY52" s="39">
        <f>Time!NUY20</f>
        <v>0</v>
      </c>
      <c r="NUZ52" s="39">
        <f>Time!NUZ20</f>
        <v>0</v>
      </c>
      <c r="NVA52" s="39">
        <f>Time!NVA20</f>
        <v>0</v>
      </c>
      <c r="NVB52" s="39">
        <f>Time!NVB20</f>
        <v>0</v>
      </c>
      <c r="NVC52" s="39">
        <f>Time!NVC20</f>
        <v>0</v>
      </c>
      <c r="NVD52" s="39">
        <f>Time!NVD20</f>
        <v>0</v>
      </c>
      <c r="NVE52" s="39">
        <f>Time!NVE20</f>
        <v>0</v>
      </c>
      <c r="NVF52" s="39">
        <f>Time!NVF20</f>
        <v>0</v>
      </c>
      <c r="NVG52" s="39">
        <f>Time!NVG20</f>
        <v>0</v>
      </c>
      <c r="NVH52" s="39">
        <f>Time!NVH20</f>
        <v>0</v>
      </c>
      <c r="NVI52" s="39">
        <f>Time!NVI20</f>
        <v>0</v>
      </c>
      <c r="NVJ52" s="39">
        <f>Time!NVJ20</f>
        <v>0</v>
      </c>
      <c r="NVK52" s="39">
        <f>Time!NVK20</f>
        <v>0</v>
      </c>
      <c r="NVL52" s="39">
        <f>Time!NVL20</f>
        <v>0</v>
      </c>
      <c r="NVM52" s="39">
        <f>Time!NVM20</f>
        <v>0</v>
      </c>
      <c r="NVN52" s="39">
        <f>Time!NVN20</f>
        <v>0</v>
      </c>
      <c r="NVO52" s="39">
        <f>Time!NVO20</f>
        <v>0</v>
      </c>
      <c r="NVP52" s="39">
        <f>Time!NVP20</f>
        <v>0</v>
      </c>
      <c r="NVQ52" s="39">
        <f>Time!NVQ20</f>
        <v>0</v>
      </c>
      <c r="NVR52" s="39">
        <f>Time!NVR20</f>
        <v>0</v>
      </c>
      <c r="NVS52" s="39">
        <f>Time!NVS20</f>
        <v>0</v>
      </c>
      <c r="NVT52" s="39">
        <f>Time!NVT20</f>
        <v>0</v>
      </c>
      <c r="NVU52" s="39">
        <f>Time!NVU20</f>
        <v>0</v>
      </c>
      <c r="NVV52" s="39">
        <f>Time!NVV20</f>
        <v>0</v>
      </c>
      <c r="NVW52" s="39">
        <f>Time!NVW20</f>
        <v>0</v>
      </c>
      <c r="NVX52" s="39">
        <f>Time!NVX20</f>
        <v>0</v>
      </c>
      <c r="NVY52" s="39">
        <f>Time!NVY20</f>
        <v>0</v>
      </c>
      <c r="NVZ52" s="39">
        <f>Time!NVZ20</f>
        <v>0</v>
      </c>
      <c r="NWA52" s="39">
        <f>Time!NWA20</f>
        <v>0</v>
      </c>
      <c r="NWB52" s="39">
        <f>Time!NWB20</f>
        <v>0</v>
      </c>
      <c r="NWC52" s="39">
        <f>Time!NWC20</f>
        <v>0</v>
      </c>
      <c r="NWD52" s="39">
        <f>Time!NWD20</f>
        <v>0</v>
      </c>
      <c r="NWE52" s="39">
        <f>Time!NWE20</f>
        <v>0</v>
      </c>
      <c r="NWF52" s="39">
        <f>Time!NWF20</f>
        <v>0</v>
      </c>
      <c r="NWG52" s="39">
        <f>Time!NWG20</f>
        <v>0</v>
      </c>
      <c r="NWH52" s="39">
        <f>Time!NWH20</f>
        <v>0</v>
      </c>
      <c r="NWI52" s="39">
        <f>Time!NWI20</f>
        <v>0</v>
      </c>
      <c r="NWJ52" s="39">
        <f>Time!NWJ20</f>
        <v>0</v>
      </c>
      <c r="NWK52" s="39">
        <f>Time!NWK20</f>
        <v>0</v>
      </c>
      <c r="NWL52" s="39">
        <f>Time!NWL20</f>
        <v>0</v>
      </c>
      <c r="NWM52" s="39">
        <f>Time!NWM20</f>
        <v>0</v>
      </c>
      <c r="NWN52" s="39">
        <f>Time!NWN20</f>
        <v>0</v>
      </c>
      <c r="NWO52" s="39">
        <f>Time!NWO20</f>
        <v>0</v>
      </c>
      <c r="NWP52" s="39">
        <f>Time!NWP20</f>
        <v>0</v>
      </c>
      <c r="NWQ52" s="39">
        <f>Time!NWQ20</f>
        <v>0</v>
      </c>
      <c r="NWR52" s="39">
        <f>Time!NWR20</f>
        <v>0</v>
      </c>
      <c r="NWS52" s="39">
        <f>Time!NWS20</f>
        <v>0</v>
      </c>
      <c r="NWT52" s="39">
        <f>Time!NWT20</f>
        <v>0</v>
      </c>
      <c r="NWU52" s="39">
        <f>Time!NWU20</f>
        <v>0</v>
      </c>
      <c r="NWV52" s="39">
        <f>Time!NWV20</f>
        <v>0</v>
      </c>
      <c r="NWW52" s="39">
        <f>Time!NWW20</f>
        <v>0</v>
      </c>
      <c r="NWX52" s="39">
        <f>Time!NWX20</f>
        <v>0</v>
      </c>
      <c r="NWY52" s="39">
        <f>Time!NWY20</f>
        <v>0</v>
      </c>
      <c r="NWZ52" s="39">
        <f>Time!NWZ20</f>
        <v>0</v>
      </c>
      <c r="NXA52" s="39">
        <f>Time!NXA20</f>
        <v>0</v>
      </c>
      <c r="NXB52" s="39">
        <f>Time!NXB20</f>
        <v>0</v>
      </c>
      <c r="NXC52" s="39">
        <f>Time!NXC20</f>
        <v>0</v>
      </c>
      <c r="NXD52" s="39">
        <f>Time!NXD20</f>
        <v>0</v>
      </c>
      <c r="NXE52" s="39">
        <f>Time!NXE20</f>
        <v>0</v>
      </c>
      <c r="NXF52" s="39">
        <f>Time!NXF20</f>
        <v>0</v>
      </c>
      <c r="NXG52" s="39">
        <f>Time!NXG20</f>
        <v>0</v>
      </c>
      <c r="NXH52" s="39">
        <f>Time!NXH20</f>
        <v>0</v>
      </c>
      <c r="NXI52" s="39">
        <f>Time!NXI20</f>
        <v>0</v>
      </c>
      <c r="NXJ52" s="39">
        <f>Time!NXJ20</f>
        <v>0</v>
      </c>
      <c r="NXK52" s="39">
        <f>Time!NXK20</f>
        <v>0</v>
      </c>
      <c r="NXL52" s="39">
        <f>Time!NXL20</f>
        <v>0</v>
      </c>
      <c r="NXM52" s="39">
        <f>Time!NXM20</f>
        <v>0</v>
      </c>
      <c r="NXN52" s="39">
        <f>Time!NXN20</f>
        <v>0</v>
      </c>
      <c r="NXO52" s="39">
        <f>Time!NXO20</f>
        <v>0</v>
      </c>
      <c r="NXP52" s="39">
        <f>Time!NXP20</f>
        <v>0</v>
      </c>
      <c r="NXQ52" s="39">
        <f>Time!NXQ20</f>
        <v>0</v>
      </c>
      <c r="NXR52" s="39">
        <f>Time!NXR20</f>
        <v>0</v>
      </c>
      <c r="NXS52" s="39">
        <f>Time!NXS20</f>
        <v>0</v>
      </c>
      <c r="NXT52" s="39">
        <f>Time!NXT20</f>
        <v>0</v>
      </c>
      <c r="NXU52" s="39">
        <f>Time!NXU20</f>
        <v>0</v>
      </c>
      <c r="NXV52" s="39">
        <f>Time!NXV20</f>
        <v>0</v>
      </c>
      <c r="NXW52" s="39">
        <f>Time!NXW20</f>
        <v>0</v>
      </c>
      <c r="NXX52" s="39">
        <f>Time!NXX20</f>
        <v>0</v>
      </c>
      <c r="NXY52" s="39">
        <f>Time!NXY20</f>
        <v>0</v>
      </c>
      <c r="NXZ52" s="39">
        <f>Time!NXZ20</f>
        <v>0</v>
      </c>
      <c r="NYA52" s="39">
        <f>Time!NYA20</f>
        <v>0</v>
      </c>
      <c r="NYB52" s="39">
        <f>Time!NYB20</f>
        <v>0</v>
      </c>
      <c r="NYC52" s="39">
        <f>Time!NYC20</f>
        <v>0</v>
      </c>
      <c r="NYD52" s="39">
        <f>Time!NYD20</f>
        <v>0</v>
      </c>
      <c r="NYE52" s="39">
        <f>Time!NYE20</f>
        <v>0</v>
      </c>
      <c r="NYF52" s="39">
        <f>Time!NYF20</f>
        <v>0</v>
      </c>
      <c r="NYG52" s="39">
        <f>Time!NYG20</f>
        <v>0</v>
      </c>
      <c r="NYH52" s="39">
        <f>Time!NYH20</f>
        <v>0</v>
      </c>
      <c r="NYI52" s="39">
        <f>Time!NYI20</f>
        <v>0</v>
      </c>
      <c r="NYJ52" s="39">
        <f>Time!NYJ20</f>
        <v>0</v>
      </c>
      <c r="NYK52" s="39">
        <f>Time!NYK20</f>
        <v>0</v>
      </c>
      <c r="NYL52" s="39">
        <f>Time!NYL20</f>
        <v>0</v>
      </c>
      <c r="NYM52" s="39">
        <f>Time!NYM20</f>
        <v>0</v>
      </c>
      <c r="NYN52" s="39">
        <f>Time!NYN20</f>
        <v>0</v>
      </c>
      <c r="NYO52" s="39">
        <f>Time!NYO20</f>
        <v>0</v>
      </c>
      <c r="NYP52" s="39">
        <f>Time!NYP20</f>
        <v>0</v>
      </c>
      <c r="NYQ52" s="39">
        <f>Time!NYQ20</f>
        <v>0</v>
      </c>
      <c r="NYR52" s="39">
        <f>Time!NYR20</f>
        <v>0</v>
      </c>
      <c r="NYS52" s="39">
        <f>Time!NYS20</f>
        <v>0</v>
      </c>
      <c r="NYT52" s="39">
        <f>Time!NYT20</f>
        <v>0</v>
      </c>
      <c r="NYU52" s="39">
        <f>Time!NYU20</f>
        <v>0</v>
      </c>
      <c r="NYV52" s="39">
        <f>Time!NYV20</f>
        <v>0</v>
      </c>
      <c r="NYW52" s="39">
        <f>Time!NYW20</f>
        <v>0</v>
      </c>
      <c r="NYX52" s="39">
        <f>Time!NYX20</f>
        <v>0</v>
      </c>
      <c r="NYY52" s="39">
        <f>Time!NYY20</f>
        <v>0</v>
      </c>
      <c r="NYZ52" s="39">
        <f>Time!NYZ20</f>
        <v>0</v>
      </c>
      <c r="NZA52" s="39">
        <f>Time!NZA20</f>
        <v>0</v>
      </c>
      <c r="NZB52" s="39">
        <f>Time!NZB20</f>
        <v>0</v>
      </c>
      <c r="NZC52" s="39">
        <f>Time!NZC20</f>
        <v>0</v>
      </c>
      <c r="NZD52" s="39">
        <f>Time!NZD20</f>
        <v>0</v>
      </c>
      <c r="NZE52" s="39">
        <f>Time!NZE20</f>
        <v>0</v>
      </c>
      <c r="NZF52" s="39">
        <f>Time!NZF20</f>
        <v>0</v>
      </c>
      <c r="NZG52" s="39">
        <f>Time!NZG20</f>
        <v>0</v>
      </c>
      <c r="NZH52" s="39">
        <f>Time!NZH20</f>
        <v>0</v>
      </c>
      <c r="NZI52" s="39">
        <f>Time!NZI20</f>
        <v>0</v>
      </c>
      <c r="NZJ52" s="39">
        <f>Time!NZJ20</f>
        <v>0</v>
      </c>
      <c r="NZK52" s="39">
        <f>Time!NZK20</f>
        <v>0</v>
      </c>
      <c r="NZL52" s="39">
        <f>Time!NZL20</f>
        <v>0</v>
      </c>
      <c r="NZM52" s="39">
        <f>Time!NZM20</f>
        <v>0</v>
      </c>
      <c r="NZN52" s="39">
        <f>Time!NZN20</f>
        <v>0</v>
      </c>
      <c r="NZO52" s="39">
        <f>Time!NZO20</f>
        <v>0</v>
      </c>
      <c r="NZP52" s="39">
        <f>Time!NZP20</f>
        <v>0</v>
      </c>
      <c r="NZQ52" s="39">
        <f>Time!NZQ20</f>
        <v>0</v>
      </c>
      <c r="NZR52" s="39">
        <f>Time!NZR20</f>
        <v>0</v>
      </c>
      <c r="NZS52" s="39">
        <f>Time!NZS20</f>
        <v>0</v>
      </c>
      <c r="NZT52" s="39">
        <f>Time!NZT20</f>
        <v>0</v>
      </c>
      <c r="NZU52" s="39">
        <f>Time!NZU20</f>
        <v>0</v>
      </c>
      <c r="NZV52" s="39">
        <f>Time!NZV20</f>
        <v>0</v>
      </c>
      <c r="NZW52" s="39">
        <f>Time!NZW20</f>
        <v>0</v>
      </c>
      <c r="NZX52" s="39">
        <f>Time!NZX20</f>
        <v>0</v>
      </c>
      <c r="NZY52" s="39">
        <f>Time!NZY20</f>
        <v>0</v>
      </c>
      <c r="NZZ52" s="39">
        <f>Time!NZZ20</f>
        <v>0</v>
      </c>
      <c r="OAA52" s="39">
        <f>Time!OAA20</f>
        <v>0</v>
      </c>
      <c r="OAB52" s="39">
        <f>Time!OAB20</f>
        <v>0</v>
      </c>
      <c r="OAC52" s="39">
        <f>Time!OAC20</f>
        <v>0</v>
      </c>
      <c r="OAD52" s="39">
        <f>Time!OAD20</f>
        <v>0</v>
      </c>
      <c r="OAE52" s="39">
        <f>Time!OAE20</f>
        <v>0</v>
      </c>
      <c r="OAF52" s="39">
        <f>Time!OAF20</f>
        <v>0</v>
      </c>
      <c r="OAG52" s="39">
        <f>Time!OAG20</f>
        <v>0</v>
      </c>
      <c r="OAH52" s="39">
        <f>Time!OAH20</f>
        <v>0</v>
      </c>
      <c r="OAI52" s="39">
        <f>Time!OAI20</f>
        <v>0</v>
      </c>
      <c r="OAJ52" s="39">
        <f>Time!OAJ20</f>
        <v>0</v>
      </c>
      <c r="OAK52" s="39">
        <f>Time!OAK20</f>
        <v>0</v>
      </c>
      <c r="OAL52" s="39">
        <f>Time!OAL20</f>
        <v>0</v>
      </c>
      <c r="OAM52" s="39">
        <f>Time!OAM20</f>
        <v>0</v>
      </c>
      <c r="OAN52" s="39">
        <f>Time!OAN20</f>
        <v>0</v>
      </c>
      <c r="OAO52" s="39">
        <f>Time!OAO20</f>
        <v>0</v>
      </c>
      <c r="OAP52" s="39">
        <f>Time!OAP20</f>
        <v>0</v>
      </c>
      <c r="OAQ52" s="39">
        <f>Time!OAQ20</f>
        <v>0</v>
      </c>
      <c r="OAR52" s="39">
        <f>Time!OAR20</f>
        <v>0</v>
      </c>
      <c r="OAS52" s="39">
        <f>Time!OAS20</f>
        <v>0</v>
      </c>
      <c r="OAT52" s="39">
        <f>Time!OAT20</f>
        <v>0</v>
      </c>
      <c r="OAU52" s="39">
        <f>Time!OAU20</f>
        <v>0</v>
      </c>
      <c r="OAV52" s="39">
        <f>Time!OAV20</f>
        <v>0</v>
      </c>
      <c r="OAW52" s="39">
        <f>Time!OAW20</f>
        <v>0</v>
      </c>
      <c r="OAX52" s="39">
        <f>Time!OAX20</f>
        <v>0</v>
      </c>
      <c r="OAY52" s="39">
        <f>Time!OAY20</f>
        <v>0</v>
      </c>
      <c r="OAZ52" s="39">
        <f>Time!OAZ20</f>
        <v>0</v>
      </c>
      <c r="OBA52" s="39">
        <f>Time!OBA20</f>
        <v>0</v>
      </c>
      <c r="OBB52" s="39">
        <f>Time!OBB20</f>
        <v>0</v>
      </c>
      <c r="OBC52" s="39">
        <f>Time!OBC20</f>
        <v>0</v>
      </c>
      <c r="OBD52" s="39">
        <f>Time!OBD20</f>
        <v>0</v>
      </c>
      <c r="OBE52" s="39">
        <f>Time!OBE20</f>
        <v>0</v>
      </c>
      <c r="OBF52" s="39">
        <f>Time!OBF20</f>
        <v>0</v>
      </c>
      <c r="OBG52" s="39">
        <f>Time!OBG20</f>
        <v>0</v>
      </c>
      <c r="OBH52" s="39">
        <f>Time!OBH20</f>
        <v>0</v>
      </c>
      <c r="OBI52" s="39">
        <f>Time!OBI20</f>
        <v>0</v>
      </c>
      <c r="OBJ52" s="39">
        <f>Time!OBJ20</f>
        <v>0</v>
      </c>
      <c r="OBK52" s="39">
        <f>Time!OBK20</f>
        <v>0</v>
      </c>
      <c r="OBL52" s="39">
        <f>Time!OBL20</f>
        <v>0</v>
      </c>
      <c r="OBM52" s="39">
        <f>Time!OBM20</f>
        <v>0</v>
      </c>
      <c r="OBN52" s="39">
        <f>Time!OBN20</f>
        <v>0</v>
      </c>
      <c r="OBO52" s="39">
        <f>Time!OBO20</f>
        <v>0</v>
      </c>
      <c r="OBP52" s="39">
        <f>Time!OBP20</f>
        <v>0</v>
      </c>
      <c r="OBQ52" s="39">
        <f>Time!OBQ20</f>
        <v>0</v>
      </c>
      <c r="OBR52" s="39">
        <f>Time!OBR20</f>
        <v>0</v>
      </c>
      <c r="OBS52" s="39">
        <f>Time!OBS20</f>
        <v>0</v>
      </c>
      <c r="OBT52" s="39">
        <f>Time!OBT20</f>
        <v>0</v>
      </c>
      <c r="OBU52" s="39">
        <f>Time!OBU20</f>
        <v>0</v>
      </c>
      <c r="OBV52" s="39">
        <f>Time!OBV20</f>
        <v>0</v>
      </c>
      <c r="OBW52" s="39">
        <f>Time!OBW20</f>
        <v>0</v>
      </c>
      <c r="OBX52" s="39">
        <f>Time!OBX20</f>
        <v>0</v>
      </c>
      <c r="OBY52" s="39">
        <f>Time!OBY20</f>
        <v>0</v>
      </c>
      <c r="OBZ52" s="39">
        <f>Time!OBZ20</f>
        <v>0</v>
      </c>
      <c r="OCA52" s="39">
        <f>Time!OCA20</f>
        <v>0</v>
      </c>
      <c r="OCB52" s="39">
        <f>Time!OCB20</f>
        <v>0</v>
      </c>
      <c r="OCC52" s="39">
        <f>Time!OCC20</f>
        <v>0</v>
      </c>
      <c r="OCD52" s="39">
        <f>Time!OCD20</f>
        <v>0</v>
      </c>
      <c r="OCE52" s="39">
        <f>Time!OCE20</f>
        <v>0</v>
      </c>
      <c r="OCF52" s="39">
        <f>Time!OCF20</f>
        <v>0</v>
      </c>
      <c r="OCG52" s="39">
        <f>Time!OCG20</f>
        <v>0</v>
      </c>
      <c r="OCH52" s="39">
        <f>Time!OCH20</f>
        <v>0</v>
      </c>
      <c r="OCI52" s="39">
        <f>Time!OCI20</f>
        <v>0</v>
      </c>
      <c r="OCJ52" s="39">
        <f>Time!OCJ20</f>
        <v>0</v>
      </c>
      <c r="OCK52" s="39">
        <f>Time!OCK20</f>
        <v>0</v>
      </c>
      <c r="OCL52" s="39">
        <f>Time!OCL20</f>
        <v>0</v>
      </c>
      <c r="OCM52" s="39">
        <f>Time!OCM20</f>
        <v>0</v>
      </c>
      <c r="OCN52" s="39">
        <f>Time!OCN20</f>
        <v>0</v>
      </c>
      <c r="OCO52" s="39">
        <f>Time!OCO20</f>
        <v>0</v>
      </c>
      <c r="OCP52" s="39">
        <f>Time!OCP20</f>
        <v>0</v>
      </c>
      <c r="OCQ52" s="39">
        <f>Time!OCQ20</f>
        <v>0</v>
      </c>
      <c r="OCR52" s="39">
        <f>Time!OCR20</f>
        <v>0</v>
      </c>
      <c r="OCS52" s="39">
        <f>Time!OCS20</f>
        <v>0</v>
      </c>
      <c r="OCT52" s="39">
        <f>Time!OCT20</f>
        <v>0</v>
      </c>
      <c r="OCU52" s="39">
        <f>Time!OCU20</f>
        <v>0</v>
      </c>
      <c r="OCV52" s="39">
        <f>Time!OCV20</f>
        <v>0</v>
      </c>
      <c r="OCW52" s="39">
        <f>Time!OCW20</f>
        <v>0</v>
      </c>
      <c r="OCX52" s="39">
        <f>Time!OCX20</f>
        <v>0</v>
      </c>
      <c r="OCY52" s="39">
        <f>Time!OCY20</f>
        <v>0</v>
      </c>
      <c r="OCZ52" s="39">
        <f>Time!OCZ20</f>
        <v>0</v>
      </c>
      <c r="ODA52" s="39">
        <f>Time!ODA20</f>
        <v>0</v>
      </c>
      <c r="ODB52" s="39">
        <f>Time!ODB20</f>
        <v>0</v>
      </c>
      <c r="ODC52" s="39">
        <f>Time!ODC20</f>
        <v>0</v>
      </c>
      <c r="ODD52" s="39">
        <f>Time!ODD20</f>
        <v>0</v>
      </c>
      <c r="ODE52" s="39">
        <f>Time!ODE20</f>
        <v>0</v>
      </c>
      <c r="ODF52" s="39">
        <f>Time!ODF20</f>
        <v>0</v>
      </c>
      <c r="ODG52" s="39">
        <f>Time!ODG20</f>
        <v>0</v>
      </c>
      <c r="ODH52" s="39">
        <f>Time!ODH20</f>
        <v>0</v>
      </c>
      <c r="ODI52" s="39">
        <f>Time!ODI20</f>
        <v>0</v>
      </c>
      <c r="ODJ52" s="39">
        <f>Time!ODJ20</f>
        <v>0</v>
      </c>
      <c r="ODK52" s="39">
        <f>Time!ODK20</f>
        <v>0</v>
      </c>
      <c r="ODL52" s="39">
        <f>Time!ODL20</f>
        <v>0</v>
      </c>
      <c r="ODM52" s="39">
        <f>Time!ODM20</f>
        <v>0</v>
      </c>
      <c r="ODN52" s="39">
        <f>Time!ODN20</f>
        <v>0</v>
      </c>
      <c r="ODO52" s="39">
        <f>Time!ODO20</f>
        <v>0</v>
      </c>
      <c r="ODP52" s="39">
        <f>Time!ODP20</f>
        <v>0</v>
      </c>
      <c r="ODQ52" s="39">
        <f>Time!ODQ20</f>
        <v>0</v>
      </c>
      <c r="ODR52" s="39">
        <f>Time!ODR20</f>
        <v>0</v>
      </c>
      <c r="ODS52" s="39">
        <f>Time!ODS20</f>
        <v>0</v>
      </c>
      <c r="ODT52" s="39">
        <f>Time!ODT20</f>
        <v>0</v>
      </c>
      <c r="ODU52" s="39">
        <f>Time!ODU20</f>
        <v>0</v>
      </c>
      <c r="ODV52" s="39">
        <f>Time!ODV20</f>
        <v>0</v>
      </c>
      <c r="ODW52" s="39">
        <f>Time!ODW20</f>
        <v>0</v>
      </c>
      <c r="ODX52" s="39">
        <f>Time!ODX20</f>
        <v>0</v>
      </c>
      <c r="ODY52" s="39">
        <f>Time!ODY20</f>
        <v>0</v>
      </c>
      <c r="ODZ52" s="39">
        <f>Time!ODZ20</f>
        <v>0</v>
      </c>
      <c r="OEA52" s="39">
        <f>Time!OEA20</f>
        <v>0</v>
      </c>
      <c r="OEB52" s="39">
        <f>Time!OEB20</f>
        <v>0</v>
      </c>
      <c r="OEC52" s="39">
        <f>Time!OEC20</f>
        <v>0</v>
      </c>
      <c r="OED52" s="39">
        <f>Time!OED20</f>
        <v>0</v>
      </c>
      <c r="OEE52" s="39">
        <f>Time!OEE20</f>
        <v>0</v>
      </c>
      <c r="OEF52" s="39">
        <f>Time!OEF20</f>
        <v>0</v>
      </c>
      <c r="OEG52" s="39">
        <f>Time!OEG20</f>
        <v>0</v>
      </c>
      <c r="OEH52" s="39">
        <f>Time!OEH20</f>
        <v>0</v>
      </c>
      <c r="OEI52" s="39">
        <f>Time!OEI20</f>
        <v>0</v>
      </c>
      <c r="OEJ52" s="39">
        <f>Time!OEJ20</f>
        <v>0</v>
      </c>
      <c r="OEK52" s="39">
        <f>Time!OEK20</f>
        <v>0</v>
      </c>
      <c r="OEL52" s="39">
        <f>Time!OEL20</f>
        <v>0</v>
      </c>
      <c r="OEM52" s="39">
        <f>Time!OEM20</f>
        <v>0</v>
      </c>
      <c r="OEN52" s="39">
        <f>Time!OEN20</f>
        <v>0</v>
      </c>
      <c r="OEO52" s="39">
        <f>Time!OEO20</f>
        <v>0</v>
      </c>
      <c r="OEP52" s="39">
        <f>Time!OEP20</f>
        <v>0</v>
      </c>
      <c r="OEQ52" s="39">
        <f>Time!OEQ20</f>
        <v>0</v>
      </c>
      <c r="OER52" s="39">
        <f>Time!OER20</f>
        <v>0</v>
      </c>
      <c r="OES52" s="39">
        <f>Time!OES20</f>
        <v>0</v>
      </c>
      <c r="OET52" s="39">
        <f>Time!OET20</f>
        <v>0</v>
      </c>
      <c r="OEU52" s="39">
        <f>Time!OEU20</f>
        <v>0</v>
      </c>
      <c r="OEV52" s="39">
        <f>Time!OEV20</f>
        <v>0</v>
      </c>
      <c r="OEW52" s="39">
        <f>Time!OEW20</f>
        <v>0</v>
      </c>
      <c r="OEX52" s="39">
        <f>Time!OEX20</f>
        <v>0</v>
      </c>
      <c r="OEY52" s="39">
        <f>Time!OEY20</f>
        <v>0</v>
      </c>
      <c r="OEZ52" s="39">
        <f>Time!OEZ20</f>
        <v>0</v>
      </c>
      <c r="OFA52" s="39">
        <f>Time!OFA20</f>
        <v>0</v>
      </c>
      <c r="OFB52" s="39">
        <f>Time!OFB20</f>
        <v>0</v>
      </c>
      <c r="OFC52" s="39">
        <f>Time!OFC20</f>
        <v>0</v>
      </c>
      <c r="OFD52" s="39">
        <f>Time!OFD20</f>
        <v>0</v>
      </c>
      <c r="OFE52" s="39">
        <f>Time!OFE20</f>
        <v>0</v>
      </c>
      <c r="OFF52" s="39">
        <f>Time!OFF20</f>
        <v>0</v>
      </c>
      <c r="OFG52" s="39">
        <f>Time!OFG20</f>
        <v>0</v>
      </c>
      <c r="OFH52" s="39">
        <f>Time!OFH20</f>
        <v>0</v>
      </c>
      <c r="OFI52" s="39">
        <f>Time!OFI20</f>
        <v>0</v>
      </c>
      <c r="OFJ52" s="39">
        <f>Time!OFJ20</f>
        <v>0</v>
      </c>
      <c r="OFK52" s="39">
        <f>Time!OFK20</f>
        <v>0</v>
      </c>
      <c r="OFL52" s="39">
        <f>Time!OFL20</f>
        <v>0</v>
      </c>
      <c r="OFM52" s="39">
        <f>Time!OFM20</f>
        <v>0</v>
      </c>
      <c r="OFN52" s="39">
        <f>Time!OFN20</f>
        <v>0</v>
      </c>
      <c r="OFO52" s="39">
        <f>Time!OFO20</f>
        <v>0</v>
      </c>
      <c r="OFP52" s="39">
        <f>Time!OFP20</f>
        <v>0</v>
      </c>
      <c r="OFQ52" s="39">
        <f>Time!OFQ20</f>
        <v>0</v>
      </c>
      <c r="OFR52" s="39">
        <f>Time!OFR20</f>
        <v>0</v>
      </c>
      <c r="OFS52" s="39">
        <f>Time!OFS20</f>
        <v>0</v>
      </c>
      <c r="OFT52" s="39">
        <f>Time!OFT20</f>
        <v>0</v>
      </c>
      <c r="OFU52" s="39">
        <f>Time!OFU20</f>
        <v>0</v>
      </c>
      <c r="OFV52" s="39">
        <f>Time!OFV20</f>
        <v>0</v>
      </c>
      <c r="OFW52" s="39">
        <f>Time!OFW20</f>
        <v>0</v>
      </c>
      <c r="OFX52" s="39">
        <f>Time!OFX20</f>
        <v>0</v>
      </c>
      <c r="OFY52" s="39">
        <f>Time!OFY20</f>
        <v>0</v>
      </c>
      <c r="OFZ52" s="39">
        <f>Time!OFZ20</f>
        <v>0</v>
      </c>
      <c r="OGA52" s="39">
        <f>Time!OGA20</f>
        <v>0</v>
      </c>
      <c r="OGB52" s="39">
        <f>Time!OGB20</f>
        <v>0</v>
      </c>
      <c r="OGC52" s="39">
        <f>Time!OGC20</f>
        <v>0</v>
      </c>
      <c r="OGD52" s="39">
        <f>Time!OGD20</f>
        <v>0</v>
      </c>
      <c r="OGE52" s="39">
        <f>Time!OGE20</f>
        <v>0</v>
      </c>
      <c r="OGF52" s="39">
        <f>Time!OGF20</f>
        <v>0</v>
      </c>
      <c r="OGG52" s="39">
        <f>Time!OGG20</f>
        <v>0</v>
      </c>
      <c r="OGH52" s="39">
        <f>Time!OGH20</f>
        <v>0</v>
      </c>
      <c r="OGI52" s="39">
        <f>Time!OGI20</f>
        <v>0</v>
      </c>
      <c r="OGJ52" s="39">
        <f>Time!OGJ20</f>
        <v>0</v>
      </c>
      <c r="OGK52" s="39">
        <f>Time!OGK20</f>
        <v>0</v>
      </c>
      <c r="OGL52" s="39">
        <f>Time!OGL20</f>
        <v>0</v>
      </c>
      <c r="OGM52" s="39">
        <f>Time!OGM20</f>
        <v>0</v>
      </c>
      <c r="OGN52" s="39">
        <f>Time!OGN20</f>
        <v>0</v>
      </c>
      <c r="OGO52" s="39">
        <f>Time!OGO20</f>
        <v>0</v>
      </c>
      <c r="OGP52" s="39">
        <f>Time!OGP20</f>
        <v>0</v>
      </c>
      <c r="OGQ52" s="39">
        <f>Time!OGQ20</f>
        <v>0</v>
      </c>
      <c r="OGR52" s="39">
        <f>Time!OGR20</f>
        <v>0</v>
      </c>
      <c r="OGS52" s="39">
        <f>Time!OGS20</f>
        <v>0</v>
      </c>
      <c r="OGT52" s="39">
        <f>Time!OGT20</f>
        <v>0</v>
      </c>
      <c r="OGU52" s="39">
        <f>Time!OGU20</f>
        <v>0</v>
      </c>
      <c r="OGV52" s="39">
        <f>Time!OGV20</f>
        <v>0</v>
      </c>
      <c r="OGW52" s="39">
        <f>Time!OGW20</f>
        <v>0</v>
      </c>
      <c r="OGX52" s="39">
        <f>Time!OGX20</f>
        <v>0</v>
      </c>
      <c r="OGY52" s="39">
        <f>Time!OGY20</f>
        <v>0</v>
      </c>
      <c r="OGZ52" s="39">
        <f>Time!OGZ20</f>
        <v>0</v>
      </c>
      <c r="OHA52" s="39">
        <f>Time!OHA20</f>
        <v>0</v>
      </c>
      <c r="OHB52" s="39">
        <f>Time!OHB20</f>
        <v>0</v>
      </c>
      <c r="OHC52" s="39">
        <f>Time!OHC20</f>
        <v>0</v>
      </c>
      <c r="OHD52" s="39">
        <f>Time!OHD20</f>
        <v>0</v>
      </c>
      <c r="OHE52" s="39">
        <f>Time!OHE20</f>
        <v>0</v>
      </c>
      <c r="OHF52" s="39">
        <f>Time!OHF20</f>
        <v>0</v>
      </c>
      <c r="OHG52" s="39">
        <f>Time!OHG20</f>
        <v>0</v>
      </c>
      <c r="OHH52" s="39">
        <f>Time!OHH20</f>
        <v>0</v>
      </c>
      <c r="OHI52" s="39">
        <f>Time!OHI20</f>
        <v>0</v>
      </c>
      <c r="OHJ52" s="39">
        <f>Time!OHJ20</f>
        <v>0</v>
      </c>
      <c r="OHK52" s="39">
        <f>Time!OHK20</f>
        <v>0</v>
      </c>
      <c r="OHL52" s="39">
        <f>Time!OHL20</f>
        <v>0</v>
      </c>
      <c r="OHM52" s="39">
        <f>Time!OHM20</f>
        <v>0</v>
      </c>
      <c r="OHN52" s="39">
        <f>Time!OHN20</f>
        <v>0</v>
      </c>
      <c r="OHO52" s="39">
        <f>Time!OHO20</f>
        <v>0</v>
      </c>
      <c r="OHP52" s="39">
        <f>Time!OHP20</f>
        <v>0</v>
      </c>
      <c r="OHQ52" s="39">
        <f>Time!OHQ20</f>
        <v>0</v>
      </c>
      <c r="OHR52" s="39">
        <f>Time!OHR20</f>
        <v>0</v>
      </c>
      <c r="OHS52" s="39">
        <f>Time!OHS20</f>
        <v>0</v>
      </c>
      <c r="OHT52" s="39">
        <f>Time!OHT20</f>
        <v>0</v>
      </c>
      <c r="OHU52" s="39">
        <f>Time!OHU20</f>
        <v>0</v>
      </c>
      <c r="OHV52" s="39">
        <f>Time!OHV20</f>
        <v>0</v>
      </c>
      <c r="OHW52" s="39">
        <f>Time!OHW20</f>
        <v>0</v>
      </c>
      <c r="OHX52" s="39">
        <f>Time!OHX20</f>
        <v>0</v>
      </c>
      <c r="OHY52" s="39">
        <f>Time!OHY20</f>
        <v>0</v>
      </c>
      <c r="OHZ52" s="39">
        <f>Time!OHZ20</f>
        <v>0</v>
      </c>
      <c r="OIA52" s="39">
        <f>Time!OIA20</f>
        <v>0</v>
      </c>
      <c r="OIB52" s="39">
        <f>Time!OIB20</f>
        <v>0</v>
      </c>
      <c r="OIC52" s="39">
        <f>Time!OIC20</f>
        <v>0</v>
      </c>
      <c r="OID52" s="39">
        <f>Time!OID20</f>
        <v>0</v>
      </c>
      <c r="OIE52" s="39">
        <f>Time!OIE20</f>
        <v>0</v>
      </c>
      <c r="OIF52" s="39">
        <f>Time!OIF20</f>
        <v>0</v>
      </c>
      <c r="OIG52" s="39">
        <f>Time!OIG20</f>
        <v>0</v>
      </c>
      <c r="OIH52" s="39">
        <f>Time!OIH20</f>
        <v>0</v>
      </c>
      <c r="OII52" s="39">
        <f>Time!OII20</f>
        <v>0</v>
      </c>
      <c r="OIJ52" s="39">
        <f>Time!OIJ20</f>
        <v>0</v>
      </c>
      <c r="OIK52" s="39">
        <f>Time!OIK20</f>
        <v>0</v>
      </c>
      <c r="OIL52" s="39">
        <f>Time!OIL20</f>
        <v>0</v>
      </c>
      <c r="OIM52" s="39">
        <f>Time!OIM20</f>
        <v>0</v>
      </c>
      <c r="OIN52" s="39">
        <f>Time!OIN20</f>
        <v>0</v>
      </c>
      <c r="OIO52" s="39">
        <f>Time!OIO20</f>
        <v>0</v>
      </c>
      <c r="OIP52" s="39">
        <f>Time!OIP20</f>
        <v>0</v>
      </c>
      <c r="OIQ52" s="39">
        <f>Time!OIQ20</f>
        <v>0</v>
      </c>
      <c r="OIR52" s="39">
        <f>Time!OIR20</f>
        <v>0</v>
      </c>
      <c r="OIS52" s="39">
        <f>Time!OIS20</f>
        <v>0</v>
      </c>
      <c r="OIT52" s="39">
        <f>Time!OIT20</f>
        <v>0</v>
      </c>
      <c r="OIU52" s="39">
        <f>Time!OIU20</f>
        <v>0</v>
      </c>
      <c r="OIV52" s="39">
        <f>Time!OIV20</f>
        <v>0</v>
      </c>
      <c r="OIW52" s="39">
        <f>Time!OIW20</f>
        <v>0</v>
      </c>
      <c r="OIX52" s="39">
        <f>Time!OIX20</f>
        <v>0</v>
      </c>
      <c r="OIY52" s="39">
        <f>Time!OIY20</f>
        <v>0</v>
      </c>
      <c r="OIZ52" s="39">
        <f>Time!OIZ20</f>
        <v>0</v>
      </c>
      <c r="OJA52" s="39">
        <f>Time!OJA20</f>
        <v>0</v>
      </c>
      <c r="OJB52" s="39">
        <f>Time!OJB20</f>
        <v>0</v>
      </c>
      <c r="OJC52" s="39">
        <f>Time!OJC20</f>
        <v>0</v>
      </c>
      <c r="OJD52" s="39">
        <f>Time!OJD20</f>
        <v>0</v>
      </c>
      <c r="OJE52" s="39">
        <f>Time!OJE20</f>
        <v>0</v>
      </c>
      <c r="OJF52" s="39">
        <f>Time!OJF20</f>
        <v>0</v>
      </c>
      <c r="OJG52" s="39">
        <f>Time!OJG20</f>
        <v>0</v>
      </c>
      <c r="OJH52" s="39">
        <f>Time!OJH20</f>
        <v>0</v>
      </c>
      <c r="OJI52" s="39">
        <f>Time!OJI20</f>
        <v>0</v>
      </c>
      <c r="OJJ52" s="39">
        <f>Time!OJJ20</f>
        <v>0</v>
      </c>
      <c r="OJK52" s="39">
        <f>Time!OJK20</f>
        <v>0</v>
      </c>
      <c r="OJL52" s="39">
        <f>Time!OJL20</f>
        <v>0</v>
      </c>
      <c r="OJM52" s="39">
        <f>Time!OJM20</f>
        <v>0</v>
      </c>
      <c r="OJN52" s="39">
        <f>Time!OJN20</f>
        <v>0</v>
      </c>
      <c r="OJO52" s="39">
        <f>Time!OJO20</f>
        <v>0</v>
      </c>
      <c r="OJP52" s="39">
        <f>Time!OJP20</f>
        <v>0</v>
      </c>
      <c r="OJQ52" s="39">
        <f>Time!OJQ20</f>
        <v>0</v>
      </c>
      <c r="OJR52" s="39">
        <f>Time!OJR20</f>
        <v>0</v>
      </c>
      <c r="OJS52" s="39">
        <f>Time!OJS20</f>
        <v>0</v>
      </c>
      <c r="OJT52" s="39">
        <f>Time!OJT20</f>
        <v>0</v>
      </c>
      <c r="OJU52" s="39">
        <f>Time!OJU20</f>
        <v>0</v>
      </c>
      <c r="OJV52" s="39">
        <f>Time!OJV20</f>
        <v>0</v>
      </c>
      <c r="OJW52" s="39">
        <f>Time!OJW20</f>
        <v>0</v>
      </c>
      <c r="OJX52" s="39">
        <f>Time!OJX20</f>
        <v>0</v>
      </c>
      <c r="OJY52" s="39">
        <f>Time!OJY20</f>
        <v>0</v>
      </c>
      <c r="OJZ52" s="39">
        <f>Time!OJZ20</f>
        <v>0</v>
      </c>
      <c r="OKA52" s="39">
        <f>Time!OKA20</f>
        <v>0</v>
      </c>
      <c r="OKB52" s="39">
        <f>Time!OKB20</f>
        <v>0</v>
      </c>
      <c r="OKC52" s="39">
        <f>Time!OKC20</f>
        <v>0</v>
      </c>
      <c r="OKD52" s="39">
        <f>Time!OKD20</f>
        <v>0</v>
      </c>
      <c r="OKE52" s="39">
        <f>Time!OKE20</f>
        <v>0</v>
      </c>
      <c r="OKF52" s="39">
        <f>Time!OKF20</f>
        <v>0</v>
      </c>
      <c r="OKG52" s="39">
        <f>Time!OKG20</f>
        <v>0</v>
      </c>
      <c r="OKH52" s="39">
        <f>Time!OKH20</f>
        <v>0</v>
      </c>
      <c r="OKI52" s="39">
        <f>Time!OKI20</f>
        <v>0</v>
      </c>
      <c r="OKJ52" s="39">
        <f>Time!OKJ20</f>
        <v>0</v>
      </c>
      <c r="OKK52" s="39">
        <f>Time!OKK20</f>
        <v>0</v>
      </c>
      <c r="OKL52" s="39">
        <f>Time!OKL20</f>
        <v>0</v>
      </c>
      <c r="OKM52" s="39">
        <f>Time!OKM20</f>
        <v>0</v>
      </c>
      <c r="OKN52" s="39">
        <f>Time!OKN20</f>
        <v>0</v>
      </c>
      <c r="OKO52" s="39">
        <f>Time!OKO20</f>
        <v>0</v>
      </c>
      <c r="OKP52" s="39">
        <f>Time!OKP20</f>
        <v>0</v>
      </c>
      <c r="OKQ52" s="39">
        <f>Time!OKQ20</f>
        <v>0</v>
      </c>
      <c r="OKR52" s="39">
        <f>Time!OKR20</f>
        <v>0</v>
      </c>
      <c r="OKS52" s="39">
        <f>Time!OKS20</f>
        <v>0</v>
      </c>
      <c r="OKT52" s="39">
        <f>Time!OKT20</f>
        <v>0</v>
      </c>
      <c r="OKU52" s="39">
        <f>Time!OKU20</f>
        <v>0</v>
      </c>
      <c r="OKV52" s="39">
        <f>Time!OKV20</f>
        <v>0</v>
      </c>
      <c r="OKW52" s="39">
        <f>Time!OKW20</f>
        <v>0</v>
      </c>
      <c r="OKX52" s="39">
        <f>Time!OKX20</f>
        <v>0</v>
      </c>
      <c r="OKY52" s="39">
        <f>Time!OKY20</f>
        <v>0</v>
      </c>
      <c r="OKZ52" s="39">
        <f>Time!OKZ20</f>
        <v>0</v>
      </c>
      <c r="OLA52" s="39">
        <f>Time!OLA20</f>
        <v>0</v>
      </c>
      <c r="OLB52" s="39">
        <f>Time!OLB20</f>
        <v>0</v>
      </c>
      <c r="OLC52" s="39">
        <f>Time!OLC20</f>
        <v>0</v>
      </c>
      <c r="OLD52" s="39">
        <f>Time!OLD20</f>
        <v>0</v>
      </c>
      <c r="OLE52" s="39">
        <f>Time!OLE20</f>
        <v>0</v>
      </c>
      <c r="OLF52" s="39">
        <f>Time!OLF20</f>
        <v>0</v>
      </c>
      <c r="OLG52" s="39">
        <f>Time!OLG20</f>
        <v>0</v>
      </c>
      <c r="OLH52" s="39">
        <f>Time!OLH20</f>
        <v>0</v>
      </c>
      <c r="OLI52" s="39">
        <f>Time!OLI20</f>
        <v>0</v>
      </c>
      <c r="OLJ52" s="39">
        <f>Time!OLJ20</f>
        <v>0</v>
      </c>
      <c r="OLK52" s="39">
        <f>Time!OLK20</f>
        <v>0</v>
      </c>
      <c r="OLL52" s="39">
        <f>Time!OLL20</f>
        <v>0</v>
      </c>
      <c r="OLM52" s="39">
        <f>Time!OLM20</f>
        <v>0</v>
      </c>
      <c r="OLN52" s="39">
        <f>Time!OLN20</f>
        <v>0</v>
      </c>
      <c r="OLO52" s="39">
        <f>Time!OLO20</f>
        <v>0</v>
      </c>
      <c r="OLP52" s="39">
        <f>Time!OLP20</f>
        <v>0</v>
      </c>
      <c r="OLQ52" s="39">
        <f>Time!OLQ20</f>
        <v>0</v>
      </c>
      <c r="OLR52" s="39">
        <f>Time!OLR20</f>
        <v>0</v>
      </c>
      <c r="OLS52" s="39">
        <f>Time!OLS20</f>
        <v>0</v>
      </c>
      <c r="OLT52" s="39">
        <f>Time!OLT20</f>
        <v>0</v>
      </c>
      <c r="OLU52" s="39">
        <f>Time!OLU20</f>
        <v>0</v>
      </c>
      <c r="OLV52" s="39">
        <f>Time!OLV20</f>
        <v>0</v>
      </c>
      <c r="OLW52" s="39">
        <f>Time!OLW20</f>
        <v>0</v>
      </c>
      <c r="OLX52" s="39">
        <f>Time!OLX20</f>
        <v>0</v>
      </c>
      <c r="OLY52" s="39">
        <f>Time!OLY20</f>
        <v>0</v>
      </c>
      <c r="OLZ52" s="39">
        <f>Time!OLZ20</f>
        <v>0</v>
      </c>
      <c r="OMA52" s="39">
        <f>Time!OMA20</f>
        <v>0</v>
      </c>
      <c r="OMB52" s="39">
        <f>Time!OMB20</f>
        <v>0</v>
      </c>
      <c r="OMC52" s="39">
        <f>Time!OMC20</f>
        <v>0</v>
      </c>
      <c r="OMD52" s="39">
        <f>Time!OMD20</f>
        <v>0</v>
      </c>
      <c r="OME52" s="39">
        <f>Time!OME20</f>
        <v>0</v>
      </c>
      <c r="OMF52" s="39">
        <f>Time!OMF20</f>
        <v>0</v>
      </c>
      <c r="OMG52" s="39">
        <f>Time!OMG20</f>
        <v>0</v>
      </c>
      <c r="OMH52" s="39">
        <f>Time!OMH20</f>
        <v>0</v>
      </c>
      <c r="OMI52" s="39">
        <f>Time!OMI20</f>
        <v>0</v>
      </c>
      <c r="OMJ52" s="39">
        <f>Time!OMJ20</f>
        <v>0</v>
      </c>
      <c r="OMK52" s="39">
        <f>Time!OMK20</f>
        <v>0</v>
      </c>
      <c r="OML52" s="39">
        <f>Time!OML20</f>
        <v>0</v>
      </c>
      <c r="OMM52" s="39">
        <f>Time!OMM20</f>
        <v>0</v>
      </c>
      <c r="OMN52" s="39">
        <f>Time!OMN20</f>
        <v>0</v>
      </c>
      <c r="OMO52" s="39">
        <f>Time!OMO20</f>
        <v>0</v>
      </c>
      <c r="OMP52" s="39">
        <f>Time!OMP20</f>
        <v>0</v>
      </c>
      <c r="OMQ52" s="39">
        <f>Time!OMQ20</f>
        <v>0</v>
      </c>
      <c r="OMR52" s="39">
        <f>Time!OMR20</f>
        <v>0</v>
      </c>
      <c r="OMS52" s="39">
        <f>Time!OMS20</f>
        <v>0</v>
      </c>
      <c r="OMT52" s="39">
        <f>Time!OMT20</f>
        <v>0</v>
      </c>
      <c r="OMU52" s="39">
        <f>Time!OMU20</f>
        <v>0</v>
      </c>
      <c r="OMV52" s="39">
        <f>Time!OMV20</f>
        <v>0</v>
      </c>
      <c r="OMW52" s="39">
        <f>Time!OMW20</f>
        <v>0</v>
      </c>
      <c r="OMX52" s="39">
        <f>Time!OMX20</f>
        <v>0</v>
      </c>
      <c r="OMY52" s="39">
        <f>Time!OMY20</f>
        <v>0</v>
      </c>
      <c r="OMZ52" s="39">
        <f>Time!OMZ20</f>
        <v>0</v>
      </c>
      <c r="ONA52" s="39">
        <f>Time!ONA20</f>
        <v>0</v>
      </c>
      <c r="ONB52" s="39">
        <f>Time!ONB20</f>
        <v>0</v>
      </c>
      <c r="ONC52" s="39">
        <f>Time!ONC20</f>
        <v>0</v>
      </c>
      <c r="OND52" s="39">
        <f>Time!OND20</f>
        <v>0</v>
      </c>
      <c r="ONE52" s="39">
        <f>Time!ONE20</f>
        <v>0</v>
      </c>
      <c r="ONF52" s="39">
        <f>Time!ONF20</f>
        <v>0</v>
      </c>
      <c r="ONG52" s="39">
        <f>Time!ONG20</f>
        <v>0</v>
      </c>
      <c r="ONH52" s="39">
        <f>Time!ONH20</f>
        <v>0</v>
      </c>
      <c r="ONI52" s="39">
        <f>Time!ONI20</f>
        <v>0</v>
      </c>
      <c r="ONJ52" s="39">
        <f>Time!ONJ20</f>
        <v>0</v>
      </c>
      <c r="ONK52" s="39">
        <f>Time!ONK20</f>
        <v>0</v>
      </c>
      <c r="ONL52" s="39">
        <f>Time!ONL20</f>
        <v>0</v>
      </c>
      <c r="ONM52" s="39">
        <f>Time!ONM20</f>
        <v>0</v>
      </c>
      <c r="ONN52" s="39">
        <f>Time!ONN20</f>
        <v>0</v>
      </c>
      <c r="ONO52" s="39">
        <f>Time!ONO20</f>
        <v>0</v>
      </c>
      <c r="ONP52" s="39">
        <f>Time!ONP20</f>
        <v>0</v>
      </c>
      <c r="ONQ52" s="39">
        <f>Time!ONQ20</f>
        <v>0</v>
      </c>
      <c r="ONR52" s="39">
        <f>Time!ONR20</f>
        <v>0</v>
      </c>
      <c r="ONS52" s="39">
        <f>Time!ONS20</f>
        <v>0</v>
      </c>
      <c r="ONT52" s="39">
        <f>Time!ONT20</f>
        <v>0</v>
      </c>
      <c r="ONU52" s="39">
        <f>Time!ONU20</f>
        <v>0</v>
      </c>
      <c r="ONV52" s="39">
        <f>Time!ONV20</f>
        <v>0</v>
      </c>
      <c r="ONW52" s="39">
        <f>Time!ONW20</f>
        <v>0</v>
      </c>
      <c r="ONX52" s="39">
        <f>Time!ONX20</f>
        <v>0</v>
      </c>
      <c r="ONY52" s="39">
        <f>Time!ONY20</f>
        <v>0</v>
      </c>
      <c r="ONZ52" s="39">
        <f>Time!ONZ20</f>
        <v>0</v>
      </c>
      <c r="OOA52" s="39">
        <f>Time!OOA20</f>
        <v>0</v>
      </c>
      <c r="OOB52" s="39">
        <f>Time!OOB20</f>
        <v>0</v>
      </c>
      <c r="OOC52" s="39">
        <f>Time!OOC20</f>
        <v>0</v>
      </c>
      <c r="OOD52" s="39">
        <f>Time!OOD20</f>
        <v>0</v>
      </c>
      <c r="OOE52" s="39">
        <f>Time!OOE20</f>
        <v>0</v>
      </c>
      <c r="OOF52" s="39">
        <f>Time!OOF20</f>
        <v>0</v>
      </c>
      <c r="OOG52" s="39">
        <f>Time!OOG20</f>
        <v>0</v>
      </c>
      <c r="OOH52" s="39">
        <f>Time!OOH20</f>
        <v>0</v>
      </c>
      <c r="OOI52" s="39">
        <f>Time!OOI20</f>
        <v>0</v>
      </c>
      <c r="OOJ52" s="39">
        <f>Time!OOJ20</f>
        <v>0</v>
      </c>
      <c r="OOK52" s="39">
        <f>Time!OOK20</f>
        <v>0</v>
      </c>
      <c r="OOL52" s="39">
        <f>Time!OOL20</f>
        <v>0</v>
      </c>
      <c r="OOM52" s="39">
        <f>Time!OOM20</f>
        <v>0</v>
      </c>
      <c r="OON52" s="39">
        <f>Time!OON20</f>
        <v>0</v>
      </c>
      <c r="OOO52" s="39">
        <f>Time!OOO20</f>
        <v>0</v>
      </c>
      <c r="OOP52" s="39">
        <f>Time!OOP20</f>
        <v>0</v>
      </c>
      <c r="OOQ52" s="39">
        <f>Time!OOQ20</f>
        <v>0</v>
      </c>
      <c r="OOR52" s="39">
        <f>Time!OOR20</f>
        <v>0</v>
      </c>
      <c r="OOS52" s="39">
        <f>Time!OOS20</f>
        <v>0</v>
      </c>
      <c r="OOT52" s="39">
        <f>Time!OOT20</f>
        <v>0</v>
      </c>
      <c r="OOU52" s="39">
        <f>Time!OOU20</f>
        <v>0</v>
      </c>
      <c r="OOV52" s="39">
        <f>Time!OOV20</f>
        <v>0</v>
      </c>
      <c r="OOW52" s="39">
        <f>Time!OOW20</f>
        <v>0</v>
      </c>
      <c r="OOX52" s="39">
        <f>Time!OOX20</f>
        <v>0</v>
      </c>
      <c r="OOY52" s="39">
        <f>Time!OOY20</f>
        <v>0</v>
      </c>
      <c r="OOZ52" s="39">
        <f>Time!OOZ20</f>
        <v>0</v>
      </c>
      <c r="OPA52" s="39">
        <f>Time!OPA20</f>
        <v>0</v>
      </c>
      <c r="OPB52" s="39">
        <f>Time!OPB20</f>
        <v>0</v>
      </c>
      <c r="OPC52" s="39">
        <f>Time!OPC20</f>
        <v>0</v>
      </c>
      <c r="OPD52" s="39">
        <f>Time!OPD20</f>
        <v>0</v>
      </c>
      <c r="OPE52" s="39">
        <f>Time!OPE20</f>
        <v>0</v>
      </c>
      <c r="OPF52" s="39">
        <f>Time!OPF20</f>
        <v>0</v>
      </c>
      <c r="OPG52" s="39">
        <f>Time!OPG20</f>
        <v>0</v>
      </c>
      <c r="OPH52" s="39">
        <f>Time!OPH20</f>
        <v>0</v>
      </c>
      <c r="OPI52" s="39">
        <f>Time!OPI20</f>
        <v>0</v>
      </c>
      <c r="OPJ52" s="39">
        <f>Time!OPJ20</f>
        <v>0</v>
      </c>
      <c r="OPK52" s="39">
        <f>Time!OPK20</f>
        <v>0</v>
      </c>
      <c r="OPL52" s="39">
        <f>Time!OPL20</f>
        <v>0</v>
      </c>
      <c r="OPM52" s="39">
        <f>Time!OPM20</f>
        <v>0</v>
      </c>
      <c r="OPN52" s="39">
        <f>Time!OPN20</f>
        <v>0</v>
      </c>
      <c r="OPO52" s="39">
        <f>Time!OPO20</f>
        <v>0</v>
      </c>
      <c r="OPP52" s="39">
        <f>Time!OPP20</f>
        <v>0</v>
      </c>
      <c r="OPQ52" s="39">
        <f>Time!OPQ20</f>
        <v>0</v>
      </c>
      <c r="OPR52" s="39">
        <f>Time!OPR20</f>
        <v>0</v>
      </c>
      <c r="OPS52" s="39">
        <f>Time!OPS20</f>
        <v>0</v>
      </c>
      <c r="OPT52" s="39">
        <f>Time!OPT20</f>
        <v>0</v>
      </c>
      <c r="OPU52" s="39">
        <f>Time!OPU20</f>
        <v>0</v>
      </c>
      <c r="OPV52" s="39">
        <f>Time!OPV20</f>
        <v>0</v>
      </c>
      <c r="OPW52" s="39">
        <f>Time!OPW20</f>
        <v>0</v>
      </c>
      <c r="OPX52" s="39">
        <f>Time!OPX20</f>
        <v>0</v>
      </c>
      <c r="OPY52" s="39">
        <f>Time!OPY20</f>
        <v>0</v>
      </c>
      <c r="OPZ52" s="39">
        <f>Time!OPZ20</f>
        <v>0</v>
      </c>
      <c r="OQA52" s="39">
        <f>Time!OQA20</f>
        <v>0</v>
      </c>
      <c r="OQB52" s="39">
        <f>Time!OQB20</f>
        <v>0</v>
      </c>
      <c r="OQC52" s="39">
        <f>Time!OQC20</f>
        <v>0</v>
      </c>
      <c r="OQD52" s="39">
        <f>Time!OQD20</f>
        <v>0</v>
      </c>
      <c r="OQE52" s="39">
        <f>Time!OQE20</f>
        <v>0</v>
      </c>
      <c r="OQF52" s="39">
        <f>Time!OQF20</f>
        <v>0</v>
      </c>
      <c r="OQG52" s="39">
        <f>Time!OQG20</f>
        <v>0</v>
      </c>
      <c r="OQH52" s="39">
        <f>Time!OQH20</f>
        <v>0</v>
      </c>
      <c r="OQI52" s="39">
        <f>Time!OQI20</f>
        <v>0</v>
      </c>
      <c r="OQJ52" s="39">
        <f>Time!OQJ20</f>
        <v>0</v>
      </c>
      <c r="OQK52" s="39">
        <f>Time!OQK20</f>
        <v>0</v>
      </c>
      <c r="OQL52" s="39">
        <f>Time!OQL20</f>
        <v>0</v>
      </c>
      <c r="OQM52" s="39">
        <f>Time!OQM20</f>
        <v>0</v>
      </c>
      <c r="OQN52" s="39">
        <f>Time!OQN20</f>
        <v>0</v>
      </c>
      <c r="OQO52" s="39">
        <f>Time!OQO20</f>
        <v>0</v>
      </c>
      <c r="OQP52" s="39">
        <f>Time!OQP20</f>
        <v>0</v>
      </c>
      <c r="OQQ52" s="39">
        <f>Time!OQQ20</f>
        <v>0</v>
      </c>
      <c r="OQR52" s="39">
        <f>Time!OQR20</f>
        <v>0</v>
      </c>
      <c r="OQS52" s="39">
        <f>Time!OQS20</f>
        <v>0</v>
      </c>
      <c r="OQT52" s="39">
        <f>Time!OQT20</f>
        <v>0</v>
      </c>
      <c r="OQU52" s="39">
        <f>Time!OQU20</f>
        <v>0</v>
      </c>
      <c r="OQV52" s="39">
        <f>Time!OQV20</f>
        <v>0</v>
      </c>
      <c r="OQW52" s="39">
        <f>Time!OQW20</f>
        <v>0</v>
      </c>
      <c r="OQX52" s="39">
        <f>Time!OQX20</f>
        <v>0</v>
      </c>
      <c r="OQY52" s="39">
        <f>Time!OQY20</f>
        <v>0</v>
      </c>
      <c r="OQZ52" s="39">
        <f>Time!OQZ20</f>
        <v>0</v>
      </c>
      <c r="ORA52" s="39">
        <f>Time!ORA20</f>
        <v>0</v>
      </c>
      <c r="ORB52" s="39">
        <f>Time!ORB20</f>
        <v>0</v>
      </c>
      <c r="ORC52" s="39">
        <f>Time!ORC20</f>
        <v>0</v>
      </c>
      <c r="ORD52" s="39">
        <f>Time!ORD20</f>
        <v>0</v>
      </c>
      <c r="ORE52" s="39">
        <f>Time!ORE20</f>
        <v>0</v>
      </c>
      <c r="ORF52" s="39">
        <f>Time!ORF20</f>
        <v>0</v>
      </c>
      <c r="ORG52" s="39">
        <f>Time!ORG20</f>
        <v>0</v>
      </c>
      <c r="ORH52" s="39">
        <f>Time!ORH20</f>
        <v>0</v>
      </c>
      <c r="ORI52" s="39">
        <f>Time!ORI20</f>
        <v>0</v>
      </c>
      <c r="ORJ52" s="39">
        <f>Time!ORJ20</f>
        <v>0</v>
      </c>
      <c r="ORK52" s="39">
        <f>Time!ORK20</f>
        <v>0</v>
      </c>
      <c r="ORL52" s="39">
        <f>Time!ORL20</f>
        <v>0</v>
      </c>
      <c r="ORM52" s="39">
        <f>Time!ORM20</f>
        <v>0</v>
      </c>
      <c r="ORN52" s="39">
        <f>Time!ORN20</f>
        <v>0</v>
      </c>
      <c r="ORO52" s="39">
        <f>Time!ORO20</f>
        <v>0</v>
      </c>
      <c r="ORP52" s="39">
        <f>Time!ORP20</f>
        <v>0</v>
      </c>
      <c r="ORQ52" s="39">
        <f>Time!ORQ20</f>
        <v>0</v>
      </c>
      <c r="ORR52" s="39">
        <f>Time!ORR20</f>
        <v>0</v>
      </c>
      <c r="ORS52" s="39">
        <f>Time!ORS20</f>
        <v>0</v>
      </c>
      <c r="ORT52" s="39">
        <f>Time!ORT20</f>
        <v>0</v>
      </c>
      <c r="ORU52" s="39">
        <f>Time!ORU20</f>
        <v>0</v>
      </c>
      <c r="ORV52" s="39">
        <f>Time!ORV20</f>
        <v>0</v>
      </c>
      <c r="ORW52" s="39">
        <f>Time!ORW20</f>
        <v>0</v>
      </c>
      <c r="ORX52" s="39">
        <f>Time!ORX20</f>
        <v>0</v>
      </c>
      <c r="ORY52" s="39">
        <f>Time!ORY20</f>
        <v>0</v>
      </c>
      <c r="ORZ52" s="39">
        <f>Time!ORZ20</f>
        <v>0</v>
      </c>
      <c r="OSA52" s="39">
        <f>Time!OSA20</f>
        <v>0</v>
      </c>
      <c r="OSB52" s="39">
        <f>Time!OSB20</f>
        <v>0</v>
      </c>
      <c r="OSC52" s="39">
        <f>Time!OSC20</f>
        <v>0</v>
      </c>
      <c r="OSD52" s="39">
        <f>Time!OSD20</f>
        <v>0</v>
      </c>
      <c r="OSE52" s="39">
        <f>Time!OSE20</f>
        <v>0</v>
      </c>
      <c r="OSF52" s="39">
        <f>Time!OSF20</f>
        <v>0</v>
      </c>
      <c r="OSG52" s="39">
        <f>Time!OSG20</f>
        <v>0</v>
      </c>
      <c r="OSH52" s="39">
        <f>Time!OSH20</f>
        <v>0</v>
      </c>
      <c r="OSI52" s="39">
        <f>Time!OSI20</f>
        <v>0</v>
      </c>
      <c r="OSJ52" s="39">
        <f>Time!OSJ20</f>
        <v>0</v>
      </c>
      <c r="OSK52" s="39">
        <f>Time!OSK20</f>
        <v>0</v>
      </c>
      <c r="OSL52" s="39">
        <f>Time!OSL20</f>
        <v>0</v>
      </c>
      <c r="OSM52" s="39">
        <f>Time!OSM20</f>
        <v>0</v>
      </c>
      <c r="OSN52" s="39">
        <f>Time!OSN20</f>
        <v>0</v>
      </c>
      <c r="OSO52" s="39">
        <f>Time!OSO20</f>
        <v>0</v>
      </c>
      <c r="OSP52" s="39">
        <f>Time!OSP20</f>
        <v>0</v>
      </c>
      <c r="OSQ52" s="39">
        <f>Time!OSQ20</f>
        <v>0</v>
      </c>
      <c r="OSR52" s="39">
        <f>Time!OSR20</f>
        <v>0</v>
      </c>
      <c r="OSS52" s="39">
        <f>Time!OSS20</f>
        <v>0</v>
      </c>
      <c r="OST52" s="39">
        <f>Time!OST20</f>
        <v>0</v>
      </c>
      <c r="OSU52" s="39">
        <f>Time!OSU20</f>
        <v>0</v>
      </c>
      <c r="OSV52" s="39">
        <f>Time!OSV20</f>
        <v>0</v>
      </c>
      <c r="OSW52" s="39">
        <f>Time!OSW20</f>
        <v>0</v>
      </c>
      <c r="OSX52" s="39">
        <f>Time!OSX20</f>
        <v>0</v>
      </c>
      <c r="OSY52" s="39">
        <f>Time!OSY20</f>
        <v>0</v>
      </c>
      <c r="OSZ52" s="39">
        <f>Time!OSZ20</f>
        <v>0</v>
      </c>
      <c r="OTA52" s="39">
        <f>Time!OTA20</f>
        <v>0</v>
      </c>
      <c r="OTB52" s="39">
        <f>Time!OTB20</f>
        <v>0</v>
      </c>
      <c r="OTC52" s="39">
        <f>Time!OTC20</f>
        <v>0</v>
      </c>
      <c r="OTD52" s="39">
        <f>Time!OTD20</f>
        <v>0</v>
      </c>
      <c r="OTE52" s="39">
        <f>Time!OTE20</f>
        <v>0</v>
      </c>
      <c r="OTF52" s="39">
        <f>Time!OTF20</f>
        <v>0</v>
      </c>
      <c r="OTG52" s="39">
        <f>Time!OTG20</f>
        <v>0</v>
      </c>
      <c r="OTH52" s="39">
        <f>Time!OTH20</f>
        <v>0</v>
      </c>
      <c r="OTI52" s="39">
        <f>Time!OTI20</f>
        <v>0</v>
      </c>
      <c r="OTJ52" s="39">
        <f>Time!OTJ20</f>
        <v>0</v>
      </c>
      <c r="OTK52" s="39">
        <f>Time!OTK20</f>
        <v>0</v>
      </c>
      <c r="OTL52" s="39">
        <f>Time!OTL20</f>
        <v>0</v>
      </c>
      <c r="OTM52" s="39">
        <f>Time!OTM20</f>
        <v>0</v>
      </c>
      <c r="OTN52" s="39">
        <f>Time!OTN20</f>
        <v>0</v>
      </c>
      <c r="OTO52" s="39">
        <f>Time!OTO20</f>
        <v>0</v>
      </c>
      <c r="OTP52" s="39">
        <f>Time!OTP20</f>
        <v>0</v>
      </c>
      <c r="OTQ52" s="39">
        <f>Time!OTQ20</f>
        <v>0</v>
      </c>
      <c r="OTR52" s="39">
        <f>Time!OTR20</f>
        <v>0</v>
      </c>
      <c r="OTS52" s="39">
        <f>Time!OTS20</f>
        <v>0</v>
      </c>
      <c r="OTT52" s="39">
        <f>Time!OTT20</f>
        <v>0</v>
      </c>
      <c r="OTU52" s="39">
        <f>Time!OTU20</f>
        <v>0</v>
      </c>
      <c r="OTV52" s="39">
        <f>Time!OTV20</f>
        <v>0</v>
      </c>
      <c r="OTW52" s="39">
        <f>Time!OTW20</f>
        <v>0</v>
      </c>
      <c r="OTX52" s="39">
        <f>Time!OTX20</f>
        <v>0</v>
      </c>
      <c r="OTY52" s="39">
        <f>Time!OTY20</f>
        <v>0</v>
      </c>
      <c r="OTZ52" s="39">
        <f>Time!OTZ20</f>
        <v>0</v>
      </c>
      <c r="OUA52" s="39">
        <f>Time!OUA20</f>
        <v>0</v>
      </c>
      <c r="OUB52" s="39">
        <f>Time!OUB20</f>
        <v>0</v>
      </c>
      <c r="OUC52" s="39">
        <f>Time!OUC20</f>
        <v>0</v>
      </c>
      <c r="OUD52" s="39">
        <f>Time!OUD20</f>
        <v>0</v>
      </c>
      <c r="OUE52" s="39">
        <f>Time!OUE20</f>
        <v>0</v>
      </c>
      <c r="OUF52" s="39">
        <f>Time!OUF20</f>
        <v>0</v>
      </c>
      <c r="OUG52" s="39">
        <f>Time!OUG20</f>
        <v>0</v>
      </c>
      <c r="OUH52" s="39">
        <f>Time!OUH20</f>
        <v>0</v>
      </c>
      <c r="OUI52" s="39">
        <f>Time!OUI20</f>
        <v>0</v>
      </c>
      <c r="OUJ52" s="39">
        <f>Time!OUJ20</f>
        <v>0</v>
      </c>
      <c r="OUK52" s="39">
        <f>Time!OUK20</f>
        <v>0</v>
      </c>
      <c r="OUL52" s="39">
        <f>Time!OUL20</f>
        <v>0</v>
      </c>
      <c r="OUM52" s="39">
        <f>Time!OUM20</f>
        <v>0</v>
      </c>
      <c r="OUN52" s="39">
        <f>Time!OUN20</f>
        <v>0</v>
      </c>
      <c r="OUO52" s="39">
        <f>Time!OUO20</f>
        <v>0</v>
      </c>
      <c r="OUP52" s="39">
        <f>Time!OUP20</f>
        <v>0</v>
      </c>
      <c r="OUQ52" s="39">
        <f>Time!OUQ20</f>
        <v>0</v>
      </c>
      <c r="OUR52" s="39">
        <f>Time!OUR20</f>
        <v>0</v>
      </c>
      <c r="OUS52" s="39">
        <f>Time!OUS20</f>
        <v>0</v>
      </c>
      <c r="OUT52" s="39">
        <f>Time!OUT20</f>
        <v>0</v>
      </c>
      <c r="OUU52" s="39">
        <f>Time!OUU20</f>
        <v>0</v>
      </c>
      <c r="OUV52" s="39">
        <f>Time!OUV20</f>
        <v>0</v>
      </c>
      <c r="OUW52" s="39">
        <f>Time!OUW20</f>
        <v>0</v>
      </c>
      <c r="OUX52" s="39">
        <f>Time!OUX20</f>
        <v>0</v>
      </c>
      <c r="OUY52" s="39">
        <f>Time!OUY20</f>
        <v>0</v>
      </c>
      <c r="OUZ52" s="39">
        <f>Time!OUZ20</f>
        <v>0</v>
      </c>
      <c r="OVA52" s="39">
        <f>Time!OVA20</f>
        <v>0</v>
      </c>
      <c r="OVB52" s="39">
        <f>Time!OVB20</f>
        <v>0</v>
      </c>
      <c r="OVC52" s="39">
        <f>Time!OVC20</f>
        <v>0</v>
      </c>
      <c r="OVD52" s="39">
        <f>Time!OVD20</f>
        <v>0</v>
      </c>
      <c r="OVE52" s="39">
        <f>Time!OVE20</f>
        <v>0</v>
      </c>
      <c r="OVF52" s="39">
        <f>Time!OVF20</f>
        <v>0</v>
      </c>
      <c r="OVG52" s="39">
        <f>Time!OVG20</f>
        <v>0</v>
      </c>
      <c r="OVH52" s="39">
        <f>Time!OVH20</f>
        <v>0</v>
      </c>
      <c r="OVI52" s="39">
        <f>Time!OVI20</f>
        <v>0</v>
      </c>
      <c r="OVJ52" s="39">
        <f>Time!OVJ20</f>
        <v>0</v>
      </c>
      <c r="OVK52" s="39">
        <f>Time!OVK20</f>
        <v>0</v>
      </c>
      <c r="OVL52" s="39">
        <f>Time!OVL20</f>
        <v>0</v>
      </c>
      <c r="OVM52" s="39">
        <f>Time!OVM20</f>
        <v>0</v>
      </c>
      <c r="OVN52" s="39">
        <f>Time!OVN20</f>
        <v>0</v>
      </c>
      <c r="OVO52" s="39">
        <f>Time!OVO20</f>
        <v>0</v>
      </c>
      <c r="OVP52" s="39">
        <f>Time!OVP20</f>
        <v>0</v>
      </c>
      <c r="OVQ52" s="39">
        <f>Time!OVQ20</f>
        <v>0</v>
      </c>
      <c r="OVR52" s="39">
        <f>Time!OVR20</f>
        <v>0</v>
      </c>
      <c r="OVS52" s="39">
        <f>Time!OVS20</f>
        <v>0</v>
      </c>
      <c r="OVT52" s="39">
        <f>Time!OVT20</f>
        <v>0</v>
      </c>
      <c r="OVU52" s="39">
        <f>Time!OVU20</f>
        <v>0</v>
      </c>
      <c r="OVV52" s="39">
        <f>Time!OVV20</f>
        <v>0</v>
      </c>
      <c r="OVW52" s="39">
        <f>Time!OVW20</f>
        <v>0</v>
      </c>
      <c r="OVX52" s="39">
        <f>Time!OVX20</f>
        <v>0</v>
      </c>
      <c r="OVY52" s="39">
        <f>Time!OVY20</f>
        <v>0</v>
      </c>
      <c r="OVZ52" s="39">
        <f>Time!OVZ20</f>
        <v>0</v>
      </c>
      <c r="OWA52" s="39">
        <f>Time!OWA20</f>
        <v>0</v>
      </c>
      <c r="OWB52" s="39">
        <f>Time!OWB20</f>
        <v>0</v>
      </c>
      <c r="OWC52" s="39">
        <f>Time!OWC20</f>
        <v>0</v>
      </c>
      <c r="OWD52" s="39">
        <f>Time!OWD20</f>
        <v>0</v>
      </c>
      <c r="OWE52" s="39">
        <f>Time!OWE20</f>
        <v>0</v>
      </c>
      <c r="OWF52" s="39">
        <f>Time!OWF20</f>
        <v>0</v>
      </c>
      <c r="OWG52" s="39">
        <f>Time!OWG20</f>
        <v>0</v>
      </c>
      <c r="OWH52" s="39">
        <f>Time!OWH20</f>
        <v>0</v>
      </c>
      <c r="OWI52" s="39">
        <f>Time!OWI20</f>
        <v>0</v>
      </c>
      <c r="OWJ52" s="39">
        <f>Time!OWJ20</f>
        <v>0</v>
      </c>
      <c r="OWK52" s="39">
        <f>Time!OWK20</f>
        <v>0</v>
      </c>
      <c r="OWL52" s="39">
        <f>Time!OWL20</f>
        <v>0</v>
      </c>
      <c r="OWM52" s="39">
        <f>Time!OWM20</f>
        <v>0</v>
      </c>
      <c r="OWN52" s="39">
        <f>Time!OWN20</f>
        <v>0</v>
      </c>
      <c r="OWO52" s="39">
        <f>Time!OWO20</f>
        <v>0</v>
      </c>
      <c r="OWP52" s="39">
        <f>Time!OWP20</f>
        <v>0</v>
      </c>
      <c r="OWQ52" s="39">
        <f>Time!OWQ20</f>
        <v>0</v>
      </c>
      <c r="OWR52" s="39">
        <f>Time!OWR20</f>
        <v>0</v>
      </c>
      <c r="OWS52" s="39">
        <f>Time!OWS20</f>
        <v>0</v>
      </c>
      <c r="OWT52" s="39">
        <f>Time!OWT20</f>
        <v>0</v>
      </c>
      <c r="OWU52" s="39">
        <f>Time!OWU20</f>
        <v>0</v>
      </c>
      <c r="OWV52" s="39">
        <f>Time!OWV20</f>
        <v>0</v>
      </c>
      <c r="OWW52" s="39">
        <f>Time!OWW20</f>
        <v>0</v>
      </c>
      <c r="OWX52" s="39">
        <f>Time!OWX20</f>
        <v>0</v>
      </c>
      <c r="OWY52" s="39">
        <f>Time!OWY20</f>
        <v>0</v>
      </c>
      <c r="OWZ52" s="39">
        <f>Time!OWZ20</f>
        <v>0</v>
      </c>
      <c r="OXA52" s="39">
        <f>Time!OXA20</f>
        <v>0</v>
      </c>
      <c r="OXB52" s="39">
        <f>Time!OXB20</f>
        <v>0</v>
      </c>
      <c r="OXC52" s="39">
        <f>Time!OXC20</f>
        <v>0</v>
      </c>
      <c r="OXD52" s="39">
        <f>Time!OXD20</f>
        <v>0</v>
      </c>
      <c r="OXE52" s="39">
        <f>Time!OXE20</f>
        <v>0</v>
      </c>
      <c r="OXF52" s="39">
        <f>Time!OXF20</f>
        <v>0</v>
      </c>
      <c r="OXG52" s="39">
        <f>Time!OXG20</f>
        <v>0</v>
      </c>
      <c r="OXH52" s="39">
        <f>Time!OXH20</f>
        <v>0</v>
      </c>
      <c r="OXI52" s="39">
        <f>Time!OXI20</f>
        <v>0</v>
      </c>
      <c r="OXJ52" s="39">
        <f>Time!OXJ20</f>
        <v>0</v>
      </c>
      <c r="OXK52" s="39">
        <f>Time!OXK20</f>
        <v>0</v>
      </c>
      <c r="OXL52" s="39">
        <f>Time!OXL20</f>
        <v>0</v>
      </c>
      <c r="OXM52" s="39">
        <f>Time!OXM20</f>
        <v>0</v>
      </c>
      <c r="OXN52" s="39">
        <f>Time!OXN20</f>
        <v>0</v>
      </c>
      <c r="OXO52" s="39">
        <f>Time!OXO20</f>
        <v>0</v>
      </c>
      <c r="OXP52" s="39">
        <f>Time!OXP20</f>
        <v>0</v>
      </c>
      <c r="OXQ52" s="39">
        <f>Time!OXQ20</f>
        <v>0</v>
      </c>
      <c r="OXR52" s="39">
        <f>Time!OXR20</f>
        <v>0</v>
      </c>
      <c r="OXS52" s="39">
        <f>Time!OXS20</f>
        <v>0</v>
      </c>
      <c r="OXT52" s="39">
        <f>Time!OXT20</f>
        <v>0</v>
      </c>
      <c r="OXU52" s="39">
        <f>Time!OXU20</f>
        <v>0</v>
      </c>
      <c r="OXV52" s="39">
        <f>Time!OXV20</f>
        <v>0</v>
      </c>
      <c r="OXW52" s="39">
        <f>Time!OXW20</f>
        <v>0</v>
      </c>
      <c r="OXX52" s="39">
        <f>Time!OXX20</f>
        <v>0</v>
      </c>
      <c r="OXY52" s="39">
        <f>Time!OXY20</f>
        <v>0</v>
      </c>
      <c r="OXZ52" s="39">
        <f>Time!OXZ20</f>
        <v>0</v>
      </c>
      <c r="OYA52" s="39">
        <f>Time!OYA20</f>
        <v>0</v>
      </c>
      <c r="OYB52" s="39">
        <f>Time!OYB20</f>
        <v>0</v>
      </c>
      <c r="OYC52" s="39">
        <f>Time!OYC20</f>
        <v>0</v>
      </c>
      <c r="OYD52" s="39">
        <f>Time!OYD20</f>
        <v>0</v>
      </c>
      <c r="OYE52" s="39">
        <f>Time!OYE20</f>
        <v>0</v>
      </c>
      <c r="OYF52" s="39">
        <f>Time!OYF20</f>
        <v>0</v>
      </c>
      <c r="OYG52" s="39">
        <f>Time!OYG20</f>
        <v>0</v>
      </c>
      <c r="OYH52" s="39">
        <f>Time!OYH20</f>
        <v>0</v>
      </c>
      <c r="OYI52" s="39">
        <f>Time!OYI20</f>
        <v>0</v>
      </c>
      <c r="OYJ52" s="39">
        <f>Time!OYJ20</f>
        <v>0</v>
      </c>
      <c r="OYK52" s="39">
        <f>Time!OYK20</f>
        <v>0</v>
      </c>
      <c r="OYL52" s="39">
        <f>Time!OYL20</f>
        <v>0</v>
      </c>
      <c r="OYM52" s="39">
        <f>Time!OYM20</f>
        <v>0</v>
      </c>
      <c r="OYN52" s="39">
        <f>Time!OYN20</f>
        <v>0</v>
      </c>
      <c r="OYO52" s="39">
        <f>Time!OYO20</f>
        <v>0</v>
      </c>
      <c r="OYP52" s="39">
        <f>Time!OYP20</f>
        <v>0</v>
      </c>
      <c r="OYQ52" s="39">
        <f>Time!OYQ20</f>
        <v>0</v>
      </c>
      <c r="OYR52" s="39">
        <f>Time!OYR20</f>
        <v>0</v>
      </c>
      <c r="OYS52" s="39">
        <f>Time!OYS20</f>
        <v>0</v>
      </c>
      <c r="OYT52" s="39">
        <f>Time!OYT20</f>
        <v>0</v>
      </c>
      <c r="OYU52" s="39">
        <f>Time!OYU20</f>
        <v>0</v>
      </c>
      <c r="OYV52" s="39">
        <f>Time!OYV20</f>
        <v>0</v>
      </c>
      <c r="OYW52" s="39">
        <f>Time!OYW20</f>
        <v>0</v>
      </c>
      <c r="OYX52" s="39">
        <f>Time!OYX20</f>
        <v>0</v>
      </c>
      <c r="OYY52" s="39">
        <f>Time!OYY20</f>
        <v>0</v>
      </c>
      <c r="OYZ52" s="39">
        <f>Time!OYZ20</f>
        <v>0</v>
      </c>
      <c r="OZA52" s="39">
        <f>Time!OZA20</f>
        <v>0</v>
      </c>
      <c r="OZB52" s="39">
        <f>Time!OZB20</f>
        <v>0</v>
      </c>
      <c r="OZC52" s="39">
        <f>Time!OZC20</f>
        <v>0</v>
      </c>
      <c r="OZD52" s="39">
        <f>Time!OZD20</f>
        <v>0</v>
      </c>
      <c r="OZE52" s="39">
        <f>Time!OZE20</f>
        <v>0</v>
      </c>
      <c r="OZF52" s="39">
        <f>Time!OZF20</f>
        <v>0</v>
      </c>
      <c r="OZG52" s="39">
        <f>Time!OZG20</f>
        <v>0</v>
      </c>
      <c r="OZH52" s="39">
        <f>Time!OZH20</f>
        <v>0</v>
      </c>
      <c r="OZI52" s="39">
        <f>Time!OZI20</f>
        <v>0</v>
      </c>
      <c r="OZJ52" s="39">
        <f>Time!OZJ20</f>
        <v>0</v>
      </c>
      <c r="OZK52" s="39">
        <f>Time!OZK20</f>
        <v>0</v>
      </c>
      <c r="OZL52" s="39">
        <f>Time!OZL20</f>
        <v>0</v>
      </c>
      <c r="OZM52" s="39">
        <f>Time!OZM20</f>
        <v>0</v>
      </c>
      <c r="OZN52" s="39">
        <f>Time!OZN20</f>
        <v>0</v>
      </c>
      <c r="OZO52" s="39">
        <f>Time!OZO20</f>
        <v>0</v>
      </c>
      <c r="OZP52" s="39">
        <f>Time!OZP20</f>
        <v>0</v>
      </c>
      <c r="OZQ52" s="39">
        <f>Time!OZQ20</f>
        <v>0</v>
      </c>
      <c r="OZR52" s="39">
        <f>Time!OZR20</f>
        <v>0</v>
      </c>
      <c r="OZS52" s="39">
        <f>Time!OZS20</f>
        <v>0</v>
      </c>
      <c r="OZT52" s="39">
        <f>Time!OZT20</f>
        <v>0</v>
      </c>
      <c r="OZU52" s="39">
        <f>Time!OZU20</f>
        <v>0</v>
      </c>
      <c r="OZV52" s="39">
        <f>Time!OZV20</f>
        <v>0</v>
      </c>
      <c r="OZW52" s="39">
        <f>Time!OZW20</f>
        <v>0</v>
      </c>
      <c r="OZX52" s="39">
        <f>Time!OZX20</f>
        <v>0</v>
      </c>
      <c r="OZY52" s="39">
        <f>Time!OZY20</f>
        <v>0</v>
      </c>
      <c r="OZZ52" s="39">
        <f>Time!OZZ20</f>
        <v>0</v>
      </c>
      <c r="PAA52" s="39">
        <f>Time!PAA20</f>
        <v>0</v>
      </c>
      <c r="PAB52" s="39">
        <f>Time!PAB20</f>
        <v>0</v>
      </c>
      <c r="PAC52" s="39">
        <f>Time!PAC20</f>
        <v>0</v>
      </c>
      <c r="PAD52" s="39">
        <f>Time!PAD20</f>
        <v>0</v>
      </c>
      <c r="PAE52" s="39">
        <f>Time!PAE20</f>
        <v>0</v>
      </c>
      <c r="PAF52" s="39">
        <f>Time!PAF20</f>
        <v>0</v>
      </c>
      <c r="PAG52" s="39">
        <f>Time!PAG20</f>
        <v>0</v>
      </c>
      <c r="PAH52" s="39">
        <f>Time!PAH20</f>
        <v>0</v>
      </c>
      <c r="PAI52" s="39">
        <f>Time!PAI20</f>
        <v>0</v>
      </c>
      <c r="PAJ52" s="39">
        <f>Time!PAJ20</f>
        <v>0</v>
      </c>
      <c r="PAK52" s="39">
        <f>Time!PAK20</f>
        <v>0</v>
      </c>
      <c r="PAL52" s="39">
        <f>Time!PAL20</f>
        <v>0</v>
      </c>
      <c r="PAM52" s="39">
        <f>Time!PAM20</f>
        <v>0</v>
      </c>
      <c r="PAN52" s="39">
        <f>Time!PAN20</f>
        <v>0</v>
      </c>
      <c r="PAO52" s="39">
        <f>Time!PAO20</f>
        <v>0</v>
      </c>
      <c r="PAP52" s="39">
        <f>Time!PAP20</f>
        <v>0</v>
      </c>
      <c r="PAQ52" s="39">
        <f>Time!PAQ20</f>
        <v>0</v>
      </c>
      <c r="PAR52" s="39">
        <f>Time!PAR20</f>
        <v>0</v>
      </c>
      <c r="PAS52" s="39">
        <f>Time!PAS20</f>
        <v>0</v>
      </c>
      <c r="PAT52" s="39">
        <f>Time!PAT20</f>
        <v>0</v>
      </c>
      <c r="PAU52" s="39">
        <f>Time!PAU20</f>
        <v>0</v>
      </c>
      <c r="PAV52" s="39">
        <f>Time!PAV20</f>
        <v>0</v>
      </c>
      <c r="PAW52" s="39">
        <f>Time!PAW20</f>
        <v>0</v>
      </c>
      <c r="PAX52" s="39">
        <f>Time!PAX20</f>
        <v>0</v>
      </c>
      <c r="PAY52" s="39">
        <f>Time!PAY20</f>
        <v>0</v>
      </c>
      <c r="PAZ52" s="39">
        <f>Time!PAZ20</f>
        <v>0</v>
      </c>
      <c r="PBA52" s="39">
        <f>Time!PBA20</f>
        <v>0</v>
      </c>
      <c r="PBB52" s="39">
        <f>Time!PBB20</f>
        <v>0</v>
      </c>
      <c r="PBC52" s="39">
        <f>Time!PBC20</f>
        <v>0</v>
      </c>
      <c r="PBD52" s="39">
        <f>Time!PBD20</f>
        <v>0</v>
      </c>
      <c r="PBE52" s="39">
        <f>Time!PBE20</f>
        <v>0</v>
      </c>
      <c r="PBF52" s="39">
        <f>Time!PBF20</f>
        <v>0</v>
      </c>
      <c r="PBG52" s="39">
        <f>Time!PBG20</f>
        <v>0</v>
      </c>
      <c r="PBH52" s="39">
        <f>Time!PBH20</f>
        <v>0</v>
      </c>
      <c r="PBI52" s="39">
        <f>Time!PBI20</f>
        <v>0</v>
      </c>
      <c r="PBJ52" s="39">
        <f>Time!PBJ20</f>
        <v>0</v>
      </c>
      <c r="PBK52" s="39">
        <f>Time!PBK20</f>
        <v>0</v>
      </c>
      <c r="PBL52" s="39">
        <f>Time!PBL20</f>
        <v>0</v>
      </c>
      <c r="PBM52" s="39">
        <f>Time!PBM20</f>
        <v>0</v>
      </c>
      <c r="PBN52" s="39">
        <f>Time!PBN20</f>
        <v>0</v>
      </c>
      <c r="PBO52" s="39">
        <f>Time!PBO20</f>
        <v>0</v>
      </c>
      <c r="PBP52" s="39">
        <f>Time!PBP20</f>
        <v>0</v>
      </c>
      <c r="PBQ52" s="39">
        <f>Time!PBQ20</f>
        <v>0</v>
      </c>
      <c r="PBR52" s="39">
        <f>Time!PBR20</f>
        <v>0</v>
      </c>
      <c r="PBS52" s="39">
        <f>Time!PBS20</f>
        <v>0</v>
      </c>
      <c r="PBT52" s="39">
        <f>Time!PBT20</f>
        <v>0</v>
      </c>
      <c r="PBU52" s="39">
        <f>Time!PBU20</f>
        <v>0</v>
      </c>
      <c r="PBV52" s="39">
        <f>Time!PBV20</f>
        <v>0</v>
      </c>
      <c r="PBW52" s="39">
        <f>Time!PBW20</f>
        <v>0</v>
      </c>
      <c r="PBX52" s="39">
        <f>Time!PBX20</f>
        <v>0</v>
      </c>
      <c r="PBY52" s="39">
        <f>Time!PBY20</f>
        <v>0</v>
      </c>
      <c r="PBZ52" s="39">
        <f>Time!PBZ20</f>
        <v>0</v>
      </c>
      <c r="PCA52" s="39">
        <f>Time!PCA20</f>
        <v>0</v>
      </c>
      <c r="PCB52" s="39">
        <f>Time!PCB20</f>
        <v>0</v>
      </c>
      <c r="PCC52" s="39">
        <f>Time!PCC20</f>
        <v>0</v>
      </c>
      <c r="PCD52" s="39">
        <f>Time!PCD20</f>
        <v>0</v>
      </c>
      <c r="PCE52" s="39">
        <f>Time!PCE20</f>
        <v>0</v>
      </c>
      <c r="PCF52" s="39">
        <f>Time!PCF20</f>
        <v>0</v>
      </c>
      <c r="PCG52" s="39">
        <f>Time!PCG20</f>
        <v>0</v>
      </c>
      <c r="PCH52" s="39">
        <f>Time!PCH20</f>
        <v>0</v>
      </c>
      <c r="PCI52" s="39">
        <f>Time!PCI20</f>
        <v>0</v>
      </c>
      <c r="PCJ52" s="39">
        <f>Time!PCJ20</f>
        <v>0</v>
      </c>
      <c r="PCK52" s="39">
        <f>Time!PCK20</f>
        <v>0</v>
      </c>
      <c r="PCL52" s="39">
        <f>Time!PCL20</f>
        <v>0</v>
      </c>
      <c r="PCM52" s="39">
        <f>Time!PCM20</f>
        <v>0</v>
      </c>
      <c r="PCN52" s="39">
        <f>Time!PCN20</f>
        <v>0</v>
      </c>
      <c r="PCO52" s="39">
        <f>Time!PCO20</f>
        <v>0</v>
      </c>
      <c r="PCP52" s="39">
        <f>Time!PCP20</f>
        <v>0</v>
      </c>
      <c r="PCQ52" s="39">
        <f>Time!PCQ20</f>
        <v>0</v>
      </c>
      <c r="PCR52" s="39">
        <f>Time!PCR20</f>
        <v>0</v>
      </c>
      <c r="PCS52" s="39">
        <f>Time!PCS20</f>
        <v>0</v>
      </c>
      <c r="PCT52" s="39">
        <f>Time!PCT20</f>
        <v>0</v>
      </c>
      <c r="PCU52" s="39">
        <f>Time!PCU20</f>
        <v>0</v>
      </c>
      <c r="PCV52" s="39">
        <f>Time!PCV20</f>
        <v>0</v>
      </c>
      <c r="PCW52" s="39">
        <f>Time!PCW20</f>
        <v>0</v>
      </c>
      <c r="PCX52" s="39">
        <f>Time!PCX20</f>
        <v>0</v>
      </c>
      <c r="PCY52" s="39">
        <f>Time!PCY20</f>
        <v>0</v>
      </c>
      <c r="PCZ52" s="39">
        <f>Time!PCZ20</f>
        <v>0</v>
      </c>
      <c r="PDA52" s="39">
        <f>Time!PDA20</f>
        <v>0</v>
      </c>
      <c r="PDB52" s="39">
        <f>Time!PDB20</f>
        <v>0</v>
      </c>
      <c r="PDC52" s="39">
        <f>Time!PDC20</f>
        <v>0</v>
      </c>
      <c r="PDD52" s="39">
        <f>Time!PDD20</f>
        <v>0</v>
      </c>
      <c r="PDE52" s="39">
        <f>Time!PDE20</f>
        <v>0</v>
      </c>
      <c r="PDF52" s="39">
        <f>Time!PDF20</f>
        <v>0</v>
      </c>
      <c r="PDG52" s="39">
        <f>Time!PDG20</f>
        <v>0</v>
      </c>
      <c r="PDH52" s="39">
        <f>Time!PDH20</f>
        <v>0</v>
      </c>
      <c r="PDI52" s="39">
        <f>Time!PDI20</f>
        <v>0</v>
      </c>
      <c r="PDJ52" s="39">
        <f>Time!PDJ20</f>
        <v>0</v>
      </c>
      <c r="PDK52" s="39">
        <f>Time!PDK20</f>
        <v>0</v>
      </c>
      <c r="PDL52" s="39">
        <f>Time!PDL20</f>
        <v>0</v>
      </c>
      <c r="PDM52" s="39">
        <f>Time!PDM20</f>
        <v>0</v>
      </c>
      <c r="PDN52" s="39">
        <f>Time!PDN20</f>
        <v>0</v>
      </c>
      <c r="PDO52" s="39">
        <f>Time!PDO20</f>
        <v>0</v>
      </c>
      <c r="PDP52" s="39">
        <f>Time!PDP20</f>
        <v>0</v>
      </c>
      <c r="PDQ52" s="39">
        <f>Time!PDQ20</f>
        <v>0</v>
      </c>
      <c r="PDR52" s="39">
        <f>Time!PDR20</f>
        <v>0</v>
      </c>
      <c r="PDS52" s="39">
        <f>Time!PDS20</f>
        <v>0</v>
      </c>
      <c r="PDT52" s="39">
        <f>Time!PDT20</f>
        <v>0</v>
      </c>
      <c r="PDU52" s="39">
        <f>Time!PDU20</f>
        <v>0</v>
      </c>
      <c r="PDV52" s="39">
        <f>Time!PDV20</f>
        <v>0</v>
      </c>
      <c r="PDW52" s="39">
        <f>Time!PDW20</f>
        <v>0</v>
      </c>
      <c r="PDX52" s="39">
        <f>Time!PDX20</f>
        <v>0</v>
      </c>
      <c r="PDY52" s="39">
        <f>Time!PDY20</f>
        <v>0</v>
      </c>
      <c r="PDZ52" s="39">
        <f>Time!PDZ20</f>
        <v>0</v>
      </c>
      <c r="PEA52" s="39">
        <f>Time!PEA20</f>
        <v>0</v>
      </c>
      <c r="PEB52" s="39">
        <f>Time!PEB20</f>
        <v>0</v>
      </c>
      <c r="PEC52" s="39">
        <f>Time!PEC20</f>
        <v>0</v>
      </c>
      <c r="PED52" s="39">
        <f>Time!PED20</f>
        <v>0</v>
      </c>
      <c r="PEE52" s="39">
        <f>Time!PEE20</f>
        <v>0</v>
      </c>
      <c r="PEF52" s="39">
        <f>Time!PEF20</f>
        <v>0</v>
      </c>
      <c r="PEG52" s="39">
        <f>Time!PEG20</f>
        <v>0</v>
      </c>
      <c r="PEH52" s="39">
        <f>Time!PEH20</f>
        <v>0</v>
      </c>
      <c r="PEI52" s="39">
        <f>Time!PEI20</f>
        <v>0</v>
      </c>
      <c r="PEJ52" s="39">
        <f>Time!PEJ20</f>
        <v>0</v>
      </c>
      <c r="PEK52" s="39">
        <f>Time!PEK20</f>
        <v>0</v>
      </c>
      <c r="PEL52" s="39">
        <f>Time!PEL20</f>
        <v>0</v>
      </c>
      <c r="PEM52" s="39">
        <f>Time!PEM20</f>
        <v>0</v>
      </c>
      <c r="PEN52" s="39">
        <f>Time!PEN20</f>
        <v>0</v>
      </c>
      <c r="PEO52" s="39">
        <f>Time!PEO20</f>
        <v>0</v>
      </c>
      <c r="PEP52" s="39">
        <f>Time!PEP20</f>
        <v>0</v>
      </c>
      <c r="PEQ52" s="39">
        <f>Time!PEQ20</f>
        <v>0</v>
      </c>
      <c r="PER52" s="39">
        <f>Time!PER20</f>
        <v>0</v>
      </c>
      <c r="PES52" s="39">
        <f>Time!PES20</f>
        <v>0</v>
      </c>
      <c r="PET52" s="39">
        <f>Time!PET20</f>
        <v>0</v>
      </c>
      <c r="PEU52" s="39">
        <f>Time!PEU20</f>
        <v>0</v>
      </c>
      <c r="PEV52" s="39">
        <f>Time!PEV20</f>
        <v>0</v>
      </c>
      <c r="PEW52" s="39">
        <f>Time!PEW20</f>
        <v>0</v>
      </c>
      <c r="PEX52" s="39">
        <f>Time!PEX20</f>
        <v>0</v>
      </c>
      <c r="PEY52" s="39">
        <f>Time!PEY20</f>
        <v>0</v>
      </c>
      <c r="PEZ52" s="39">
        <f>Time!PEZ20</f>
        <v>0</v>
      </c>
      <c r="PFA52" s="39">
        <f>Time!PFA20</f>
        <v>0</v>
      </c>
      <c r="PFB52" s="39">
        <f>Time!PFB20</f>
        <v>0</v>
      </c>
      <c r="PFC52" s="39">
        <f>Time!PFC20</f>
        <v>0</v>
      </c>
      <c r="PFD52" s="39">
        <f>Time!PFD20</f>
        <v>0</v>
      </c>
      <c r="PFE52" s="39">
        <f>Time!PFE20</f>
        <v>0</v>
      </c>
      <c r="PFF52" s="39">
        <f>Time!PFF20</f>
        <v>0</v>
      </c>
      <c r="PFG52" s="39">
        <f>Time!PFG20</f>
        <v>0</v>
      </c>
      <c r="PFH52" s="39">
        <f>Time!PFH20</f>
        <v>0</v>
      </c>
      <c r="PFI52" s="39">
        <f>Time!PFI20</f>
        <v>0</v>
      </c>
      <c r="PFJ52" s="39">
        <f>Time!PFJ20</f>
        <v>0</v>
      </c>
      <c r="PFK52" s="39">
        <f>Time!PFK20</f>
        <v>0</v>
      </c>
      <c r="PFL52" s="39">
        <f>Time!PFL20</f>
        <v>0</v>
      </c>
      <c r="PFM52" s="39">
        <f>Time!PFM20</f>
        <v>0</v>
      </c>
      <c r="PFN52" s="39">
        <f>Time!PFN20</f>
        <v>0</v>
      </c>
      <c r="PFO52" s="39">
        <f>Time!PFO20</f>
        <v>0</v>
      </c>
      <c r="PFP52" s="39">
        <f>Time!PFP20</f>
        <v>0</v>
      </c>
      <c r="PFQ52" s="39">
        <f>Time!PFQ20</f>
        <v>0</v>
      </c>
      <c r="PFR52" s="39">
        <f>Time!PFR20</f>
        <v>0</v>
      </c>
      <c r="PFS52" s="39">
        <f>Time!PFS20</f>
        <v>0</v>
      </c>
      <c r="PFT52" s="39">
        <f>Time!PFT20</f>
        <v>0</v>
      </c>
      <c r="PFU52" s="39">
        <f>Time!PFU20</f>
        <v>0</v>
      </c>
      <c r="PFV52" s="39">
        <f>Time!PFV20</f>
        <v>0</v>
      </c>
      <c r="PFW52" s="39">
        <f>Time!PFW20</f>
        <v>0</v>
      </c>
      <c r="PFX52" s="39">
        <f>Time!PFX20</f>
        <v>0</v>
      </c>
      <c r="PFY52" s="39">
        <f>Time!PFY20</f>
        <v>0</v>
      </c>
      <c r="PFZ52" s="39">
        <f>Time!PFZ20</f>
        <v>0</v>
      </c>
      <c r="PGA52" s="39">
        <f>Time!PGA20</f>
        <v>0</v>
      </c>
      <c r="PGB52" s="39">
        <f>Time!PGB20</f>
        <v>0</v>
      </c>
      <c r="PGC52" s="39">
        <f>Time!PGC20</f>
        <v>0</v>
      </c>
      <c r="PGD52" s="39">
        <f>Time!PGD20</f>
        <v>0</v>
      </c>
      <c r="PGE52" s="39">
        <f>Time!PGE20</f>
        <v>0</v>
      </c>
      <c r="PGF52" s="39">
        <f>Time!PGF20</f>
        <v>0</v>
      </c>
      <c r="PGG52" s="39">
        <f>Time!PGG20</f>
        <v>0</v>
      </c>
      <c r="PGH52" s="39">
        <f>Time!PGH20</f>
        <v>0</v>
      </c>
      <c r="PGI52" s="39">
        <f>Time!PGI20</f>
        <v>0</v>
      </c>
      <c r="PGJ52" s="39">
        <f>Time!PGJ20</f>
        <v>0</v>
      </c>
      <c r="PGK52" s="39">
        <f>Time!PGK20</f>
        <v>0</v>
      </c>
      <c r="PGL52" s="39">
        <f>Time!PGL20</f>
        <v>0</v>
      </c>
      <c r="PGM52" s="39">
        <f>Time!PGM20</f>
        <v>0</v>
      </c>
      <c r="PGN52" s="39">
        <f>Time!PGN20</f>
        <v>0</v>
      </c>
      <c r="PGO52" s="39">
        <f>Time!PGO20</f>
        <v>0</v>
      </c>
      <c r="PGP52" s="39">
        <f>Time!PGP20</f>
        <v>0</v>
      </c>
      <c r="PGQ52" s="39">
        <f>Time!PGQ20</f>
        <v>0</v>
      </c>
      <c r="PGR52" s="39">
        <f>Time!PGR20</f>
        <v>0</v>
      </c>
      <c r="PGS52" s="39">
        <f>Time!PGS20</f>
        <v>0</v>
      </c>
      <c r="PGT52" s="39">
        <f>Time!PGT20</f>
        <v>0</v>
      </c>
      <c r="PGU52" s="39">
        <f>Time!PGU20</f>
        <v>0</v>
      </c>
      <c r="PGV52" s="39">
        <f>Time!PGV20</f>
        <v>0</v>
      </c>
      <c r="PGW52" s="39">
        <f>Time!PGW20</f>
        <v>0</v>
      </c>
      <c r="PGX52" s="39">
        <f>Time!PGX20</f>
        <v>0</v>
      </c>
      <c r="PGY52" s="39">
        <f>Time!PGY20</f>
        <v>0</v>
      </c>
      <c r="PGZ52" s="39">
        <f>Time!PGZ20</f>
        <v>0</v>
      </c>
      <c r="PHA52" s="39">
        <f>Time!PHA20</f>
        <v>0</v>
      </c>
      <c r="PHB52" s="39">
        <f>Time!PHB20</f>
        <v>0</v>
      </c>
      <c r="PHC52" s="39">
        <f>Time!PHC20</f>
        <v>0</v>
      </c>
      <c r="PHD52" s="39">
        <f>Time!PHD20</f>
        <v>0</v>
      </c>
      <c r="PHE52" s="39">
        <f>Time!PHE20</f>
        <v>0</v>
      </c>
      <c r="PHF52" s="39">
        <f>Time!PHF20</f>
        <v>0</v>
      </c>
      <c r="PHG52" s="39">
        <f>Time!PHG20</f>
        <v>0</v>
      </c>
      <c r="PHH52" s="39">
        <f>Time!PHH20</f>
        <v>0</v>
      </c>
      <c r="PHI52" s="39">
        <f>Time!PHI20</f>
        <v>0</v>
      </c>
      <c r="PHJ52" s="39">
        <f>Time!PHJ20</f>
        <v>0</v>
      </c>
      <c r="PHK52" s="39">
        <f>Time!PHK20</f>
        <v>0</v>
      </c>
      <c r="PHL52" s="39">
        <f>Time!PHL20</f>
        <v>0</v>
      </c>
      <c r="PHM52" s="39">
        <f>Time!PHM20</f>
        <v>0</v>
      </c>
      <c r="PHN52" s="39">
        <f>Time!PHN20</f>
        <v>0</v>
      </c>
      <c r="PHO52" s="39">
        <f>Time!PHO20</f>
        <v>0</v>
      </c>
      <c r="PHP52" s="39">
        <f>Time!PHP20</f>
        <v>0</v>
      </c>
      <c r="PHQ52" s="39">
        <f>Time!PHQ20</f>
        <v>0</v>
      </c>
      <c r="PHR52" s="39">
        <f>Time!PHR20</f>
        <v>0</v>
      </c>
      <c r="PHS52" s="39">
        <f>Time!PHS20</f>
        <v>0</v>
      </c>
      <c r="PHT52" s="39">
        <f>Time!PHT20</f>
        <v>0</v>
      </c>
      <c r="PHU52" s="39">
        <f>Time!PHU20</f>
        <v>0</v>
      </c>
      <c r="PHV52" s="39">
        <f>Time!PHV20</f>
        <v>0</v>
      </c>
      <c r="PHW52" s="39">
        <f>Time!PHW20</f>
        <v>0</v>
      </c>
      <c r="PHX52" s="39">
        <f>Time!PHX20</f>
        <v>0</v>
      </c>
      <c r="PHY52" s="39">
        <f>Time!PHY20</f>
        <v>0</v>
      </c>
      <c r="PHZ52" s="39">
        <f>Time!PHZ20</f>
        <v>0</v>
      </c>
      <c r="PIA52" s="39">
        <f>Time!PIA20</f>
        <v>0</v>
      </c>
      <c r="PIB52" s="39">
        <f>Time!PIB20</f>
        <v>0</v>
      </c>
      <c r="PIC52" s="39">
        <f>Time!PIC20</f>
        <v>0</v>
      </c>
      <c r="PID52" s="39">
        <f>Time!PID20</f>
        <v>0</v>
      </c>
      <c r="PIE52" s="39">
        <f>Time!PIE20</f>
        <v>0</v>
      </c>
      <c r="PIF52" s="39">
        <f>Time!PIF20</f>
        <v>0</v>
      </c>
      <c r="PIG52" s="39">
        <f>Time!PIG20</f>
        <v>0</v>
      </c>
      <c r="PIH52" s="39">
        <f>Time!PIH20</f>
        <v>0</v>
      </c>
      <c r="PII52" s="39">
        <f>Time!PII20</f>
        <v>0</v>
      </c>
      <c r="PIJ52" s="39">
        <f>Time!PIJ20</f>
        <v>0</v>
      </c>
      <c r="PIK52" s="39">
        <f>Time!PIK20</f>
        <v>0</v>
      </c>
      <c r="PIL52" s="39">
        <f>Time!PIL20</f>
        <v>0</v>
      </c>
      <c r="PIM52" s="39">
        <f>Time!PIM20</f>
        <v>0</v>
      </c>
      <c r="PIN52" s="39">
        <f>Time!PIN20</f>
        <v>0</v>
      </c>
      <c r="PIO52" s="39">
        <f>Time!PIO20</f>
        <v>0</v>
      </c>
      <c r="PIP52" s="39">
        <f>Time!PIP20</f>
        <v>0</v>
      </c>
      <c r="PIQ52" s="39">
        <f>Time!PIQ20</f>
        <v>0</v>
      </c>
      <c r="PIR52" s="39">
        <f>Time!PIR20</f>
        <v>0</v>
      </c>
      <c r="PIS52" s="39">
        <f>Time!PIS20</f>
        <v>0</v>
      </c>
      <c r="PIT52" s="39">
        <f>Time!PIT20</f>
        <v>0</v>
      </c>
      <c r="PIU52" s="39">
        <f>Time!PIU20</f>
        <v>0</v>
      </c>
      <c r="PIV52" s="39">
        <f>Time!PIV20</f>
        <v>0</v>
      </c>
      <c r="PIW52" s="39">
        <f>Time!PIW20</f>
        <v>0</v>
      </c>
      <c r="PIX52" s="39">
        <f>Time!PIX20</f>
        <v>0</v>
      </c>
      <c r="PIY52" s="39">
        <f>Time!PIY20</f>
        <v>0</v>
      </c>
      <c r="PIZ52" s="39">
        <f>Time!PIZ20</f>
        <v>0</v>
      </c>
      <c r="PJA52" s="39">
        <f>Time!PJA20</f>
        <v>0</v>
      </c>
      <c r="PJB52" s="39">
        <f>Time!PJB20</f>
        <v>0</v>
      </c>
      <c r="PJC52" s="39">
        <f>Time!PJC20</f>
        <v>0</v>
      </c>
      <c r="PJD52" s="39">
        <f>Time!PJD20</f>
        <v>0</v>
      </c>
      <c r="PJE52" s="39">
        <f>Time!PJE20</f>
        <v>0</v>
      </c>
      <c r="PJF52" s="39">
        <f>Time!PJF20</f>
        <v>0</v>
      </c>
      <c r="PJG52" s="39">
        <f>Time!PJG20</f>
        <v>0</v>
      </c>
      <c r="PJH52" s="39">
        <f>Time!PJH20</f>
        <v>0</v>
      </c>
      <c r="PJI52" s="39">
        <f>Time!PJI20</f>
        <v>0</v>
      </c>
      <c r="PJJ52" s="39">
        <f>Time!PJJ20</f>
        <v>0</v>
      </c>
      <c r="PJK52" s="39">
        <f>Time!PJK20</f>
        <v>0</v>
      </c>
      <c r="PJL52" s="39">
        <f>Time!PJL20</f>
        <v>0</v>
      </c>
      <c r="PJM52" s="39">
        <f>Time!PJM20</f>
        <v>0</v>
      </c>
      <c r="PJN52" s="39">
        <f>Time!PJN20</f>
        <v>0</v>
      </c>
      <c r="PJO52" s="39">
        <f>Time!PJO20</f>
        <v>0</v>
      </c>
      <c r="PJP52" s="39">
        <f>Time!PJP20</f>
        <v>0</v>
      </c>
      <c r="PJQ52" s="39">
        <f>Time!PJQ20</f>
        <v>0</v>
      </c>
      <c r="PJR52" s="39">
        <f>Time!PJR20</f>
        <v>0</v>
      </c>
      <c r="PJS52" s="39">
        <f>Time!PJS20</f>
        <v>0</v>
      </c>
      <c r="PJT52" s="39">
        <f>Time!PJT20</f>
        <v>0</v>
      </c>
      <c r="PJU52" s="39">
        <f>Time!PJU20</f>
        <v>0</v>
      </c>
      <c r="PJV52" s="39">
        <f>Time!PJV20</f>
        <v>0</v>
      </c>
      <c r="PJW52" s="39">
        <f>Time!PJW20</f>
        <v>0</v>
      </c>
      <c r="PJX52" s="39">
        <f>Time!PJX20</f>
        <v>0</v>
      </c>
      <c r="PJY52" s="39">
        <f>Time!PJY20</f>
        <v>0</v>
      </c>
      <c r="PJZ52" s="39">
        <f>Time!PJZ20</f>
        <v>0</v>
      </c>
      <c r="PKA52" s="39">
        <f>Time!PKA20</f>
        <v>0</v>
      </c>
      <c r="PKB52" s="39">
        <f>Time!PKB20</f>
        <v>0</v>
      </c>
      <c r="PKC52" s="39">
        <f>Time!PKC20</f>
        <v>0</v>
      </c>
      <c r="PKD52" s="39">
        <f>Time!PKD20</f>
        <v>0</v>
      </c>
      <c r="PKE52" s="39">
        <f>Time!PKE20</f>
        <v>0</v>
      </c>
      <c r="PKF52" s="39">
        <f>Time!PKF20</f>
        <v>0</v>
      </c>
      <c r="PKG52" s="39">
        <f>Time!PKG20</f>
        <v>0</v>
      </c>
      <c r="PKH52" s="39">
        <f>Time!PKH20</f>
        <v>0</v>
      </c>
      <c r="PKI52" s="39">
        <f>Time!PKI20</f>
        <v>0</v>
      </c>
      <c r="PKJ52" s="39">
        <f>Time!PKJ20</f>
        <v>0</v>
      </c>
      <c r="PKK52" s="39">
        <f>Time!PKK20</f>
        <v>0</v>
      </c>
      <c r="PKL52" s="39">
        <f>Time!PKL20</f>
        <v>0</v>
      </c>
      <c r="PKM52" s="39">
        <f>Time!PKM20</f>
        <v>0</v>
      </c>
      <c r="PKN52" s="39">
        <f>Time!PKN20</f>
        <v>0</v>
      </c>
      <c r="PKO52" s="39">
        <f>Time!PKO20</f>
        <v>0</v>
      </c>
      <c r="PKP52" s="39">
        <f>Time!PKP20</f>
        <v>0</v>
      </c>
      <c r="PKQ52" s="39">
        <f>Time!PKQ20</f>
        <v>0</v>
      </c>
      <c r="PKR52" s="39">
        <f>Time!PKR20</f>
        <v>0</v>
      </c>
      <c r="PKS52" s="39">
        <f>Time!PKS20</f>
        <v>0</v>
      </c>
      <c r="PKT52" s="39">
        <f>Time!PKT20</f>
        <v>0</v>
      </c>
      <c r="PKU52" s="39">
        <f>Time!PKU20</f>
        <v>0</v>
      </c>
      <c r="PKV52" s="39">
        <f>Time!PKV20</f>
        <v>0</v>
      </c>
      <c r="PKW52" s="39">
        <f>Time!PKW20</f>
        <v>0</v>
      </c>
      <c r="PKX52" s="39">
        <f>Time!PKX20</f>
        <v>0</v>
      </c>
      <c r="PKY52" s="39">
        <f>Time!PKY20</f>
        <v>0</v>
      </c>
      <c r="PKZ52" s="39">
        <f>Time!PKZ20</f>
        <v>0</v>
      </c>
      <c r="PLA52" s="39">
        <f>Time!PLA20</f>
        <v>0</v>
      </c>
      <c r="PLB52" s="39">
        <f>Time!PLB20</f>
        <v>0</v>
      </c>
      <c r="PLC52" s="39">
        <f>Time!PLC20</f>
        <v>0</v>
      </c>
      <c r="PLD52" s="39">
        <f>Time!PLD20</f>
        <v>0</v>
      </c>
      <c r="PLE52" s="39">
        <f>Time!PLE20</f>
        <v>0</v>
      </c>
      <c r="PLF52" s="39">
        <f>Time!PLF20</f>
        <v>0</v>
      </c>
      <c r="PLG52" s="39">
        <f>Time!PLG20</f>
        <v>0</v>
      </c>
      <c r="PLH52" s="39">
        <f>Time!PLH20</f>
        <v>0</v>
      </c>
      <c r="PLI52" s="39">
        <f>Time!PLI20</f>
        <v>0</v>
      </c>
      <c r="PLJ52" s="39">
        <f>Time!PLJ20</f>
        <v>0</v>
      </c>
      <c r="PLK52" s="39">
        <f>Time!PLK20</f>
        <v>0</v>
      </c>
      <c r="PLL52" s="39">
        <f>Time!PLL20</f>
        <v>0</v>
      </c>
      <c r="PLM52" s="39">
        <f>Time!PLM20</f>
        <v>0</v>
      </c>
      <c r="PLN52" s="39">
        <f>Time!PLN20</f>
        <v>0</v>
      </c>
      <c r="PLO52" s="39">
        <f>Time!PLO20</f>
        <v>0</v>
      </c>
      <c r="PLP52" s="39">
        <f>Time!PLP20</f>
        <v>0</v>
      </c>
      <c r="PLQ52" s="39">
        <f>Time!PLQ20</f>
        <v>0</v>
      </c>
      <c r="PLR52" s="39">
        <f>Time!PLR20</f>
        <v>0</v>
      </c>
      <c r="PLS52" s="39">
        <f>Time!PLS20</f>
        <v>0</v>
      </c>
      <c r="PLT52" s="39">
        <f>Time!PLT20</f>
        <v>0</v>
      </c>
      <c r="PLU52" s="39">
        <f>Time!PLU20</f>
        <v>0</v>
      </c>
      <c r="PLV52" s="39">
        <f>Time!PLV20</f>
        <v>0</v>
      </c>
      <c r="PLW52" s="39">
        <f>Time!PLW20</f>
        <v>0</v>
      </c>
      <c r="PLX52" s="39">
        <f>Time!PLX20</f>
        <v>0</v>
      </c>
      <c r="PLY52" s="39">
        <f>Time!PLY20</f>
        <v>0</v>
      </c>
      <c r="PLZ52" s="39">
        <f>Time!PLZ20</f>
        <v>0</v>
      </c>
      <c r="PMA52" s="39">
        <f>Time!PMA20</f>
        <v>0</v>
      </c>
      <c r="PMB52" s="39">
        <f>Time!PMB20</f>
        <v>0</v>
      </c>
      <c r="PMC52" s="39">
        <f>Time!PMC20</f>
        <v>0</v>
      </c>
      <c r="PMD52" s="39">
        <f>Time!PMD20</f>
        <v>0</v>
      </c>
      <c r="PME52" s="39">
        <f>Time!PME20</f>
        <v>0</v>
      </c>
      <c r="PMF52" s="39">
        <f>Time!PMF20</f>
        <v>0</v>
      </c>
      <c r="PMG52" s="39">
        <f>Time!PMG20</f>
        <v>0</v>
      </c>
      <c r="PMH52" s="39">
        <f>Time!PMH20</f>
        <v>0</v>
      </c>
      <c r="PMI52" s="39">
        <f>Time!PMI20</f>
        <v>0</v>
      </c>
      <c r="PMJ52" s="39">
        <f>Time!PMJ20</f>
        <v>0</v>
      </c>
      <c r="PMK52" s="39">
        <f>Time!PMK20</f>
        <v>0</v>
      </c>
      <c r="PML52" s="39">
        <f>Time!PML20</f>
        <v>0</v>
      </c>
      <c r="PMM52" s="39">
        <f>Time!PMM20</f>
        <v>0</v>
      </c>
      <c r="PMN52" s="39">
        <f>Time!PMN20</f>
        <v>0</v>
      </c>
      <c r="PMO52" s="39">
        <f>Time!PMO20</f>
        <v>0</v>
      </c>
      <c r="PMP52" s="39">
        <f>Time!PMP20</f>
        <v>0</v>
      </c>
      <c r="PMQ52" s="39">
        <f>Time!PMQ20</f>
        <v>0</v>
      </c>
      <c r="PMR52" s="39">
        <f>Time!PMR20</f>
        <v>0</v>
      </c>
      <c r="PMS52" s="39">
        <f>Time!PMS20</f>
        <v>0</v>
      </c>
      <c r="PMT52" s="39">
        <f>Time!PMT20</f>
        <v>0</v>
      </c>
      <c r="PMU52" s="39">
        <f>Time!PMU20</f>
        <v>0</v>
      </c>
      <c r="PMV52" s="39">
        <f>Time!PMV20</f>
        <v>0</v>
      </c>
      <c r="PMW52" s="39">
        <f>Time!PMW20</f>
        <v>0</v>
      </c>
      <c r="PMX52" s="39">
        <f>Time!PMX20</f>
        <v>0</v>
      </c>
      <c r="PMY52" s="39">
        <f>Time!PMY20</f>
        <v>0</v>
      </c>
      <c r="PMZ52" s="39">
        <f>Time!PMZ20</f>
        <v>0</v>
      </c>
      <c r="PNA52" s="39">
        <f>Time!PNA20</f>
        <v>0</v>
      </c>
      <c r="PNB52" s="39">
        <f>Time!PNB20</f>
        <v>0</v>
      </c>
      <c r="PNC52" s="39">
        <f>Time!PNC20</f>
        <v>0</v>
      </c>
      <c r="PND52" s="39">
        <f>Time!PND20</f>
        <v>0</v>
      </c>
      <c r="PNE52" s="39">
        <f>Time!PNE20</f>
        <v>0</v>
      </c>
      <c r="PNF52" s="39">
        <f>Time!PNF20</f>
        <v>0</v>
      </c>
      <c r="PNG52" s="39">
        <f>Time!PNG20</f>
        <v>0</v>
      </c>
      <c r="PNH52" s="39">
        <f>Time!PNH20</f>
        <v>0</v>
      </c>
      <c r="PNI52" s="39">
        <f>Time!PNI20</f>
        <v>0</v>
      </c>
      <c r="PNJ52" s="39">
        <f>Time!PNJ20</f>
        <v>0</v>
      </c>
      <c r="PNK52" s="39">
        <f>Time!PNK20</f>
        <v>0</v>
      </c>
      <c r="PNL52" s="39">
        <f>Time!PNL20</f>
        <v>0</v>
      </c>
      <c r="PNM52" s="39">
        <f>Time!PNM20</f>
        <v>0</v>
      </c>
      <c r="PNN52" s="39">
        <f>Time!PNN20</f>
        <v>0</v>
      </c>
      <c r="PNO52" s="39">
        <f>Time!PNO20</f>
        <v>0</v>
      </c>
      <c r="PNP52" s="39">
        <f>Time!PNP20</f>
        <v>0</v>
      </c>
      <c r="PNQ52" s="39">
        <f>Time!PNQ20</f>
        <v>0</v>
      </c>
      <c r="PNR52" s="39">
        <f>Time!PNR20</f>
        <v>0</v>
      </c>
      <c r="PNS52" s="39">
        <f>Time!PNS20</f>
        <v>0</v>
      </c>
      <c r="PNT52" s="39">
        <f>Time!PNT20</f>
        <v>0</v>
      </c>
      <c r="PNU52" s="39">
        <f>Time!PNU20</f>
        <v>0</v>
      </c>
      <c r="PNV52" s="39">
        <f>Time!PNV20</f>
        <v>0</v>
      </c>
      <c r="PNW52" s="39">
        <f>Time!PNW20</f>
        <v>0</v>
      </c>
      <c r="PNX52" s="39">
        <f>Time!PNX20</f>
        <v>0</v>
      </c>
      <c r="PNY52" s="39">
        <f>Time!PNY20</f>
        <v>0</v>
      </c>
      <c r="PNZ52" s="39">
        <f>Time!PNZ20</f>
        <v>0</v>
      </c>
      <c r="POA52" s="39">
        <f>Time!POA20</f>
        <v>0</v>
      </c>
      <c r="POB52" s="39">
        <f>Time!POB20</f>
        <v>0</v>
      </c>
      <c r="POC52" s="39">
        <f>Time!POC20</f>
        <v>0</v>
      </c>
      <c r="POD52" s="39">
        <f>Time!POD20</f>
        <v>0</v>
      </c>
      <c r="POE52" s="39">
        <f>Time!POE20</f>
        <v>0</v>
      </c>
      <c r="POF52" s="39">
        <f>Time!POF20</f>
        <v>0</v>
      </c>
      <c r="POG52" s="39">
        <f>Time!POG20</f>
        <v>0</v>
      </c>
      <c r="POH52" s="39">
        <f>Time!POH20</f>
        <v>0</v>
      </c>
      <c r="POI52" s="39">
        <f>Time!POI20</f>
        <v>0</v>
      </c>
      <c r="POJ52" s="39">
        <f>Time!POJ20</f>
        <v>0</v>
      </c>
      <c r="POK52" s="39">
        <f>Time!POK20</f>
        <v>0</v>
      </c>
      <c r="POL52" s="39">
        <f>Time!POL20</f>
        <v>0</v>
      </c>
      <c r="POM52" s="39">
        <f>Time!POM20</f>
        <v>0</v>
      </c>
      <c r="PON52" s="39">
        <f>Time!PON20</f>
        <v>0</v>
      </c>
      <c r="POO52" s="39">
        <f>Time!POO20</f>
        <v>0</v>
      </c>
      <c r="POP52" s="39">
        <f>Time!POP20</f>
        <v>0</v>
      </c>
      <c r="POQ52" s="39">
        <f>Time!POQ20</f>
        <v>0</v>
      </c>
      <c r="POR52" s="39">
        <f>Time!POR20</f>
        <v>0</v>
      </c>
      <c r="POS52" s="39">
        <f>Time!POS20</f>
        <v>0</v>
      </c>
      <c r="POT52" s="39">
        <f>Time!POT20</f>
        <v>0</v>
      </c>
      <c r="POU52" s="39">
        <f>Time!POU20</f>
        <v>0</v>
      </c>
      <c r="POV52" s="39">
        <f>Time!POV20</f>
        <v>0</v>
      </c>
      <c r="POW52" s="39">
        <f>Time!POW20</f>
        <v>0</v>
      </c>
      <c r="POX52" s="39">
        <f>Time!POX20</f>
        <v>0</v>
      </c>
      <c r="POY52" s="39">
        <f>Time!POY20</f>
        <v>0</v>
      </c>
      <c r="POZ52" s="39">
        <f>Time!POZ20</f>
        <v>0</v>
      </c>
      <c r="PPA52" s="39">
        <f>Time!PPA20</f>
        <v>0</v>
      </c>
      <c r="PPB52" s="39">
        <f>Time!PPB20</f>
        <v>0</v>
      </c>
      <c r="PPC52" s="39">
        <f>Time!PPC20</f>
        <v>0</v>
      </c>
      <c r="PPD52" s="39">
        <f>Time!PPD20</f>
        <v>0</v>
      </c>
      <c r="PPE52" s="39">
        <f>Time!PPE20</f>
        <v>0</v>
      </c>
      <c r="PPF52" s="39">
        <f>Time!PPF20</f>
        <v>0</v>
      </c>
      <c r="PPG52" s="39">
        <f>Time!PPG20</f>
        <v>0</v>
      </c>
      <c r="PPH52" s="39">
        <f>Time!PPH20</f>
        <v>0</v>
      </c>
      <c r="PPI52" s="39">
        <f>Time!PPI20</f>
        <v>0</v>
      </c>
      <c r="PPJ52" s="39">
        <f>Time!PPJ20</f>
        <v>0</v>
      </c>
      <c r="PPK52" s="39">
        <f>Time!PPK20</f>
        <v>0</v>
      </c>
      <c r="PPL52" s="39">
        <f>Time!PPL20</f>
        <v>0</v>
      </c>
      <c r="PPM52" s="39">
        <f>Time!PPM20</f>
        <v>0</v>
      </c>
      <c r="PPN52" s="39">
        <f>Time!PPN20</f>
        <v>0</v>
      </c>
      <c r="PPO52" s="39">
        <f>Time!PPO20</f>
        <v>0</v>
      </c>
      <c r="PPP52" s="39">
        <f>Time!PPP20</f>
        <v>0</v>
      </c>
      <c r="PPQ52" s="39">
        <f>Time!PPQ20</f>
        <v>0</v>
      </c>
      <c r="PPR52" s="39">
        <f>Time!PPR20</f>
        <v>0</v>
      </c>
      <c r="PPS52" s="39">
        <f>Time!PPS20</f>
        <v>0</v>
      </c>
      <c r="PPT52" s="39">
        <f>Time!PPT20</f>
        <v>0</v>
      </c>
      <c r="PPU52" s="39">
        <f>Time!PPU20</f>
        <v>0</v>
      </c>
      <c r="PPV52" s="39">
        <f>Time!PPV20</f>
        <v>0</v>
      </c>
      <c r="PPW52" s="39">
        <f>Time!PPW20</f>
        <v>0</v>
      </c>
      <c r="PPX52" s="39">
        <f>Time!PPX20</f>
        <v>0</v>
      </c>
      <c r="PPY52" s="39">
        <f>Time!PPY20</f>
        <v>0</v>
      </c>
      <c r="PPZ52" s="39">
        <f>Time!PPZ20</f>
        <v>0</v>
      </c>
      <c r="PQA52" s="39">
        <f>Time!PQA20</f>
        <v>0</v>
      </c>
      <c r="PQB52" s="39">
        <f>Time!PQB20</f>
        <v>0</v>
      </c>
      <c r="PQC52" s="39">
        <f>Time!PQC20</f>
        <v>0</v>
      </c>
      <c r="PQD52" s="39">
        <f>Time!PQD20</f>
        <v>0</v>
      </c>
      <c r="PQE52" s="39">
        <f>Time!PQE20</f>
        <v>0</v>
      </c>
      <c r="PQF52" s="39">
        <f>Time!PQF20</f>
        <v>0</v>
      </c>
      <c r="PQG52" s="39">
        <f>Time!PQG20</f>
        <v>0</v>
      </c>
      <c r="PQH52" s="39">
        <f>Time!PQH20</f>
        <v>0</v>
      </c>
      <c r="PQI52" s="39">
        <f>Time!PQI20</f>
        <v>0</v>
      </c>
      <c r="PQJ52" s="39">
        <f>Time!PQJ20</f>
        <v>0</v>
      </c>
      <c r="PQK52" s="39">
        <f>Time!PQK20</f>
        <v>0</v>
      </c>
      <c r="PQL52" s="39">
        <f>Time!PQL20</f>
        <v>0</v>
      </c>
      <c r="PQM52" s="39">
        <f>Time!PQM20</f>
        <v>0</v>
      </c>
      <c r="PQN52" s="39">
        <f>Time!PQN20</f>
        <v>0</v>
      </c>
      <c r="PQO52" s="39">
        <f>Time!PQO20</f>
        <v>0</v>
      </c>
      <c r="PQP52" s="39">
        <f>Time!PQP20</f>
        <v>0</v>
      </c>
      <c r="PQQ52" s="39">
        <f>Time!PQQ20</f>
        <v>0</v>
      </c>
      <c r="PQR52" s="39">
        <f>Time!PQR20</f>
        <v>0</v>
      </c>
      <c r="PQS52" s="39">
        <f>Time!PQS20</f>
        <v>0</v>
      </c>
      <c r="PQT52" s="39">
        <f>Time!PQT20</f>
        <v>0</v>
      </c>
      <c r="PQU52" s="39">
        <f>Time!PQU20</f>
        <v>0</v>
      </c>
      <c r="PQV52" s="39">
        <f>Time!PQV20</f>
        <v>0</v>
      </c>
      <c r="PQW52" s="39">
        <f>Time!PQW20</f>
        <v>0</v>
      </c>
      <c r="PQX52" s="39">
        <f>Time!PQX20</f>
        <v>0</v>
      </c>
      <c r="PQY52" s="39">
        <f>Time!PQY20</f>
        <v>0</v>
      </c>
      <c r="PQZ52" s="39">
        <f>Time!PQZ20</f>
        <v>0</v>
      </c>
      <c r="PRA52" s="39">
        <f>Time!PRA20</f>
        <v>0</v>
      </c>
      <c r="PRB52" s="39">
        <f>Time!PRB20</f>
        <v>0</v>
      </c>
      <c r="PRC52" s="39">
        <f>Time!PRC20</f>
        <v>0</v>
      </c>
      <c r="PRD52" s="39">
        <f>Time!PRD20</f>
        <v>0</v>
      </c>
      <c r="PRE52" s="39">
        <f>Time!PRE20</f>
        <v>0</v>
      </c>
      <c r="PRF52" s="39">
        <f>Time!PRF20</f>
        <v>0</v>
      </c>
      <c r="PRG52" s="39">
        <f>Time!PRG20</f>
        <v>0</v>
      </c>
      <c r="PRH52" s="39">
        <f>Time!PRH20</f>
        <v>0</v>
      </c>
      <c r="PRI52" s="39">
        <f>Time!PRI20</f>
        <v>0</v>
      </c>
      <c r="PRJ52" s="39">
        <f>Time!PRJ20</f>
        <v>0</v>
      </c>
      <c r="PRK52" s="39">
        <f>Time!PRK20</f>
        <v>0</v>
      </c>
      <c r="PRL52" s="39">
        <f>Time!PRL20</f>
        <v>0</v>
      </c>
      <c r="PRM52" s="39">
        <f>Time!PRM20</f>
        <v>0</v>
      </c>
      <c r="PRN52" s="39">
        <f>Time!PRN20</f>
        <v>0</v>
      </c>
      <c r="PRO52" s="39">
        <f>Time!PRO20</f>
        <v>0</v>
      </c>
      <c r="PRP52" s="39">
        <f>Time!PRP20</f>
        <v>0</v>
      </c>
      <c r="PRQ52" s="39">
        <f>Time!PRQ20</f>
        <v>0</v>
      </c>
      <c r="PRR52" s="39">
        <f>Time!PRR20</f>
        <v>0</v>
      </c>
      <c r="PRS52" s="39">
        <f>Time!PRS20</f>
        <v>0</v>
      </c>
      <c r="PRT52" s="39">
        <f>Time!PRT20</f>
        <v>0</v>
      </c>
      <c r="PRU52" s="39">
        <f>Time!PRU20</f>
        <v>0</v>
      </c>
      <c r="PRV52" s="39">
        <f>Time!PRV20</f>
        <v>0</v>
      </c>
      <c r="PRW52" s="39">
        <f>Time!PRW20</f>
        <v>0</v>
      </c>
      <c r="PRX52" s="39">
        <f>Time!PRX20</f>
        <v>0</v>
      </c>
      <c r="PRY52" s="39">
        <f>Time!PRY20</f>
        <v>0</v>
      </c>
      <c r="PRZ52" s="39">
        <f>Time!PRZ20</f>
        <v>0</v>
      </c>
      <c r="PSA52" s="39">
        <f>Time!PSA20</f>
        <v>0</v>
      </c>
      <c r="PSB52" s="39">
        <f>Time!PSB20</f>
        <v>0</v>
      </c>
      <c r="PSC52" s="39">
        <f>Time!PSC20</f>
        <v>0</v>
      </c>
      <c r="PSD52" s="39">
        <f>Time!PSD20</f>
        <v>0</v>
      </c>
      <c r="PSE52" s="39">
        <f>Time!PSE20</f>
        <v>0</v>
      </c>
      <c r="PSF52" s="39">
        <f>Time!PSF20</f>
        <v>0</v>
      </c>
      <c r="PSG52" s="39">
        <f>Time!PSG20</f>
        <v>0</v>
      </c>
      <c r="PSH52" s="39">
        <f>Time!PSH20</f>
        <v>0</v>
      </c>
      <c r="PSI52" s="39">
        <f>Time!PSI20</f>
        <v>0</v>
      </c>
      <c r="PSJ52" s="39">
        <f>Time!PSJ20</f>
        <v>0</v>
      </c>
      <c r="PSK52" s="39">
        <f>Time!PSK20</f>
        <v>0</v>
      </c>
      <c r="PSL52" s="39">
        <f>Time!PSL20</f>
        <v>0</v>
      </c>
      <c r="PSM52" s="39">
        <f>Time!PSM20</f>
        <v>0</v>
      </c>
      <c r="PSN52" s="39">
        <f>Time!PSN20</f>
        <v>0</v>
      </c>
      <c r="PSO52" s="39">
        <f>Time!PSO20</f>
        <v>0</v>
      </c>
      <c r="PSP52" s="39">
        <f>Time!PSP20</f>
        <v>0</v>
      </c>
      <c r="PSQ52" s="39">
        <f>Time!PSQ20</f>
        <v>0</v>
      </c>
      <c r="PSR52" s="39">
        <f>Time!PSR20</f>
        <v>0</v>
      </c>
      <c r="PSS52" s="39">
        <f>Time!PSS20</f>
        <v>0</v>
      </c>
      <c r="PST52" s="39">
        <f>Time!PST20</f>
        <v>0</v>
      </c>
      <c r="PSU52" s="39">
        <f>Time!PSU20</f>
        <v>0</v>
      </c>
      <c r="PSV52" s="39">
        <f>Time!PSV20</f>
        <v>0</v>
      </c>
      <c r="PSW52" s="39">
        <f>Time!PSW20</f>
        <v>0</v>
      </c>
      <c r="PSX52" s="39">
        <f>Time!PSX20</f>
        <v>0</v>
      </c>
      <c r="PSY52" s="39">
        <f>Time!PSY20</f>
        <v>0</v>
      </c>
      <c r="PSZ52" s="39">
        <f>Time!PSZ20</f>
        <v>0</v>
      </c>
      <c r="PTA52" s="39">
        <f>Time!PTA20</f>
        <v>0</v>
      </c>
      <c r="PTB52" s="39">
        <f>Time!PTB20</f>
        <v>0</v>
      </c>
      <c r="PTC52" s="39">
        <f>Time!PTC20</f>
        <v>0</v>
      </c>
      <c r="PTD52" s="39">
        <f>Time!PTD20</f>
        <v>0</v>
      </c>
      <c r="PTE52" s="39">
        <f>Time!PTE20</f>
        <v>0</v>
      </c>
      <c r="PTF52" s="39">
        <f>Time!PTF20</f>
        <v>0</v>
      </c>
      <c r="PTG52" s="39">
        <f>Time!PTG20</f>
        <v>0</v>
      </c>
      <c r="PTH52" s="39">
        <f>Time!PTH20</f>
        <v>0</v>
      </c>
      <c r="PTI52" s="39">
        <f>Time!PTI20</f>
        <v>0</v>
      </c>
      <c r="PTJ52" s="39">
        <f>Time!PTJ20</f>
        <v>0</v>
      </c>
      <c r="PTK52" s="39">
        <f>Time!PTK20</f>
        <v>0</v>
      </c>
      <c r="PTL52" s="39">
        <f>Time!PTL20</f>
        <v>0</v>
      </c>
      <c r="PTM52" s="39">
        <f>Time!PTM20</f>
        <v>0</v>
      </c>
      <c r="PTN52" s="39">
        <f>Time!PTN20</f>
        <v>0</v>
      </c>
      <c r="PTO52" s="39">
        <f>Time!PTO20</f>
        <v>0</v>
      </c>
      <c r="PTP52" s="39">
        <f>Time!PTP20</f>
        <v>0</v>
      </c>
      <c r="PTQ52" s="39">
        <f>Time!PTQ20</f>
        <v>0</v>
      </c>
      <c r="PTR52" s="39">
        <f>Time!PTR20</f>
        <v>0</v>
      </c>
      <c r="PTS52" s="39">
        <f>Time!PTS20</f>
        <v>0</v>
      </c>
      <c r="PTT52" s="39">
        <f>Time!PTT20</f>
        <v>0</v>
      </c>
      <c r="PTU52" s="39">
        <f>Time!PTU20</f>
        <v>0</v>
      </c>
      <c r="PTV52" s="39">
        <f>Time!PTV20</f>
        <v>0</v>
      </c>
      <c r="PTW52" s="39">
        <f>Time!PTW20</f>
        <v>0</v>
      </c>
      <c r="PTX52" s="39">
        <f>Time!PTX20</f>
        <v>0</v>
      </c>
      <c r="PTY52" s="39">
        <f>Time!PTY20</f>
        <v>0</v>
      </c>
      <c r="PTZ52" s="39">
        <f>Time!PTZ20</f>
        <v>0</v>
      </c>
      <c r="PUA52" s="39">
        <f>Time!PUA20</f>
        <v>0</v>
      </c>
      <c r="PUB52" s="39">
        <f>Time!PUB20</f>
        <v>0</v>
      </c>
      <c r="PUC52" s="39">
        <f>Time!PUC20</f>
        <v>0</v>
      </c>
      <c r="PUD52" s="39">
        <f>Time!PUD20</f>
        <v>0</v>
      </c>
      <c r="PUE52" s="39">
        <f>Time!PUE20</f>
        <v>0</v>
      </c>
      <c r="PUF52" s="39">
        <f>Time!PUF20</f>
        <v>0</v>
      </c>
      <c r="PUG52" s="39">
        <f>Time!PUG20</f>
        <v>0</v>
      </c>
      <c r="PUH52" s="39">
        <f>Time!PUH20</f>
        <v>0</v>
      </c>
      <c r="PUI52" s="39">
        <f>Time!PUI20</f>
        <v>0</v>
      </c>
      <c r="PUJ52" s="39">
        <f>Time!PUJ20</f>
        <v>0</v>
      </c>
      <c r="PUK52" s="39">
        <f>Time!PUK20</f>
        <v>0</v>
      </c>
      <c r="PUL52" s="39">
        <f>Time!PUL20</f>
        <v>0</v>
      </c>
      <c r="PUM52" s="39">
        <f>Time!PUM20</f>
        <v>0</v>
      </c>
      <c r="PUN52" s="39">
        <f>Time!PUN20</f>
        <v>0</v>
      </c>
      <c r="PUO52" s="39">
        <f>Time!PUO20</f>
        <v>0</v>
      </c>
      <c r="PUP52" s="39">
        <f>Time!PUP20</f>
        <v>0</v>
      </c>
      <c r="PUQ52" s="39">
        <f>Time!PUQ20</f>
        <v>0</v>
      </c>
      <c r="PUR52" s="39">
        <f>Time!PUR20</f>
        <v>0</v>
      </c>
      <c r="PUS52" s="39">
        <f>Time!PUS20</f>
        <v>0</v>
      </c>
      <c r="PUT52" s="39">
        <f>Time!PUT20</f>
        <v>0</v>
      </c>
      <c r="PUU52" s="39">
        <f>Time!PUU20</f>
        <v>0</v>
      </c>
      <c r="PUV52" s="39">
        <f>Time!PUV20</f>
        <v>0</v>
      </c>
      <c r="PUW52" s="39">
        <f>Time!PUW20</f>
        <v>0</v>
      </c>
      <c r="PUX52" s="39">
        <f>Time!PUX20</f>
        <v>0</v>
      </c>
      <c r="PUY52" s="39">
        <f>Time!PUY20</f>
        <v>0</v>
      </c>
      <c r="PUZ52" s="39">
        <f>Time!PUZ20</f>
        <v>0</v>
      </c>
      <c r="PVA52" s="39">
        <f>Time!PVA20</f>
        <v>0</v>
      </c>
      <c r="PVB52" s="39">
        <f>Time!PVB20</f>
        <v>0</v>
      </c>
      <c r="PVC52" s="39">
        <f>Time!PVC20</f>
        <v>0</v>
      </c>
      <c r="PVD52" s="39">
        <f>Time!PVD20</f>
        <v>0</v>
      </c>
      <c r="PVE52" s="39">
        <f>Time!PVE20</f>
        <v>0</v>
      </c>
      <c r="PVF52" s="39">
        <f>Time!PVF20</f>
        <v>0</v>
      </c>
      <c r="PVG52" s="39">
        <f>Time!PVG20</f>
        <v>0</v>
      </c>
      <c r="PVH52" s="39">
        <f>Time!PVH20</f>
        <v>0</v>
      </c>
      <c r="PVI52" s="39">
        <f>Time!PVI20</f>
        <v>0</v>
      </c>
      <c r="PVJ52" s="39">
        <f>Time!PVJ20</f>
        <v>0</v>
      </c>
      <c r="PVK52" s="39">
        <f>Time!PVK20</f>
        <v>0</v>
      </c>
      <c r="PVL52" s="39">
        <f>Time!PVL20</f>
        <v>0</v>
      </c>
      <c r="PVM52" s="39">
        <f>Time!PVM20</f>
        <v>0</v>
      </c>
      <c r="PVN52" s="39">
        <f>Time!PVN20</f>
        <v>0</v>
      </c>
      <c r="PVO52" s="39">
        <f>Time!PVO20</f>
        <v>0</v>
      </c>
      <c r="PVP52" s="39">
        <f>Time!PVP20</f>
        <v>0</v>
      </c>
      <c r="PVQ52" s="39">
        <f>Time!PVQ20</f>
        <v>0</v>
      </c>
      <c r="PVR52" s="39">
        <f>Time!PVR20</f>
        <v>0</v>
      </c>
      <c r="PVS52" s="39">
        <f>Time!PVS20</f>
        <v>0</v>
      </c>
      <c r="PVT52" s="39">
        <f>Time!PVT20</f>
        <v>0</v>
      </c>
      <c r="PVU52" s="39">
        <f>Time!PVU20</f>
        <v>0</v>
      </c>
      <c r="PVV52" s="39">
        <f>Time!PVV20</f>
        <v>0</v>
      </c>
      <c r="PVW52" s="39">
        <f>Time!PVW20</f>
        <v>0</v>
      </c>
      <c r="PVX52" s="39">
        <f>Time!PVX20</f>
        <v>0</v>
      </c>
      <c r="PVY52" s="39">
        <f>Time!PVY20</f>
        <v>0</v>
      </c>
      <c r="PVZ52" s="39">
        <f>Time!PVZ20</f>
        <v>0</v>
      </c>
      <c r="PWA52" s="39">
        <f>Time!PWA20</f>
        <v>0</v>
      </c>
      <c r="PWB52" s="39">
        <f>Time!PWB20</f>
        <v>0</v>
      </c>
      <c r="PWC52" s="39">
        <f>Time!PWC20</f>
        <v>0</v>
      </c>
      <c r="PWD52" s="39">
        <f>Time!PWD20</f>
        <v>0</v>
      </c>
      <c r="PWE52" s="39">
        <f>Time!PWE20</f>
        <v>0</v>
      </c>
      <c r="PWF52" s="39">
        <f>Time!PWF20</f>
        <v>0</v>
      </c>
      <c r="PWG52" s="39">
        <f>Time!PWG20</f>
        <v>0</v>
      </c>
      <c r="PWH52" s="39">
        <f>Time!PWH20</f>
        <v>0</v>
      </c>
      <c r="PWI52" s="39">
        <f>Time!PWI20</f>
        <v>0</v>
      </c>
      <c r="PWJ52" s="39">
        <f>Time!PWJ20</f>
        <v>0</v>
      </c>
      <c r="PWK52" s="39">
        <f>Time!PWK20</f>
        <v>0</v>
      </c>
      <c r="PWL52" s="39">
        <f>Time!PWL20</f>
        <v>0</v>
      </c>
      <c r="PWM52" s="39">
        <f>Time!PWM20</f>
        <v>0</v>
      </c>
      <c r="PWN52" s="39">
        <f>Time!PWN20</f>
        <v>0</v>
      </c>
      <c r="PWO52" s="39">
        <f>Time!PWO20</f>
        <v>0</v>
      </c>
      <c r="PWP52" s="39">
        <f>Time!PWP20</f>
        <v>0</v>
      </c>
      <c r="PWQ52" s="39">
        <f>Time!PWQ20</f>
        <v>0</v>
      </c>
      <c r="PWR52" s="39">
        <f>Time!PWR20</f>
        <v>0</v>
      </c>
      <c r="PWS52" s="39">
        <f>Time!PWS20</f>
        <v>0</v>
      </c>
      <c r="PWT52" s="39">
        <f>Time!PWT20</f>
        <v>0</v>
      </c>
      <c r="PWU52" s="39">
        <f>Time!PWU20</f>
        <v>0</v>
      </c>
      <c r="PWV52" s="39">
        <f>Time!PWV20</f>
        <v>0</v>
      </c>
      <c r="PWW52" s="39">
        <f>Time!PWW20</f>
        <v>0</v>
      </c>
      <c r="PWX52" s="39">
        <f>Time!PWX20</f>
        <v>0</v>
      </c>
      <c r="PWY52" s="39">
        <f>Time!PWY20</f>
        <v>0</v>
      </c>
      <c r="PWZ52" s="39">
        <f>Time!PWZ20</f>
        <v>0</v>
      </c>
      <c r="PXA52" s="39">
        <f>Time!PXA20</f>
        <v>0</v>
      </c>
      <c r="PXB52" s="39">
        <f>Time!PXB20</f>
        <v>0</v>
      </c>
      <c r="PXC52" s="39">
        <f>Time!PXC20</f>
        <v>0</v>
      </c>
      <c r="PXD52" s="39">
        <f>Time!PXD20</f>
        <v>0</v>
      </c>
      <c r="PXE52" s="39">
        <f>Time!PXE20</f>
        <v>0</v>
      </c>
      <c r="PXF52" s="39">
        <f>Time!PXF20</f>
        <v>0</v>
      </c>
      <c r="PXG52" s="39">
        <f>Time!PXG20</f>
        <v>0</v>
      </c>
      <c r="PXH52" s="39">
        <f>Time!PXH20</f>
        <v>0</v>
      </c>
      <c r="PXI52" s="39">
        <f>Time!PXI20</f>
        <v>0</v>
      </c>
      <c r="PXJ52" s="39">
        <f>Time!PXJ20</f>
        <v>0</v>
      </c>
      <c r="PXK52" s="39">
        <f>Time!PXK20</f>
        <v>0</v>
      </c>
      <c r="PXL52" s="39">
        <f>Time!PXL20</f>
        <v>0</v>
      </c>
      <c r="PXM52" s="39">
        <f>Time!PXM20</f>
        <v>0</v>
      </c>
      <c r="PXN52" s="39">
        <f>Time!PXN20</f>
        <v>0</v>
      </c>
      <c r="PXO52" s="39">
        <f>Time!PXO20</f>
        <v>0</v>
      </c>
      <c r="PXP52" s="39">
        <f>Time!PXP20</f>
        <v>0</v>
      </c>
      <c r="PXQ52" s="39">
        <f>Time!PXQ20</f>
        <v>0</v>
      </c>
      <c r="PXR52" s="39">
        <f>Time!PXR20</f>
        <v>0</v>
      </c>
      <c r="PXS52" s="39">
        <f>Time!PXS20</f>
        <v>0</v>
      </c>
      <c r="PXT52" s="39">
        <f>Time!PXT20</f>
        <v>0</v>
      </c>
      <c r="PXU52" s="39">
        <f>Time!PXU20</f>
        <v>0</v>
      </c>
      <c r="PXV52" s="39">
        <f>Time!PXV20</f>
        <v>0</v>
      </c>
      <c r="PXW52" s="39">
        <f>Time!PXW20</f>
        <v>0</v>
      </c>
      <c r="PXX52" s="39">
        <f>Time!PXX20</f>
        <v>0</v>
      </c>
      <c r="PXY52" s="39">
        <f>Time!PXY20</f>
        <v>0</v>
      </c>
      <c r="PXZ52" s="39">
        <f>Time!PXZ20</f>
        <v>0</v>
      </c>
      <c r="PYA52" s="39">
        <f>Time!PYA20</f>
        <v>0</v>
      </c>
      <c r="PYB52" s="39">
        <f>Time!PYB20</f>
        <v>0</v>
      </c>
      <c r="PYC52" s="39">
        <f>Time!PYC20</f>
        <v>0</v>
      </c>
      <c r="PYD52" s="39">
        <f>Time!PYD20</f>
        <v>0</v>
      </c>
      <c r="PYE52" s="39">
        <f>Time!PYE20</f>
        <v>0</v>
      </c>
      <c r="PYF52" s="39">
        <f>Time!PYF20</f>
        <v>0</v>
      </c>
      <c r="PYG52" s="39">
        <f>Time!PYG20</f>
        <v>0</v>
      </c>
      <c r="PYH52" s="39">
        <f>Time!PYH20</f>
        <v>0</v>
      </c>
      <c r="PYI52" s="39">
        <f>Time!PYI20</f>
        <v>0</v>
      </c>
      <c r="PYJ52" s="39">
        <f>Time!PYJ20</f>
        <v>0</v>
      </c>
      <c r="PYK52" s="39">
        <f>Time!PYK20</f>
        <v>0</v>
      </c>
      <c r="PYL52" s="39">
        <f>Time!PYL20</f>
        <v>0</v>
      </c>
      <c r="PYM52" s="39">
        <f>Time!PYM20</f>
        <v>0</v>
      </c>
      <c r="PYN52" s="39">
        <f>Time!PYN20</f>
        <v>0</v>
      </c>
      <c r="PYO52" s="39">
        <f>Time!PYO20</f>
        <v>0</v>
      </c>
      <c r="PYP52" s="39">
        <f>Time!PYP20</f>
        <v>0</v>
      </c>
      <c r="PYQ52" s="39">
        <f>Time!PYQ20</f>
        <v>0</v>
      </c>
      <c r="PYR52" s="39">
        <f>Time!PYR20</f>
        <v>0</v>
      </c>
      <c r="PYS52" s="39">
        <f>Time!PYS20</f>
        <v>0</v>
      </c>
      <c r="PYT52" s="39">
        <f>Time!PYT20</f>
        <v>0</v>
      </c>
      <c r="PYU52" s="39">
        <f>Time!PYU20</f>
        <v>0</v>
      </c>
      <c r="PYV52" s="39">
        <f>Time!PYV20</f>
        <v>0</v>
      </c>
      <c r="PYW52" s="39">
        <f>Time!PYW20</f>
        <v>0</v>
      </c>
      <c r="PYX52" s="39">
        <f>Time!PYX20</f>
        <v>0</v>
      </c>
      <c r="PYY52" s="39">
        <f>Time!PYY20</f>
        <v>0</v>
      </c>
      <c r="PYZ52" s="39">
        <f>Time!PYZ20</f>
        <v>0</v>
      </c>
      <c r="PZA52" s="39">
        <f>Time!PZA20</f>
        <v>0</v>
      </c>
      <c r="PZB52" s="39">
        <f>Time!PZB20</f>
        <v>0</v>
      </c>
      <c r="PZC52" s="39">
        <f>Time!PZC20</f>
        <v>0</v>
      </c>
      <c r="PZD52" s="39">
        <f>Time!PZD20</f>
        <v>0</v>
      </c>
      <c r="PZE52" s="39">
        <f>Time!PZE20</f>
        <v>0</v>
      </c>
      <c r="PZF52" s="39">
        <f>Time!PZF20</f>
        <v>0</v>
      </c>
      <c r="PZG52" s="39">
        <f>Time!PZG20</f>
        <v>0</v>
      </c>
      <c r="PZH52" s="39">
        <f>Time!PZH20</f>
        <v>0</v>
      </c>
      <c r="PZI52" s="39">
        <f>Time!PZI20</f>
        <v>0</v>
      </c>
      <c r="PZJ52" s="39">
        <f>Time!PZJ20</f>
        <v>0</v>
      </c>
      <c r="PZK52" s="39">
        <f>Time!PZK20</f>
        <v>0</v>
      </c>
      <c r="PZL52" s="39">
        <f>Time!PZL20</f>
        <v>0</v>
      </c>
      <c r="PZM52" s="39">
        <f>Time!PZM20</f>
        <v>0</v>
      </c>
      <c r="PZN52" s="39">
        <f>Time!PZN20</f>
        <v>0</v>
      </c>
      <c r="PZO52" s="39">
        <f>Time!PZO20</f>
        <v>0</v>
      </c>
      <c r="PZP52" s="39">
        <f>Time!PZP20</f>
        <v>0</v>
      </c>
      <c r="PZQ52" s="39">
        <f>Time!PZQ20</f>
        <v>0</v>
      </c>
      <c r="PZR52" s="39">
        <f>Time!PZR20</f>
        <v>0</v>
      </c>
      <c r="PZS52" s="39">
        <f>Time!PZS20</f>
        <v>0</v>
      </c>
      <c r="PZT52" s="39">
        <f>Time!PZT20</f>
        <v>0</v>
      </c>
      <c r="PZU52" s="39">
        <f>Time!PZU20</f>
        <v>0</v>
      </c>
      <c r="PZV52" s="39">
        <f>Time!PZV20</f>
        <v>0</v>
      </c>
      <c r="PZW52" s="39">
        <f>Time!PZW20</f>
        <v>0</v>
      </c>
      <c r="PZX52" s="39">
        <f>Time!PZX20</f>
        <v>0</v>
      </c>
      <c r="PZY52" s="39">
        <f>Time!PZY20</f>
        <v>0</v>
      </c>
      <c r="PZZ52" s="39">
        <f>Time!PZZ20</f>
        <v>0</v>
      </c>
      <c r="QAA52" s="39">
        <f>Time!QAA20</f>
        <v>0</v>
      </c>
      <c r="QAB52" s="39">
        <f>Time!QAB20</f>
        <v>0</v>
      </c>
      <c r="QAC52" s="39">
        <f>Time!QAC20</f>
        <v>0</v>
      </c>
      <c r="QAD52" s="39">
        <f>Time!QAD20</f>
        <v>0</v>
      </c>
      <c r="QAE52" s="39">
        <f>Time!QAE20</f>
        <v>0</v>
      </c>
      <c r="QAF52" s="39">
        <f>Time!QAF20</f>
        <v>0</v>
      </c>
      <c r="QAG52" s="39">
        <f>Time!QAG20</f>
        <v>0</v>
      </c>
      <c r="QAH52" s="39">
        <f>Time!QAH20</f>
        <v>0</v>
      </c>
      <c r="QAI52" s="39">
        <f>Time!QAI20</f>
        <v>0</v>
      </c>
      <c r="QAJ52" s="39">
        <f>Time!QAJ20</f>
        <v>0</v>
      </c>
      <c r="QAK52" s="39">
        <f>Time!QAK20</f>
        <v>0</v>
      </c>
      <c r="QAL52" s="39">
        <f>Time!QAL20</f>
        <v>0</v>
      </c>
      <c r="QAM52" s="39">
        <f>Time!QAM20</f>
        <v>0</v>
      </c>
      <c r="QAN52" s="39">
        <f>Time!QAN20</f>
        <v>0</v>
      </c>
      <c r="QAO52" s="39">
        <f>Time!QAO20</f>
        <v>0</v>
      </c>
      <c r="QAP52" s="39">
        <f>Time!QAP20</f>
        <v>0</v>
      </c>
      <c r="QAQ52" s="39">
        <f>Time!QAQ20</f>
        <v>0</v>
      </c>
      <c r="QAR52" s="39">
        <f>Time!QAR20</f>
        <v>0</v>
      </c>
      <c r="QAS52" s="39">
        <f>Time!QAS20</f>
        <v>0</v>
      </c>
      <c r="QAT52" s="39">
        <f>Time!QAT20</f>
        <v>0</v>
      </c>
      <c r="QAU52" s="39">
        <f>Time!QAU20</f>
        <v>0</v>
      </c>
      <c r="QAV52" s="39">
        <f>Time!QAV20</f>
        <v>0</v>
      </c>
      <c r="QAW52" s="39">
        <f>Time!QAW20</f>
        <v>0</v>
      </c>
      <c r="QAX52" s="39">
        <f>Time!QAX20</f>
        <v>0</v>
      </c>
      <c r="QAY52" s="39">
        <f>Time!QAY20</f>
        <v>0</v>
      </c>
      <c r="QAZ52" s="39">
        <f>Time!QAZ20</f>
        <v>0</v>
      </c>
      <c r="QBA52" s="39">
        <f>Time!QBA20</f>
        <v>0</v>
      </c>
      <c r="QBB52" s="39">
        <f>Time!QBB20</f>
        <v>0</v>
      </c>
      <c r="QBC52" s="39">
        <f>Time!QBC20</f>
        <v>0</v>
      </c>
      <c r="QBD52" s="39">
        <f>Time!QBD20</f>
        <v>0</v>
      </c>
      <c r="QBE52" s="39">
        <f>Time!QBE20</f>
        <v>0</v>
      </c>
      <c r="QBF52" s="39">
        <f>Time!QBF20</f>
        <v>0</v>
      </c>
      <c r="QBG52" s="39">
        <f>Time!QBG20</f>
        <v>0</v>
      </c>
      <c r="QBH52" s="39">
        <f>Time!QBH20</f>
        <v>0</v>
      </c>
      <c r="QBI52" s="39">
        <f>Time!QBI20</f>
        <v>0</v>
      </c>
      <c r="QBJ52" s="39">
        <f>Time!QBJ20</f>
        <v>0</v>
      </c>
      <c r="QBK52" s="39">
        <f>Time!QBK20</f>
        <v>0</v>
      </c>
      <c r="QBL52" s="39">
        <f>Time!QBL20</f>
        <v>0</v>
      </c>
      <c r="QBM52" s="39">
        <f>Time!QBM20</f>
        <v>0</v>
      </c>
      <c r="QBN52" s="39">
        <f>Time!QBN20</f>
        <v>0</v>
      </c>
      <c r="QBO52" s="39">
        <f>Time!QBO20</f>
        <v>0</v>
      </c>
      <c r="QBP52" s="39">
        <f>Time!QBP20</f>
        <v>0</v>
      </c>
      <c r="QBQ52" s="39">
        <f>Time!QBQ20</f>
        <v>0</v>
      </c>
      <c r="QBR52" s="39">
        <f>Time!QBR20</f>
        <v>0</v>
      </c>
      <c r="QBS52" s="39">
        <f>Time!QBS20</f>
        <v>0</v>
      </c>
      <c r="QBT52" s="39">
        <f>Time!QBT20</f>
        <v>0</v>
      </c>
      <c r="QBU52" s="39">
        <f>Time!QBU20</f>
        <v>0</v>
      </c>
      <c r="QBV52" s="39">
        <f>Time!QBV20</f>
        <v>0</v>
      </c>
      <c r="QBW52" s="39">
        <f>Time!QBW20</f>
        <v>0</v>
      </c>
      <c r="QBX52" s="39">
        <f>Time!QBX20</f>
        <v>0</v>
      </c>
      <c r="QBY52" s="39">
        <f>Time!QBY20</f>
        <v>0</v>
      </c>
      <c r="QBZ52" s="39">
        <f>Time!QBZ20</f>
        <v>0</v>
      </c>
      <c r="QCA52" s="39">
        <f>Time!QCA20</f>
        <v>0</v>
      </c>
      <c r="QCB52" s="39">
        <f>Time!QCB20</f>
        <v>0</v>
      </c>
      <c r="QCC52" s="39">
        <f>Time!QCC20</f>
        <v>0</v>
      </c>
      <c r="QCD52" s="39">
        <f>Time!QCD20</f>
        <v>0</v>
      </c>
      <c r="QCE52" s="39">
        <f>Time!QCE20</f>
        <v>0</v>
      </c>
      <c r="QCF52" s="39">
        <f>Time!QCF20</f>
        <v>0</v>
      </c>
      <c r="QCG52" s="39">
        <f>Time!QCG20</f>
        <v>0</v>
      </c>
      <c r="QCH52" s="39">
        <f>Time!QCH20</f>
        <v>0</v>
      </c>
      <c r="QCI52" s="39">
        <f>Time!QCI20</f>
        <v>0</v>
      </c>
      <c r="QCJ52" s="39">
        <f>Time!QCJ20</f>
        <v>0</v>
      </c>
      <c r="QCK52" s="39">
        <f>Time!QCK20</f>
        <v>0</v>
      </c>
      <c r="QCL52" s="39">
        <f>Time!QCL20</f>
        <v>0</v>
      </c>
      <c r="QCM52" s="39">
        <f>Time!QCM20</f>
        <v>0</v>
      </c>
      <c r="QCN52" s="39">
        <f>Time!QCN20</f>
        <v>0</v>
      </c>
      <c r="QCO52" s="39">
        <f>Time!QCO20</f>
        <v>0</v>
      </c>
      <c r="QCP52" s="39">
        <f>Time!QCP20</f>
        <v>0</v>
      </c>
      <c r="QCQ52" s="39">
        <f>Time!QCQ20</f>
        <v>0</v>
      </c>
      <c r="QCR52" s="39">
        <f>Time!QCR20</f>
        <v>0</v>
      </c>
      <c r="QCS52" s="39">
        <f>Time!QCS20</f>
        <v>0</v>
      </c>
      <c r="QCT52" s="39">
        <f>Time!QCT20</f>
        <v>0</v>
      </c>
      <c r="QCU52" s="39">
        <f>Time!QCU20</f>
        <v>0</v>
      </c>
      <c r="QCV52" s="39">
        <f>Time!QCV20</f>
        <v>0</v>
      </c>
      <c r="QCW52" s="39">
        <f>Time!QCW20</f>
        <v>0</v>
      </c>
      <c r="QCX52" s="39">
        <f>Time!QCX20</f>
        <v>0</v>
      </c>
      <c r="QCY52" s="39">
        <f>Time!QCY20</f>
        <v>0</v>
      </c>
      <c r="QCZ52" s="39">
        <f>Time!QCZ20</f>
        <v>0</v>
      </c>
      <c r="QDA52" s="39">
        <f>Time!QDA20</f>
        <v>0</v>
      </c>
      <c r="QDB52" s="39">
        <f>Time!QDB20</f>
        <v>0</v>
      </c>
      <c r="QDC52" s="39">
        <f>Time!QDC20</f>
        <v>0</v>
      </c>
      <c r="QDD52" s="39">
        <f>Time!QDD20</f>
        <v>0</v>
      </c>
      <c r="QDE52" s="39">
        <f>Time!QDE20</f>
        <v>0</v>
      </c>
      <c r="QDF52" s="39">
        <f>Time!QDF20</f>
        <v>0</v>
      </c>
      <c r="QDG52" s="39">
        <f>Time!QDG20</f>
        <v>0</v>
      </c>
      <c r="QDH52" s="39">
        <f>Time!QDH20</f>
        <v>0</v>
      </c>
      <c r="QDI52" s="39">
        <f>Time!QDI20</f>
        <v>0</v>
      </c>
      <c r="QDJ52" s="39">
        <f>Time!QDJ20</f>
        <v>0</v>
      </c>
      <c r="QDK52" s="39">
        <f>Time!QDK20</f>
        <v>0</v>
      </c>
      <c r="QDL52" s="39">
        <f>Time!QDL20</f>
        <v>0</v>
      </c>
      <c r="QDM52" s="39">
        <f>Time!QDM20</f>
        <v>0</v>
      </c>
      <c r="QDN52" s="39">
        <f>Time!QDN20</f>
        <v>0</v>
      </c>
      <c r="QDO52" s="39">
        <f>Time!QDO20</f>
        <v>0</v>
      </c>
      <c r="QDP52" s="39">
        <f>Time!QDP20</f>
        <v>0</v>
      </c>
      <c r="QDQ52" s="39">
        <f>Time!QDQ20</f>
        <v>0</v>
      </c>
      <c r="QDR52" s="39">
        <f>Time!QDR20</f>
        <v>0</v>
      </c>
      <c r="QDS52" s="39">
        <f>Time!QDS20</f>
        <v>0</v>
      </c>
      <c r="QDT52" s="39">
        <f>Time!QDT20</f>
        <v>0</v>
      </c>
      <c r="QDU52" s="39">
        <f>Time!QDU20</f>
        <v>0</v>
      </c>
      <c r="QDV52" s="39">
        <f>Time!QDV20</f>
        <v>0</v>
      </c>
      <c r="QDW52" s="39">
        <f>Time!QDW20</f>
        <v>0</v>
      </c>
      <c r="QDX52" s="39">
        <f>Time!QDX20</f>
        <v>0</v>
      </c>
      <c r="QDY52" s="39">
        <f>Time!QDY20</f>
        <v>0</v>
      </c>
      <c r="QDZ52" s="39">
        <f>Time!QDZ20</f>
        <v>0</v>
      </c>
      <c r="QEA52" s="39">
        <f>Time!QEA20</f>
        <v>0</v>
      </c>
      <c r="QEB52" s="39">
        <f>Time!QEB20</f>
        <v>0</v>
      </c>
      <c r="QEC52" s="39">
        <f>Time!QEC20</f>
        <v>0</v>
      </c>
      <c r="QED52" s="39">
        <f>Time!QED20</f>
        <v>0</v>
      </c>
      <c r="QEE52" s="39">
        <f>Time!QEE20</f>
        <v>0</v>
      </c>
      <c r="QEF52" s="39">
        <f>Time!QEF20</f>
        <v>0</v>
      </c>
      <c r="QEG52" s="39">
        <f>Time!QEG20</f>
        <v>0</v>
      </c>
      <c r="QEH52" s="39">
        <f>Time!QEH20</f>
        <v>0</v>
      </c>
      <c r="QEI52" s="39">
        <f>Time!QEI20</f>
        <v>0</v>
      </c>
      <c r="QEJ52" s="39">
        <f>Time!QEJ20</f>
        <v>0</v>
      </c>
      <c r="QEK52" s="39">
        <f>Time!QEK20</f>
        <v>0</v>
      </c>
      <c r="QEL52" s="39">
        <f>Time!QEL20</f>
        <v>0</v>
      </c>
      <c r="QEM52" s="39">
        <f>Time!QEM20</f>
        <v>0</v>
      </c>
      <c r="QEN52" s="39">
        <f>Time!QEN20</f>
        <v>0</v>
      </c>
      <c r="QEO52" s="39">
        <f>Time!QEO20</f>
        <v>0</v>
      </c>
      <c r="QEP52" s="39">
        <f>Time!QEP20</f>
        <v>0</v>
      </c>
      <c r="QEQ52" s="39">
        <f>Time!QEQ20</f>
        <v>0</v>
      </c>
      <c r="QER52" s="39">
        <f>Time!QER20</f>
        <v>0</v>
      </c>
      <c r="QES52" s="39">
        <f>Time!QES20</f>
        <v>0</v>
      </c>
      <c r="QET52" s="39">
        <f>Time!QET20</f>
        <v>0</v>
      </c>
      <c r="QEU52" s="39">
        <f>Time!QEU20</f>
        <v>0</v>
      </c>
      <c r="QEV52" s="39">
        <f>Time!QEV20</f>
        <v>0</v>
      </c>
      <c r="QEW52" s="39">
        <f>Time!QEW20</f>
        <v>0</v>
      </c>
      <c r="QEX52" s="39">
        <f>Time!QEX20</f>
        <v>0</v>
      </c>
      <c r="QEY52" s="39">
        <f>Time!QEY20</f>
        <v>0</v>
      </c>
      <c r="QEZ52" s="39">
        <f>Time!QEZ20</f>
        <v>0</v>
      </c>
      <c r="QFA52" s="39">
        <f>Time!QFA20</f>
        <v>0</v>
      </c>
      <c r="QFB52" s="39">
        <f>Time!QFB20</f>
        <v>0</v>
      </c>
      <c r="QFC52" s="39">
        <f>Time!QFC20</f>
        <v>0</v>
      </c>
      <c r="QFD52" s="39">
        <f>Time!QFD20</f>
        <v>0</v>
      </c>
      <c r="QFE52" s="39">
        <f>Time!QFE20</f>
        <v>0</v>
      </c>
      <c r="QFF52" s="39">
        <f>Time!QFF20</f>
        <v>0</v>
      </c>
      <c r="QFG52" s="39">
        <f>Time!QFG20</f>
        <v>0</v>
      </c>
      <c r="QFH52" s="39">
        <f>Time!QFH20</f>
        <v>0</v>
      </c>
      <c r="QFI52" s="39">
        <f>Time!QFI20</f>
        <v>0</v>
      </c>
      <c r="QFJ52" s="39">
        <f>Time!QFJ20</f>
        <v>0</v>
      </c>
      <c r="QFK52" s="39">
        <f>Time!QFK20</f>
        <v>0</v>
      </c>
      <c r="QFL52" s="39">
        <f>Time!QFL20</f>
        <v>0</v>
      </c>
      <c r="QFM52" s="39">
        <f>Time!QFM20</f>
        <v>0</v>
      </c>
      <c r="QFN52" s="39">
        <f>Time!QFN20</f>
        <v>0</v>
      </c>
      <c r="QFO52" s="39">
        <f>Time!QFO20</f>
        <v>0</v>
      </c>
      <c r="QFP52" s="39">
        <f>Time!QFP20</f>
        <v>0</v>
      </c>
      <c r="QFQ52" s="39">
        <f>Time!QFQ20</f>
        <v>0</v>
      </c>
      <c r="QFR52" s="39">
        <f>Time!QFR20</f>
        <v>0</v>
      </c>
      <c r="QFS52" s="39">
        <f>Time!QFS20</f>
        <v>0</v>
      </c>
      <c r="QFT52" s="39">
        <f>Time!QFT20</f>
        <v>0</v>
      </c>
      <c r="QFU52" s="39">
        <f>Time!QFU20</f>
        <v>0</v>
      </c>
      <c r="QFV52" s="39">
        <f>Time!QFV20</f>
        <v>0</v>
      </c>
      <c r="QFW52" s="39">
        <f>Time!QFW20</f>
        <v>0</v>
      </c>
      <c r="QFX52" s="39">
        <f>Time!QFX20</f>
        <v>0</v>
      </c>
      <c r="QFY52" s="39">
        <f>Time!QFY20</f>
        <v>0</v>
      </c>
      <c r="QFZ52" s="39">
        <f>Time!QFZ20</f>
        <v>0</v>
      </c>
      <c r="QGA52" s="39">
        <f>Time!QGA20</f>
        <v>0</v>
      </c>
      <c r="QGB52" s="39">
        <f>Time!QGB20</f>
        <v>0</v>
      </c>
      <c r="QGC52" s="39">
        <f>Time!QGC20</f>
        <v>0</v>
      </c>
      <c r="QGD52" s="39">
        <f>Time!QGD20</f>
        <v>0</v>
      </c>
      <c r="QGE52" s="39">
        <f>Time!QGE20</f>
        <v>0</v>
      </c>
      <c r="QGF52" s="39">
        <f>Time!QGF20</f>
        <v>0</v>
      </c>
      <c r="QGG52" s="39">
        <f>Time!QGG20</f>
        <v>0</v>
      </c>
      <c r="QGH52" s="39">
        <f>Time!QGH20</f>
        <v>0</v>
      </c>
      <c r="QGI52" s="39">
        <f>Time!QGI20</f>
        <v>0</v>
      </c>
      <c r="QGJ52" s="39">
        <f>Time!QGJ20</f>
        <v>0</v>
      </c>
      <c r="QGK52" s="39">
        <f>Time!QGK20</f>
        <v>0</v>
      </c>
      <c r="QGL52" s="39">
        <f>Time!QGL20</f>
        <v>0</v>
      </c>
      <c r="QGM52" s="39">
        <f>Time!QGM20</f>
        <v>0</v>
      </c>
      <c r="QGN52" s="39">
        <f>Time!QGN20</f>
        <v>0</v>
      </c>
      <c r="QGO52" s="39">
        <f>Time!QGO20</f>
        <v>0</v>
      </c>
      <c r="QGP52" s="39">
        <f>Time!QGP20</f>
        <v>0</v>
      </c>
      <c r="QGQ52" s="39">
        <f>Time!QGQ20</f>
        <v>0</v>
      </c>
      <c r="QGR52" s="39">
        <f>Time!QGR20</f>
        <v>0</v>
      </c>
      <c r="QGS52" s="39">
        <f>Time!QGS20</f>
        <v>0</v>
      </c>
      <c r="QGT52" s="39">
        <f>Time!QGT20</f>
        <v>0</v>
      </c>
      <c r="QGU52" s="39">
        <f>Time!QGU20</f>
        <v>0</v>
      </c>
      <c r="QGV52" s="39">
        <f>Time!QGV20</f>
        <v>0</v>
      </c>
      <c r="QGW52" s="39">
        <f>Time!QGW20</f>
        <v>0</v>
      </c>
      <c r="QGX52" s="39">
        <f>Time!QGX20</f>
        <v>0</v>
      </c>
      <c r="QGY52" s="39">
        <f>Time!QGY20</f>
        <v>0</v>
      </c>
      <c r="QGZ52" s="39">
        <f>Time!QGZ20</f>
        <v>0</v>
      </c>
      <c r="QHA52" s="39">
        <f>Time!QHA20</f>
        <v>0</v>
      </c>
      <c r="QHB52" s="39">
        <f>Time!QHB20</f>
        <v>0</v>
      </c>
      <c r="QHC52" s="39">
        <f>Time!QHC20</f>
        <v>0</v>
      </c>
      <c r="QHD52" s="39">
        <f>Time!QHD20</f>
        <v>0</v>
      </c>
      <c r="QHE52" s="39">
        <f>Time!QHE20</f>
        <v>0</v>
      </c>
      <c r="QHF52" s="39">
        <f>Time!QHF20</f>
        <v>0</v>
      </c>
      <c r="QHG52" s="39">
        <f>Time!QHG20</f>
        <v>0</v>
      </c>
      <c r="QHH52" s="39">
        <f>Time!QHH20</f>
        <v>0</v>
      </c>
      <c r="QHI52" s="39">
        <f>Time!QHI20</f>
        <v>0</v>
      </c>
      <c r="QHJ52" s="39">
        <f>Time!QHJ20</f>
        <v>0</v>
      </c>
      <c r="QHK52" s="39">
        <f>Time!QHK20</f>
        <v>0</v>
      </c>
      <c r="QHL52" s="39">
        <f>Time!QHL20</f>
        <v>0</v>
      </c>
      <c r="QHM52" s="39">
        <f>Time!QHM20</f>
        <v>0</v>
      </c>
      <c r="QHN52" s="39">
        <f>Time!QHN20</f>
        <v>0</v>
      </c>
      <c r="QHO52" s="39">
        <f>Time!QHO20</f>
        <v>0</v>
      </c>
      <c r="QHP52" s="39">
        <f>Time!QHP20</f>
        <v>0</v>
      </c>
      <c r="QHQ52" s="39">
        <f>Time!QHQ20</f>
        <v>0</v>
      </c>
      <c r="QHR52" s="39">
        <f>Time!QHR20</f>
        <v>0</v>
      </c>
      <c r="QHS52" s="39">
        <f>Time!QHS20</f>
        <v>0</v>
      </c>
      <c r="QHT52" s="39">
        <f>Time!QHT20</f>
        <v>0</v>
      </c>
      <c r="QHU52" s="39">
        <f>Time!QHU20</f>
        <v>0</v>
      </c>
      <c r="QHV52" s="39">
        <f>Time!QHV20</f>
        <v>0</v>
      </c>
      <c r="QHW52" s="39">
        <f>Time!QHW20</f>
        <v>0</v>
      </c>
      <c r="QHX52" s="39">
        <f>Time!QHX20</f>
        <v>0</v>
      </c>
      <c r="QHY52" s="39">
        <f>Time!QHY20</f>
        <v>0</v>
      </c>
      <c r="QHZ52" s="39">
        <f>Time!QHZ20</f>
        <v>0</v>
      </c>
      <c r="QIA52" s="39">
        <f>Time!QIA20</f>
        <v>0</v>
      </c>
      <c r="QIB52" s="39">
        <f>Time!QIB20</f>
        <v>0</v>
      </c>
      <c r="QIC52" s="39">
        <f>Time!QIC20</f>
        <v>0</v>
      </c>
      <c r="QID52" s="39">
        <f>Time!QID20</f>
        <v>0</v>
      </c>
      <c r="QIE52" s="39">
        <f>Time!QIE20</f>
        <v>0</v>
      </c>
      <c r="QIF52" s="39">
        <f>Time!QIF20</f>
        <v>0</v>
      </c>
      <c r="QIG52" s="39">
        <f>Time!QIG20</f>
        <v>0</v>
      </c>
      <c r="QIH52" s="39">
        <f>Time!QIH20</f>
        <v>0</v>
      </c>
      <c r="QII52" s="39">
        <f>Time!QII20</f>
        <v>0</v>
      </c>
      <c r="QIJ52" s="39">
        <f>Time!QIJ20</f>
        <v>0</v>
      </c>
      <c r="QIK52" s="39">
        <f>Time!QIK20</f>
        <v>0</v>
      </c>
      <c r="QIL52" s="39">
        <f>Time!QIL20</f>
        <v>0</v>
      </c>
      <c r="QIM52" s="39">
        <f>Time!QIM20</f>
        <v>0</v>
      </c>
      <c r="QIN52" s="39">
        <f>Time!QIN20</f>
        <v>0</v>
      </c>
      <c r="QIO52" s="39">
        <f>Time!QIO20</f>
        <v>0</v>
      </c>
      <c r="QIP52" s="39">
        <f>Time!QIP20</f>
        <v>0</v>
      </c>
      <c r="QIQ52" s="39">
        <f>Time!QIQ20</f>
        <v>0</v>
      </c>
      <c r="QIR52" s="39">
        <f>Time!QIR20</f>
        <v>0</v>
      </c>
      <c r="QIS52" s="39">
        <f>Time!QIS20</f>
        <v>0</v>
      </c>
      <c r="QIT52" s="39">
        <f>Time!QIT20</f>
        <v>0</v>
      </c>
      <c r="QIU52" s="39">
        <f>Time!QIU20</f>
        <v>0</v>
      </c>
      <c r="QIV52" s="39">
        <f>Time!QIV20</f>
        <v>0</v>
      </c>
      <c r="QIW52" s="39">
        <f>Time!QIW20</f>
        <v>0</v>
      </c>
      <c r="QIX52" s="39">
        <f>Time!QIX20</f>
        <v>0</v>
      </c>
      <c r="QIY52" s="39">
        <f>Time!QIY20</f>
        <v>0</v>
      </c>
      <c r="QIZ52" s="39">
        <f>Time!QIZ20</f>
        <v>0</v>
      </c>
      <c r="QJA52" s="39">
        <f>Time!QJA20</f>
        <v>0</v>
      </c>
      <c r="QJB52" s="39">
        <f>Time!QJB20</f>
        <v>0</v>
      </c>
      <c r="QJC52" s="39">
        <f>Time!QJC20</f>
        <v>0</v>
      </c>
      <c r="QJD52" s="39">
        <f>Time!QJD20</f>
        <v>0</v>
      </c>
      <c r="QJE52" s="39">
        <f>Time!QJE20</f>
        <v>0</v>
      </c>
      <c r="QJF52" s="39">
        <f>Time!QJF20</f>
        <v>0</v>
      </c>
      <c r="QJG52" s="39">
        <f>Time!QJG20</f>
        <v>0</v>
      </c>
      <c r="QJH52" s="39">
        <f>Time!QJH20</f>
        <v>0</v>
      </c>
      <c r="QJI52" s="39">
        <f>Time!QJI20</f>
        <v>0</v>
      </c>
      <c r="QJJ52" s="39">
        <f>Time!QJJ20</f>
        <v>0</v>
      </c>
      <c r="QJK52" s="39">
        <f>Time!QJK20</f>
        <v>0</v>
      </c>
      <c r="QJL52" s="39">
        <f>Time!QJL20</f>
        <v>0</v>
      </c>
      <c r="QJM52" s="39">
        <f>Time!QJM20</f>
        <v>0</v>
      </c>
      <c r="QJN52" s="39">
        <f>Time!QJN20</f>
        <v>0</v>
      </c>
      <c r="QJO52" s="39">
        <f>Time!QJO20</f>
        <v>0</v>
      </c>
      <c r="QJP52" s="39">
        <f>Time!QJP20</f>
        <v>0</v>
      </c>
      <c r="QJQ52" s="39">
        <f>Time!QJQ20</f>
        <v>0</v>
      </c>
      <c r="QJR52" s="39">
        <f>Time!QJR20</f>
        <v>0</v>
      </c>
      <c r="QJS52" s="39">
        <f>Time!QJS20</f>
        <v>0</v>
      </c>
      <c r="QJT52" s="39">
        <f>Time!QJT20</f>
        <v>0</v>
      </c>
      <c r="QJU52" s="39">
        <f>Time!QJU20</f>
        <v>0</v>
      </c>
      <c r="QJV52" s="39">
        <f>Time!QJV20</f>
        <v>0</v>
      </c>
      <c r="QJW52" s="39">
        <f>Time!QJW20</f>
        <v>0</v>
      </c>
      <c r="QJX52" s="39">
        <f>Time!QJX20</f>
        <v>0</v>
      </c>
      <c r="QJY52" s="39">
        <f>Time!QJY20</f>
        <v>0</v>
      </c>
      <c r="QJZ52" s="39">
        <f>Time!QJZ20</f>
        <v>0</v>
      </c>
      <c r="QKA52" s="39">
        <f>Time!QKA20</f>
        <v>0</v>
      </c>
      <c r="QKB52" s="39">
        <f>Time!QKB20</f>
        <v>0</v>
      </c>
      <c r="QKC52" s="39">
        <f>Time!QKC20</f>
        <v>0</v>
      </c>
      <c r="QKD52" s="39">
        <f>Time!QKD20</f>
        <v>0</v>
      </c>
      <c r="QKE52" s="39">
        <f>Time!QKE20</f>
        <v>0</v>
      </c>
      <c r="QKF52" s="39">
        <f>Time!QKF20</f>
        <v>0</v>
      </c>
      <c r="QKG52" s="39">
        <f>Time!QKG20</f>
        <v>0</v>
      </c>
      <c r="QKH52" s="39">
        <f>Time!QKH20</f>
        <v>0</v>
      </c>
      <c r="QKI52" s="39">
        <f>Time!QKI20</f>
        <v>0</v>
      </c>
      <c r="QKJ52" s="39">
        <f>Time!QKJ20</f>
        <v>0</v>
      </c>
      <c r="QKK52" s="39">
        <f>Time!QKK20</f>
        <v>0</v>
      </c>
      <c r="QKL52" s="39">
        <f>Time!QKL20</f>
        <v>0</v>
      </c>
      <c r="QKM52" s="39">
        <f>Time!QKM20</f>
        <v>0</v>
      </c>
      <c r="QKN52" s="39">
        <f>Time!QKN20</f>
        <v>0</v>
      </c>
      <c r="QKO52" s="39">
        <f>Time!QKO20</f>
        <v>0</v>
      </c>
      <c r="QKP52" s="39">
        <f>Time!QKP20</f>
        <v>0</v>
      </c>
      <c r="QKQ52" s="39">
        <f>Time!QKQ20</f>
        <v>0</v>
      </c>
      <c r="QKR52" s="39">
        <f>Time!QKR20</f>
        <v>0</v>
      </c>
      <c r="QKS52" s="39">
        <f>Time!QKS20</f>
        <v>0</v>
      </c>
      <c r="QKT52" s="39">
        <f>Time!QKT20</f>
        <v>0</v>
      </c>
      <c r="QKU52" s="39">
        <f>Time!QKU20</f>
        <v>0</v>
      </c>
      <c r="QKV52" s="39">
        <f>Time!QKV20</f>
        <v>0</v>
      </c>
      <c r="QKW52" s="39">
        <f>Time!QKW20</f>
        <v>0</v>
      </c>
      <c r="QKX52" s="39">
        <f>Time!QKX20</f>
        <v>0</v>
      </c>
      <c r="QKY52" s="39">
        <f>Time!QKY20</f>
        <v>0</v>
      </c>
      <c r="QKZ52" s="39">
        <f>Time!QKZ20</f>
        <v>0</v>
      </c>
      <c r="QLA52" s="39">
        <f>Time!QLA20</f>
        <v>0</v>
      </c>
      <c r="QLB52" s="39">
        <f>Time!QLB20</f>
        <v>0</v>
      </c>
      <c r="QLC52" s="39">
        <f>Time!QLC20</f>
        <v>0</v>
      </c>
      <c r="QLD52" s="39">
        <f>Time!QLD20</f>
        <v>0</v>
      </c>
      <c r="QLE52" s="39">
        <f>Time!QLE20</f>
        <v>0</v>
      </c>
      <c r="QLF52" s="39">
        <f>Time!QLF20</f>
        <v>0</v>
      </c>
      <c r="QLG52" s="39">
        <f>Time!QLG20</f>
        <v>0</v>
      </c>
      <c r="QLH52" s="39">
        <f>Time!QLH20</f>
        <v>0</v>
      </c>
      <c r="QLI52" s="39">
        <f>Time!QLI20</f>
        <v>0</v>
      </c>
      <c r="QLJ52" s="39">
        <f>Time!QLJ20</f>
        <v>0</v>
      </c>
      <c r="QLK52" s="39">
        <f>Time!QLK20</f>
        <v>0</v>
      </c>
      <c r="QLL52" s="39">
        <f>Time!QLL20</f>
        <v>0</v>
      </c>
      <c r="QLM52" s="39">
        <f>Time!QLM20</f>
        <v>0</v>
      </c>
      <c r="QLN52" s="39">
        <f>Time!QLN20</f>
        <v>0</v>
      </c>
      <c r="QLO52" s="39">
        <f>Time!QLO20</f>
        <v>0</v>
      </c>
      <c r="QLP52" s="39">
        <f>Time!QLP20</f>
        <v>0</v>
      </c>
      <c r="QLQ52" s="39">
        <f>Time!QLQ20</f>
        <v>0</v>
      </c>
      <c r="QLR52" s="39">
        <f>Time!QLR20</f>
        <v>0</v>
      </c>
      <c r="QLS52" s="39">
        <f>Time!QLS20</f>
        <v>0</v>
      </c>
      <c r="QLT52" s="39">
        <f>Time!QLT20</f>
        <v>0</v>
      </c>
      <c r="QLU52" s="39">
        <f>Time!QLU20</f>
        <v>0</v>
      </c>
      <c r="QLV52" s="39">
        <f>Time!QLV20</f>
        <v>0</v>
      </c>
      <c r="QLW52" s="39">
        <f>Time!QLW20</f>
        <v>0</v>
      </c>
      <c r="QLX52" s="39">
        <f>Time!QLX20</f>
        <v>0</v>
      </c>
      <c r="QLY52" s="39">
        <f>Time!QLY20</f>
        <v>0</v>
      </c>
      <c r="QLZ52" s="39">
        <f>Time!QLZ20</f>
        <v>0</v>
      </c>
      <c r="QMA52" s="39">
        <f>Time!QMA20</f>
        <v>0</v>
      </c>
      <c r="QMB52" s="39">
        <f>Time!QMB20</f>
        <v>0</v>
      </c>
      <c r="QMC52" s="39">
        <f>Time!QMC20</f>
        <v>0</v>
      </c>
      <c r="QMD52" s="39">
        <f>Time!QMD20</f>
        <v>0</v>
      </c>
      <c r="QME52" s="39">
        <f>Time!QME20</f>
        <v>0</v>
      </c>
      <c r="QMF52" s="39">
        <f>Time!QMF20</f>
        <v>0</v>
      </c>
      <c r="QMG52" s="39">
        <f>Time!QMG20</f>
        <v>0</v>
      </c>
      <c r="QMH52" s="39">
        <f>Time!QMH20</f>
        <v>0</v>
      </c>
      <c r="QMI52" s="39">
        <f>Time!QMI20</f>
        <v>0</v>
      </c>
      <c r="QMJ52" s="39">
        <f>Time!QMJ20</f>
        <v>0</v>
      </c>
      <c r="QMK52" s="39">
        <f>Time!QMK20</f>
        <v>0</v>
      </c>
      <c r="QML52" s="39">
        <f>Time!QML20</f>
        <v>0</v>
      </c>
      <c r="QMM52" s="39">
        <f>Time!QMM20</f>
        <v>0</v>
      </c>
      <c r="QMN52" s="39">
        <f>Time!QMN20</f>
        <v>0</v>
      </c>
      <c r="QMO52" s="39">
        <f>Time!QMO20</f>
        <v>0</v>
      </c>
      <c r="QMP52" s="39">
        <f>Time!QMP20</f>
        <v>0</v>
      </c>
      <c r="QMQ52" s="39">
        <f>Time!QMQ20</f>
        <v>0</v>
      </c>
      <c r="QMR52" s="39">
        <f>Time!QMR20</f>
        <v>0</v>
      </c>
      <c r="QMS52" s="39">
        <f>Time!QMS20</f>
        <v>0</v>
      </c>
      <c r="QMT52" s="39">
        <f>Time!QMT20</f>
        <v>0</v>
      </c>
      <c r="QMU52" s="39">
        <f>Time!QMU20</f>
        <v>0</v>
      </c>
      <c r="QMV52" s="39">
        <f>Time!QMV20</f>
        <v>0</v>
      </c>
      <c r="QMW52" s="39">
        <f>Time!QMW20</f>
        <v>0</v>
      </c>
      <c r="QMX52" s="39">
        <f>Time!QMX20</f>
        <v>0</v>
      </c>
      <c r="QMY52" s="39">
        <f>Time!QMY20</f>
        <v>0</v>
      </c>
      <c r="QMZ52" s="39">
        <f>Time!QMZ20</f>
        <v>0</v>
      </c>
      <c r="QNA52" s="39">
        <f>Time!QNA20</f>
        <v>0</v>
      </c>
      <c r="QNB52" s="39">
        <f>Time!QNB20</f>
        <v>0</v>
      </c>
      <c r="QNC52" s="39">
        <f>Time!QNC20</f>
        <v>0</v>
      </c>
      <c r="QND52" s="39">
        <f>Time!QND20</f>
        <v>0</v>
      </c>
      <c r="QNE52" s="39">
        <f>Time!QNE20</f>
        <v>0</v>
      </c>
      <c r="QNF52" s="39">
        <f>Time!QNF20</f>
        <v>0</v>
      </c>
      <c r="QNG52" s="39">
        <f>Time!QNG20</f>
        <v>0</v>
      </c>
      <c r="QNH52" s="39">
        <f>Time!QNH20</f>
        <v>0</v>
      </c>
      <c r="QNI52" s="39">
        <f>Time!QNI20</f>
        <v>0</v>
      </c>
      <c r="QNJ52" s="39">
        <f>Time!QNJ20</f>
        <v>0</v>
      </c>
      <c r="QNK52" s="39">
        <f>Time!QNK20</f>
        <v>0</v>
      </c>
      <c r="QNL52" s="39">
        <f>Time!QNL20</f>
        <v>0</v>
      </c>
      <c r="QNM52" s="39">
        <f>Time!QNM20</f>
        <v>0</v>
      </c>
      <c r="QNN52" s="39">
        <f>Time!QNN20</f>
        <v>0</v>
      </c>
      <c r="QNO52" s="39">
        <f>Time!QNO20</f>
        <v>0</v>
      </c>
      <c r="QNP52" s="39">
        <f>Time!QNP20</f>
        <v>0</v>
      </c>
      <c r="QNQ52" s="39">
        <f>Time!QNQ20</f>
        <v>0</v>
      </c>
      <c r="QNR52" s="39">
        <f>Time!QNR20</f>
        <v>0</v>
      </c>
      <c r="QNS52" s="39">
        <f>Time!QNS20</f>
        <v>0</v>
      </c>
      <c r="QNT52" s="39">
        <f>Time!QNT20</f>
        <v>0</v>
      </c>
      <c r="QNU52" s="39">
        <f>Time!QNU20</f>
        <v>0</v>
      </c>
      <c r="QNV52" s="39">
        <f>Time!QNV20</f>
        <v>0</v>
      </c>
      <c r="QNW52" s="39">
        <f>Time!QNW20</f>
        <v>0</v>
      </c>
      <c r="QNX52" s="39">
        <f>Time!QNX20</f>
        <v>0</v>
      </c>
      <c r="QNY52" s="39">
        <f>Time!QNY20</f>
        <v>0</v>
      </c>
      <c r="QNZ52" s="39">
        <f>Time!QNZ20</f>
        <v>0</v>
      </c>
      <c r="QOA52" s="39">
        <f>Time!QOA20</f>
        <v>0</v>
      </c>
      <c r="QOB52" s="39">
        <f>Time!QOB20</f>
        <v>0</v>
      </c>
      <c r="QOC52" s="39">
        <f>Time!QOC20</f>
        <v>0</v>
      </c>
      <c r="QOD52" s="39">
        <f>Time!QOD20</f>
        <v>0</v>
      </c>
      <c r="QOE52" s="39">
        <f>Time!QOE20</f>
        <v>0</v>
      </c>
      <c r="QOF52" s="39">
        <f>Time!QOF20</f>
        <v>0</v>
      </c>
      <c r="QOG52" s="39">
        <f>Time!QOG20</f>
        <v>0</v>
      </c>
      <c r="QOH52" s="39">
        <f>Time!QOH20</f>
        <v>0</v>
      </c>
      <c r="QOI52" s="39">
        <f>Time!QOI20</f>
        <v>0</v>
      </c>
      <c r="QOJ52" s="39">
        <f>Time!QOJ20</f>
        <v>0</v>
      </c>
      <c r="QOK52" s="39">
        <f>Time!QOK20</f>
        <v>0</v>
      </c>
      <c r="QOL52" s="39">
        <f>Time!QOL20</f>
        <v>0</v>
      </c>
      <c r="QOM52" s="39">
        <f>Time!QOM20</f>
        <v>0</v>
      </c>
      <c r="QON52" s="39">
        <f>Time!QON20</f>
        <v>0</v>
      </c>
      <c r="QOO52" s="39">
        <f>Time!QOO20</f>
        <v>0</v>
      </c>
      <c r="QOP52" s="39">
        <f>Time!QOP20</f>
        <v>0</v>
      </c>
      <c r="QOQ52" s="39">
        <f>Time!QOQ20</f>
        <v>0</v>
      </c>
      <c r="QOR52" s="39">
        <f>Time!QOR20</f>
        <v>0</v>
      </c>
      <c r="QOS52" s="39">
        <f>Time!QOS20</f>
        <v>0</v>
      </c>
      <c r="QOT52" s="39">
        <f>Time!QOT20</f>
        <v>0</v>
      </c>
      <c r="QOU52" s="39">
        <f>Time!QOU20</f>
        <v>0</v>
      </c>
      <c r="QOV52" s="39">
        <f>Time!QOV20</f>
        <v>0</v>
      </c>
      <c r="QOW52" s="39">
        <f>Time!QOW20</f>
        <v>0</v>
      </c>
      <c r="QOX52" s="39">
        <f>Time!QOX20</f>
        <v>0</v>
      </c>
      <c r="QOY52" s="39">
        <f>Time!QOY20</f>
        <v>0</v>
      </c>
      <c r="QOZ52" s="39">
        <f>Time!QOZ20</f>
        <v>0</v>
      </c>
      <c r="QPA52" s="39">
        <f>Time!QPA20</f>
        <v>0</v>
      </c>
      <c r="QPB52" s="39">
        <f>Time!QPB20</f>
        <v>0</v>
      </c>
      <c r="QPC52" s="39">
        <f>Time!QPC20</f>
        <v>0</v>
      </c>
      <c r="QPD52" s="39">
        <f>Time!QPD20</f>
        <v>0</v>
      </c>
      <c r="QPE52" s="39">
        <f>Time!QPE20</f>
        <v>0</v>
      </c>
      <c r="QPF52" s="39">
        <f>Time!QPF20</f>
        <v>0</v>
      </c>
      <c r="QPG52" s="39">
        <f>Time!QPG20</f>
        <v>0</v>
      </c>
      <c r="QPH52" s="39">
        <f>Time!QPH20</f>
        <v>0</v>
      </c>
      <c r="QPI52" s="39">
        <f>Time!QPI20</f>
        <v>0</v>
      </c>
      <c r="QPJ52" s="39">
        <f>Time!QPJ20</f>
        <v>0</v>
      </c>
      <c r="QPK52" s="39">
        <f>Time!QPK20</f>
        <v>0</v>
      </c>
      <c r="QPL52" s="39">
        <f>Time!QPL20</f>
        <v>0</v>
      </c>
      <c r="QPM52" s="39">
        <f>Time!QPM20</f>
        <v>0</v>
      </c>
      <c r="QPN52" s="39">
        <f>Time!QPN20</f>
        <v>0</v>
      </c>
      <c r="QPO52" s="39">
        <f>Time!QPO20</f>
        <v>0</v>
      </c>
      <c r="QPP52" s="39">
        <f>Time!QPP20</f>
        <v>0</v>
      </c>
      <c r="QPQ52" s="39">
        <f>Time!QPQ20</f>
        <v>0</v>
      </c>
      <c r="QPR52" s="39">
        <f>Time!QPR20</f>
        <v>0</v>
      </c>
      <c r="QPS52" s="39">
        <f>Time!QPS20</f>
        <v>0</v>
      </c>
      <c r="QPT52" s="39">
        <f>Time!QPT20</f>
        <v>0</v>
      </c>
      <c r="QPU52" s="39">
        <f>Time!QPU20</f>
        <v>0</v>
      </c>
      <c r="QPV52" s="39">
        <f>Time!QPV20</f>
        <v>0</v>
      </c>
      <c r="QPW52" s="39">
        <f>Time!QPW20</f>
        <v>0</v>
      </c>
      <c r="QPX52" s="39">
        <f>Time!QPX20</f>
        <v>0</v>
      </c>
      <c r="QPY52" s="39">
        <f>Time!QPY20</f>
        <v>0</v>
      </c>
      <c r="QPZ52" s="39">
        <f>Time!QPZ20</f>
        <v>0</v>
      </c>
      <c r="QQA52" s="39">
        <f>Time!QQA20</f>
        <v>0</v>
      </c>
      <c r="QQB52" s="39">
        <f>Time!QQB20</f>
        <v>0</v>
      </c>
      <c r="QQC52" s="39">
        <f>Time!QQC20</f>
        <v>0</v>
      </c>
      <c r="QQD52" s="39">
        <f>Time!QQD20</f>
        <v>0</v>
      </c>
      <c r="QQE52" s="39">
        <f>Time!QQE20</f>
        <v>0</v>
      </c>
      <c r="QQF52" s="39">
        <f>Time!QQF20</f>
        <v>0</v>
      </c>
      <c r="QQG52" s="39">
        <f>Time!QQG20</f>
        <v>0</v>
      </c>
      <c r="QQH52" s="39">
        <f>Time!QQH20</f>
        <v>0</v>
      </c>
      <c r="QQI52" s="39">
        <f>Time!QQI20</f>
        <v>0</v>
      </c>
      <c r="QQJ52" s="39">
        <f>Time!QQJ20</f>
        <v>0</v>
      </c>
      <c r="QQK52" s="39">
        <f>Time!QQK20</f>
        <v>0</v>
      </c>
      <c r="QQL52" s="39">
        <f>Time!QQL20</f>
        <v>0</v>
      </c>
      <c r="QQM52" s="39">
        <f>Time!QQM20</f>
        <v>0</v>
      </c>
      <c r="QQN52" s="39">
        <f>Time!QQN20</f>
        <v>0</v>
      </c>
      <c r="QQO52" s="39">
        <f>Time!QQO20</f>
        <v>0</v>
      </c>
      <c r="QQP52" s="39">
        <f>Time!QQP20</f>
        <v>0</v>
      </c>
      <c r="QQQ52" s="39">
        <f>Time!QQQ20</f>
        <v>0</v>
      </c>
      <c r="QQR52" s="39">
        <f>Time!QQR20</f>
        <v>0</v>
      </c>
      <c r="QQS52" s="39">
        <f>Time!QQS20</f>
        <v>0</v>
      </c>
      <c r="QQT52" s="39">
        <f>Time!QQT20</f>
        <v>0</v>
      </c>
      <c r="QQU52" s="39">
        <f>Time!QQU20</f>
        <v>0</v>
      </c>
      <c r="QQV52" s="39">
        <f>Time!QQV20</f>
        <v>0</v>
      </c>
      <c r="QQW52" s="39">
        <f>Time!QQW20</f>
        <v>0</v>
      </c>
      <c r="QQX52" s="39">
        <f>Time!QQX20</f>
        <v>0</v>
      </c>
      <c r="QQY52" s="39">
        <f>Time!QQY20</f>
        <v>0</v>
      </c>
      <c r="QQZ52" s="39">
        <f>Time!QQZ20</f>
        <v>0</v>
      </c>
      <c r="QRA52" s="39">
        <f>Time!QRA20</f>
        <v>0</v>
      </c>
      <c r="QRB52" s="39">
        <f>Time!QRB20</f>
        <v>0</v>
      </c>
      <c r="QRC52" s="39">
        <f>Time!QRC20</f>
        <v>0</v>
      </c>
      <c r="QRD52" s="39">
        <f>Time!QRD20</f>
        <v>0</v>
      </c>
      <c r="QRE52" s="39">
        <f>Time!QRE20</f>
        <v>0</v>
      </c>
      <c r="QRF52" s="39">
        <f>Time!QRF20</f>
        <v>0</v>
      </c>
      <c r="QRG52" s="39">
        <f>Time!QRG20</f>
        <v>0</v>
      </c>
      <c r="QRH52" s="39">
        <f>Time!QRH20</f>
        <v>0</v>
      </c>
      <c r="QRI52" s="39">
        <f>Time!QRI20</f>
        <v>0</v>
      </c>
      <c r="QRJ52" s="39">
        <f>Time!QRJ20</f>
        <v>0</v>
      </c>
      <c r="QRK52" s="39">
        <f>Time!QRK20</f>
        <v>0</v>
      </c>
      <c r="QRL52" s="39">
        <f>Time!QRL20</f>
        <v>0</v>
      </c>
      <c r="QRM52" s="39">
        <f>Time!QRM20</f>
        <v>0</v>
      </c>
      <c r="QRN52" s="39">
        <f>Time!QRN20</f>
        <v>0</v>
      </c>
      <c r="QRO52" s="39">
        <f>Time!QRO20</f>
        <v>0</v>
      </c>
      <c r="QRP52" s="39">
        <f>Time!QRP20</f>
        <v>0</v>
      </c>
      <c r="QRQ52" s="39">
        <f>Time!QRQ20</f>
        <v>0</v>
      </c>
      <c r="QRR52" s="39">
        <f>Time!QRR20</f>
        <v>0</v>
      </c>
      <c r="QRS52" s="39">
        <f>Time!QRS20</f>
        <v>0</v>
      </c>
      <c r="QRT52" s="39">
        <f>Time!QRT20</f>
        <v>0</v>
      </c>
      <c r="QRU52" s="39">
        <f>Time!QRU20</f>
        <v>0</v>
      </c>
      <c r="QRV52" s="39">
        <f>Time!QRV20</f>
        <v>0</v>
      </c>
      <c r="QRW52" s="39">
        <f>Time!QRW20</f>
        <v>0</v>
      </c>
      <c r="QRX52" s="39">
        <f>Time!QRX20</f>
        <v>0</v>
      </c>
      <c r="QRY52" s="39">
        <f>Time!QRY20</f>
        <v>0</v>
      </c>
      <c r="QRZ52" s="39">
        <f>Time!QRZ20</f>
        <v>0</v>
      </c>
      <c r="QSA52" s="39">
        <f>Time!QSA20</f>
        <v>0</v>
      </c>
      <c r="QSB52" s="39">
        <f>Time!QSB20</f>
        <v>0</v>
      </c>
      <c r="QSC52" s="39">
        <f>Time!QSC20</f>
        <v>0</v>
      </c>
      <c r="QSD52" s="39">
        <f>Time!QSD20</f>
        <v>0</v>
      </c>
      <c r="QSE52" s="39">
        <f>Time!QSE20</f>
        <v>0</v>
      </c>
      <c r="QSF52" s="39">
        <f>Time!QSF20</f>
        <v>0</v>
      </c>
      <c r="QSG52" s="39">
        <f>Time!QSG20</f>
        <v>0</v>
      </c>
      <c r="QSH52" s="39">
        <f>Time!QSH20</f>
        <v>0</v>
      </c>
      <c r="QSI52" s="39">
        <f>Time!QSI20</f>
        <v>0</v>
      </c>
      <c r="QSJ52" s="39">
        <f>Time!QSJ20</f>
        <v>0</v>
      </c>
      <c r="QSK52" s="39">
        <f>Time!QSK20</f>
        <v>0</v>
      </c>
      <c r="QSL52" s="39">
        <f>Time!QSL20</f>
        <v>0</v>
      </c>
      <c r="QSM52" s="39">
        <f>Time!QSM20</f>
        <v>0</v>
      </c>
      <c r="QSN52" s="39">
        <f>Time!QSN20</f>
        <v>0</v>
      </c>
      <c r="QSO52" s="39">
        <f>Time!QSO20</f>
        <v>0</v>
      </c>
      <c r="QSP52" s="39">
        <f>Time!QSP20</f>
        <v>0</v>
      </c>
      <c r="QSQ52" s="39">
        <f>Time!QSQ20</f>
        <v>0</v>
      </c>
      <c r="QSR52" s="39">
        <f>Time!QSR20</f>
        <v>0</v>
      </c>
      <c r="QSS52" s="39">
        <f>Time!QSS20</f>
        <v>0</v>
      </c>
      <c r="QST52" s="39">
        <f>Time!QST20</f>
        <v>0</v>
      </c>
      <c r="QSU52" s="39">
        <f>Time!QSU20</f>
        <v>0</v>
      </c>
      <c r="QSV52" s="39">
        <f>Time!QSV20</f>
        <v>0</v>
      </c>
      <c r="QSW52" s="39">
        <f>Time!QSW20</f>
        <v>0</v>
      </c>
      <c r="QSX52" s="39">
        <f>Time!QSX20</f>
        <v>0</v>
      </c>
      <c r="QSY52" s="39">
        <f>Time!QSY20</f>
        <v>0</v>
      </c>
      <c r="QSZ52" s="39">
        <f>Time!QSZ20</f>
        <v>0</v>
      </c>
      <c r="QTA52" s="39">
        <f>Time!QTA20</f>
        <v>0</v>
      </c>
      <c r="QTB52" s="39">
        <f>Time!QTB20</f>
        <v>0</v>
      </c>
      <c r="QTC52" s="39">
        <f>Time!QTC20</f>
        <v>0</v>
      </c>
      <c r="QTD52" s="39">
        <f>Time!QTD20</f>
        <v>0</v>
      </c>
      <c r="QTE52" s="39">
        <f>Time!QTE20</f>
        <v>0</v>
      </c>
      <c r="QTF52" s="39">
        <f>Time!QTF20</f>
        <v>0</v>
      </c>
      <c r="QTG52" s="39">
        <f>Time!QTG20</f>
        <v>0</v>
      </c>
      <c r="QTH52" s="39">
        <f>Time!QTH20</f>
        <v>0</v>
      </c>
      <c r="QTI52" s="39">
        <f>Time!QTI20</f>
        <v>0</v>
      </c>
      <c r="QTJ52" s="39">
        <f>Time!QTJ20</f>
        <v>0</v>
      </c>
      <c r="QTK52" s="39">
        <f>Time!QTK20</f>
        <v>0</v>
      </c>
      <c r="QTL52" s="39">
        <f>Time!QTL20</f>
        <v>0</v>
      </c>
      <c r="QTM52" s="39">
        <f>Time!QTM20</f>
        <v>0</v>
      </c>
      <c r="QTN52" s="39">
        <f>Time!QTN20</f>
        <v>0</v>
      </c>
      <c r="QTO52" s="39">
        <f>Time!QTO20</f>
        <v>0</v>
      </c>
      <c r="QTP52" s="39">
        <f>Time!QTP20</f>
        <v>0</v>
      </c>
      <c r="QTQ52" s="39">
        <f>Time!QTQ20</f>
        <v>0</v>
      </c>
      <c r="QTR52" s="39">
        <f>Time!QTR20</f>
        <v>0</v>
      </c>
      <c r="QTS52" s="39">
        <f>Time!QTS20</f>
        <v>0</v>
      </c>
      <c r="QTT52" s="39">
        <f>Time!QTT20</f>
        <v>0</v>
      </c>
      <c r="QTU52" s="39">
        <f>Time!QTU20</f>
        <v>0</v>
      </c>
      <c r="QTV52" s="39">
        <f>Time!QTV20</f>
        <v>0</v>
      </c>
      <c r="QTW52" s="39">
        <f>Time!QTW20</f>
        <v>0</v>
      </c>
      <c r="QTX52" s="39">
        <f>Time!QTX20</f>
        <v>0</v>
      </c>
      <c r="QTY52" s="39">
        <f>Time!QTY20</f>
        <v>0</v>
      </c>
      <c r="QTZ52" s="39">
        <f>Time!QTZ20</f>
        <v>0</v>
      </c>
      <c r="QUA52" s="39">
        <f>Time!QUA20</f>
        <v>0</v>
      </c>
      <c r="QUB52" s="39">
        <f>Time!QUB20</f>
        <v>0</v>
      </c>
      <c r="QUC52" s="39">
        <f>Time!QUC20</f>
        <v>0</v>
      </c>
      <c r="QUD52" s="39">
        <f>Time!QUD20</f>
        <v>0</v>
      </c>
      <c r="QUE52" s="39">
        <f>Time!QUE20</f>
        <v>0</v>
      </c>
      <c r="QUF52" s="39">
        <f>Time!QUF20</f>
        <v>0</v>
      </c>
      <c r="QUG52" s="39">
        <f>Time!QUG20</f>
        <v>0</v>
      </c>
      <c r="QUH52" s="39">
        <f>Time!QUH20</f>
        <v>0</v>
      </c>
      <c r="QUI52" s="39">
        <f>Time!QUI20</f>
        <v>0</v>
      </c>
      <c r="QUJ52" s="39">
        <f>Time!QUJ20</f>
        <v>0</v>
      </c>
      <c r="QUK52" s="39">
        <f>Time!QUK20</f>
        <v>0</v>
      </c>
      <c r="QUL52" s="39">
        <f>Time!QUL20</f>
        <v>0</v>
      </c>
      <c r="QUM52" s="39">
        <f>Time!QUM20</f>
        <v>0</v>
      </c>
      <c r="QUN52" s="39">
        <f>Time!QUN20</f>
        <v>0</v>
      </c>
      <c r="QUO52" s="39">
        <f>Time!QUO20</f>
        <v>0</v>
      </c>
      <c r="QUP52" s="39">
        <f>Time!QUP20</f>
        <v>0</v>
      </c>
      <c r="QUQ52" s="39">
        <f>Time!QUQ20</f>
        <v>0</v>
      </c>
      <c r="QUR52" s="39">
        <f>Time!QUR20</f>
        <v>0</v>
      </c>
      <c r="QUS52" s="39">
        <f>Time!QUS20</f>
        <v>0</v>
      </c>
      <c r="QUT52" s="39">
        <f>Time!QUT20</f>
        <v>0</v>
      </c>
      <c r="QUU52" s="39">
        <f>Time!QUU20</f>
        <v>0</v>
      </c>
      <c r="QUV52" s="39">
        <f>Time!QUV20</f>
        <v>0</v>
      </c>
      <c r="QUW52" s="39">
        <f>Time!QUW20</f>
        <v>0</v>
      </c>
      <c r="QUX52" s="39">
        <f>Time!QUX20</f>
        <v>0</v>
      </c>
      <c r="QUY52" s="39">
        <f>Time!QUY20</f>
        <v>0</v>
      </c>
      <c r="QUZ52" s="39">
        <f>Time!QUZ20</f>
        <v>0</v>
      </c>
      <c r="QVA52" s="39">
        <f>Time!QVA20</f>
        <v>0</v>
      </c>
      <c r="QVB52" s="39">
        <f>Time!QVB20</f>
        <v>0</v>
      </c>
      <c r="QVC52" s="39">
        <f>Time!QVC20</f>
        <v>0</v>
      </c>
      <c r="QVD52" s="39">
        <f>Time!QVD20</f>
        <v>0</v>
      </c>
      <c r="QVE52" s="39">
        <f>Time!QVE20</f>
        <v>0</v>
      </c>
      <c r="QVF52" s="39">
        <f>Time!QVF20</f>
        <v>0</v>
      </c>
      <c r="QVG52" s="39">
        <f>Time!QVG20</f>
        <v>0</v>
      </c>
      <c r="QVH52" s="39">
        <f>Time!QVH20</f>
        <v>0</v>
      </c>
      <c r="QVI52" s="39">
        <f>Time!QVI20</f>
        <v>0</v>
      </c>
      <c r="QVJ52" s="39">
        <f>Time!QVJ20</f>
        <v>0</v>
      </c>
      <c r="QVK52" s="39">
        <f>Time!QVK20</f>
        <v>0</v>
      </c>
      <c r="QVL52" s="39">
        <f>Time!QVL20</f>
        <v>0</v>
      </c>
      <c r="QVM52" s="39">
        <f>Time!QVM20</f>
        <v>0</v>
      </c>
      <c r="QVN52" s="39">
        <f>Time!QVN20</f>
        <v>0</v>
      </c>
      <c r="QVO52" s="39">
        <f>Time!QVO20</f>
        <v>0</v>
      </c>
      <c r="QVP52" s="39">
        <f>Time!QVP20</f>
        <v>0</v>
      </c>
      <c r="QVQ52" s="39">
        <f>Time!QVQ20</f>
        <v>0</v>
      </c>
      <c r="QVR52" s="39">
        <f>Time!QVR20</f>
        <v>0</v>
      </c>
      <c r="QVS52" s="39">
        <f>Time!QVS20</f>
        <v>0</v>
      </c>
      <c r="QVT52" s="39">
        <f>Time!QVT20</f>
        <v>0</v>
      </c>
      <c r="QVU52" s="39">
        <f>Time!QVU20</f>
        <v>0</v>
      </c>
      <c r="QVV52" s="39">
        <f>Time!QVV20</f>
        <v>0</v>
      </c>
      <c r="QVW52" s="39">
        <f>Time!QVW20</f>
        <v>0</v>
      </c>
      <c r="QVX52" s="39">
        <f>Time!QVX20</f>
        <v>0</v>
      </c>
      <c r="QVY52" s="39">
        <f>Time!QVY20</f>
        <v>0</v>
      </c>
      <c r="QVZ52" s="39">
        <f>Time!QVZ20</f>
        <v>0</v>
      </c>
      <c r="QWA52" s="39">
        <f>Time!QWA20</f>
        <v>0</v>
      </c>
      <c r="QWB52" s="39">
        <f>Time!QWB20</f>
        <v>0</v>
      </c>
      <c r="QWC52" s="39">
        <f>Time!QWC20</f>
        <v>0</v>
      </c>
      <c r="QWD52" s="39">
        <f>Time!QWD20</f>
        <v>0</v>
      </c>
      <c r="QWE52" s="39">
        <f>Time!QWE20</f>
        <v>0</v>
      </c>
      <c r="QWF52" s="39">
        <f>Time!QWF20</f>
        <v>0</v>
      </c>
      <c r="QWG52" s="39">
        <f>Time!QWG20</f>
        <v>0</v>
      </c>
      <c r="QWH52" s="39">
        <f>Time!QWH20</f>
        <v>0</v>
      </c>
      <c r="QWI52" s="39">
        <f>Time!QWI20</f>
        <v>0</v>
      </c>
      <c r="QWJ52" s="39">
        <f>Time!QWJ20</f>
        <v>0</v>
      </c>
      <c r="QWK52" s="39">
        <f>Time!QWK20</f>
        <v>0</v>
      </c>
      <c r="QWL52" s="39">
        <f>Time!QWL20</f>
        <v>0</v>
      </c>
      <c r="QWM52" s="39">
        <f>Time!QWM20</f>
        <v>0</v>
      </c>
      <c r="QWN52" s="39">
        <f>Time!QWN20</f>
        <v>0</v>
      </c>
      <c r="QWO52" s="39">
        <f>Time!QWO20</f>
        <v>0</v>
      </c>
      <c r="QWP52" s="39">
        <f>Time!QWP20</f>
        <v>0</v>
      </c>
      <c r="QWQ52" s="39">
        <f>Time!QWQ20</f>
        <v>0</v>
      </c>
      <c r="QWR52" s="39">
        <f>Time!QWR20</f>
        <v>0</v>
      </c>
      <c r="QWS52" s="39">
        <f>Time!QWS20</f>
        <v>0</v>
      </c>
      <c r="QWT52" s="39">
        <f>Time!QWT20</f>
        <v>0</v>
      </c>
      <c r="QWU52" s="39">
        <f>Time!QWU20</f>
        <v>0</v>
      </c>
      <c r="QWV52" s="39">
        <f>Time!QWV20</f>
        <v>0</v>
      </c>
      <c r="QWW52" s="39">
        <f>Time!QWW20</f>
        <v>0</v>
      </c>
      <c r="QWX52" s="39">
        <f>Time!QWX20</f>
        <v>0</v>
      </c>
      <c r="QWY52" s="39">
        <f>Time!QWY20</f>
        <v>0</v>
      </c>
      <c r="QWZ52" s="39">
        <f>Time!QWZ20</f>
        <v>0</v>
      </c>
      <c r="QXA52" s="39">
        <f>Time!QXA20</f>
        <v>0</v>
      </c>
      <c r="QXB52" s="39">
        <f>Time!QXB20</f>
        <v>0</v>
      </c>
      <c r="QXC52" s="39">
        <f>Time!QXC20</f>
        <v>0</v>
      </c>
      <c r="QXD52" s="39">
        <f>Time!QXD20</f>
        <v>0</v>
      </c>
      <c r="QXE52" s="39">
        <f>Time!QXE20</f>
        <v>0</v>
      </c>
      <c r="QXF52" s="39">
        <f>Time!QXF20</f>
        <v>0</v>
      </c>
      <c r="QXG52" s="39">
        <f>Time!QXG20</f>
        <v>0</v>
      </c>
      <c r="QXH52" s="39">
        <f>Time!QXH20</f>
        <v>0</v>
      </c>
      <c r="QXI52" s="39">
        <f>Time!QXI20</f>
        <v>0</v>
      </c>
      <c r="QXJ52" s="39">
        <f>Time!QXJ20</f>
        <v>0</v>
      </c>
      <c r="QXK52" s="39">
        <f>Time!QXK20</f>
        <v>0</v>
      </c>
      <c r="QXL52" s="39">
        <f>Time!QXL20</f>
        <v>0</v>
      </c>
      <c r="QXM52" s="39">
        <f>Time!QXM20</f>
        <v>0</v>
      </c>
      <c r="QXN52" s="39">
        <f>Time!QXN20</f>
        <v>0</v>
      </c>
      <c r="QXO52" s="39">
        <f>Time!QXO20</f>
        <v>0</v>
      </c>
      <c r="QXP52" s="39">
        <f>Time!QXP20</f>
        <v>0</v>
      </c>
      <c r="QXQ52" s="39">
        <f>Time!QXQ20</f>
        <v>0</v>
      </c>
      <c r="QXR52" s="39">
        <f>Time!QXR20</f>
        <v>0</v>
      </c>
      <c r="QXS52" s="39">
        <f>Time!QXS20</f>
        <v>0</v>
      </c>
      <c r="QXT52" s="39">
        <f>Time!QXT20</f>
        <v>0</v>
      </c>
      <c r="QXU52" s="39">
        <f>Time!QXU20</f>
        <v>0</v>
      </c>
      <c r="QXV52" s="39">
        <f>Time!QXV20</f>
        <v>0</v>
      </c>
      <c r="QXW52" s="39">
        <f>Time!QXW20</f>
        <v>0</v>
      </c>
      <c r="QXX52" s="39">
        <f>Time!QXX20</f>
        <v>0</v>
      </c>
      <c r="QXY52" s="39">
        <f>Time!QXY20</f>
        <v>0</v>
      </c>
      <c r="QXZ52" s="39">
        <f>Time!QXZ20</f>
        <v>0</v>
      </c>
      <c r="QYA52" s="39">
        <f>Time!QYA20</f>
        <v>0</v>
      </c>
      <c r="QYB52" s="39">
        <f>Time!QYB20</f>
        <v>0</v>
      </c>
      <c r="QYC52" s="39">
        <f>Time!QYC20</f>
        <v>0</v>
      </c>
      <c r="QYD52" s="39">
        <f>Time!QYD20</f>
        <v>0</v>
      </c>
      <c r="QYE52" s="39">
        <f>Time!QYE20</f>
        <v>0</v>
      </c>
      <c r="QYF52" s="39">
        <f>Time!QYF20</f>
        <v>0</v>
      </c>
      <c r="QYG52" s="39">
        <f>Time!QYG20</f>
        <v>0</v>
      </c>
      <c r="QYH52" s="39">
        <f>Time!QYH20</f>
        <v>0</v>
      </c>
      <c r="QYI52" s="39">
        <f>Time!QYI20</f>
        <v>0</v>
      </c>
      <c r="QYJ52" s="39">
        <f>Time!QYJ20</f>
        <v>0</v>
      </c>
      <c r="QYK52" s="39">
        <f>Time!QYK20</f>
        <v>0</v>
      </c>
      <c r="QYL52" s="39">
        <f>Time!QYL20</f>
        <v>0</v>
      </c>
      <c r="QYM52" s="39">
        <f>Time!QYM20</f>
        <v>0</v>
      </c>
      <c r="QYN52" s="39">
        <f>Time!QYN20</f>
        <v>0</v>
      </c>
      <c r="QYO52" s="39">
        <f>Time!QYO20</f>
        <v>0</v>
      </c>
      <c r="QYP52" s="39">
        <f>Time!QYP20</f>
        <v>0</v>
      </c>
      <c r="QYQ52" s="39">
        <f>Time!QYQ20</f>
        <v>0</v>
      </c>
      <c r="QYR52" s="39">
        <f>Time!QYR20</f>
        <v>0</v>
      </c>
      <c r="QYS52" s="39">
        <f>Time!QYS20</f>
        <v>0</v>
      </c>
      <c r="QYT52" s="39">
        <f>Time!QYT20</f>
        <v>0</v>
      </c>
      <c r="QYU52" s="39">
        <f>Time!QYU20</f>
        <v>0</v>
      </c>
      <c r="QYV52" s="39">
        <f>Time!QYV20</f>
        <v>0</v>
      </c>
      <c r="QYW52" s="39">
        <f>Time!QYW20</f>
        <v>0</v>
      </c>
      <c r="QYX52" s="39">
        <f>Time!QYX20</f>
        <v>0</v>
      </c>
      <c r="QYY52" s="39">
        <f>Time!QYY20</f>
        <v>0</v>
      </c>
      <c r="QYZ52" s="39">
        <f>Time!QYZ20</f>
        <v>0</v>
      </c>
      <c r="QZA52" s="39">
        <f>Time!QZA20</f>
        <v>0</v>
      </c>
      <c r="QZB52" s="39">
        <f>Time!QZB20</f>
        <v>0</v>
      </c>
      <c r="QZC52" s="39">
        <f>Time!QZC20</f>
        <v>0</v>
      </c>
      <c r="QZD52" s="39">
        <f>Time!QZD20</f>
        <v>0</v>
      </c>
      <c r="QZE52" s="39">
        <f>Time!QZE20</f>
        <v>0</v>
      </c>
      <c r="QZF52" s="39">
        <f>Time!QZF20</f>
        <v>0</v>
      </c>
      <c r="QZG52" s="39">
        <f>Time!QZG20</f>
        <v>0</v>
      </c>
      <c r="QZH52" s="39">
        <f>Time!QZH20</f>
        <v>0</v>
      </c>
      <c r="QZI52" s="39">
        <f>Time!QZI20</f>
        <v>0</v>
      </c>
      <c r="QZJ52" s="39">
        <f>Time!QZJ20</f>
        <v>0</v>
      </c>
      <c r="QZK52" s="39">
        <f>Time!QZK20</f>
        <v>0</v>
      </c>
      <c r="QZL52" s="39">
        <f>Time!QZL20</f>
        <v>0</v>
      </c>
      <c r="QZM52" s="39">
        <f>Time!QZM20</f>
        <v>0</v>
      </c>
      <c r="QZN52" s="39">
        <f>Time!QZN20</f>
        <v>0</v>
      </c>
      <c r="QZO52" s="39">
        <f>Time!QZO20</f>
        <v>0</v>
      </c>
      <c r="QZP52" s="39">
        <f>Time!QZP20</f>
        <v>0</v>
      </c>
      <c r="QZQ52" s="39">
        <f>Time!QZQ20</f>
        <v>0</v>
      </c>
      <c r="QZR52" s="39">
        <f>Time!QZR20</f>
        <v>0</v>
      </c>
      <c r="QZS52" s="39">
        <f>Time!QZS20</f>
        <v>0</v>
      </c>
      <c r="QZT52" s="39">
        <f>Time!QZT20</f>
        <v>0</v>
      </c>
      <c r="QZU52" s="39">
        <f>Time!QZU20</f>
        <v>0</v>
      </c>
      <c r="QZV52" s="39">
        <f>Time!QZV20</f>
        <v>0</v>
      </c>
      <c r="QZW52" s="39">
        <f>Time!QZW20</f>
        <v>0</v>
      </c>
      <c r="QZX52" s="39">
        <f>Time!QZX20</f>
        <v>0</v>
      </c>
      <c r="QZY52" s="39">
        <f>Time!QZY20</f>
        <v>0</v>
      </c>
      <c r="QZZ52" s="39">
        <f>Time!QZZ20</f>
        <v>0</v>
      </c>
      <c r="RAA52" s="39">
        <f>Time!RAA20</f>
        <v>0</v>
      </c>
      <c r="RAB52" s="39">
        <f>Time!RAB20</f>
        <v>0</v>
      </c>
      <c r="RAC52" s="39">
        <f>Time!RAC20</f>
        <v>0</v>
      </c>
      <c r="RAD52" s="39">
        <f>Time!RAD20</f>
        <v>0</v>
      </c>
      <c r="RAE52" s="39">
        <f>Time!RAE20</f>
        <v>0</v>
      </c>
      <c r="RAF52" s="39">
        <f>Time!RAF20</f>
        <v>0</v>
      </c>
      <c r="RAG52" s="39">
        <f>Time!RAG20</f>
        <v>0</v>
      </c>
      <c r="RAH52" s="39">
        <f>Time!RAH20</f>
        <v>0</v>
      </c>
      <c r="RAI52" s="39">
        <f>Time!RAI20</f>
        <v>0</v>
      </c>
      <c r="RAJ52" s="39">
        <f>Time!RAJ20</f>
        <v>0</v>
      </c>
      <c r="RAK52" s="39">
        <f>Time!RAK20</f>
        <v>0</v>
      </c>
      <c r="RAL52" s="39">
        <f>Time!RAL20</f>
        <v>0</v>
      </c>
      <c r="RAM52" s="39">
        <f>Time!RAM20</f>
        <v>0</v>
      </c>
      <c r="RAN52" s="39">
        <f>Time!RAN20</f>
        <v>0</v>
      </c>
      <c r="RAO52" s="39">
        <f>Time!RAO20</f>
        <v>0</v>
      </c>
      <c r="RAP52" s="39">
        <f>Time!RAP20</f>
        <v>0</v>
      </c>
      <c r="RAQ52" s="39">
        <f>Time!RAQ20</f>
        <v>0</v>
      </c>
      <c r="RAR52" s="39">
        <f>Time!RAR20</f>
        <v>0</v>
      </c>
      <c r="RAS52" s="39">
        <f>Time!RAS20</f>
        <v>0</v>
      </c>
      <c r="RAT52" s="39">
        <f>Time!RAT20</f>
        <v>0</v>
      </c>
      <c r="RAU52" s="39">
        <f>Time!RAU20</f>
        <v>0</v>
      </c>
      <c r="RAV52" s="39">
        <f>Time!RAV20</f>
        <v>0</v>
      </c>
      <c r="RAW52" s="39">
        <f>Time!RAW20</f>
        <v>0</v>
      </c>
      <c r="RAX52" s="39">
        <f>Time!RAX20</f>
        <v>0</v>
      </c>
      <c r="RAY52" s="39">
        <f>Time!RAY20</f>
        <v>0</v>
      </c>
      <c r="RAZ52" s="39">
        <f>Time!RAZ20</f>
        <v>0</v>
      </c>
      <c r="RBA52" s="39">
        <f>Time!RBA20</f>
        <v>0</v>
      </c>
      <c r="RBB52" s="39">
        <f>Time!RBB20</f>
        <v>0</v>
      </c>
      <c r="RBC52" s="39">
        <f>Time!RBC20</f>
        <v>0</v>
      </c>
      <c r="RBD52" s="39">
        <f>Time!RBD20</f>
        <v>0</v>
      </c>
      <c r="RBE52" s="39">
        <f>Time!RBE20</f>
        <v>0</v>
      </c>
      <c r="RBF52" s="39">
        <f>Time!RBF20</f>
        <v>0</v>
      </c>
      <c r="RBG52" s="39">
        <f>Time!RBG20</f>
        <v>0</v>
      </c>
      <c r="RBH52" s="39">
        <f>Time!RBH20</f>
        <v>0</v>
      </c>
      <c r="RBI52" s="39">
        <f>Time!RBI20</f>
        <v>0</v>
      </c>
      <c r="RBJ52" s="39">
        <f>Time!RBJ20</f>
        <v>0</v>
      </c>
      <c r="RBK52" s="39">
        <f>Time!RBK20</f>
        <v>0</v>
      </c>
      <c r="RBL52" s="39">
        <f>Time!RBL20</f>
        <v>0</v>
      </c>
      <c r="RBM52" s="39">
        <f>Time!RBM20</f>
        <v>0</v>
      </c>
      <c r="RBN52" s="39">
        <f>Time!RBN20</f>
        <v>0</v>
      </c>
      <c r="RBO52" s="39">
        <f>Time!RBO20</f>
        <v>0</v>
      </c>
      <c r="RBP52" s="39">
        <f>Time!RBP20</f>
        <v>0</v>
      </c>
      <c r="RBQ52" s="39">
        <f>Time!RBQ20</f>
        <v>0</v>
      </c>
      <c r="RBR52" s="39">
        <f>Time!RBR20</f>
        <v>0</v>
      </c>
      <c r="RBS52" s="39">
        <f>Time!RBS20</f>
        <v>0</v>
      </c>
      <c r="RBT52" s="39">
        <f>Time!RBT20</f>
        <v>0</v>
      </c>
      <c r="RBU52" s="39">
        <f>Time!RBU20</f>
        <v>0</v>
      </c>
      <c r="RBV52" s="39">
        <f>Time!RBV20</f>
        <v>0</v>
      </c>
      <c r="RBW52" s="39">
        <f>Time!RBW20</f>
        <v>0</v>
      </c>
      <c r="RBX52" s="39">
        <f>Time!RBX20</f>
        <v>0</v>
      </c>
      <c r="RBY52" s="39">
        <f>Time!RBY20</f>
        <v>0</v>
      </c>
      <c r="RBZ52" s="39">
        <f>Time!RBZ20</f>
        <v>0</v>
      </c>
      <c r="RCA52" s="39">
        <f>Time!RCA20</f>
        <v>0</v>
      </c>
      <c r="RCB52" s="39">
        <f>Time!RCB20</f>
        <v>0</v>
      </c>
      <c r="RCC52" s="39">
        <f>Time!RCC20</f>
        <v>0</v>
      </c>
      <c r="RCD52" s="39">
        <f>Time!RCD20</f>
        <v>0</v>
      </c>
      <c r="RCE52" s="39">
        <f>Time!RCE20</f>
        <v>0</v>
      </c>
      <c r="RCF52" s="39">
        <f>Time!RCF20</f>
        <v>0</v>
      </c>
      <c r="RCG52" s="39">
        <f>Time!RCG20</f>
        <v>0</v>
      </c>
      <c r="RCH52" s="39">
        <f>Time!RCH20</f>
        <v>0</v>
      </c>
      <c r="RCI52" s="39">
        <f>Time!RCI20</f>
        <v>0</v>
      </c>
      <c r="RCJ52" s="39">
        <f>Time!RCJ20</f>
        <v>0</v>
      </c>
      <c r="RCK52" s="39">
        <f>Time!RCK20</f>
        <v>0</v>
      </c>
      <c r="RCL52" s="39">
        <f>Time!RCL20</f>
        <v>0</v>
      </c>
      <c r="RCM52" s="39">
        <f>Time!RCM20</f>
        <v>0</v>
      </c>
      <c r="RCN52" s="39">
        <f>Time!RCN20</f>
        <v>0</v>
      </c>
      <c r="RCO52" s="39">
        <f>Time!RCO20</f>
        <v>0</v>
      </c>
      <c r="RCP52" s="39">
        <f>Time!RCP20</f>
        <v>0</v>
      </c>
      <c r="RCQ52" s="39">
        <f>Time!RCQ20</f>
        <v>0</v>
      </c>
      <c r="RCR52" s="39">
        <f>Time!RCR20</f>
        <v>0</v>
      </c>
      <c r="RCS52" s="39">
        <f>Time!RCS20</f>
        <v>0</v>
      </c>
      <c r="RCT52" s="39">
        <f>Time!RCT20</f>
        <v>0</v>
      </c>
      <c r="RCU52" s="39">
        <f>Time!RCU20</f>
        <v>0</v>
      </c>
      <c r="RCV52" s="39">
        <f>Time!RCV20</f>
        <v>0</v>
      </c>
      <c r="RCW52" s="39">
        <f>Time!RCW20</f>
        <v>0</v>
      </c>
      <c r="RCX52" s="39">
        <f>Time!RCX20</f>
        <v>0</v>
      </c>
      <c r="RCY52" s="39">
        <f>Time!RCY20</f>
        <v>0</v>
      </c>
      <c r="RCZ52" s="39">
        <f>Time!RCZ20</f>
        <v>0</v>
      </c>
      <c r="RDA52" s="39">
        <f>Time!RDA20</f>
        <v>0</v>
      </c>
      <c r="RDB52" s="39">
        <f>Time!RDB20</f>
        <v>0</v>
      </c>
      <c r="RDC52" s="39">
        <f>Time!RDC20</f>
        <v>0</v>
      </c>
      <c r="RDD52" s="39">
        <f>Time!RDD20</f>
        <v>0</v>
      </c>
      <c r="RDE52" s="39">
        <f>Time!RDE20</f>
        <v>0</v>
      </c>
      <c r="RDF52" s="39">
        <f>Time!RDF20</f>
        <v>0</v>
      </c>
      <c r="RDG52" s="39">
        <f>Time!RDG20</f>
        <v>0</v>
      </c>
      <c r="RDH52" s="39">
        <f>Time!RDH20</f>
        <v>0</v>
      </c>
      <c r="RDI52" s="39">
        <f>Time!RDI20</f>
        <v>0</v>
      </c>
      <c r="RDJ52" s="39">
        <f>Time!RDJ20</f>
        <v>0</v>
      </c>
      <c r="RDK52" s="39">
        <f>Time!RDK20</f>
        <v>0</v>
      </c>
      <c r="RDL52" s="39">
        <f>Time!RDL20</f>
        <v>0</v>
      </c>
      <c r="RDM52" s="39">
        <f>Time!RDM20</f>
        <v>0</v>
      </c>
      <c r="RDN52" s="39">
        <f>Time!RDN20</f>
        <v>0</v>
      </c>
      <c r="RDO52" s="39">
        <f>Time!RDO20</f>
        <v>0</v>
      </c>
      <c r="RDP52" s="39">
        <f>Time!RDP20</f>
        <v>0</v>
      </c>
      <c r="RDQ52" s="39">
        <f>Time!RDQ20</f>
        <v>0</v>
      </c>
      <c r="RDR52" s="39">
        <f>Time!RDR20</f>
        <v>0</v>
      </c>
      <c r="RDS52" s="39">
        <f>Time!RDS20</f>
        <v>0</v>
      </c>
      <c r="RDT52" s="39">
        <f>Time!RDT20</f>
        <v>0</v>
      </c>
      <c r="RDU52" s="39">
        <f>Time!RDU20</f>
        <v>0</v>
      </c>
      <c r="RDV52" s="39">
        <f>Time!RDV20</f>
        <v>0</v>
      </c>
      <c r="RDW52" s="39">
        <f>Time!RDW20</f>
        <v>0</v>
      </c>
      <c r="RDX52" s="39">
        <f>Time!RDX20</f>
        <v>0</v>
      </c>
      <c r="RDY52" s="39">
        <f>Time!RDY20</f>
        <v>0</v>
      </c>
      <c r="RDZ52" s="39">
        <f>Time!RDZ20</f>
        <v>0</v>
      </c>
      <c r="REA52" s="39">
        <f>Time!REA20</f>
        <v>0</v>
      </c>
      <c r="REB52" s="39">
        <f>Time!REB20</f>
        <v>0</v>
      </c>
      <c r="REC52" s="39">
        <f>Time!REC20</f>
        <v>0</v>
      </c>
      <c r="RED52" s="39">
        <f>Time!RED20</f>
        <v>0</v>
      </c>
      <c r="REE52" s="39">
        <f>Time!REE20</f>
        <v>0</v>
      </c>
      <c r="REF52" s="39">
        <f>Time!REF20</f>
        <v>0</v>
      </c>
      <c r="REG52" s="39">
        <f>Time!REG20</f>
        <v>0</v>
      </c>
      <c r="REH52" s="39">
        <f>Time!REH20</f>
        <v>0</v>
      </c>
      <c r="REI52" s="39">
        <f>Time!REI20</f>
        <v>0</v>
      </c>
      <c r="REJ52" s="39">
        <f>Time!REJ20</f>
        <v>0</v>
      </c>
      <c r="REK52" s="39">
        <f>Time!REK20</f>
        <v>0</v>
      </c>
      <c r="REL52" s="39">
        <f>Time!REL20</f>
        <v>0</v>
      </c>
      <c r="REM52" s="39">
        <f>Time!REM20</f>
        <v>0</v>
      </c>
      <c r="REN52" s="39">
        <f>Time!REN20</f>
        <v>0</v>
      </c>
      <c r="REO52" s="39">
        <f>Time!REO20</f>
        <v>0</v>
      </c>
      <c r="REP52" s="39">
        <f>Time!REP20</f>
        <v>0</v>
      </c>
      <c r="REQ52" s="39">
        <f>Time!REQ20</f>
        <v>0</v>
      </c>
      <c r="RER52" s="39">
        <f>Time!RER20</f>
        <v>0</v>
      </c>
      <c r="RES52" s="39">
        <f>Time!RES20</f>
        <v>0</v>
      </c>
      <c r="RET52" s="39">
        <f>Time!RET20</f>
        <v>0</v>
      </c>
      <c r="REU52" s="39">
        <f>Time!REU20</f>
        <v>0</v>
      </c>
      <c r="REV52" s="39">
        <f>Time!REV20</f>
        <v>0</v>
      </c>
      <c r="REW52" s="39">
        <f>Time!REW20</f>
        <v>0</v>
      </c>
      <c r="REX52" s="39">
        <f>Time!REX20</f>
        <v>0</v>
      </c>
      <c r="REY52" s="39">
        <f>Time!REY20</f>
        <v>0</v>
      </c>
      <c r="REZ52" s="39">
        <f>Time!REZ20</f>
        <v>0</v>
      </c>
      <c r="RFA52" s="39">
        <f>Time!RFA20</f>
        <v>0</v>
      </c>
      <c r="RFB52" s="39">
        <f>Time!RFB20</f>
        <v>0</v>
      </c>
      <c r="RFC52" s="39">
        <f>Time!RFC20</f>
        <v>0</v>
      </c>
      <c r="RFD52" s="39">
        <f>Time!RFD20</f>
        <v>0</v>
      </c>
      <c r="RFE52" s="39">
        <f>Time!RFE20</f>
        <v>0</v>
      </c>
      <c r="RFF52" s="39">
        <f>Time!RFF20</f>
        <v>0</v>
      </c>
      <c r="RFG52" s="39">
        <f>Time!RFG20</f>
        <v>0</v>
      </c>
      <c r="RFH52" s="39">
        <f>Time!RFH20</f>
        <v>0</v>
      </c>
      <c r="RFI52" s="39">
        <f>Time!RFI20</f>
        <v>0</v>
      </c>
      <c r="RFJ52" s="39">
        <f>Time!RFJ20</f>
        <v>0</v>
      </c>
      <c r="RFK52" s="39">
        <f>Time!RFK20</f>
        <v>0</v>
      </c>
      <c r="RFL52" s="39">
        <f>Time!RFL20</f>
        <v>0</v>
      </c>
      <c r="RFM52" s="39">
        <f>Time!RFM20</f>
        <v>0</v>
      </c>
      <c r="RFN52" s="39">
        <f>Time!RFN20</f>
        <v>0</v>
      </c>
      <c r="RFO52" s="39">
        <f>Time!RFO20</f>
        <v>0</v>
      </c>
      <c r="RFP52" s="39">
        <f>Time!RFP20</f>
        <v>0</v>
      </c>
      <c r="RFQ52" s="39">
        <f>Time!RFQ20</f>
        <v>0</v>
      </c>
      <c r="RFR52" s="39">
        <f>Time!RFR20</f>
        <v>0</v>
      </c>
      <c r="RFS52" s="39">
        <f>Time!RFS20</f>
        <v>0</v>
      </c>
      <c r="RFT52" s="39">
        <f>Time!RFT20</f>
        <v>0</v>
      </c>
      <c r="RFU52" s="39">
        <f>Time!RFU20</f>
        <v>0</v>
      </c>
      <c r="RFV52" s="39">
        <f>Time!RFV20</f>
        <v>0</v>
      </c>
      <c r="RFW52" s="39">
        <f>Time!RFW20</f>
        <v>0</v>
      </c>
      <c r="RFX52" s="39">
        <f>Time!RFX20</f>
        <v>0</v>
      </c>
      <c r="RFY52" s="39">
        <f>Time!RFY20</f>
        <v>0</v>
      </c>
      <c r="RFZ52" s="39">
        <f>Time!RFZ20</f>
        <v>0</v>
      </c>
      <c r="RGA52" s="39">
        <f>Time!RGA20</f>
        <v>0</v>
      </c>
      <c r="RGB52" s="39">
        <f>Time!RGB20</f>
        <v>0</v>
      </c>
      <c r="RGC52" s="39">
        <f>Time!RGC20</f>
        <v>0</v>
      </c>
      <c r="RGD52" s="39">
        <f>Time!RGD20</f>
        <v>0</v>
      </c>
      <c r="RGE52" s="39">
        <f>Time!RGE20</f>
        <v>0</v>
      </c>
      <c r="RGF52" s="39">
        <f>Time!RGF20</f>
        <v>0</v>
      </c>
      <c r="RGG52" s="39">
        <f>Time!RGG20</f>
        <v>0</v>
      </c>
      <c r="RGH52" s="39">
        <f>Time!RGH20</f>
        <v>0</v>
      </c>
      <c r="RGI52" s="39">
        <f>Time!RGI20</f>
        <v>0</v>
      </c>
      <c r="RGJ52" s="39">
        <f>Time!RGJ20</f>
        <v>0</v>
      </c>
      <c r="RGK52" s="39">
        <f>Time!RGK20</f>
        <v>0</v>
      </c>
      <c r="RGL52" s="39">
        <f>Time!RGL20</f>
        <v>0</v>
      </c>
      <c r="RGM52" s="39">
        <f>Time!RGM20</f>
        <v>0</v>
      </c>
      <c r="RGN52" s="39">
        <f>Time!RGN20</f>
        <v>0</v>
      </c>
      <c r="RGO52" s="39">
        <f>Time!RGO20</f>
        <v>0</v>
      </c>
      <c r="RGP52" s="39">
        <f>Time!RGP20</f>
        <v>0</v>
      </c>
      <c r="RGQ52" s="39">
        <f>Time!RGQ20</f>
        <v>0</v>
      </c>
      <c r="RGR52" s="39">
        <f>Time!RGR20</f>
        <v>0</v>
      </c>
      <c r="RGS52" s="39">
        <f>Time!RGS20</f>
        <v>0</v>
      </c>
      <c r="RGT52" s="39">
        <f>Time!RGT20</f>
        <v>0</v>
      </c>
      <c r="RGU52" s="39">
        <f>Time!RGU20</f>
        <v>0</v>
      </c>
      <c r="RGV52" s="39">
        <f>Time!RGV20</f>
        <v>0</v>
      </c>
      <c r="RGW52" s="39">
        <f>Time!RGW20</f>
        <v>0</v>
      </c>
      <c r="RGX52" s="39">
        <f>Time!RGX20</f>
        <v>0</v>
      </c>
      <c r="RGY52" s="39">
        <f>Time!RGY20</f>
        <v>0</v>
      </c>
      <c r="RGZ52" s="39">
        <f>Time!RGZ20</f>
        <v>0</v>
      </c>
      <c r="RHA52" s="39">
        <f>Time!RHA20</f>
        <v>0</v>
      </c>
      <c r="RHB52" s="39">
        <f>Time!RHB20</f>
        <v>0</v>
      </c>
      <c r="RHC52" s="39">
        <f>Time!RHC20</f>
        <v>0</v>
      </c>
      <c r="RHD52" s="39">
        <f>Time!RHD20</f>
        <v>0</v>
      </c>
      <c r="RHE52" s="39">
        <f>Time!RHE20</f>
        <v>0</v>
      </c>
      <c r="RHF52" s="39">
        <f>Time!RHF20</f>
        <v>0</v>
      </c>
      <c r="RHG52" s="39">
        <f>Time!RHG20</f>
        <v>0</v>
      </c>
      <c r="RHH52" s="39">
        <f>Time!RHH20</f>
        <v>0</v>
      </c>
      <c r="RHI52" s="39">
        <f>Time!RHI20</f>
        <v>0</v>
      </c>
      <c r="RHJ52" s="39">
        <f>Time!RHJ20</f>
        <v>0</v>
      </c>
      <c r="RHK52" s="39">
        <f>Time!RHK20</f>
        <v>0</v>
      </c>
      <c r="RHL52" s="39">
        <f>Time!RHL20</f>
        <v>0</v>
      </c>
      <c r="RHM52" s="39">
        <f>Time!RHM20</f>
        <v>0</v>
      </c>
      <c r="RHN52" s="39">
        <f>Time!RHN20</f>
        <v>0</v>
      </c>
      <c r="RHO52" s="39">
        <f>Time!RHO20</f>
        <v>0</v>
      </c>
      <c r="RHP52" s="39">
        <f>Time!RHP20</f>
        <v>0</v>
      </c>
      <c r="RHQ52" s="39">
        <f>Time!RHQ20</f>
        <v>0</v>
      </c>
      <c r="RHR52" s="39">
        <f>Time!RHR20</f>
        <v>0</v>
      </c>
      <c r="RHS52" s="39">
        <f>Time!RHS20</f>
        <v>0</v>
      </c>
      <c r="RHT52" s="39">
        <f>Time!RHT20</f>
        <v>0</v>
      </c>
      <c r="RHU52" s="39">
        <f>Time!RHU20</f>
        <v>0</v>
      </c>
      <c r="RHV52" s="39">
        <f>Time!RHV20</f>
        <v>0</v>
      </c>
      <c r="RHW52" s="39">
        <f>Time!RHW20</f>
        <v>0</v>
      </c>
      <c r="RHX52" s="39">
        <f>Time!RHX20</f>
        <v>0</v>
      </c>
      <c r="RHY52" s="39">
        <f>Time!RHY20</f>
        <v>0</v>
      </c>
      <c r="RHZ52" s="39">
        <f>Time!RHZ20</f>
        <v>0</v>
      </c>
      <c r="RIA52" s="39">
        <f>Time!RIA20</f>
        <v>0</v>
      </c>
      <c r="RIB52" s="39">
        <f>Time!RIB20</f>
        <v>0</v>
      </c>
      <c r="RIC52" s="39">
        <f>Time!RIC20</f>
        <v>0</v>
      </c>
      <c r="RID52" s="39">
        <f>Time!RID20</f>
        <v>0</v>
      </c>
      <c r="RIE52" s="39">
        <f>Time!RIE20</f>
        <v>0</v>
      </c>
      <c r="RIF52" s="39">
        <f>Time!RIF20</f>
        <v>0</v>
      </c>
      <c r="RIG52" s="39">
        <f>Time!RIG20</f>
        <v>0</v>
      </c>
      <c r="RIH52" s="39">
        <f>Time!RIH20</f>
        <v>0</v>
      </c>
      <c r="RII52" s="39">
        <f>Time!RII20</f>
        <v>0</v>
      </c>
      <c r="RIJ52" s="39">
        <f>Time!RIJ20</f>
        <v>0</v>
      </c>
      <c r="RIK52" s="39">
        <f>Time!RIK20</f>
        <v>0</v>
      </c>
      <c r="RIL52" s="39">
        <f>Time!RIL20</f>
        <v>0</v>
      </c>
      <c r="RIM52" s="39">
        <f>Time!RIM20</f>
        <v>0</v>
      </c>
      <c r="RIN52" s="39">
        <f>Time!RIN20</f>
        <v>0</v>
      </c>
      <c r="RIO52" s="39">
        <f>Time!RIO20</f>
        <v>0</v>
      </c>
      <c r="RIP52" s="39">
        <f>Time!RIP20</f>
        <v>0</v>
      </c>
      <c r="RIQ52" s="39">
        <f>Time!RIQ20</f>
        <v>0</v>
      </c>
      <c r="RIR52" s="39">
        <f>Time!RIR20</f>
        <v>0</v>
      </c>
      <c r="RIS52" s="39">
        <f>Time!RIS20</f>
        <v>0</v>
      </c>
      <c r="RIT52" s="39">
        <f>Time!RIT20</f>
        <v>0</v>
      </c>
      <c r="RIU52" s="39">
        <f>Time!RIU20</f>
        <v>0</v>
      </c>
      <c r="RIV52" s="39">
        <f>Time!RIV20</f>
        <v>0</v>
      </c>
      <c r="RIW52" s="39">
        <f>Time!RIW20</f>
        <v>0</v>
      </c>
      <c r="RIX52" s="39">
        <f>Time!RIX20</f>
        <v>0</v>
      </c>
      <c r="RIY52" s="39">
        <f>Time!RIY20</f>
        <v>0</v>
      </c>
      <c r="RIZ52" s="39">
        <f>Time!RIZ20</f>
        <v>0</v>
      </c>
      <c r="RJA52" s="39">
        <f>Time!RJA20</f>
        <v>0</v>
      </c>
      <c r="RJB52" s="39">
        <f>Time!RJB20</f>
        <v>0</v>
      </c>
      <c r="RJC52" s="39">
        <f>Time!RJC20</f>
        <v>0</v>
      </c>
      <c r="RJD52" s="39">
        <f>Time!RJD20</f>
        <v>0</v>
      </c>
      <c r="RJE52" s="39">
        <f>Time!RJE20</f>
        <v>0</v>
      </c>
      <c r="RJF52" s="39">
        <f>Time!RJF20</f>
        <v>0</v>
      </c>
      <c r="RJG52" s="39">
        <f>Time!RJG20</f>
        <v>0</v>
      </c>
      <c r="RJH52" s="39">
        <f>Time!RJH20</f>
        <v>0</v>
      </c>
      <c r="RJI52" s="39">
        <f>Time!RJI20</f>
        <v>0</v>
      </c>
      <c r="RJJ52" s="39">
        <f>Time!RJJ20</f>
        <v>0</v>
      </c>
      <c r="RJK52" s="39">
        <f>Time!RJK20</f>
        <v>0</v>
      </c>
      <c r="RJL52" s="39">
        <f>Time!RJL20</f>
        <v>0</v>
      </c>
      <c r="RJM52" s="39">
        <f>Time!RJM20</f>
        <v>0</v>
      </c>
      <c r="RJN52" s="39">
        <f>Time!RJN20</f>
        <v>0</v>
      </c>
      <c r="RJO52" s="39">
        <f>Time!RJO20</f>
        <v>0</v>
      </c>
      <c r="RJP52" s="39">
        <f>Time!RJP20</f>
        <v>0</v>
      </c>
      <c r="RJQ52" s="39">
        <f>Time!RJQ20</f>
        <v>0</v>
      </c>
      <c r="RJR52" s="39">
        <f>Time!RJR20</f>
        <v>0</v>
      </c>
      <c r="RJS52" s="39">
        <f>Time!RJS20</f>
        <v>0</v>
      </c>
      <c r="RJT52" s="39">
        <f>Time!RJT20</f>
        <v>0</v>
      </c>
      <c r="RJU52" s="39">
        <f>Time!RJU20</f>
        <v>0</v>
      </c>
      <c r="RJV52" s="39">
        <f>Time!RJV20</f>
        <v>0</v>
      </c>
      <c r="RJW52" s="39">
        <f>Time!RJW20</f>
        <v>0</v>
      </c>
      <c r="RJX52" s="39">
        <f>Time!RJX20</f>
        <v>0</v>
      </c>
      <c r="RJY52" s="39">
        <f>Time!RJY20</f>
        <v>0</v>
      </c>
      <c r="RJZ52" s="39">
        <f>Time!RJZ20</f>
        <v>0</v>
      </c>
      <c r="RKA52" s="39">
        <f>Time!RKA20</f>
        <v>0</v>
      </c>
      <c r="RKB52" s="39">
        <f>Time!RKB20</f>
        <v>0</v>
      </c>
      <c r="RKC52" s="39">
        <f>Time!RKC20</f>
        <v>0</v>
      </c>
      <c r="RKD52" s="39">
        <f>Time!RKD20</f>
        <v>0</v>
      </c>
      <c r="RKE52" s="39">
        <f>Time!RKE20</f>
        <v>0</v>
      </c>
      <c r="RKF52" s="39">
        <f>Time!RKF20</f>
        <v>0</v>
      </c>
      <c r="RKG52" s="39">
        <f>Time!RKG20</f>
        <v>0</v>
      </c>
      <c r="RKH52" s="39">
        <f>Time!RKH20</f>
        <v>0</v>
      </c>
      <c r="RKI52" s="39">
        <f>Time!RKI20</f>
        <v>0</v>
      </c>
      <c r="RKJ52" s="39">
        <f>Time!RKJ20</f>
        <v>0</v>
      </c>
      <c r="RKK52" s="39">
        <f>Time!RKK20</f>
        <v>0</v>
      </c>
      <c r="RKL52" s="39">
        <f>Time!RKL20</f>
        <v>0</v>
      </c>
      <c r="RKM52" s="39">
        <f>Time!RKM20</f>
        <v>0</v>
      </c>
      <c r="RKN52" s="39">
        <f>Time!RKN20</f>
        <v>0</v>
      </c>
      <c r="RKO52" s="39">
        <f>Time!RKO20</f>
        <v>0</v>
      </c>
      <c r="RKP52" s="39">
        <f>Time!RKP20</f>
        <v>0</v>
      </c>
      <c r="RKQ52" s="39">
        <f>Time!RKQ20</f>
        <v>0</v>
      </c>
      <c r="RKR52" s="39">
        <f>Time!RKR20</f>
        <v>0</v>
      </c>
      <c r="RKS52" s="39">
        <f>Time!RKS20</f>
        <v>0</v>
      </c>
      <c r="RKT52" s="39">
        <f>Time!RKT20</f>
        <v>0</v>
      </c>
      <c r="RKU52" s="39">
        <f>Time!RKU20</f>
        <v>0</v>
      </c>
      <c r="RKV52" s="39">
        <f>Time!RKV20</f>
        <v>0</v>
      </c>
      <c r="RKW52" s="39">
        <f>Time!RKW20</f>
        <v>0</v>
      </c>
      <c r="RKX52" s="39">
        <f>Time!RKX20</f>
        <v>0</v>
      </c>
      <c r="RKY52" s="39">
        <f>Time!RKY20</f>
        <v>0</v>
      </c>
      <c r="RKZ52" s="39">
        <f>Time!RKZ20</f>
        <v>0</v>
      </c>
      <c r="RLA52" s="39">
        <f>Time!RLA20</f>
        <v>0</v>
      </c>
      <c r="RLB52" s="39">
        <f>Time!RLB20</f>
        <v>0</v>
      </c>
      <c r="RLC52" s="39">
        <f>Time!RLC20</f>
        <v>0</v>
      </c>
      <c r="RLD52" s="39">
        <f>Time!RLD20</f>
        <v>0</v>
      </c>
      <c r="RLE52" s="39">
        <f>Time!RLE20</f>
        <v>0</v>
      </c>
      <c r="RLF52" s="39">
        <f>Time!RLF20</f>
        <v>0</v>
      </c>
      <c r="RLG52" s="39">
        <f>Time!RLG20</f>
        <v>0</v>
      </c>
      <c r="RLH52" s="39">
        <f>Time!RLH20</f>
        <v>0</v>
      </c>
      <c r="RLI52" s="39">
        <f>Time!RLI20</f>
        <v>0</v>
      </c>
      <c r="RLJ52" s="39">
        <f>Time!RLJ20</f>
        <v>0</v>
      </c>
      <c r="RLK52" s="39">
        <f>Time!RLK20</f>
        <v>0</v>
      </c>
      <c r="RLL52" s="39">
        <f>Time!RLL20</f>
        <v>0</v>
      </c>
      <c r="RLM52" s="39">
        <f>Time!RLM20</f>
        <v>0</v>
      </c>
      <c r="RLN52" s="39">
        <f>Time!RLN20</f>
        <v>0</v>
      </c>
      <c r="RLO52" s="39">
        <f>Time!RLO20</f>
        <v>0</v>
      </c>
      <c r="RLP52" s="39">
        <f>Time!RLP20</f>
        <v>0</v>
      </c>
      <c r="RLQ52" s="39">
        <f>Time!RLQ20</f>
        <v>0</v>
      </c>
      <c r="RLR52" s="39">
        <f>Time!RLR20</f>
        <v>0</v>
      </c>
      <c r="RLS52" s="39">
        <f>Time!RLS20</f>
        <v>0</v>
      </c>
      <c r="RLT52" s="39">
        <f>Time!RLT20</f>
        <v>0</v>
      </c>
      <c r="RLU52" s="39">
        <f>Time!RLU20</f>
        <v>0</v>
      </c>
      <c r="RLV52" s="39">
        <f>Time!RLV20</f>
        <v>0</v>
      </c>
      <c r="RLW52" s="39">
        <f>Time!RLW20</f>
        <v>0</v>
      </c>
      <c r="RLX52" s="39">
        <f>Time!RLX20</f>
        <v>0</v>
      </c>
      <c r="RLY52" s="39">
        <f>Time!RLY20</f>
        <v>0</v>
      </c>
      <c r="RLZ52" s="39">
        <f>Time!RLZ20</f>
        <v>0</v>
      </c>
      <c r="RMA52" s="39">
        <f>Time!RMA20</f>
        <v>0</v>
      </c>
      <c r="RMB52" s="39">
        <f>Time!RMB20</f>
        <v>0</v>
      </c>
      <c r="RMC52" s="39">
        <f>Time!RMC20</f>
        <v>0</v>
      </c>
      <c r="RMD52" s="39">
        <f>Time!RMD20</f>
        <v>0</v>
      </c>
      <c r="RME52" s="39">
        <f>Time!RME20</f>
        <v>0</v>
      </c>
      <c r="RMF52" s="39">
        <f>Time!RMF20</f>
        <v>0</v>
      </c>
      <c r="RMG52" s="39">
        <f>Time!RMG20</f>
        <v>0</v>
      </c>
      <c r="RMH52" s="39">
        <f>Time!RMH20</f>
        <v>0</v>
      </c>
      <c r="RMI52" s="39">
        <f>Time!RMI20</f>
        <v>0</v>
      </c>
      <c r="RMJ52" s="39">
        <f>Time!RMJ20</f>
        <v>0</v>
      </c>
      <c r="RMK52" s="39">
        <f>Time!RMK20</f>
        <v>0</v>
      </c>
      <c r="RML52" s="39">
        <f>Time!RML20</f>
        <v>0</v>
      </c>
      <c r="RMM52" s="39">
        <f>Time!RMM20</f>
        <v>0</v>
      </c>
      <c r="RMN52" s="39">
        <f>Time!RMN20</f>
        <v>0</v>
      </c>
      <c r="RMO52" s="39">
        <f>Time!RMO20</f>
        <v>0</v>
      </c>
      <c r="RMP52" s="39">
        <f>Time!RMP20</f>
        <v>0</v>
      </c>
      <c r="RMQ52" s="39">
        <f>Time!RMQ20</f>
        <v>0</v>
      </c>
      <c r="RMR52" s="39">
        <f>Time!RMR20</f>
        <v>0</v>
      </c>
      <c r="RMS52" s="39">
        <f>Time!RMS20</f>
        <v>0</v>
      </c>
      <c r="RMT52" s="39">
        <f>Time!RMT20</f>
        <v>0</v>
      </c>
      <c r="RMU52" s="39">
        <f>Time!RMU20</f>
        <v>0</v>
      </c>
      <c r="RMV52" s="39">
        <f>Time!RMV20</f>
        <v>0</v>
      </c>
      <c r="RMW52" s="39">
        <f>Time!RMW20</f>
        <v>0</v>
      </c>
      <c r="RMX52" s="39">
        <f>Time!RMX20</f>
        <v>0</v>
      </c>
      <c r="RMY52" s="39">
        <f>Time!RMY20</f>
        <v>0</v>
      </c>
      <c r="RMZ52" s="39">
        <f>Time!RMZ20</f>
        <v>0</v>
      </c>
      <c r="RNA52" s="39">
        <f>Time!RNA20</f>
        <v>0</v>
      </c>
      <c r="RNB52" s="39">
        <f>Time!RNB20</f>
        <v>0</v>
      </c>
      <c r="RNC52" s="39">
        <f>Time!RNC20</f>
        <v>0</v>
      </c>
      <c r="RND52" s="39">
        <f>Time!RND20</f>
        <v>0</v>
      </c>
      <c r="RNE52" s="39">
        <f>Time!RNE20</f>
        <v>0</v>
      </c>
      <c r="RNF52" s="39">
        <f>Time!RNF20</f>
        <v>0</v>
      </c>
      <c r="RNG52" s="39">
        <f>Time!RNG20</f>
        <v>0</v>
      </c>
      <c r="RNH52" s="39">
        <f>Time!RNH20</f>
        <v>0</v>
      </c>
      <c r="RNI52" s="39">
        <f>Time!RNI20</f>
        <v>0</v>
      </c>
      <c r="RNJ52" s="39">
        <f>Time!RNJ20</f>
        <v>0</v>
      </c>
      <c r="RNK52" s="39">
        <f>Time!RNK20</f>
        <v>0</v>
      </c>
      <c r="RNL52" s="39">
        <f>Time!RNL20</f>
        <v>0</v>
      </c>
      <c r="RNM52" s="39">
        <f>Time!RNM20</f>
        <v>0</v>
      </c>
      <c r="RNN52" s="39">
        <f>Time!RNN20</f>
        <v>0</v>
      </c>
      <c r="RNO52" s="39">
        <f>Time!RNO20</f>
        <v>0</v>
      </c>
      <c r="RNP52" s="39">
        <f>Time!RNP20</f>
        <v>0</v>
      </c>
      <c r="RNQ52" s="39">
        <f>Time!RNQ20</f>
        <v>0</v>
      </c>
      <c r="RNR52" s="39">
        <f>Time!RNR20</f>
        <v>0</v>
      </c>
      <c r="RNS52" s="39">
        <f>Time!RNS20</f>
        <v>0</v>
      </c>
      <c r="RNT52" s="39">
        <f>Time!RNT20</f>
        <v>0</v>
      </c>
      <c r="RNU52" s="39">
        <f>Time!RNU20</f>
        <v>0</v>
      </c>
      <c r="RNV52" s="39">
        <f>Time!RNV20</f>
        <v>0</v>
      </c>
      <c r="RNW52" s="39">
        <f>Time!RNW20</f>
        <v>0</v>
      </c>
      <c r="RNX52" s="39">
        <f>Time!RNX20</f>
        <v>0</v>
      </c>
      <c r="RNY52" s="39">
        <f>Time!RNY20</f>
        <v>0</v>
      </c>
      <c r="RNZ52" s="39">
        <f>Time!RNZ20</f>
        <v>0</v>
      </c>
      <c r="ROA52" s="39">
        <f>Time!ROA20</f>
        <v>0</v>
      </c>
      <c r="ROB52" s="39">
        <f>Time!ROB20</f>
        <v>0</v>
      </c>
      <c r="ROC52" s="39">
        <f>Time!ROC20</f>
        <v>0</v>
      </c>
      <c r="ROD52" s="39">
        <f>Time!ROD20</f>
        <v>0</v>
      </c>
      <c r="ROE52" s="39">
        <f>Time!ROE20</f>
        <v>0</v>
      </c>
      <c r="ROF52" s="39">
        <f>Time!ROF20</f>
        <v>0</v>
      </c>
      <c r="ROG52" s="39">
        <f>Time!ROG20</f>
        <v>0</v>
      </c>
      <c r="ROH52" s="39">
        <f>Time!ROH20</f>
        <v>0</v>
      </c>
      <c r="ROI52" s="39">
        <f>Time!ROI20</f>
        <v>0</v>
      </c>
      <c r="ROJ52" s="39">
        <f>Time!ROJ20</f>
        <v>0</v>
      </c>
      <c r="ROK52" s="39">
        <f>Time!ROK20</f>
        <v>0</v>
      </c>
      <c r="ROL52" s="39">
        <f>Time!ROL20</f>
        <v>0</v>
      </c>
      <c r="ROM52" s="39">
        <f>Time!ROM20</f>
        <v>0</v>
      </c>
      <c r="RON52" s="39">
        <f>Time!RON20</f>
        <v>0</v>
      </c>
      <c r="ROO52" s="39">
        <f>Time!ROO20</f>
        <v>0</v>
      </c>
      <c r="ROP52" s="39">
        <f>Time!ROP20</f>
        <v>0</v>
      </c>
      <c r="ROQ52" s="39">
        <f>Time!ROQ20</f>
        <v>0</v>
      </c>
      <c r="ROR52" s="39">
        <f>Time!ROR20</f>
        <v>0</v>
      </c>
      <c r="ROS52" s="39">
        <f>Time!ROS20</f>
        <v>0</v>
      </c>
      <c r="ROT52" s="39">
        <f>Time!ROT20</f>
        <v>0</v>
      </c>
      <c r="ROU52" s="39">
        <f>Time!ROU20</f>
        <v>0</v>
      </c>
      <c r="ROV52" s="39">
        <f>Time!ROV20</f>
        <v>0</v>
      </c>
      <c r="ROW52" s="39">
        <f>Time!ROW20</f>
        <v>0</v>
      </c>
      <c r="ROX52" s="39">
        <f>Time!ROX20</f>
        <v>0</v>
      </c>
      <c r="ROY52" s="39">
        <f>Time!ROY20</f>
        <v>0</v>
      </c>
      <c r="ROZ52" s="39">
        <f>Time!ROZ20</f>
        <v>0</v>
      </c>
      <c r="RPA52" s="39">
        <f>Time!RPA20</f>
        <v>0</v>
      </c>
      <c r="RPB52" s="39">
        <f>Time!RPB20</f>
        <v>0</v>
      </c>
      <c r="RPC52" s="39">
        <f>Time!RPC20</f>
        <v>0</v>
      </c>
      <c r="RPD52" s="39">
        <f>Time!RPD20</f>
        <v>0</v>
      </c>
      <c r="RPE52" s="39">
        <f>Time!RPE20</f>
        <v>0</v>
      </c>
      <c r="RPF52" s="39">
        <f>Time!RPF20</f>
        <v>0</v>
      </c>
      <c r="RPG52" s="39">
        <f>Time!RPG20</f>
        <v>0</v>
      </c>
      <c r="RPH52" s="39">
        <f>Time!RPH20</f>
        <v>0</v>
      </c>
      <c r="RPI52" s="39">
        <f>Time!RPI20</f>
        <v>0</v>
      </c>
      <c r="RPJ52" s="39">
        <f>Time!RPJ20</f>
        <v>0</v>
      </c>
      <c r="RPK52" s="39">
        <f>Time!RPK20</f>
        <v>0</v>
      </c>
      <c r="RPL52" s="39">
        <f>Time!RPL20</f>
        <v>0</v>
      </c>
      <c r="RPM52" s="39">
        <f>Time!RPM20</f>
        <v>0</v>
      </c>
      <c r="RPN52" s="39">
        <f>Time!RPN20</f>
        <v>0</v>
      </c>
      <c r="RPO52" s="39">
        <f>Time!RPO20</f>
        <v>0</v>
      </c>
      <c r="RPP52" s="39">
        <f>Time!RPP20</f>
        <v>0</v>
      </c>
      <c r="RPQ52" s="39">
        <f>Time!RPQ20</f>
        <v>0</v>
      </c>
      <c r="RPR52" s="39">
        <f>Time!RPR20</f>
        <v>0</v>
      </c>
      <c r="RPS52" s="39">
        <f>Time!RPS20</f>
        <v>0</v>
      </c>
      <c r="RPT52" s="39">
        <f>Time!RPT20</f>
        <v>0</v>
      </c>
      <c r="RPU52" s="39">
        <f>Time!RPU20</f>
        <v>0</v>
      </c>
      <c r="RPV52" s="39">
        <f>Time!RPV20</f>
        <v>0</v>
      </c>
      <c r="RPW52" s="39">
        <f>Time!RPW20</f>
        <v>0</v>
      </c>
      <c r="RPX52" s="39">
        <f>Time!RPX20</f>
        <v>0</v>
      </c>
      <c r="RPY52" s="39">
        <f>Time!RPY20</f>
        <v>0</v>
      </c>
      <c r="RPZ52" s="39">
        <f>Time!RPZ20</f>
        <v>0</v>
      </c>
      <c r="RQA52" s="39">
        <f>Time!RQA20</f>
        <v>0</v>
      </c>
      <c r="RQB52" s="39">
        <f>Time!RQB20</f>
        <v>0</v>
      </c>
      <c r="RQC52" s="39">
        <f>Time!RQC20</f>
        <v>0</v>
      </c>
      <c r="RQD52" s="39">
        <f>Time!RQD20</f>
        <v>0</v>
      </c>
      <c r="RQE52" s="39">
        <f>Time!RQE20</f>
        <v>0</v>
      </c>
      <c r="RQF52" s="39">
        <f>Time!RQF20</f>
        <v>0</v>
      </c>
      <c r="RQG52" s="39">
        <f>Time!RQG20</f>
        <v>0</v>
      </c>
      <c r="RQH52" s="39">
        <f>Time!RQH20</f>
        <v>0</v>
      </c>
      <c r="RQI52" s="39">
        <f>Time!RQI20</f>
        <v>0</v>
      </c>
      <c r="RQJ52" s="39">
        <f>Time!RQJ20</f>
        <v>0</v>
      </c>
      <c r="RQK52" s="39">
        <f>Time!RQK20</f>
        <v>0</v>
      </c>
      <c r="RQL52" s="39">
        <f>Time!RQL20</f>
        <v>0</v>
      </c>
      <c r="RQM52" s="39">
        <f>Time!RQM20</f>
        <v>0</v>
      </c>
      <c r="RQN52" s="39">
        <f>Time!RQN20</f>
        <v>0</v>
      </c>
      <c r="RQO52" s="39">
        <f>Time!RQO20</f>
        <v>0</v>
      </c>
      <c r="RQP52" s="39">
        <f>Time!RQP20</f>
        <v>0</v>
      </c>
      <c r="RQQ52" s="39">
        <f>Time!RQQ20</f>
        <v>0</v>
      </c>
      <c r="RQR52" s="39">
        <f>Time!RQR20</f>
        <v>0</v>
      </c>
      <c r="RQS52" s="39">
        <f>Time!RQS20</f>
        <v>0</v>
      </c>
      <c r="RQT52" s="39">
        <f>Time!RQT20</f>
        <v>0</v>
      </c>
      <c r="RQU52" s="39">
        <f>Time!RQU20</f>
        <v>0</v>
      </c>
      <c r="RQV52" s="39">
        <f>Time!RQV20</f>
        <v>0</v>
      </c>
      <c r="RQW52" s="39">
        <f>Time!RQW20</f>
        <v>0</v>
      </c>
      <c r="RQX52" s="39">
        <f>Time!RQX20</f>
        <v>0</v>
      </c>
      <c r="RQY52" s="39">
        <f>Time!RQY20</f>
        <v>0</v>
      </c>
      <c r="RQZ52" s="39">
        <f>Time!RQZ20</f>
        <v>0</v>
      </c>
      <c r="RRA52" s="39">
        <f>Time!RRA20</f>
        <v>0</v>
      </c>
      <c r="RRB52" s="39">
        <f>Time!RRB20</f>
        <v>0</v>
      </c>
      <c r="RRC52" s="39">
        <f>Time!RRC20</f>
        <v>0</v>
      </c>
      <c r="RRD52" s="39">
        <f>Time!RRD20</f>
        <v>0</v>
      </c>
      <c r="RRE52" s="39">
        <f>Time!RRE20</f>
        <v>0</v>
      </c>
      <c r="RRF52" s="39">
        <f>Time!RRF20</f>
        <v>0</v>
      </c>
      <c r="RRG52" s="39">
        <f>Time!RRG20</f>
        <v>0</v>
      </c>
      <c r="RRH52" s="39">
        <f>Time!RRH20</f>
        <v>0</v>
      </c>
      <c r="RRI52" s="39">
        <f>Time!RRI20</f>
        <v>0</v>
      </c>
      <c r="RRJ52" s="39">
        <f>Time!RRJ20</f>
        <v>0</v>
      </c>
      <c r="RRK52" s="39">
        <f>Time!RRK20</f>
        <v>0</v>
      </c>
      <c r="RRL52" s="39">
        <f>Time!RRL20</f>
        <v>0</v>
      </c>
      <c r="RRM52" s="39">
        <f>Time!RRM20</f>
        <v>0</v>
      </c>
      <c r="RRN52" s="39">
        <f>Time!RRN20</f>
        <v>0</v>
      </c>
      <c r="RRO52" s="39">
        <f>Time!RRO20</f>
        <v>0</v>
      </c>
      <c r="RRP52" s="39">
        <f>Time!RRP20</f>
        <v>0</v>
      </c>
      <c r="RRQ52" s="39">
        <f>Time!RRQ20</f>
        <v>0</v>
      </c>
      <c r="RRR52" s="39">
        <f>Time!RRR20</f>
        <v>0</v>
      </c>
      <c r="RRS52" s="39">
        <f>Time!RRS20</f>
        <v>0</v>
      </c>
      <c r="RRT52" s="39">
        <f>Time!RRT20</f>
        <v>0</v>
      </c>
      <c r="RRU52" s="39">
        <f>Time!RRU20</f>
        <v>0</v>
      </c>
      <c r="RRV52" s="39">
        <f>Time!RRV20</f>
        <v>0</v>
      </c>
      <c r="RRW52" s="39">
        <f>Time!RRW20</f>
        <v>0</v>
      </c>
      <c r="RRX52" s="39">
        <f>Time!RRX20</f>
        <v>0</v>
      </c>
      <c r="RRY52" s="39">
        <f>Time!RRY20</f>
        <v>0</v>
      </c>
      <c r="RRZ52" s="39">
        <f>Time!RRZ20</f>
        <v>0</v>
      </c>
      <c r="RSA52" s="39">
        <f>Time!RSA20</f>
        <v>0</v>
      </c>
      <c r="RSB52" s="39">
        <f>Time!RSB20</f>
        <v>0</v>
      </c>
      <c r="RSC52" s="39">
        <f>Time!RSC20</f>
        <v>0</v>
      </c>
      <c r="RSD52" s="39">
        <f>Time!RSD20</f>
        <v>0</v>
      </c>
      <c r="RSE52" s="39">
        <f>Time!RSE20</f>
        <v>0</v>
      </c>
      <c r="RSF52" s="39">
        <f>Time!RSF20</f>
        <v>0</v>
      </c>
      <c r="RSG52" s="39">
        <f>Time!RSG20</f>
        <v>0</v>
      </c>
      <c r="RSH52" s="39">
        <f>Time!RSH20</f>
        <v>0</v>
      </c>
      <c r="RSI52" s="39">
        <f>Time!RSI20</f>
        <v>0</v>
      </c>
      <c r="RSJ52" s="39">
        <f>Time!RSJ20</f>
        <v>0</v>
      </c>
      <c r="RSK52" s="39">
        <f>Time!RSK20</f>
        <v>0</v>
      </c>
      <c r="RSL52" s="39">
        <f>Time!RSL20</f>
        <v>0</v>
      </c>
      <c r="RSM52" s="39">
        <f>Time!RSM20</f>
        <v>0</v>
      </c>
      <c r="RSN52" s="39">
        <f>Time!RSN20</f>
        <v>0</v>
      </c>
      <c r="RSO52" s="39">
        <f>Time!RSO20</f>
        <v>0</v>
      </c>
      <c r="RSP52" s="39">
        <f>Time!RSP20</f>
        <v>0</v>
      </c>
      <c r="RSQ52" s="39">
        <f>Time!RSQ20</f>
        <v>0</v>
      </c>
      <c r="RSR52" s="39">
        <f>Time!RSR20</f>
        <v>0</v>
      </c>
      <c r="RSS52" s="39">
        <f>Time!RSS20</f>
        <v>0</v>
      </c>
      <c r="RST52" s="39">
        <f>Time!RST20</f>
        <v>0</v>
      </c>
      <c r="RSU52" s="39">
        <f>Time!RSU20</f>
        <v>0</v>
      </c>
      <c r="RSV52" s="39">
        <f>Time!RSV20</f>
        <v>0</v>
      </c>
      <c r="RSW52" s="39">
        <f>Time!RSW20</f>
        <v>0</v>
      </c>
      <c r="RSX52" s="39">
        <f>Time!RSX20</f>
        <v>0</v>
      </c>
      <c r="RSY52" s="39">
        <f>Time!RSY20</f>
        <v>0</v>
      </c>
      <c r="RSZ52" s="39">
        <f>Time!RSZ20</f>
        <v>0</v>
      </c>
      <c r="RTA52" s="39">
        <f>Time!RTA20</f>
        <v>0</v>
      </c>
      <c r="RTB52" s="39">
        <f>Time!RTB20</f>
        <v>0</v>
      </c>
      <c r="RTC52" s="39">
        <f>Time!RTC20</f>
        <v>0</v>
      </c>
      <c r="RTD52" s="39">
        <f>Time!RTD20</f>
        <v>0</v>
      </c>
      <c r="RTE52" s="39">
        <f>Time!RTE20</f>
        <v>0</v>
      </c>
      <c r="RTF52" s="39">
        <f>Time!RTF20</f>
        <v>0</v>
      </c>
      <c r="RTG52" s="39">
        <f>Time!RTG20</f>
        <v>0</v>
      </c>
      <c r="RTH52" s="39">
        <f>Time!RTH20</f>
        <v>0</v>
      </c>
      <c r="RTI52" s="39">
        <f>Time!RTI20</f>
        <v>0</v>
      </c>
      <c r="RTJ52" s="39">
        <f>Time!RTJ20</f>
        <v>0</v>
      </c>
      <c r="RTK52" s="39">
        <f>Time!RTK20</f>
        <v>0</v>
      </c>
      <c r="RTL52" s="39">
        <f>Time!RTL20</f>
        <v>0</v>
      </c>
      <c r="RTM52" s="39">
        <f>Time!RTM20</f>
        <v>0</v>
      </c>
      <c r="RTN52" s="39">
        <f>Time!RTN20</f>
        <v>0</v>
      </c>
      <c r="RTO52" s="39">
        <f>Time!RTO20</f>
        <v>0</v>
      </c>
      <c r="RTP52" s="39">
        <f>Time!RTP20</f>
        <v>0</v>
      </c>
      <c r="RTQ52" s="39">
        <f>Time!RTQ20</f>
        <v>0</v>
      </c>
      <c r="RTR52" s="39">
        <f>Time!RTR20</f>
        <v>0</v>
      </c>
      <c r="RTS52" s="39">
        <f>Time!RTS20</f>
        <v>0</v>
      </c>
      <c r="RTT52" s="39">
        <f>Time!RTT20</f>
        <v>0</v>
      </c>
      <c r="RTU52" s="39">
        <f>Time!RTU20</f>
        <v>0</v>
      </c>
      <c r="RTV52" s="39">
        <f>Time!RTV20</f>
        <v>0</v>
      </c>
      <c r="RTW52" s="39">
        <f>Time!RTW20</f>
        <v>0</v>
      </c>
      <c r="RTX52" s="39">
        <f>Time!RTX20</f>
        <v>0</v>
      </c>
      <c r="RTY52" s="39">
        <f>Time!RTY20</f>
        <v>0</v>
      </c>
      <c r="RTZ52" s="39">
        <f>Time!RTZ20</f>
        <v>0</v>
      </c>
      <c r="RUA52" s="39">
        <f>Time!RUA20</f>
        <v>0</v>
      </c>
      <c r="RUB52" s="39">
        <f>Time!RUB20</f>
        <v>0</v>
      </c>
      <c r="RUC52" s="39">
        <f>Time!RUC20</f>
        <v>0</v>
      </c>
      <c r="RUD52" s="39">
        <f>Time!RUD20</f>
        <v>0</v>
      </c>
      <c r="RUE52" s="39">
        <f>Time!RUE20</f>
        <v>0</v>
      </c>
      <c r="RUF52" s="39">
        <f>Time!RUF20</f>
        <v>0</v>
      </c>
      <c r="RUG52" s="39">
        <f>Time!RUG20</f>
        <v>0</v>
      </c>
      <c r="RUH52" s="39">
        <f>Time!RUH20</f>
        <v>0</v>
      </c>
      <c r="RUI52" s="39">
        <f>Time!RUI20</f>
        <v>0</v>
      </c>
      <c r="RUJ52" s="39">
        <f>Time!RUJ20</f>
        <v>0</v>
      </c>
      <c r="RUK52" s="39">
        <f>Time!RUK20</f>
        <v>0</v>
      </c>
      <c r="RUL52" s="39">
        <f>Time!RUL20</f>
        <v>0</v>
      </c>
      <c r="RUM52" s="39">
        <f>Time!RUM20</f>
        <v>0</v>
      </c>
      <c r="RUN52" s="39">
        <f>Time!RUN20</f>
        <v>0</v>
      </c>
      <c r="RUO52" s="39">
        <f>Time!RUO20</f>
        <v>0</v>
      </c>
      <c r="RUP52" s="39">
        <f>Time!RUP20</f>
        <v>0</v>
      </c>
      <c r="RUQ52" s="39">
        <f>Time!RUQ20</f>
        <v>0</v>
      </c>
      <c r="RUR52" s="39">
        <f>Time!RUR20</f>
        <v>0</v>
      </c>
      <c r="RUS52" s="39">
        <f>Time!RUS20</f>
        <v>0</v>
      </c>
      <c r="RUT52" s="39">
        <f>Time!RUT20</f>
        <v>0</v>
      </c>
      <c r="RUU52" s="39">
        <f>Time!RUU20</f>
        <v>0</v>
      </c>
      <c r="RUV52" s="39">
        <f>Time!RUV20</f>
        <v>0</v>
      </c>
      <c r="RUW52" s="39">
        <f>Time!RUW20</f>
        <v>0</v>
      </c>
      <c r="RUX52" s="39">
        <f>Time!RUX20</f>
        <v>0</v>
      </c>
      <c r="RUY52" s="39">
        <f>Time!RUY20</f>
        <v>0</v>
      </c>
      <c r="RUZ52" s="39">
        <f>Time!RUZ20</f>
        <v>0</v>
      </c>
      <c r="RVA52" s="39">
        <f>Time!RVA20</f>
        <v>0</v>
      </c>
      <c r="RVB52" s="39">
        <f>Time!RVB20</f>
        <v>0</v>
      </c>
      <c r="RVC52" s="39">
        <f>Time!RVC20</f>
        <v>0</v>
      </c>
      <c r="RVD52" s="39">
        <f>Time!RVD20</f>
        <v>0</v>
      </c>
      <c r="RVE52" s="39">
        <f>Time!RVE20</f>
        <v>0</v>
      </c>
      <c r="RVF52" s="39">
        <f>Time!RVF20</f>
        <v>0</v>
      </c>
      <c r="RVG52" s="39">
        <f>Time!RVG20</f>
        <v>0</v>
      </c>
      <c r="RVH52" s="39">
        <f>Time!RVH20</f>
        <v>0</v>
      </c>
      <c r="RVI52" s="39">
        <f>Time!RVI20</f>
        <v>0</v>
      </c>
      <c r="RVJ52" s="39">
        <f>Time!RVJ20</f>
        <v>0</v>
      </c>
      <c r="RVK52" s="39">
        <f>Time!RVK20</f>
        <v>0</v>
      </c>
      <c r="RVL52" s="39">
        <f>Time!RVL20</f>
        <v>0</v>
      </c>
      <c r="RVM52" s="39">
        <f>Time!RVM20</f>
        <v>0</v>
      </c>
      <c r="RVN52" s="39">
        <f>Time!RVN20</f>
        <v>0</v>
      </c>
      <c r="RVO52" s="39">
        <f>Time!RVO20</f>
        <v>0</v>
      </c>
      <c r="RVP52" s="39">
        <f>Time!RVP20</f>
        <v>0</v>
      </c>
      <c r="RVQ52" s="39">
        <f>Time!RVQ20</f>
        <v>0</v>
      </c>
      <c r="RVR52" s="39">
        <f>Time!RVR20</f>
        <v>0</v>
      </c>
      <c r="RVS52" s="39">
        <f>Time!RVS20</f>
        <v>0</v>
      </c>
      <c r="RVT52" s="39">
        <f>Time!RVT20</f>
        <v>0</v>
      </c>
      <c r="RVU52" s="39">
        <f>Time!RVU20</f>
        <v>0</v>
      </c>
      <c r="RVV52" s="39">
        <f>Time!RVV20</f>
        <v>0</v>
      </c>
      <c r="RVW52" s="39">
        <f>Time!RVW20</f>
        <v>0</v>
      </c>
      <c r="RVX52" s="39">
        <f>Time!RVX20</f>
        <v>0</v>
      </c>
      <c r="RVY52" s="39">
        <f>Time!RVY20</f>
        <v>0</v>
      </c>
      <c r="RVZ52" s="39">
        <f>Time!RVZ20</f>
        <v>0</v>
      </c>
      <c r="RWA52" s="39">
        <f>Time!RWA20</f>
        <v>0</v>
      </c>
      <c r="RWB52" s="39">
        <f>Time!RWB20</f>
        <v>0</v>
      </c>
      <c r="RWC52" s="39">
        <f>Time!RWC20</f>
        <v>0</v>
      </c>
      <c r="RWD52" s="39">
        <f>Time!RWD20</f>
        <v>0</v>
      </c>
      <c r="RWE52" s="39">
        <f>Time!RWE20</f>
        <v>0</v>
      </c>
      <c r="RWF52" s="39">
        <f>Time!RWF20</f>
        <v>0</v>
      </c>
      <c r="RWG52" s="39">
        <f>Time!RWG20</f>
        <v>0</v>
      </c>
      <c r="RWH52" s="39">
        <f>Time!RWH20</f>
        <v>0</v>
      </c>
      <c r="RWI52" s="39">
        <f>Time!RWI20</f>
        <v>0</v>
      </c>
      <c r="RWJ52" s="39">
        <f>Time!RWJ20</f>
        <v>0</v>
      </c>
      <c r="RWK52" s="39">
        <f>Time!RWK20</f>
        <v>0</v>
      </c>
      <c r="RWL52" s="39">
        <f>Time!RWL20</f>
        <v>0</v>
      </c>
      <c r="RWM52" s="39">
        <f>Time!RWM20</f>
        <v>0</v>
      </c>
      <c r="RWN52" s="39">
        <f>Time!RWN20</f>
        <v>0</v>
      </c>
      <c r="RWO52" s="39">
        <f>Time!RWO20</f>
        <v>0</v>
      </c>
      <c r="RWP52" s="39">
        <f>Time!RWP20</f>
        <v>0</v>
      </c>
      <c r="RWQ52" s="39">
        <f>Time!RWQ20</f>
        <v>0</v>
      </c>
      <c r="RWR52" s="39">
        <f>Time!RWR20</f>
        <v>0</v>
      </c>
      <c r="RWS52" s="39">
        <f>Time!RWS20</f>
        <v>0</v>
      </c>
      <c r="RWT52" s="39">
        <f>Time!RWT20</f>
        <v>0</v>
      </c>
      <c r="RWU52" s="39">
        <f>Time!RWU20</f>
        <v>0</v>
      </c>
      <c r="RWV52" s="39">
        <f>Time!RWV20</f>
        <v>0</v>
      </c>
      <c r="RWW52" s="39">
        <f>Time!RWW20</f>
        <v>0</v>
      </c>
      <c r="RWX52" s="39">
        <f>Time!RWX20</f>
        <v>0</v>
      </c>
      <c r="RWY52" s="39">
        <f>Time!RWY20</f>
        <v>0</v>
      </c>
      <c r="RWZ52" s="39">
        <f>Time!RWZ20</f>
        <v>0</v>
      </c>
      <c r="RXA52" s="39">
        <f>Time!RXA20</f>
        <v>0</v>
      </c>
      <c r="RXB52" s="39">
        <f>Time!RXB20</f>
        <v>0</v>
      </c>
      <c r="RXC52" s="39">
        <f>Time!RXC20</f>
        <v>0</v>
      </c>
      <c r="RXD52" s="39">
        <f>Time!RXD20</f>
        <v>0</v>
      </c>
      <c r="RXE52" s="39">
        <f>Time!RXE20</f>
        <v>0</v>
      </c>
      <c r="RXF52" s="39">
        <f>Time!RXF20</f>
        <v>0</v>
      </c>
      <c r="RXG52" s="39">
        <f>Time!RXG20</f>
        <v>0</v>
      </c>
      <c r="RXH52" s="39">
        <f>Time!RXH20</f>
        <v>0</v>
      </c>
      <c r="RXI52" s="39">
        <f>Time!RXI20</f>
        <v>0</v>
      </c>
      <c r="RXJ52" s="39">
        <f>Time!RXJ20</f>
        <v>0</v>
      </c>
      <c r="RXK52" s="39">
        <f>Time!RXK20</f>
        <v>0</v>
      </c>
      <c r="RXL52" s="39">
        <f>Time!RXL20</f>
        <v>0</v>
      </c>
      <c r="RXM52" s="39">
        <f>Time!RXM20</f>
        <v>0</v>
      </c>
      <c r="RXN52" s="39">
        <f>Time!RXN20</f>
        <v>0</v>
      </c>
      <c r="RXO52" s="39">
        <f>Time!RXO20</f>
        <v>0</v>
      </c>
      <c r="RXP52" s="39">
        <f>Time!RXP20</f>
        <v>0</v>
      </c>
      <c r="RXQ52" s="39">
        <f>Time!RXQ20</f>
        <v>0</v>
      </c>
      <c r="RXR52" s="39">
        <f>Time!RXR20</f>
        <v>0</v>
      </c>
      <c r="RXS52" s="39">
        <f>Time!RXS20</f>
        <v>0</v>
      </c>
      <c r="RXT52" s="39">
        <f>Time!RXT20</f>
        <v>0</v>
      </c>
      <c r="RXU52" s="39">
        <f>Time!RXU20</f>
        <v>0</v>
      </c>
      <c r="RXV52" s="39">
        <f>Time!RXV20</f>
        <v>0</v>
      </c>
      <c r="RXW52" s="39">
        <f>Time!RXW20</f>
        <v>0</v>
      </c>
      <c r="RXX52" s="39">
        <f>Time!RXX20</f>
        <v>0</v>
      </c>
      <c r="RXY52" s="39">
        <f>Time!RXY20</f>
        <v>0</v>
      </c>
      <c r="RXZ52" s="39">
        <f>Time!RXZ20</f>
        <v>0</v>
      </c>
      <c r="RYA52" s="39">
        <f>Time!RYA20</f>
        <v>0</v>
      </c>
      <c r="RYB52" s="39">
        <f>Time!RYB20</f>
        <v>0</v>
      </c>
      <c r="RYC52" s="39">
        <f>Time!RYC20</f>
        <v>0</v>
      </c>
      <c r="RYD52" s="39">
        <f>Time!RYD20</f>
        <v>0</v>
      </c>
      <c r="RYE52" s="39">
        <f>Time!RYE20</f>
        <v>0</v>
      </c>
      <c r="RYF52" s="39">
        <f>Time!RYF20</f>
        <v>0</v>
      </c>
      <c r="RYG52" s="39">
        <f>Time!RYG20</f>
        <v>0</v>
      </c>
      <c r="RYH52" s="39">
        <f>Time!RYH20</f>
        <v>0</v>
      </c>
      <c r="RYI52" s="39">
        <f>Time!RYI20</f>
        <v>0</v>
      </c>
      <c r="RYJ52" s="39">
        <f>Time!RYJ20</f>
        <v>0</v>
      </c>
      <c r="RYK52" s="39">
        <f>Time!RYK20</f>
        <v>0</v>
      </c>
      <c r="RYL52" s="39">
        <f>Time!RYL20</f>
        <v>0</v>
      </c>
      <c r="RYM52" s="39">
        <f>Time!RYM20</f>
        <v>0</v>
      </c>
      <c r="RYN52" s="39">
        <f>Time!RYN20</f>
        <v>0</v>
      </c>
      <c r="RYO52" s="39">
        <f>Time!RYO20</f>
        <v>0</v>
      </c>
      <c r="RYP52" s="39">
        <f>Time!RYP20</f>
        <v>0</v>
      </c>
      <c r="RYQ52" s="39">
        <f>Time!RYQ20</f>
        <v>0</v>
      </c>
      <c r="RYR52" s="39">
        <f>Time!RYR20</f>
        <v>0</v>
      </c>
      <c r="RYS52" s="39">
        <f>Time!RYS20</f>
        <v>0</v>
      </c>
      <c r="RYT52" s="39">
        <f>Time!RYT20</f>
        <v>0</v>
      </c>
      <c r="RYU52" s="39">
        <f>Time!RYU20</f>
        <v>0</v>
      </c>
      <c r="RYV52" s="39">
        <f>Time!RYV20</f>
        <v>0</v>
      </c>
      <c r="RYW52" s="39">
        <f>Time!RYW20</f>
        <v>0</v>
      </c>
      <c r="RYX52" s="39">
        <f>Time!RYX20</f>
        <v>0</v>
      </c>
      <c r="RYY52" s="39">
        <f>Time!RYY20</f>
        <v>0</v>
      </c>
      <c r="RYZ52" s="39">
        <f>Time!RYZ20</f>
        <v>0</v>
      </c>
      <c r="RZA52" s="39">
        <f>Time!RZA20</f>
        <v>0</v>
      </c>
      <c r="RZB52" s="39">
        <f>Time!RZB20</f>
        <v>0</v>
      </c>
      <c r="RZC52" s="39">
        <f>Time!RZC20</f>
        <v>0</v>
      </c>
      <c r="RZD52" s="39">
        <f>Time!RZD20</f>
        <v>0</v>
      </c>
      <c r="RZE52" s="39">
        <f>Time!RZE20</f>
        <v>0</v>
      </c>
      <c r="RZF52" s="39">
        <f>Time!RZF20</f>
        <v>0</v>
      </c>
      <c r="RZG52" s="39">
        <f>Time!RZG20</f>
        <v>0</v>
      </c>
      <c r="RZH52" s="39">
        <f>Time!RZH20</f>
        <v>0</v>
      </c>
      <c r="RZI52" s="39">
        <f>Time!RZI20</f>
        <v>0</v>
      </c>
      <c r="RZJ52" s="39">
        <f>Time!RZJ20</f>
        <v>0</v>
      </c>
      <c r="RZK52" s="39">
        <f>Time!RZK20</f>
        <v>0</v>
      </c>
      <c r="RZL52" s="39">
        <f>Time!RZL20</f>
        <v>0</v>
      </c>
      <c r="RZM52" s="39">
        <f>Time!RZM20</f>
        <v>0</v>
      </c>
      <c r="RZN52" s="39">
        <f>Time!RZN20</f>
        <v>0</v>
      </c>
      <c r="RZO52" s="39">
        <f>Time!RZO20</f>
        <v>0</v>
      </c>
      <c r="RZP52" s="39">
        <f>Time!RZP20</f>
        <v>0</v>
      </c>
      <c r="RZQ52" s="39">
        <f>Time!RZQ20</f>
        <v>0</v>
      </c>
      <c r="RZR52" s="39">
        <f>Time!RZR20</f>
        <v>0</v>
      </c>
      <c r="RZS52" s="39">
        <f>Time!RZS20</f>
        <v>0</v>
      </c>
      <c r="RZT52" s="39">
        <f>Time!RZT20</f>
        <v>0</v>
      </c>
      <c r="RZU52" s="39">
        <f>Time!RZU20</f>
        <v>0</v>
      </c>
      <c r="RZV52" s="39">
        <f>Time!RZV20</f>
        <v>0</v>
      </c>
      <c r="RZW52" s="39">
        <f>Time!RZW20</f>
        <v>0</v>
      </c>
      <c r="RZX52" s="39">
        <f>Time!RZX20</f>
        <v>0</v>
      </c>
      <c r="RZY52" s="39">
        <f>Time!RZY20</f>
        <v>0</v>
      </c>
      <c r="RZZ52" s="39">
        <f>Time!RZZ20</f>
        <v>0</v>
      </c>
      <c r="SAA52" s="39">
        <f>Time!SAA20</f>
        <v>0</v>
      </c>
      <c r="SAB52" s="39">
        <f>Time!SAB20</f>
        <v>0</v>
      </c>
      <c r="SAC52" s="39">
        <f>Time!SAC20</f>
        <v>0</v>
      </c>
      <c r="SAD52" s="39">
        <f>Time!SAD20</f>
        <v>0</v>
      </c>
      <c r="SAE52" s="39">
        <f>Time!SAE20</f>
        <v>0</v>
      </c>
      <c r="SAF52" s="39">
        <f>Time!SAF20</f>
        <v>0</v>
      </c>
      <c r="SAG52" s="39">
        <f>Time!SAG20</f>
        <v>0</v>
      </c>
      <c r="SAH52" s="39">
        <f>Time!SAH20</f>
        <v>0</v>
      </c>
      <c r="SAI52" s="39">
        <f>Time!SAI20</f>
        <v>0</v>
      </c>
      <c r="SAJ52" s="39">
        <f>Time!SAJ20</f>
        <v>0</v>
      </c>
      <c r="SAK52" s="39">
        <f>Time!SAK20</f>
        <v>0</v>
      </c>
      <c r="SAL52" s="39">
        <f>Time!SAL20</f>
        <v>0</v>
      </c>
      <c r="SAM52" s="39">
        <f>Time!SAM20</f>
        <v>0</v>
      </c>
      <c r="SAN52" s="39">
        <f>Time!SAN20</f>
        <v>0</v>
      </c>
      <c r="SAO52" s="39">
        <f>Time!SAO20</f>
        <v>0</v>
      </c>
      <c r="SAP52" s="39">
        <f>Time!SAP20</f>
        <v>0</v>
      </c>
      <c r="SAQ52" s="39">
        <f>Time!SAQ20</f>
        <v>0</v>
      </c>
      <c r="SAR52" s="39">
        <f>Time!SAR20</f>
        <v>0</v>
      </c>
      <c r="SAS52" s="39">
        <f>Time!SAS20</f>
        <v>0</v>
      </c>
      <c r="SAT52" s="39">
        <f>Time!SAT20</f>
        <v>0</v>
      </c>
      <c r="SAU52" s="39">
        <f>Time!SAU20</f>
        <v>0</v>
      </c>
      <c r="SAV52" s="39">
        <f>Time!SAV20</f>
        <v>0</v>
      </c>
      <c r="SAW52" s="39">
        <f>Time!SAW20</f>
        <v>0</v>
      </c>
      <c r="SAX52" s="39">
        <f>Time!SAX20</f>
        <v>0</v>
      </c>
      <c r="SAY52" s="39">
        <f>Time!SAY20</f>
        <v>0</v>
      </c>
      <c r="SAZ52" s="39">
        <f>Time!SAZ20</f>
        <v>0</v>
      </c>
      <c r="SBA52" s="39">
        <f>Time!SBA20</f>
        <v>0</v>
      </c>
      <c r="SBB52" s="39">
        <f>Time!SBB20</f>
        <v>0</v>
      </c>
      <c r="SBC52" s="39">
        <f>Time!SBC20</f>
        <v>0</v>
      </c>
      <c r="SBD52" s="39">
        <f>Time!SBD20</f>
        <v>0</v>
      </c>
      <c r="SBE52" s="39">
        <f>Time!SBE20</f>
        <v>0</v>
      </c>
      <c r="SBF52" s="39">
        <f>Time!SBF20</f>
        <v>0</v>
      </c>
      <c r="SBG52" s="39">
        <f>Time!SBG20</f>
        <v>0</v>
      </c>
      <c r="SBH52" s="39">
        <f>Time!SBH20</f>
        <v>0</v>
      </c>
      <c r="SBI52" s="39">
        <f>Time!SBI20</f>
        <v>0</v>
      </c>
      <c r="SBJ52" s="39">
        <f>Time!SBJ20</f>
        <v>0</v>
      </c>
      <c r="SBK52" s="39">
        <f>Time!SBK20</f>
        <v>0</v>
      </c>
      <c r="SBL52" s="39">
        <f>Time!SBL20</f>
        <v>0</v>
      </c>
      <c r="SBM52" s="39">
        <f>Time!SBM20</f>
        <v>0</v>
      </c>
      <c r="SBN52" s="39">
        <f>Time!SBN20</f>
        <v>0</v>
      </c>
      <c r="SBO52" s="39">
        <f>Time!SBO20</f>
        <v>0</v>
      </c>
      <c r="SBP52" s="39">
        <f>Time!SBP20</f>
        <v>0</v>
      </c>
      <c r="SBQ52" s="39">
        <f>Time!SBQ20</f>
        <v>0</v>
      </c>
      <c r="SBR52" s="39">
        <f>Time!SBR20</f>
        <v>0</v>
      </c>
      <c r="SBS52" s="39">
        <f>Time!SBS20</f>
        <v>0</v>
      </c>
      <c r="SBT52" s="39">
        <f>Time!SBT20</f>
        <v>0</v>
      </c>
      <c r="SBU52" s="39">
        <f>Time!SBU20</f>
        <v>0</v>
      </c>
      <c r="SBV52" s="39">
        <f>Time!SBV20</f>
        <v>0</v>
      </c>
      <c r="SBW52" s="39">
        <f>Time!SBW20</f>
        <v>0</v>
      </c>
      <c r="SBX52" s="39">
        <f>Time!SBX20</f>
        <v>0</v>
      </c>
      <c r="SBY52" s="39">
        <f>Time!SBY20</f>
        <v>0</v>
      </c>
      <c r="SBZ52" s="39">
        <f>Time!SBZ20</f>
        <v>0</v>
      </c>
      <c r="SCA52" s="39">
        <f>Time!SCA20</f>
        <v>0</v>
      </c>
      <c r="SCB52" s="39">
        <f>Time!SCB20</f>
        <v>0</v>
      </c>
      <c r="SCC52" s="39">
        <f>Time!SCC20</f>
        <v>0</v>
      </c>
      <c r="SCD52" s="39">
        <f>Time!SCD20</f>
        <v>0</v>
      </c>
      <c r="SCE52" s="39">
        <f>Time!SCE20</f>
        <v>0</v>
      </c>
      <c r="SCF52" s="39">
        <f>Time!SCF20</f>
        <v>0</v>
      </c>
      <c r="SCG52" s="39">
        <f>Time!SCG20</f>
        <v>0</v>
      </c>
      <c r="SCH52" s="39">
        <f>Time!SCH20</f>
        <v>0</v>
      </c>
      <c r="SCI52" s="39">
        <f>Time!SCI20</f>
        <v>0</v>
      </c>
      <c r="SCJ52" s="39">
        <f>Time!SCJ20</f>
        <v>0</v>
      </c>
      <c r="SCK52" s="39">
        <f>Time!SCK20</f>
        <v>0</v>
      </c>
      <c r="SCL52" s="39">
        <f>Time!SCL20</f>
        <v>0</v>
      </c>
      <c r="SCM52" s="39">
        <f>Time!SCM20</f>
        <v>0</v>
      </c>
      <c r="SCN52" s="39">
        <f>Time!SCN20</f>
        <v>0</v>
      </c>
      <c r="SCO52" s="39">
        <f>Time!SCO20</f>
        <v>0</v>
      </c>
      <c r="SCP52" s="39">
        <f>Time!SCP20</f>
        <v>0</v>
      </c>
      <c r="SCQ52" s="39">
        <f>Time!SCQ20</f>
        <v>0</v>
      </c>
      <c r="SCR52" s="39">
        <f>Time!SCR20</f>
        <v>0</v>
      </c>
      <c r="SCS52" s="39">
        <f>Time!SCS20</f>
        <v>0</v>
      </c>
      <c r="SCT52" s="39">
        <f>Time!SCT20</f>
        <v>0</v>
      </c>
      <c r="SCU52" s="39">
        <f>Time!SCU20</f>
        <v>0</v>
      </c>
      <c r="SCV52" s="39">
        <f>Time!SCV20</f>
        <v>0</v>
      </c>
      <c r="SCW52" s="39">
        <f>Time!SCW20</f>
        <v>0</v>
      </c>
      <c r="SCX52" s="39">
        <f>Time!SCX20</f>
        <v>0</v>
      </c>
      <c r="SCY52" s="39">
        <f>Time!SCY20</f>
        <v>0</v>
      </c>
      <c r="SCZ52" s="39">
        <f>Time!SCZ20</f>
        <v>0</v>
      </c>
      <c r="SDA52" s="39">
        <f>Time!SDA20</f>
        <v>0</v>
      </c>
      <c r="SDB52" s="39">
        <f>Time!SDB20</f>
        <v>0</v>
      </c>
      <c r="SDC52" s="39">
        <f>Time!SDC20</f>
        <v>0</v>
      </c>
      <c r="SDD52" s="39">
        <f>Time!SDD20</f>
        <v>0</v>
      </c>
      <c r="SDE52" s="39">
        <f>Time!SDE20</f>
        <v>0</v>
      </c>
      <c r="SDF52" s="39">
        <f>Time!SDF20</f>
        <v>0</v>
      </c>
      <c r="SDG52" s="39">
        <f>Time!SDG20</f>
        <v>0</v>
      </c>
      <c r="SDH52" s="39">
        <f>Time!SDH20</f>
        <v>0</v>
      </c>
      <c r="SDI52" s="39">
        <f>Time!SDI20</f>
        <v>0</v>
      </c>
      <c r="SDJ52" s="39">
        <f>Time!SDJ20</f>
        <v>0</v>
      </c>
      <c r="SDK52" s="39">
        <f>Time!SDK20</f>
        <v>0</v>
      </c>
      <c r="SDL52" s="39">
        <f>Time!SDL20</f>
        <v>0</v>
      </c>
      <c r="SDM52" s="39">
        <f>Time!SDM20</f>
        <v>0</v>
      </c>
      <c r="SDN52" s="39">
        <f>Time!SDN20</f>
        <v>0</v>
      </c>
      <c r="SDO52" s="39">
        <f>Time!SDO20</f>
        <v>0</v>
      </c>
      <c r="SDP52" s="39">
        <f>Time!SDP20</f>
        <v>0</v>
      </c>
      <c r="SDQ52" s="39">
        <f>Time!SDQ20</f>
        <v>0</v>
      </c>
      <c r="SDR52" s="39">
        <f>Time!SDR20</f>
        <v>0</v>
      </c>
      <c r="SDS52" s="39">
        <f>Time!SDS20</f>
        <v>0</v>
      </c>
      <c r="SDT52" s="39">
        <f>Time!SDT20</f>
        <v>0</v>
      </c>
      <c r="SDU52" s="39">
        <f>Time!SDU20</f>
        <v>0</v>
      </c>
      <c r="SDV52" s="39">
        <f>Time!SDV20</f>
        <v>0</v>
      </c>
      <c r="SDW52" s="39">
        <f>Time!SDW20</f>
        <v>0</v>
      </c>
      <c r="SDX52" s="39">
        <f>Time!SDX20</f>
        <v>0</v>
      </c>
      <c r="SDY52" s="39">
        <f>Time!SDY20</f>
        <v>0</v>
      </c>
      <c r="SDZ52" s="39">
        <f>Time!SDZ20</f>
        <v>0</v>
      </c>
      <c r="SEA52" s="39">
        <f>Time!SEA20</f>
        <v>0</v>
      </c>
      <c r="SEB52" s="39">
        <f>Time!SEB20</f>
        <v>0</v>
      </c>
      <c r="SEC52" s="39">
        <f>Time!SEC20</f>
        <v>0</v>
      </c>
      <c r="SED52" s="39">
        <f>Time!SED20</f>
        <v>0</v>
      </c>
      <c r="SEE52" s="39">
        <f>Time!SEE20</f>
        <v>0</v>
      </c>
      <c r="SEF52" s="39">
        <f>Time!SEF20</f>
        <v>0</v>
      </c>
      <c r="SEG52" s="39">
        <f>Time!SEG20</f>
        <v>0</v>
      </c>
      <c r="SEH52" s="39">
        <f>Time!SEH20</f>
        <v>0</v>
      </c>
      <c r="SEI52" s="39">
        <f>Time!SEI20</f>
        <v>0</v>
      </c>
      <c r="SEJ52" s="39">
        <f>Time!SEJ20</f>
        <v>0</v>
      </c>
      <c r="SEK52" s="39">
        <f>Time!SEK20</f>
        <v>0</v>
      </c>
      <c r="SEL52" s="39">
        <f>Time!SEL20</f>
        <v>0</v>
      </c>
      <c r="SEM52" s="39">
        <f>Time!SEM20</f>
        <v>0</v>
      </c>
      <c r="SEN52" s="39">
        <f>Time!SEN20</f>
        <v>0</v>
      </c>
      <c r="SEO52" s="39">
        <f>Time!SEO20</f>
        <v>0</v>
      </c>
      <c r="SEP52" s="39">
        <f>Time!SEP20</f>
        <v>0</v>
      </c>
      <c r="SEQ52" s="39">
        <f>Time!SEQ20</f>
        <v>0</v>
      </c>
      <c r="SER52" s="39">
        <f>Time!SER20</f>
        <v>0</v>
      </c>
      <c r="SES52" s="39">
        <f>Time!SES20</f>
        <v>0</v>
      </c>
      <c r="SET52" s="39">
        <f>Time!SET20</f>
        <v>0</v>
      </c>
      <c r="SEU52" s="39">
        <f>Time!SEU20</f>
        <v>0</v>
      </c>
      <c r="SEV52" s="39">
        <f>Time!SEV20</f>
        <v>0</v>
      </c>
      <c r="SEW52" s="39">
        <f>Time!SEW20</f>
        <v>0</v>
      </c>
      <c r="SEX52" s="39">
        <f>Time!SEX20</f>
        <v>0</v>
      </c>
      <c r="SEY52" s="39">
        <f>Time!SEY20</f>
        <v>0</v>
      </c>
      <c r="SEZ52" s="39">
        <f>Time!SEZ20</f>
        <v>0</v>
      </c>
      <c r="SFA52" s="39">
        <f>Time!SFA20</f>
        <v>0</v>
      </c>
      <c r="SFB52" s="39">
        <f>Time!SFB20</f>
        <v>0</v>
      </c>
      <c r="SFC52" s="39">
        <f>Time!SFC20</f>
        <v>0</v>
      </c>
      <c r="SFD52" s="39">
        <f>Time!SFD20</f>
        <v>0</v>
      </c>
      <c r="SFE52" s="39">
        <f>Time!SFE20</f>
        <v>0</v>
      </c>
      <c r="SFF52" s="39">
        <f>Time!SFF20</f>
        <v>0</v>
      </c>
      <c r="SFG52" s="39">
        <f>Time!SFG20</f>
        <v>0</v>
      </c>
      <c r="SFH52" s="39">
        <f>Time!SFH20</f>
        <v>0</v>
      </c>
      <c r="SFI52" s="39">
        <f>Time!SFI20</f>
        <v>0</v>
      </c>
      <c r="SFJ52" s="39">
        <f>Time!SFJ20</f>
        <v>0</v>
      </c>
      <c r="SFK52" s="39">
        <f>Time!SFK20</f>
        <v>0</v>
      </c>
      <c r="SFL52" s="39">
        <f>Time!SFL20</f>
        <v>0</v>
      </c>
      <c r="SFM52" s="39">
        <f>Time!SFM20</f>
        <v>0</v>
      </c>
      <c r="SFN52" s="39">
        <f>Time!SFN20</f>
        <v>0</v>
      </c>
      <c r="SFO52" s="39">
        <f>Time!SFO20</f>
        <v>0</v>
      </c>
      <c r="SFP52" s="39">
        <f>Time!SFP20</f>
        <v>0</v>
      </c>
      <c r="SFQ52" s="39">
        <f>Time!SFQ20</f>
        <v>0</v>
      </c>
      <c r="SFR52" s="39">
        <f>Time!SFR20</f>
        <v>0</v>
      </c>
      <c r="SFS52" s="39">
        <f>Time!SFS20</f>
        <v>0</v>
      </c>
      <c r="SFT52" s="39">
        <f>Time!SFT20</f>
        <v>0</v>
      </c>
      <c r="SFU52" s="39">
        <f>Time!SFU20</f>
        <v>0</v>
      </c>
      <c r="SFV52" s="39">
        <f>Time!SFV20</f>
        <v>0</v>
      </c>
      <c r="SFW52" s="39">
        <f>Time!SFW20</f>
        <v>0</v>
      </c>
      <c r="SFX52" s="39">
        <f>Time!SFX20</f>
        <v>0</v>
      </c>
      <c r="SFY52" s="39">
        <f>Time!SFY20</f>
        <v>0</v>
      </c>
      <c r="SFZ52" s="39">
        <f>Time!SFZ20</f>
        <v>0</v>
      </c>
      <c r="SGA52" s="39">
        <f>Time!SGA20</f>
        <v>0</v>
      </c>
      <c r="SGB52" s="39">
        <f>Time!SGB20</f>
        <v>0</v>
      </c>
      <c r="SGC52" s="39">
        <f>Time!SGC20</f>
        <v>0</v>
      </c>
      <c r="SGD52" s="39">
        <f>Time!SGD20</f>
        <v>0</v>
      </c>
      <c r="SGE52" s="39">
        <f>Time!SGE20</f>
        <v>0</v>
      </c>
      <c r="SGF52" s="39">
        <f>Time!SGF20</f>
        <v>0</v>
      </c>
      <c r="SGG52" s="39">
        <f>Time!SGG20</f>
        <v>0</v>
      </c>
      <c r="SGH52" s="39">
        <f>Time!SGH20</f>
        <v>0</v>
      </c>
      <c r="SGI52" s="39">
        <f>Time!SGI20</f>
        <v>0</v>
      </c>
      <c r="SGJ52" s="39">
        <f>Time!SGJ20</f>
        <v>0</v>
      </c>
      <c r="SGK52" s="39">
        <f>Time!SGK20</f>
        <v>0</v>
      </c>
      <c r="SGL52" s="39">
        <f>Time!SGL20</f>
        <v>0</v>
      </c>
      <c r="SGM52" s="39">
        <f>Time!SGM20</f>
        <v>0</v>
      </c>
      <c r="SGN52" s="39">
        <f>Time!SGN20</f>
        <v>0</v>
      </c>
      <c r="SGO52" s="39">
        <f>Time!SGO20</f>
        <v>0</v>
      </c>
      <c r="SGP52" s="39">
        <f>Time!SGP20</f>
        <v>0</v>
      </c>
      <c r="SGQ52" s="39">
        <f>Time!SGQ20</f>
        <v>0</v>
      </c>
      <c r="SGR52" s="39">
        <f>Time!SGR20</f>
        <v>0</v>
      </c>
      <c r="SGS52" s="39">
        <f>Time!SGS20</f>
        <v>0</v>
      </c>
      <c r="SGT52" s="39">
        <f>Time!SGT20</f>
        <v>0</v>
      </c>
      <c r="SGU52" s="39">
        <f>Time!SGU20</f>
        <v>0</v>
      </c>
      <c r="SGV52" s="39">
        <f>Time!SGV20</f>
        <v>0</v>
      </c>
      <c r="SGW52" s="39">
        <f>Time!SGW20</f>
        <v>0</v>
      </c>
      <c r="SGX52" s="39">
        <f>Time!SGX20</f>
        <v>0</v>
      </c>
      <c r="SGY52" s="39">
        <f>Time!SGY20</f>
        <v>0</v>
      </c>
      <c r="SGZ52" s="39">
        <f>Time!SGZ20</f>
        <v>0</v>
      </c>
      <c r="SHA52" s="39">
        <f>Time!SHA20</f>
        <v>0</v>
      </c>
      <c r="SHB52" s="39">
        <f>Time!SHB20</f>
        <v>0</v>
      </c>
      <c r="SHC52" s="39">
        <f>Time!SHC20</f>
        <v>0</v>
      </c>
      <c r="SHD52" s="39">
        <f>Time!SHD20</f>
        <v>0</v>
      </c>
      <c r="SHE52" s="39">
        <f>Time!SHE20</f>
        <v>0</v>
      </c>
      <c r="SHF52" s="39">
        <f>Time!SHF20</f>
        <v>0</v>
      </c>
      <c r="SHG52" s="39">
        <f>Time!SHG20</f>
        <v>0</v>
      </c>
      <c r="SHH52" s="39">
        <f>Time!SHH20</f>
        <v>0</v>
      </c>
      <c r="SHI52" s="39">
        <f>Time!SHI20</f>
        <v>0</v>
      </c>
      <c r="SHJ52" s="39">
        <f>Time!SHJ20</f>
        <v>0</v>
      </c>
      <c r="SHK52" s="39">
        <f>Time!SHK20</f>
        <v>0</v>
      </c>
      <c r="SHL52" s="39">
        <f>Time!SHL20</f>
        <v>0</v>
      </c>
      <c r="SHM52" s="39">
        <f>Time!SHM20</f>
        <v>0</v>
      </c>
      <c r="SHN52" s="39">
        <f>Time!SHN20</f>
        <v>0</v>
      </c>
      <c r="SHO52" s="39">
        <f>Time!SHO20</f>
        <v>0</v>
      </c>
      <c r="SHP52" s="39">
        <f>Time!SHP20</f>
        <v>0</v>
      </c>
      <c r="SHQ52" s="39">
        <f>Time!SHQ20</f>
        <v>0</v>
      </c>
      <c r="SHR52" s="39">
        <f>Time!SHR20</f>
        <v>0</v>
      </c>
      <c r="SHS52" s="39">
        <f>Time!SHS20</f>
        <v>0</v>
      </c>
      <c r="SHT52" s="39">
        <f>Time!SHT20</f>
        <v>0</v>
      </c>
      <c r="SHU52" s="39">
        <f>Time!SHU20</f>
        <v>0</v>
      </c>
      <c r="SHV52" s="39">
        <f>Time!SHV20</f>
        <v>0</v>
      </c>
      <c r="SHW52" s="39">
        <f>Time!SHW20</f>
        <v>0</v>
      </c>
      <c r="SHX52" s="39">
        <f>Time!SHX20</f>
        <v>0</v>
      </c>
      <c r="SHY52" s="39">
        <f>Time!SHY20</f>
        <v>0</v>
      </c>
      <c r="SHZ52" s="39">
        <f>Time!SHZ20</f>
        <v>0</v>
      </c>
      <c r="SIA52" s="39">
        <f>Time!SIA20</f>
        <v>0</v>
      </c>
      <c r="SIB52" s="39">
        <f>Time!SIB20</f>
        <v>0</v>
      </c>
      <c r="SIC52" s="39">
        <f>Time!SIC20</f>
        <v>0</v>
      </c>
      <c r="SID52" s="39">
        <f>Time!SID20</f>
        <v>0</v>
      </c>
      <c r="SIE52" s="39">
        <f>Time!SIE20</f>
        <v>0</v>
      </c>
      <c r="SIF52" s="39">
        <f>Time!SIF20</f>
        <v>0</v>
      </c>
      <c r="SIG52" s="39">
        <f>Time!SIG20</f>
        <v>0</v>
      </c>
      <c r="SIH52" s="39">
        <f>Time!SIH20</f>
        <v>0</v>
      </c>
      <c r="SII52" s="39">
        <f>Time!SII20</f>
        <v>0</v>
      </c>
      <c r="SIJ52" s="39">
        <f>Time!SIJ20</f>
        <v>0</v>
      </c>
      <c r="SIK52" s="39">
        <f>Time!SIK20</f>
        <v>0</v>
      </c>
      <c r="SIL52" s="39">
        <f>Time!SIL20</f>
        <v>0</v>
      </c>
      <c r="SIM52" s="39">
        <f>Time!SIM20</f>
        <v>0</v>
      </c>
      <c r="SIN52" s="39">
        <f>Time!SIN20</f>
        <v>0</v>
      </c>
      <c r="SIO52" s="39">
        <f>Time!SIO20</f>
        <v>0</v>
      </c>
      <c r="SIP52" s="39">
        <f>Time!SIP20</f>
        <v>0</v>
      </c>
      <c r="SIQ52" s="39">
        <f>Time!SIQ20</f>
        <v>0</v>
      </c>
      <c r="SIR52" s="39">
        <f>Time!SIR20</f>
        <v>0</v>
      </c>
      <c r="SIS52" s="39">
        <f>Time!SIS20</f>
        <v>0</v>
      </c>
      <c r="SIT52" s="39">
        <f>Time!SIT20</f>
        <v>0</v>
      </c>
      <c r="SIU52" s="39">
        <f>Time!SIU20</f>
        <v>0</v>
      </c>
      <c r="SIV52" s="39">
        <f>Time!SIV20</f>
        <v>0</v>
      </c>
      <c r="SIW52" s="39">
        <f>Time!SIW20</f>
        <v>0</v>
      </c>
      <c r="SIX52" s="39">
        <f>Time!SIX20</f>
        <v>0</v>
      </c>
      <c r="SIY52" s="39">
        <f>Time!SIY20</f>
        <v>0</v>
      </c>
      <c r="SIZ52" s="39">
        <f>Time!SIZ20</f>
        <v>0</v>
      </c>
      <c r="SJA52" s="39">
        <f>Time!SJA20</f>
        <v>0</v>
      </c>
      <c r="SJB52" s="39">
        <f>Time!SJB20</f>
        <v>0</v>
      </c>
      <c r="SJC52" s="39">
        <f>Time!SJC20</f>
        <v>0</v>
      </c>
      <c r="SJD52" s="39">
        <f>Time!SJD20</f>
        <v>0</v>
      </c>
      <c r="SJE52" s="39">
        <f>Time!SJE20</f>
        <v>0</v>
      </c>
      <c r="SJF52" s="39">
        <f>Time!SJF20</f>
        <v>0</v>
      </c>
      <c r="SJG52" s="39">
        <f>Time!SJG20</f>
        <v>0</v>
      </c>
      <c r="SJH52" s="39">
        <f>Time!SJH20</f>
        <v>0</v>
      </c>
      <c r="SJI52" s="39">
        <f>Time!SJI20</f>
        <v>0</v>
      </c>
      <c r="SJJ52" s="39">
        <f>Time!SJJ20</f>
        <v>0</v>
      </c>
      <c r="SJK52" s="39">
        <f>Time!SJK20</f>
        <v>0</v>
      </c>
      <c r="SJL52" s="39">
        <f>Time!SJL20</f>
        <v>0</v>
      </c>
      <c r="SJM52" s="39">
        <f>Time!SJM20</f>
        <v>0</v>
      </c>
      <c r="SJN52" s="39">
        <f>Time!SJN20</f>
        <v>0</v>
      </c>
      <c r="SJO52" s="39">
        <f>Time!SJO20</f>
        <v>0</v>
      </c>
      <c r="SJP52" s="39">
        <f>Time!SJP20</f>
        <v>0</v>
      </c>
      <c r="SJQ52" s="39">
        <f>Time!SJQ20</f>
        <v>0</v>
      </c>
      <c r="SJR52" s="39">
        <f>Time!SJR20</f>
        <v>0</v>
      </c>
      <c r="SJS52" s="39">
        <f>Time!SJS20</f>
        <v>0</v>
      </c>
      <c r="SJT52" s="39">
        <f>Time!SJT20</f>
        <v>0</v>
      </c>
      <c r="SJU52" s="39">
        <f>Time!SJU20</f>
        <v>0</v>
      </c>
      <c r="SJV52" s="39">
        <f>Time!SJV20</f>
        <v>0</v>
      </c>
      <c r="SJW52" s="39">
        <f>Time!SJW20</f>
        <v>0</v>
      </c>
      <c r="SJX52" s="39">
        <f>Time!SJX20</f>
        <v>0</v>
      </c>
      <c r="SJY52" s="39">
        <f>Time!SJY20</f>
        <v>0</v>
      </c>
      <c r="SJZ52" s="39">
        <f>Time!SJZ20</f>
        <v>0</v>
      </c>
      <c r="SKA52" s="39">
        <f>Time!SKA20</f>
        <v>0</v>
      </c>
      <c r="SKB52" s="39">
        <f>Time!SKB20</f>
        <v>0</v>
      </c>
      <c r="SKC52" s="39">
        <f>Time!SKC20</f>
        <v>0</v>
      </c>
      <c r="SKD52" s="39">
        <f>Time!SKD20</f>
        <v>0</v>
      </c>
      <c r="SKE52" s="39">
        <f>Time!SKE20</f>
        <v>0</v>
      </c>
      <c r="SKF52" s="39">
        <f>Time!SKF20</f>
        <v>0</v>
      </c>
      <c r="SKG52" s="39">
        <f>Time!SKG20</f>
        <v>0</v>
      </c>
      <c r="SKH52" s="39">
        <f>Time!SKH20</f>
        <v>0</v>
      </c>
      <c r="SKI52" s="39">
        <f>Time!SKI20</f>
        <v>0</v>
      </c>
      <c r="SKJ52" s="39">
        <f>Time!SKJ20</f>
        <v>0</v>
      </c>
      <c r="SKK52" s="39">
        <f>Time!SKK20</f>
        <v>0</v>
      </c>
      <c r="SKL52" s="39">
        <f>Time!SKL20</f>
        <v>0</v>
      </c>
      <c r="SKM52" s="39">
        <f>Time!SKM20</f>
        <v>0</v>
      </c>
      <c r="SKN52" s="39">
        <f>Time!SKN20</f>
        <v>0</v>
      </c>
      <c r="SKO52" s="39">
        <f>Time!SKO20</f>
        <v>0</v>
      </c>
      <c r="SKP52" s="39">
        <f>Time!SKP20</f>
        <v>0</v>
      </c>
      <c r="SKQ52" s="39">
        <f>Time!SKQ20</f>
        <v>0</v>
      </c>
      <c r="SKR52" s="39">
        <f>Time!SKR20</f>
        <v>0</v>
      </c>
      <c r="SKS52" s="39">
        <f>Time!SKS20</f>
        <v>0</v>
      </c>
      <c r="SKT52" s="39">
        <f>Time!SKT20</f>
        <v>0</v>
      </c>
      <c r="SKU52" s="39">
        <f>Time!SKU20</f>
        <v>0</v>
      </c>
      <c r="SKV52" s="39">
        <f>Time!SKV20</f>
        <v>0</v>
      </c>
      <c r="SKW52" s="39">
        <f>Time!SKW20</f>
        <v>0</v>
      </c>
      <c r="SKX52" s="39">
        <f>Time!SKX20</f>
        <v>0</v>
      </c>
      <c r="SKY52" s="39">
        <f>Time!SKY20</f>
        <v>0</v>
      </c>
      <c r="SKZ52" s="39">
        <f>Time!SKZ20</f>
        <v>0</v>
      </c>
      <c r="SLA52" s="39">
        <f>Time!SLA20</f>
        <v>0</v>
      </c>
      <c r="SLB52" s="39">
        <f>Time!SLB20</f>
        <v>0</v>
      </c>
      <c r="SLC52" s="39">
        <f>Time!SLC20</f>
        <v>0</v>
      </c>
      <c r="SLD52" s="39">
        <f>Time!SLD20</f>
        <v>0</v>
      </c>
      <c r="SLE52" s="39">
        <f>Time!SLE20</f>
        <v>0</v>
      </c>
      <c r="SLF52" s="39">
        <f>Time!SLF20</f>
        <v>0</v>
      </c>
      <c r="SLG52" s="39">
        <f>Time!SLG20</f>
        <v>0</v>
      </c>
      <c r="SLH52" s="39">
        <f>Time!SLH20</f>
        <v>0</v>
      </c>
      <c r="SLI52" s="39">
        <f>Time!SLI20</f>
        <v>0</v>
      </c>
      <c r="SLJ52" s="39">
        <f>Time!SLJ20</f>
        <v>0</v>
      </c>
      <c r="SLK52" s="39">
        <f>Time!SLK20</f>
        <v>0</v>
      </c>
      <c r="SLL52" s="39">
        <f>Time!SLL20</f>
        <v>0</v>
      </c>
      <c r="SLM52" s="39">
        <f>Time!SLM20</f>
        <v>0</v>
      </c>
      <c r="SLN52" s="39">
        <f>Time!SLN20</f>
        <v>0</v>
      </c>
      <c r="SLO52" s="39">
        <f>Time!SLO20</f>
        <v>0</v>
      </c>
      <c r="SLP52" s="39">
        <f>Time!SLP20</f>
        <v>0</v>
      </c>
      <c r="SLQ52" s="39">
        <f>Time!SLQ20</f>
        <v>0</v>
      </c>
      <c r="SLR52" s="39">
        <f>Time!SLR20</f>
        <v>0</v>
      </c>
      <c r="SLS52" s="39">
        <f>Time!SLS20</f>
        <v>0</v>
      </c>
      <c r="SLT52" s="39">
        <f>Time!SLT20</f>
        <v>0</v>
      </c>
      <c r="SLU52" s="39">
        <f>Time!SLU20</f>
        <v>0</v>
      </c>
      <c r="SLV52" s="39">
        <f>Time!SLV20</f>
        <v>0</v>
      </c>
      <c r="SLW52" s="39">
        <f>Time!SLW20</f>
        <v>0</v>
      </c>
      <c r="SLX52" s="39">
        <f>Time!SLX20</f>
        <v>0</v>
      </c>
      <c r="SLY52" s="39">
        <f>Time!SLY20</f>
        <v>0</v>
      </c>
      <c r="SLZ52" s="39">
        <f>Time!SLZ20</f>
        <v>0</v>
      </c>
      <c r="SMA52" s="39">
        <f>Time!SMA20</f>
        <v>0</v>
      </c>
      <c r="SMB52" s="39">
        <f>Time!SMB20</f>
        <v>0</v>
      </c>
      <c r="SMC52" s="39">
        <f>Time!SMC20</f>
        <v>0</v>
      </c>
      <c r="SMD52" s="39">
        <f>Time!SMD20</f>
        <v>0</v>
      </c>
      <c r="SME52" s="39">
        <f>Time!SME20</f>
        <v>0</v>
      </c>
      <c r="SMF52" s="39">
        <f>Time!SMF20</f>
        <v>0</v>
      </c>
      <c r="SMG52" s="39">
        <f>Time!SMG20</f>
        <v>0</v>
      </c>
      <c r="SMH52" s="39">
        <f>Time!SMH20</f>
        <v>0</v>
      </c>
      <c r="SMI52" s="39">
        <f>Time!SMI20</f>
        <v>0</v>
      </c>
      <c r="SMJ52" s="39">
        <f>Time!SMJ20</f>
        <v>0</v>
      </c>
      <c r="SMK52" s="39">
        <f>Time!SMK20</f>
        <v>0</v>
      </c>
      <c r="SML52" s="39">
        <f>Time!SML20</f>
        <v>0</v>
      </c>
      <c r="SMM52" s="39">
        <f>Time!SMM20</f>
        <v>0</v>
      </c>
      <c r="SMN52" s="39">
        <f>Time!SMN20</f>
        <v>0</v>
      </c>
      <c r="SMO52" s="39">
        <f>Time!SMO20</f>
        <v>0</v>
      </c>
      <c r="SMP52" s="39">
        <f>Time!SMP20</f>
        <v>0</v>
      </c>
      <c r="SMQ52" s="39">
        <f>Time!SMQ20</f>
        <v>0</v>
      </c>
      <c r="SMR52" s="39">
        <f>Time!SMR20</f>
        <v>0</v>
      </c>
      <c r="SMS52" s="39">
        <f>Time!SMS20</f>
        <v>0</v>
      </c>
      <c r="SMT52" s="39">
        <f>Time!SMT20</f>
        <v>0</v>
      </c>
      <c r="SMU52" s="39">
        <f>Time!SMU20</f>
        <v>0</v>
      </c>
      <c r="SMV52" s="39">
        <f>Time!SMV20</f>
        <v>0</v>
      </c>
      <c r="SMW52" s="39">
        <f>Time!SMW20</f>
        <v>0</v>
      </c>
      <c r="SMX52" s="39">
        <f>Time!SMX20</f>
        <v>0</v>
      </c>
      <c r="SMY52" s="39">
        <f>Time!SMY20</f>
        <v>0</v>
      </c>
      <c r="SMZ52" s="39">
        <f>Time!SMZ20</f>
        <v>0</v>
      </c>
      <c r="SNA52" s="39">
        <f>Time!SNA20</f>
        <v>0</v>
      </c>
      <c r="SNB52" s="39">
        <f>Time!SNB20</f>
        <v>0</v>
      </c>
      <c r="SNC52" s="39">
        <f>Time!SNC20</f>
        <v>0</v>
      </c>
      <c r="SND52" s="39">
        <f>Time!SND20</f>
        <v>0</v>
      </c>
      <c r="SNE52" s="39">
        <f>Time!SNE20</f>
        <v>0</v>
      </c>
      <c r="SNF52" s="39">
        <f>Time!SNF20</f>
        <v>0</v>
      </c>
      <c r="SNG52" s="39">
        <f>Time!SNG20</f>
        <v>0</v>
      </c>
      <c r="SNH52" s="39">
        <f>Time!SNH20</f>
        <v>0</v>
      </c>
      <c r="SNI52" s="39">
        <f>Time!SNI20</f>
        <v>0</v>
      </c>
      <c r="SNJ52" s="39">
        <f>Time!SNJ20</f>
        <v>0</v>
      </c>
      <c r="SNK52" s="39">
        <f>Time!SNK20</f>
        <v>0</v>
      </c>
      <c r="SNL52" s="39">
        <f>Time!SNL20</f>
        <v>0</v>
      </c>
      <c r="SNM52" s="39">
        <f>Time!SNM20</f>
        <v>0</v>
      </c>
      <c r="SNN52" s="39">
        <f>Time!SNN20</f>
        <v>0</v>
      </c>
      <c r="SNO52" s="39">
        <f>Time!SNO20</f>
        <v>0</v>
      </c>
      <c r="SNP52" s="39">
        <f>Time!SNP20</f>
        <v>0</v>
      </c>
      <c r="SNQ52" s="39">
        <f>Time!SNQ20</f>
        <v>0</v>
      </c>
      <c r="SNR52" s="39">
        <f>Time!SNR20</f>
        <v>0</v>
      </c>
      <c r="SNS52" s="39">
        <f>Time!SNS20</f>
        <v>0</v>
      </c>
      <c r="SNT52" s="39">
        <f>Time!SNT20</f>
        <v>0</v>
      </c>
      <c r="SNU52" s="39">
        <f>Time!SNU20</f>
        <v>0</v>
      </c>
      <c r="SNV52" s="39">
        <f>Time!SNV20</f>
        <v>0</v>
      </c>
      <c r="SNW52" s="39">
        <f>Time!SNW20</f>
        <v>0</v>
      </c>
      <c r="SNX52" s="39">
        <f>Time!SNX20</f>
        <v>0</v>
      </c>
      <c r="SNY52" s="39">
        <f>Time!SNY20</f>
        <v>0</v>
      </c>
      <c r="SNZ52" s="39">
        <f>Time!SNZ20</f>
        <v>0</v>
      </c>
      <c r="SOA52" s="39">
        <f>Time!SOA20</f>
        <v>0</v>
      </c>
      <c r="SOB52" s="39">
        <f>Time!SOB20</f>
        <v>0</v>
      </c>
      <c r="SOC52" s="39">
        <f>Time!SOC20</f>
        <v>0</v>
      </c>
      <c r="SOD52" s="39">
        <f>Time!SOD20</f>
        <v>0</v>
      </c>
      <c r="SOE52" s="39">
        <f>Time!SOE20</f>
        <v>0</v>
      </c>
      <c r="SOF52" s="39">
        <f>Time!SOF20</f>
        <v>0</v>
      </c>
      <c r="SOG52" s="39">
        <f>Time!SOG20</f>
        <v>0</v>
      </c>
      <c r="SOH52" s="39">
        <f>Time!SOH20</f>
        <v>0</v>
      </c>
      <c r="SOI52" s="39">
        <f>Time!SOI20</f>
        <v>0</v>
      </c>
      <c r="SOJ52" s="39">
        <f>Time!SOJ20</f>
        <v>0</v>
      </c>
      <c r="SOK52" s="39">
        <f>Time!SOK20</f>
        <v>0</v>
      </c>
      <c r="SOL52" s="39">
        <f>Time!SOL20</f>
        <v>0</v>
      </c>
      <c r="SOM52" s="39">
        <f>Time!SOM20</f>
        <v>0</v>
      </c>
      <c r="SON52" s="39">
        <f>Time!SON20</f>
        <v>0</v>
      </c>
      <c r="SOO52" s="39">
        <f>Time!SOO20</f>
        <v>0</v>
      </c>
      <c r="SOP52" s="39">
        <f>Time!SOP20</f>
        <v>0</v>
      </c>
      <c r="SOQ52" s="39">
        <f>Time!SOQ20</f>
        <v>0</v>
      </c>
      <c r="SOR52" s="39">
        <f>Time!SOR20</f>
        <v>0</v>
      </c>
      <c r="SOS52" s="39">
        <f>Time!SOS20</f>
        <v>0</v>
      </c>
      <c r="SOT52" s="39">
        <f>Time!SOT20</f>
        <v>0</v>
      </c>
      <c r="SOU52" s="39">
        <f>Time!SOU20</f>
        <v>0</v>
      </c>
      <c r="SOV52" s="39">
        <f>Time!SOV20</f>
        <v>0</v>
      </c>
      <c r="SOW52" s="39">
        <f>Time!SOW20</f>
        <v>0</v>
      </c>
      <c r="SOX52" s="39">
        <f>Time!SOX20</f>
        <v>0</v>
      </c>
      <c r="SOY52" s="39">
        <f>Time!SOY20</f>
        <v>0</v>
      </c>
      <c r="SOZ52" s="39">
        <f>Time!SOZ20</f>
        <v>0</v>
      </c>
      <c r="SPA52" s="39">
        <f>Time!SPA20</f>
        <v>0</v>
      </c>
      <c r="SPB52" s="39">
        <f>Time!SPB20</f>
        <v>0</v>
      </c>
      <c r="SPC52" s="39">
        <f>Time!SPC20</f>
        <v>0</v>
      </c>
      <c r="SPD52" s="39">
        <f>Time!SPD20</f>
        <v>0</v>
      </c>
      <c r="SPE52" s="39">
        <f>Time!SPE20</f>
        <v>0</v>
      </c>
      <c r="SPF52" s="39">
        <f>Time!SPF20</f>
        <v>0</v>
      </c>
      <c r="SPG52" s="39">
        <f>Time!SPG20</f>
        <v>0</v>
      </c>
      <c r="SPH52" s="39">
        <f>Time!SPH20</f>
        <v>0</v>
      </c>
      <c r="SPI52" s="39">
        <f>Time!SPI20</f>
        <v>0</v>
      </c>
      <c r="SPJ52" s="39">
        <f>Time!SPJ20</f>
        <v>0</v>
      </c>
      <c r="SPK52" s="39">
        <f>Time!SPK20</f>
        <v>0</v>
      </c>
      <c r="SPL52" s="39">
        <f>Time!SPL20</f>
        <v>0</v>
      </c>
      <c r="SPM52" s="39">
        <f>Time!SPM20</f>
        <v>0</v>
      </c>
      <c r="SPN52" s="39">
        <f>Time!SPN20</f>
        <v>0</v>
      </c>
      <c r="SPO52" s="39">
        <f>Time!SPO20</f>
        <v>0</v>
      </c>
      <c r="SPP52" s="39">
        <f>Time!SPP20</f>
        <v>0</v>
      </c>
      <c r="SPQ52" s="39">
        <f>Time!SPQ20</f>
        <v>0</v>
      </c>
      <c r="SPR52" s="39">
        <f>Time!SPR20</f>
        <v>0</v>
      </c>
      <c r="SPS52" s="39">
        <f>Time!SPS20</f>
        <v>0</v>
      </c>
      <c r="SPT52" s="39">
        <f>Time!SPT20</f>
        <v>0</v>
      </c>
      <c r="SPU52" s="39">
        <f>Time!SPU20</f>
        <v>0</v>
      </c>
      <c r="SPV52" s="39">
        <f>Time!SPV20</f>
        <v>0</v>
      </c>
      <c r="SPW52" s="39">
        <f>Time!SPW20</f>
        <v>0</v>
      </c>
      <c r="SPX52" s="39">
        <f>Time!SPX20</f>
        <v>0</v>
      </c>
      <c r="SPY52" s="39">
        <f>Time!SPY20</f>
        <v>0</v>
      </c>
      <c r="SPZ52" s="39">
        <f>Time!SPZ20</f>
        <v>0</v>
      </c>
      <c r="SQA52" s="39">
        <f>Time!SQA20</f>
        <v>0</v>
      </c>
      <c r="SQB52" s="39">
        <f>Time!SQB20</f>
        <v>0</v>
      </c>
      <c r="SQC52" s="39">
        <f>Time!SQC20</f>
        <v>0</v>
      </c>
      <c r="SQD52" s="39">
        <f>Time!SQD20</f>
        <v>0</v>
      </c>
      <c r="SQE52" s="39">
        <f>Time!SQE20</f>
        <v>0</v>
      </c>
      <c r="SQF52" s="39">
        <f>Time!SQF20</f>
        <v>0</v>
      </c>
      <c r="SQG52" s="39">
        <f>Time!SQG20</f>
        <v>0</v>
      </c>
      <c r="SQH52" s="39">
        <f>Time!SQH20</f>
        <v>0</v>
      </c>
      <c r="SQI52" s="39">
        <f>Time!SQI20</f>
        <v>0</v>
      </c>
      <c r="SQJ52" s="39">
        <f>Time!SQJ20</f>
        <v>0</v>
      </c>
      <c r="SQK52" s="39">
        <f>Time!SQK20</f>
        <v>0</v>
      </c>
      <c r="SQL52" s="39">
        <f>Time!SQL20</f>
        <v>0</v>
      </c>
      <c r="SQM52" s="39">
        <f>Time!SQM20</f>
        <v>0</v>
      </c>
      <c r="SQN52" s="39">
        <f>Time!SQN20</f>
        <v>0</v>
      </c>
      <c r="SQO52" s="39">
        <f>Time!SQO20</f>
        <v>0</v>
      </c>
      <c r="SQP52" s="39">
        <f>Time!SQP20</f>
        <v>0</v>
      </c>
      <c r="SQQ52" s="39">
        <f>Time!SQQ20</f>
        <v>0</v>
      </c>
      <c r="SQR52" s="39">
        <f>Time!SQR20</f>
        <v>0</v>
      </c>
      <c r="SQS52" s="39">
        <f>Time!SQS20</f>
        <v>0</v>
      </c>
      <c r="SQT52" s="39">
        <f>Time!SQT20</f>
        <v>0</v>
      </c>
      <c r="SQU52" s="39">
        <f>Time!SQU20</f>
        <v>0</v>
      </c>
      <c r="SQV52" s="39">
        <f>Time!SQV20</f>
        <v>0</v>
      </c>
      <c r="SQW52" s="39">
        <f>Time!SQW20</f>
        <v>0</v>
      </c>
      <c r="SQX52" s="39">
        <f>Time!SQX20</f>
        <v>0</v>
      </c>
      <c r="SQY52" s="39">
        <f>Time!SQY20</f>
        <v>0</v>
      </c>
      <c r="SQZ52" s="39">
        <f>Time!SQZ20</f>
        <v>0</v>
      </c>
      <c r="SRA52" s="39">
        <f>Time!SRA20</f>
        <v>0</v>
      </c>
      <c r="SRB52" s="39">
        <f>Time!SRB20</f>
        <v>0</v>
      </c>
      <c r="SRC52" s="39">
        <f>Time!SRC20</f>
        <v>0</v>
      </c>
      <c r="SRD52" s="39">
        <f>Time!SRD20</f>
        <v>0</v>
      </c>
      <c r="SRE52" s="39">
        <f>Time!SRE20</f>
        <v>0</v>
      </c>
      <c r="SRF52" s="39">
        <f>Time!SRF20</f>
        <v>0</v>
      </c>
      <c r="SRG52" s="39">
        <f>Time!SRG20</f>
        <v>0</v>
      </c>
      <c r="SRH52" s="39">
        <f>Time!SRH20</f>
        <v>0</v>
      </c>
      <c r="SRI52" s="39">
        <f>Time!SRI20</f>
        <v>0</v>
      </c>
      <c r="SRJ52" s="39">
        <f>Time!SRJ20</f>
        <v>0</v>
      </c>
      <c r="SRK52" s="39">
        <f>Time!SRK20</f>
        <v>0</v>
      </c>
      <c r="SRL52" s="39">
        <f>Time!SRL20</f>
        <v>0</v>
      </c>
      <c r="SRM52" s="39">
        <f>Time!SRM20</f>
        <v>0</v>
      </c>
      <c r="SRN52" s="39">
        <f>Time!SRN20</f>
        <v>0</v>
      </c>
      <c r="SRO52" s="39">
        <f>Time!SRO20</f>
        <v>0</v>
      </c>
      <c r="SRP52" s="39">
        <f>Time!SRP20</f>
        <v>0</v>
      </c>
      <c r="SRQ52" s="39">
        <f>Time!SRQ20</f>
        <v>0</v>
      </c>
      <c r="SRR52" s="39">
        <f>Time!SRR20</f>
        <v>0</v>
      </c>
      <c r="SRS52" s="39">
        <f>Time!SRS20</f>
        <v>0</v>
      </c>
      <c r="SRT52" s="39">
        <f>Time!SRT20</f>
        <v>0</v>
      </c>
      <c r="SRU52" s="39">
        <f>Time!SRU20</f>
        <v>0</v>
      </c>
      <c r="SRV52" s="39">
        <f>Time!SRV20</f>
        <v>0</v>
      </c>
      <c r="SRW52" s="39">
        <f>Time!SRW20</f>
        <v>0</v>
      </c>
      <c r="SRX52" s="39">
        <f>Time!SRX20</f>
        <v>0</v>
      </c>
      <c r="SRY52" s="39">
        <f>Time!SRY20</f>
        <v>0</v>
      </c>
      <c r="SRZ52" s="39">
        <f>Time!SRZ20</f>
        <v>0</v>
      </c>
      <c r="SSA52" s="39">
        <f>Time!SSA20</f>
        <v>0</v>
      </c>
      <c r="SSB52" s="39">
        <f>Time!SSB20</f>
        <v>0</v>
      </c>
      <c r="SSC52" s="39">
        <f>Time!SSC20</f>
        <v>0</v>
      </c>
      <c r="SSD52" s="39">
        <f>Time!SSD20</f>
        <v>0</v>
      </c>
      <c r="SSE52" s="39">
        <f>Time!SSE20</f>
        <v>0</v>
      </c>
      <c r="SSF52" s="39">
        <f>Time!SSF20</f>
        <v>0</v>
      </c>
      <c r="SSG52" s="39">
        <f>Time!SSG20</f>
        <v>0</v>
      </c>
      <c r="SSH52" s="39">
        <f>Time!SSH20</f>
        <v>0</v>
      </c>
      <c r="SSI52" s="39">
        <f>Time!SSI20</f>
        <v>0</v>
      </c>
      <c r="SSJ52" s="39">
        <f>Time!SSJ20</f>
        <v>0</v>
      </c>
      <c r="SSK52" s="39">
        <f>Time!SSK20</f>
        <v>0</v>
      </c>
      <c r="SSL52" s="39">
        <f>Time!SSL20</f>
        <v>0</v>
      </c>
      <c r="SSM52" s="39">
        <f>Time!SSM20</f>
        <v>0</v>
      </c>
      <c r="SSN52" s="39">
        <f>Time!SSN20</f>
        <v>0</v>
      </c>
      <c r="SSO52" s="39">
        <f>Time!SSO20</f>
        <v>0</v>
      </c>
      <c r="SSP52" s="39">
        <f>Time!SSP20</f>
        <v>0</v>
      </c>
      <c r="SSQ52" s="39">
        <f>Time!SSQ20</f>
        <v>0</v>
      </c>
      <c r="SSR52" s="39">
        <f>Time!SSR20</f>
        <v>0</v>
      </c>
      <c r="SSS52" s="39">
        <f>Time!SSS20</f>
        <v>0</v>
      </c>
      <c r="SST52" s="39">
        <f>Time!SST20</f>
        <v>0</v>
      </c>
      <c r="SSU52" s="39">
        <f>Time!SSU20</f>
        <v>0</v>
      </c>
      <c r="SSV52" s="39">
        <f>Time!SSV20</f>
        <v>0</v>
      </c>
      <c r="SSW52" s="39">
        <f>Time!SSW20</f>
        <v>0</v>
      </c>
      <c r="SSX52" s="39">
        <f>Time!SSX20</f>
        <v>0</v>
      </c>
      <c r="SSY52" s="39">
        <f>Time!SSY20</f>
        <v>0</v>
      </c>
      <c r="SSZ52" s="39">
        <f>Time!SSZ20</f>
        <v>0</v>
      </c>
      <c r="STA52" s="39">
        <f>Time!STA20</f>
        <v>0</v>
      </c>
      <c r="STB52" s="39">
        <f>Time!STB20</f>
        <v>0</v>
      </c>
      <c r="STC52" s="39">
        <f>Time!STC20</f>
        <v>0</v>
      </c>
      <c r="STD52" s="39">
        <f>Time!STD20</f>
        <v>0</v>
      </c>
      <c r="STE52" s="39">
        <f>Time!STE20</f>
        <v>0</v>
      </c>
      <c r="STF52" s="39">
        <f>Time!STF20</f>
        <v>0</v>
      </c>
      <c r="STG52" s="39">
        <f>Time!STG20</f>
        <v>0</v>
      </c>
      <c r="STH52" s="39">
        <f>Time!STH20</f>
        <v>0</v>
      </c>
      <c r="STI52" s="39">
        <f>Time!STI20</f>
        <v>0</v>
      </c>
      <c r="STJ52" s="39">
        <f>Time!STJ20</f>
        <v>0</v>
      </c>
      <c r="STK52" s="39">
        <f>Time!STK20</f>
        <v>0</v>
      </c>
      <c r="STL52" s="39">
        <f>Time!STL20</f>
        <v>0</v>
      </c>
      <c r="STM52" s="39">
        <f>Time!STM20</f>
        <v>0</v>
      </c>
      <c r="STN52" s="39">
        <f>Time!STN20</f>
        <v>0</v>
      </c>
      <c r="STO52" s="39">
        <f>Time!STO20</f>
        <v>0</v>
      </c>
      <c r="STP52" s="39">
        <f>Time!STP20</f>
        <v>0</v>
      </c>
      <c r="STQ52" s="39">
        <f>Time!STQ20</f>
        <v>0</v>
      </c>
      <c r="STR52" s="39">
        <f>Time!STR20</f>
        <v>0</v>
      </c>
      <c r="STS52" s="39">
        <f>Time!STS20</f>
        <v>0</v>
      </c>
      <c r="STT52" s="39">
        <f>Time!STT20</f>
        <v>0</v>
      </c>
      <c r="STU52" s="39">
        <f>Time!STU20</f>
        <v>0</v>
      </c>
      <c r="STV52" s="39">
        <f>Time!STV20</f>
        <v>0</v>
      </c>
      <c r="STW52" s="39">
        <f>Time!STW20</f>
        <v>0</v>
      </c>
      <c r="STX52" s="39">
        <f>Time!STX20</f>
        <v>0</v>
      </c>
      <c r="STY52" s="39">
        <f>Time!STY20</f>
        <v>0</v>
      </c>
      <c r="STZ52" s="39">
        <f>Time!STZ20</f>
        <v>0</v>
      </c>
      <c r="SUA52" s="39">
        <f>Time!SUA20</f>
        <v>0</v>
      </c>
      <c r="SUB52" s="39">
        <f>Time!SUB20</f>
        <v>0</v>
      </c>
      <c r="SUC52" s="39">
        <f>Time!SUC20</f>
        <v>0</v>
      </c>
      <c r="SUD52" s="39">
        <f>Time!SUD20</f>
        <v>0</v>
      </c>
      <c r="SUE52" s="39">
        <f>Time!SUE20</f>
        <v>0</v>
      </c>
      <c r="SUF52" s="39">
        <f>Time!SUF20</f>
        <v>0</v>
      </c>
      <c r="SUG52" s="39">
        <f>Time!SUG20</f>
        <v>0</v>
      </c>
      <c r="SUH52" s="39">
        <f>Time!SUH20</f>
        <v>0</v>
      </c>
      <c r="SUI52" s="39">
        <f>Time!SUI20</f>
        <v>0</v>
      </c>
      <c r="SUJ52" s="39">
        <f>Time!SUJ20</f>
        <v>0</v>
      </c>
      <c r="SUK52" s="39">
        <f>Time!SUK20</f>
        <v>0</v>
      </c>
      <c r="SUL52" s="39">
        <f>Time!SUL20</f>
        <v>0</v>
      </c>
      <c r="SUM52" s="39">
        <f>Time!SUM20</f>
        <v>0</v>
      </c>
      <c r="SUN52" s="39">
        <f>Time!SUN20</f>
        <v>0</v>
      </c>
      <c r="SUO52" s="39">
        <f>Time!SUO20</f>
        <v>0</v>
      </c>
      <c r="SUP52" s="39">
        <f>Time!SUP20</f>
        <v>0</v>
      </c>
      <c r="SUQ52" s="39">
        <f>Time!SUQ20</f>
        <v>0</v>
      </c>
      <c r="SUR52" s="39">
        <f>Time!SUR20</f>
        <v>0</v>
      </c>
      <c r="SUS52" s="39">
        <f>Time!SUS20</f>
        <v>0</v>
      </c>
      <c r="SUT52" s="39">
        <f>Time!SUT20</f>
        <v>0</v>
      </c>
      <c r="SUU52" s="39">
        <f>Time!SUU20</f>
        <v>0</v>
      </c>
      <c r="SUV52" s="39">
        <f>Time!SUV20</f>
        <v>0</v>
      </c>
      <c r="SUW52" s="39">
        <f>Time!SUW20</f>
        <v>0</v>
      </c>
      <c r="SUX52" s="39">
        <f>Time!SUX20</f>
        <v>0</v>
      </c>
      <c r="SUY52" s="39">
        <f>Time!SUY20</f>
        <v>0</v>
      </c>
      <c r="SUZ52" s="39">
        <f>Time!SUZ20</f>
        <v>0</v>
      </c>
      <c r="SVA52" s="39">
        <f>Time!SVA20</f>
        <v>0</v>
      </c>
      <c r="SVB52" s="39">
        <f>Time!SVB20</f>
        <v>0</v>
      </c>
      <c r="SVC52" s="39">
        <f>Time!SVC20</f>
        <v>0</v>
      </c>
      <c r="SVD52" s="39">
        <f>Time!SVD20</f>
        <v>0</v>
      </c>
      <c r="SVE52" s="39">
        <f>Time!SVE20</f>
        <v>0</v>
      </c>
      <c r="SVF52" s="39">
        <f>Time!SVF20</f>
        <v>0</v>
      </c>
      <c r="SVG52" s="39">
        <f>Time!SVG20</f>
        <v>0</v>
      </c>
      <c r="SVH52" s="39">
        <f>Time!SVH20</f>
        <v>0</v>
      </c>
      <c r="SVI52" s="39">
        <f>Time!SVI20</f>
        <v>0</v>
      </c>
      <c r="SVJ52" s="39">
        <f>Time!SVJ20</f>
        <v>0</v>
      </c>
      <c r="SVK52" s="39">
        <f>Time!SVK20</f>
        <v>0</v>
      </c>
      <c r="SVL52" s="39">
        <f>Time!SVL20</f>
        <v>0</v>
      </c>
      <c r="SVM52" s="39">
        <f>Time!SVM20</f>
        <v>0</v>
      </c>
      <c r="SVN52" s="39">
        <f>Time!SVN20</f>
        <v>0</v>
      </c>
      <c r="SVO52" s="39">
        <f>Time!SVO20</f>
        <v>0</v>
      </c>
      <c r="SVP52" s="39">
        <f>Time!SVP20</f>
        <v>0</v>
      </c>
      <c r="SVQ52" s="39">
        <f>Time!SVQ20</f>
        <v>0</v>
      </c>
      <c r="SVR52" s="39">
        <f>Time!SVR20</f>
        <v>0</v>
      </c>
      <c r="SVS52" s="39">
        <f>Time!SVS20</f>
        <v>0</v>
      </c>
      <c r="SVT52" s="39">
        <f>Time!SVT20</f>
        <v>0</v>
      </c>
      <c r="SVU52" s="39">
        <f>Time!SVU20</f>
        <v>0</v>
      </c>
      <c r="SVV52" s="39">
        <f>Time!SVV20</f>
        <v>0</v>
      </c>
      <c r="SVW52" s="39">
        <f>Time!SVW20</f>
        <v>0</v>
      </c>
      <c r="SVX52" s="39">
        <f>Time!SVX20</f>
        <v>0</v>
      </c>
      <c r="SVY52" s="39">
        <f>Time!SVY20</f>
        <v>0</v>
      </c>
      <c r="SVZ52" s="39">
        <f>Time!SVZ20</f>
        <v>0</v>
      </c>
      <c r="SWA52" s="39">
        <f>Time!SWA20</f>
        <v>0</v>
      </c>
      <c r="SWB52" s="39">
        <f>Time!SWB20</f>
        <v>0</v>
      </c>
      <c r="SWC52" s="39">
        <f>Time!SWC20</f>
        <v>0</v>
      </c>
      <c r="SWD52" s="39">
        <f>Time!SWD20</f>
        <v>0</v>
      </c>
      <c r="SWE52" s="39">
        <f>Time!SWE20</f>
        <v>0</v>
      </c>
      <c r="SWF52" s="39">
        <f>Time!SWF20</f>
        <v>0</v>
      </c>
      <c r="SWG52" s="39">
        <f>Time!SWG20</f>
        <v>0</v>
      </c>
      <c r="SWH52" s="39">
        <f>Time!SWH20</f>
        <v>0</v>
      </c>
      <c r="SWI52" s="39">
        <f>Time!SWI20</f>
        <v>0</v>
      </c>
      <c r="SWJ52" s="39">
        <f>Time!SWJ20</f>
        <v>0</v>
      </c>
      <c r="SWK52" s="39">
        <f>Time!SWK20</f>
        <v>0</v>
      </c>
      <c r="SWL52" s="39">
        <f>Time!SWL20</f>
        <v>0</v>
      </c>
      <c r="SWM52" s="39">
        <f>Time!SWM20</f>
        <v>0</v>
      </c>
      <c r="SWN52" s="39">
        <f>Time!SWN20</f>
        <v>0</v>
      </c>
      <c r="SWO52" s="39">
        <f>Time!SWO20</f>
        <v>0</v>
      </c>
      <c r="SWP52" s="39">
        <f>Time!SWP20</f>
        <v>0</v>
      </c>
      <c r="SWQ52" s="39">
        <f>Time!SWQ20</f>
        <v>0</v>
      </c>
      <c r="SWR52" s="39">
        <f>Time!SWR20</f>
        <v>0</v>
      </c>
      <c r="SWS52" s="39">
        <f>Time!SWS20</f>
        <v>0</v>
      </c>
      <c r="SWT52" s="39">
        <f>Time!SWT20</f>
        <v>0</v>
      </c>
      <c r="SWU52" s="39">
        <f>Time!SWU20</f>
        <v>0</v>
      </c>
      <c r="SWV52" s="39">
        <f>Time!SWV20</f>
        <v>0</v>
      </c>
      <c r="SWW52" s="39">
        <f>Time!SWW20</f>
        <v>0</v>
      </c>
      <c r="SWX52" s="39">
        <f>Time!SWX20</f>
        <v>0</v>
      </c>
      <c r="SWY52" s="39">
        <f>Time!SWY20</f>
        <v>0</v>
      </c>
      <c r="SWZ52" s="39">
        <f>Time!SWZ20</f>
        <v>0</v>
      </c>
      <c r="SXA52" s="39">
        <f>Time!SXA20</f>
        <v>0</v>
      </c>
      <c r="SXB52" s="39">
        <f>Time!SXB20</f>
        <v>0</v>
      </c>
      <c r="SXC52" s="39">
        <f>Time!SXC20</f>
        <v>0</v>
      </c>
      <c r="SXD52" s="39">
        <f>Time!SXD20</f>
        <v>0</v>
      </c>
      <c r="SXE52" s="39">
        <f>Time!SXE20</f>
        <v>0</v>
      </c>
      <c r="SXF52" s="39">
        <f>Time!SXF20</f>
        <v>0</v>
      </c>
      <c r="SXG52" s="39">
        <f>Time!SXG20</f>
        <v>0</v>
      </c>
      <c r="SXH52" s="39">
        <f>Time!SXH20</f>
        <v>0</v>
      </c>
      <c r="SXI52" s="39">
        <f>Time!SXI20</f>
        <v>0</v>
      </c>
      <c r="SXJ52" s="39">
        <f>Time!SXJ20</f>
        <v>0</v>
      </c>
      <c r="SXK52" s="39">
        <f>Time!SXK20</f>
        <v>0</v>
      </c>
      <c r="SXL52" s="39">
        <f>Time!SXL20</f>
        <v>0</v>
      </c>
      <c r="SXM52" s="39">
        <f>Time!SXM20</f>
        <v>0</v>
      </c>
      <c r="SXN52" s="39">
        <f>Time!SXN20</f>
        <v>0</v>
      </c>
      <c r="SXO52" s="39">
        <f>Time!SXO20</f>
        <v>0</v>
      </c>
      <c r="SXP52" s="39">
        <f>Time!SXP20</f>
        <v>0</v>
      </c>
      <c r="SXQ52" s="39">
        <f>Time!SXQ20</f>
        <v>0</v>
      </c>
      <c r="SXR52" s="39">
        <f>Time!SXR20</f>
        <v>0</v>
      </c>
      <c r="SXS52" s="39">
        <f>Time!SXS20</f>
        <v>0</v>
      </c>
      <c r="SXT52" s="39">
        <f>Time!SXT20</f>
        <v>0</v>
      </c>
      <c r="SXU52" s="39">
        <f>Time!SXU20</f>
        <v>0</v>
      </c>
      <c r="SXV52" s="39">
        <f>Time!SXV20</f>
        <v>0</v>
      </c>
      <c r="SXW52" s="39">
        <f>Time!SXW20</f>
        <v>0</v>
      </c>
      <c r="SXX52" s="39">
        <f>Time!SXX20</f>
        <v>0</v>
      </c>
      <c r="SXY52" s="39">
        <f>Time!SXY20</f>
        <v>0</v>
      </c>
      <c r="SXZ52" s="39">
        <f>Time!SXZ20</f>
        <v>0</v>
      </c>
      <c r="SYA52" s="39">
        <f>Time!SYA20</f>
        <v>0</v>
      </c>
      <c r="SYB52" s="39">
        <f>Time!SYB20</f>
        <v>0</v>
      </c>
      <c r="SYC52" s="39">
        <f>Time!SYC20</f>
        <v>0</v>
      </c>
      <c r="SYD52" s="39">
        <f>Time!SYD20</f>
        <v>0</v>
      </c>
      <c r="SYE52" s="39">
        <f>Time!SYE20</f>
        <v>0</v>
      </c>
      <c r="SYF52" s="39">
        <f>Time!SYF20</f>
        <v>0</v>
      </c>
      <c r="SYG52" s="39">
        <f>Time!SYG20</f>
        <v>0</v>
      </c>
      <c r="SYH52" s="39">
        <f>Time!SYH20</f>
        <v>0</v>
      </c>
      <c r="SYI52" s="39">
        <f>Time!SYI20</f>
        <v>0</v>
      </c>
      <c r="SYJ52" s="39">
        <f>Time!SYJ20</f>
        <v>0</v>
      </c>
      <c r="SYK52" s="39">
        <f>Time!SYK20</f>
        <v>0</v>
      </c>
      <c r="SYL52" s="39">
        <f>Time!SYL20</f>
        <v>0</v>
      </c>
      <c r="SYM52" s="39">
        <f>Time!SYM20</f>
        <v>0</v>
      </c>
      <c r="SYN52" s="39">
        <f>Time!SYN20</f>
        <v>0</v>
      </c>
      <c r="SYO52" s="39">
        <f>Time!SYO20</f>
        <v>0</v>
      </c>
      <c r="SYP52" s="39">
        <f>Time!SYP20</f>
        <v>0</v>
      </c>
      <c r="SYQ52" s="39">
        <f>Time!SYQ20</f>
        <v>0</v>
      </c>
      <c r="SYR52" s="39">
        <f>Time!SYR20</f>
        <v>0</v>
      </c>
      <c r="SYS52" s="39">
        <f>Time!SYS20</f>
        <v>0</v>
      </c>
      <c r="SYT52" s="39">
        <f>Time!SYT20</f>
        <v>0</v>
      </c>
      <c r="SYU52" s="39">
        <f>Time!SYU20</f>
        <v>0</v>
      </c>
      <c r="SYV52" s="39">
        <f>Time!SYV20</f>
        <v>0</v>
      </c>
      <c r="SYW52" s="39">
        <f>Time!SYW20</f>
        <v>0</v>
      </c>
      <c r="SYX52" s="39">
        <f>Time!SYX20</f>
        <v>0</v>
      </c>
      <c r="SYY52" s="39">
        <f>Time!SYY20</f>
        <v>0</v>
      </c>
      <c r="SYZ52" s="39">
        <f>Time!SYZ20</f>
        <v>0</v>
      </c>
      <c r="SZA52" s="39">
        <f>Time!SZA20</f>
        <v>0</v>
      </c>
      <c r="SZB52" s="39">
        <f>Time!SZB20</f>
        <v>0</v>
      </c>
      <c r="SZC52" s="39">
        <f>Time!SZC20</f>
        <v>0</v>
      </c>
      <c r="SZD52" s="39">
        <f>Time!SZD20</f>
        <v>0</v>
      </c>
      <c r="SZE52" s="39">
        <f>Time!SZE20</f>
        <v>0</v>
      </c>
      <c r="SZF52" s="39">
        <f>Time!SZF20</f>
        <v>0</v>
      </c>
      <c r="SZG52" s="39">
        <f>Time!SZG20</f>
        <v>0</v>
      </c>
      <c r="SZH52" s="39">
        <f>Time!SZH20</f>
        <v>0</v>
      </c>
      <c r="SZI52" s="39">
        <f>Time!SZI20</f>
        <v>0</v>
      </c>
      <c r="SZJ52" s="39">
        <f>Time!SZJ20</f>
        <v>0</v>
      </c>
      <c r="SZK52" s="39">
        <f>Time!SZK20</f>
        <v>0</v>
      </c>
      <c r="SZL52" s="39">
        <f>Time!SZL20</f>
        <v>0</v>
      </c>
      <c r="SZM52" s="39">
        <f>Time!SZM20</f>
        <v>0</v>
      </c>
      <c r="SZN52" s="39">
        <f>Time!SZN20</f>
        <v>0</v>
      </c>
      <c r="SZO52" s="39">
        <f>Time!SZO20</f>
        <v>0</v>
      </c>
      <c r="SZP52" s="39">
        <f>Time!SZP20</f>
        <v>0</v>
      </c>
      <c r="SZQ52" s="39">
        <f>Time!SZQ20</f>
        <v>0</v>
      </c>
      <c r="SZR52" s="39">
        <f>Time!SZR20</f>
        <v>0</v>
      </c>
      <c r="SZS52" s="39">
        <f>Time!SZS20</f>
        <v>0</v>
      </c>
      <c r="SZT52" s="39">
        <f>Time!SZT20</f>
        <v>0</v>
      </c>
      <c r="SZU52" s="39">
        <f>Time!SZU20</f>
        <v>0</v>
      </c>
      <c r="SZV52" s="39">
        <f>Time!SZV20</f>
        <v>0</v>
      </c>
      <c r="SZW52" s="39">
        <f>Time!SZW20</f>
        <v>0</v>
      </c>
      <c r="SZX52" s="39">
        <f>Time!SZX20</f>
        <v>0</v>
      </c>
      <c r="SZY52" s="39">
        <f>Time!SZY20</f>
        <v>0</v>
      </c>
      <c r="SZZ52" s="39">
        <f>Time!SZZ20</f>
        <v>0</v>
      </c>
      <c r="TAA52" s="39">
        <f>Time!TAA20</f>
        <v>0</v>
      </c>
      <c r="TAB52" s="39">
        <f>Time!TAB20</f>
        <v>0</v>
      </c>
      <c r="TAC52" s="39">
        <f>Time!TAC20</f>
        <v>0</v>
      </c>
      <c r="TAD52" s="39">
        <f>Time!TAD20</f>
        <v>0</v>
      </c>
      <c r="TAE52" s="39">
        <f>Time!TAE20</f>
        <v>0</v>
      </c>
      <c r="TAF52" s="39">
        <f>Time!TAF20</f>
        <v>0</v>
      </c>
      <c r="TAG52" s="39">
        <f>Time!TAG20</f>
        <v>0</v>
      </c>
      <c r="TAH52" s="39">
        <f>Time!TAH20</f>
        <v>0</v>
      </c>
      <c r="TAI52" s="39">
        <f>Time!TAI20</f>
        <v>0</v>
      </c>
      <c r="TAJ52" s="39">
        <f>Time!TAJ20</f>
        <v>0</v>
      </c>
      <c r="TAK52" s="39">
        <f>Time!TAK20</f>
        <v>0</v>
      </c>
      <c r="TAL52" s="39">
        <f>Time!TAL20</f>
        <v>0</v>
      </c>
      <c r="TAM52" s="39">
        <f>Time!TAM20</f>
        <v>0</v>
      </c>
      <c r="TAN52" s="39">
        <f>Time!TAN20</f>
        <v>0</v>
      </c>
      <c r="TAO52" s="39">
        <f>Time!TAO20</f>
        <v>0</v>
      </c>
      <c r="TAP52" s="39">
        <f>Time!TAP20</f>
        <v>0</v>
      </c>
      <c r="TAQ52" s="39">
        <f>Time!TAQ20</f>
        <v>0</v>
      </c>
      <c r="TAR52" s="39">
        <f>Time!TAR20</f>
        <v>0</v>
      </c>
      <c r="TAS52" s="39">
        <f>Time!TAS20</f>
        <v>0</v>
      </c>
      <c r="TAT52" s="39">
        <f>Time!TAT20</f>
        <v>0</v>
      </c>
      <c r="TAU52" s="39">
        <f>Time!TAU20</f>
        <v>0</v>
      </c>
      <c r="TAV52" s="39">
        <f>Time!TAV20</f>
        <v>0</v>
      </c>
      <c r="TAW52" s="39">
        <f>Time!TAW20</f>
        <v>0</v>
      </c>
      <c r="TAX52" s="39">
        <f>Time!TAX20</f>
        <v>0</v>
      </c>
      <c r="TAY52" s="39">
        <f>Time!TAY20</f>
        <v>0</v>
      </c>
      <c r="TAZ52" s="39">
        <f>Time!TAZ20</f>
        <v>0</v>
      </c>
      <c r="TBA52" s="39">
        <f>Time!TBA20</f>
        <v>0</v>
      </c>
      <c r="TBB52" s="39">
        <f>Time!TBB20</f>
        <v>0</v>
      </c>
      <c r="TBC52" s="39">
        <f>Time!TBC20</f>
        <v>0</v>
      </c>
      <c r="TBD52" s="39">
        <f>Time!TBD20</f>
        <v>0</v>
      </c>
      <c r="TBE52" s="39">
        <f>Time!TBE20</f>
        <v>0</v>
      </c>
      <c r="TBF52" s="39">
        <f>Time!TBF20</f>
        <v>0</v>
      </c>
      <c r="TBG52" s="39">
        <f>Time!TBG20</f>
        <v>0</v>
      </c>
      <c r="TBH52" s="39">
        <f>Time!TBH20</f>
        <v>0</v>
      </c>
      <c r="TBI52" s="39">
        <f>Time!TBI20</f>
        <v>0</v>
      </c>
      <c r="TBJ52" s="39">
        <f>Time!TBJ20</f>
        <v>0</v>
      </c>
      <c r="TBK52" s="39">
        <f>Time!TBK20</f>
        <v>0</v>
      </c>
      <c r="TBL52" s="39">
        <f>Time!TBL20</f>
        <v>0</v>
      </c>
      <c r="TBM52" s="39">
        <f>Time!TBM20</f>
        <v>0</v>
      </c>
      <c r="TBN52" s="39">
        <f>Time!TBN20</f>
        <v>0</v>
      </c>
      <c r="TBO52" s="39">
        <f>Time!TBO20</f>
        <v>0</v>
      </c>
      <c r="TBP52" s="39">
        <f>Time!TBP20</f>
        <v>0</v>
      </c>
      <c r="TBQ52" s="39">
        <f>Time!TBQ20</f>
        <v>0</v>
      </c>
      <c r="TBR52" s="39">
        <f>Time!TBR20</f>
        <v>0</v>
      </c>
      <c r="TBS52" s="39">
        <f>Time!TBS20</f>
        <v>0</v>
      </c>
      <c r="TBT52" s="39">
        <f>Time!TBT20</f>
        <v>0</v>
      </c>
      <c r="TBU52" s="39">
        <f>Time!TBU20</f>
        <v>0</v>
      </c>
      <c r="TBV52" s="39">
        <f>Time!TBV20</f>
        <v>0</v>
      </c>
      <c r="TBW52" s="39">
        <f>Time!TBW20</f>
        <v>0</v>
      </c>
      <c r="TBX52" s="39">
        <f>Time!TBX20</f>
        <v>0</v>
      </c>
      <c r="TBY52" s="39">
        <f>Time!TBY20</f>
        <v>0</v>
      </c>
      <c r="TBZ52" s="39">
        <f>Time!TBZ20</f>
        <v>0</v>
      </c>
      <c r="TCA52" s="39">
        <f>Time!TCA20</f>
        <v>0</v>
      </c>
      <c r="TCB52" s="39">
        <f>Time!TCB20</f>
        <v>0</v>
      </c>
      <c r="TCC52" s="39">
        <f>Time!TCC20</f>
        <v>0</v>
      </c>
      <c r="TCD52" s="39">
        <f>Time!TCD20</f>
        <v>0</v>
      </c>
      <c r="TCE52" s="39">
        <f>Time!TCE20</f>
        <v>0</v>
      </c>
      <c r="TCF52" s="39">
        <f>Time!TCF20</f>
        <v>0</v>
      </c>
      <c r="TCG52" s="39">
        <f>Time!TCG20</f>
        <v>0</v>
      </c>
      <c r="TCH52" s="39">
        <f>Time!TCH20</f>
        <v>0</v>
      </c>
      <c r="TCI52" s="39">
        <f>Time!TCI20</f>
        <v>0</v>
      </c>
      <c r="TCJ52" s="39">
        <f>Time!TCJ20</f>
        <v>0</v>
      </c>
      <c r="TCK52" s="39">
        <f>Time!TCK20</f>
        <v>0</v>
      </c>
      <c r="TCL52" s="39">
        <f>Time!TCL20</f>
        <v>0</v>
      </c>
      <c r="TCM52" s="39">
        <f>Time!TCM20</f>
        <v>0</v>
      </c>
      <c r="TCN52" s="39">
        <f>Time!TCN20</f>
        <v>0</v>
      </c>
      <c r="TCO52" s="39">
        <f>Time!TCO20</f>
        <v>0</v>
      </c>
      <c r="TCP52" s="39">
        <f>Time!TCP20</f>
        <v>0</v>
      </c>
      <c r="TCQ52" s="39">
        <f>Time!TCQ20</f>
        <v>0</v>
      </c>
      <c r="TCR52" s="39">
        <f>Time!TCR20</f>
        <v>0</v>
      </c>
      <c r="TCS52" s="39">
        <f>Time!TCS20</f>
        <v>0</v>
      </c>
      <c r="TCT52" s="39">
        <f>Time!TCT20</f>
        <v>0</v>
      </c>
      <c r="TCU52" s="39">
        <f>Time!TCU20</f>
        <v>0</v>
      </c>
      <c r="TCV52" s="39">
        <f>Time!TCV20</f>
        <v>0</v>
      </c>
      <c r="TCW52" s="39">
        <f>Time!TCW20</f>
        <v>0</v>
      </c>
      <c r="TCX52" s="39">
        <f>Time!TCX20</f>
        <v>0</v>
      </c>
      <c r="TCY52" s="39">
        <f>Time!TCY20</f>
        <v>0</v>
      </c>
      <c r="TCZ52" s="39">
        <f>Time!TCZ20</f>
        <v>0</v>
      </c>
      <c r="TDA52" s="39">
        <f>Time!TDA20</f>
        <v>0</v>
      </c>
      <c r="TDB52" s="39">
        <f>Time!TDB20</f>
        <v>0</v>
      </c>
      <c r="TDC52" s="39">
        <f>Time!TDC20</f>
        <v>0</v>
      </c>
      <c r="TDD52" s="39">
        <f>Time!TDD20</f>
        <v>0</v>
      </c>
      <c r="TDE52" s="39">
        <f>Time!TDE20</f>
        <v>0</v>
      </c>
      <c r="TDF52" s="39">
        <f>Time!TDF20</f>
        <v>0</v>
      </c>
      <c r="TDG52" s="39">
        <f>Time!TDG20</f>
        <v>0</v>
      </c>
      <c r="TDH52" s="39">
        <f>Time!TDH20</f>
        <v>0</v>
      </c>
      <c r="TDI52" s="39">
        <f>Time!TDI20</f>
        <v>0</v>
      </c>
      <c r="TDJ52" s="39">
        <f>Time!TDJ20</f>
        <v>0</v>
      </c>
      <c r="TDK52" s="39">
        <f>Time!TDK20</f>
        <v>0</v>
      </c>
      <c r="TDL52" s="39">
        <f>Time!TDL20</f>
        <v>0</v>
      </c>
      <c r="TDM52" s="39">
        <f>Time!TDM20</f>
        <v>0</v>
      </c>
      <c r="TDN52" s="39">
        <f>Time!TDN20</f>
        <v>0</v>
      </c>
      <c r="TDO52" s="39">
        <f>Time!TDO20</f>
        <v>0</v>
      </c>
      <c r="TDP52" s="39">
        <f>Time!TDP20</f>
        <v>0</v>
      </c>
      <c r="TDQ52" s="39">
        <f>Time!TDQ20</f>
        <v>0</v>
      </c>
      <c r="TDR52" s="39">
        <f>Time!TDR20</f>
        <v>0</v>
      </c>
      <c r="TDS52" s="39">
        <f>Time!TDS20</f>
        <v>0</v>
      </c>
      <c r="TDT52" s="39">
        <f>Time!TDT20</f>
        <v>0</v>
      </c>
      <c r="TDU52" s="39">
        <f>Time!TDU20</f>
        <v>0</v>
      </c>
      <c r="TDV52" s="39">
        <f>Time!TDV20</f>
        <v>0</v>
      </c>
      <c r="TDW52" s="39">
        <f>Time!TDW20</f>
        <v>0</v>
      </c>
      <c r="TDX52" s="39">
        <f>Time!TDX20</f>
        <v>0</v>
      </c>
      <c r="TDY52" s="39">
        <f>Time!TDY20</f>
        <v>0</v>
      </c>
      <c r="TDZ52" s="39">
        <f>Time!TDZ20</f>
        <v>0</v>
      </c>
      <c r="TEA52" s="39">
        <f>Time!TEA20</f>
        <v>0</v>
      </c>
      <c r="TEB52" s="39">
        <f>Time!TEB20</f>
        <v>0</v>
      </c>
      <c r="TEC52" s="39">
        <f>Time!TEC20</f>
        <v>0</v>
      </c>
      <c r="TED52" s="39">
        <f>Time!TED20</f>
        <v>0</v>
      </c>
      <c r="TEE52" s="39">
        <f>Time!TEE20</f>
        <v>0</v>
      </c>
      <c r="TEF52" s="39">
        <f>Time!TEF20</f>
        <v>0</v>
      </c>
      <c r="TEG52" s="39">
        <f>Time!TEG20</f>
        <v>0</v>
      </c>
      <c r="TEH52" s="39">
        <f>Time!TEH20</f>
        <v>0</v>
      </c>
      <c r="TEI52" s="39">
        <f>Time!TEI20</f>
        <v>0</v>
      </c>
      <c r="TEJ52" s="39">
        <f>Time!TEJ20</f>
        <v>0</v>
      </c>
      <c r="TEK52" s="39">
        <f>Time!TEK20</f>
        <v>0</v>
      </c>
      <c r="TEL52" s="39">
        <f>Time!TEL20</f>
        <v>0</v>
      </c>
      <c r="TEM52" s="39">
        <f>Time!TEM20</f>
        <v>0</v>
      </c>
      <c r="TEN52" s="39">
        <f>Time!TEN20</f>
        <v>0</v>
      </c>
      <c r="TEO52" s="39">
        <f>Time!TEO20</f>
        <v>0</v>
      </c>
      <c r="TEP52" s="39">
        <f>Time!TEP20</f>
        <v>0</v>
      </c>
      <c r="TEQ52" s="39">
        <f>Time!TEQ20</f>
        <v>0</v>
      </c>
      <c r="TER52" s="39">
        <f>Time!TER20</f>
        <v>0</v>
      </c>
      <c r="TES52" s="39">
        <f>Time!TES20</f>
        <v>0</v>
      </c>
      <c r="TET52" s="39">
        <f>Time!TET20</f>
        <v>0</v>
      </c>
      <c r="TEU52" s="39">
        <f>Time!TEU20</f>
        <v>0</v>
      </c>
      <c r="TEV52" s="39">
        <f>Time!TEV20</f>
        <v>0</v>
      </c>
      <c r="TEW52" s="39">
        <f>Time!TEW20</f>
        <v>0</v>
      </c>
      <c r="TEX52" s="39">
        <f>Time!TEX20</f>
        <v>0</v>
      </c>
      <c r="TEY52" s="39">
        <f>Time!TEY20</f>
        <v>0</v>
      </c>
      <c r="TEZ52" s="39">
        <f>Time!TEZ20</f>
        <v>0</v>
      </c>
      <c r="TFA52" s="39">
        <f>Time!TFA20</f>
        <v>0</v>
      </c>
      <c r="TFB52" s="39">
        <f>Time!TFB20</f>
        <v>0</v>
      </c>
      <c r="TFC52" s="39">
        <f>Time!TFC20</f>
        <v>0</v>
      </c>
      <c r="TFD52" s="39">
        <f>Time!TFD20</f>
        <v>0</v>
      </c>
      <c r="TFE52" s="39">
        <f>Time!TFE20</f>
        <v>0</v>
      </c>
      <c r="TFF52" s="39">
        <f>Time!TFF20</f>
        <v>0</v>
      </c>
      <c r="TFG52" s="39">
        <f>Time!TFG20</f>
        <v>0</v>
      </c>
      <c r="TFH52" s="39">
        <f>Time!TFH20</f>
        <v>0</v>
      </c>
      <c r="TFI52" s="39">
        <f>Time!TFI20</f>
        <v>0</v>
      </c>
      <c r="TFJ52" s="39">
        <f>Time!TFJ20</f>
        <v>0</v>
      </c>
      <c r="TFK52" s="39">
        <f>Time!TFK20</f>
        <v>0</v>
      </c>
      <c r="TFL52" s="39">
        <f>Time!TFL20</f>
        <v>0</v>
      </c>
      <c r="TFM52" s="39">
        <f>Time!TFM20</f>
        <v>0</v>
      </c>
      <c r="TFN52" s="39">
        <f>Time!TFN20</f>
        <v>0</v>
      </c>
      <c r="TFO52" s="39">
        <f>Time!TFO20</f>
        <v>0</v>
      </c>
      <c r="TFP52" s="39">
        <f>Time!TFP20</f>
        <v>0</v>
      </c>
      <c r="TFQ52" s="39">
        <f>Time!TFQ20</f>
        <v>0</v>
      </c>
      <c r="TFR52" s="39">
        <f>Time!TFR20</f>
        <v>0</v>
      </c>
      <c r="TFS52" s="39">
        <f>Time!TFS20</f>
        <v>0</v>
      </c>
      <c r="TFT52" s="39">
        <f>Time!TFT20</f>
        <v>0</v>
      </c>
      <c r="TFU52" s="39">
        <f>Time!TFU20</f>
        <v>0</v>
      </c>
      <c r="TFV52" s="39">
        <f>Time!TFV20</f>
        <v>0</v>
      </c>
      <c r="TFW52" s="39">
        <f>Time!TFW20</f>
        <v>0</v>
      </c>
      <c r="TFX52" s="39">
        <f>Time!TFX20</f>
        <v>0</v>
      </c>
      <c r="TFY52" s="39">
        <f>Time!TFY20</f>
        <v>0</v>
      </c>
      <c r="TFZ52" s="39">
        <f>Time!TFZ20</f>
        <v>0</v>
      </c>
      <c r="TGA52" s="39">
        <f>Time!TGA20</f>
        <v>0</v>
      </c>
      <c r="TGB52" s="39">
        <f>Time!TGB20</f>
        <v>0</v>
      </c>
      <c r="TGC52" s="39">
        <f>Time!TGC20</f>
        <v>0</v>
      </c>
      <c r="TGD52" s="39">
        <f>Time!TGD20</f>
        <v>0</v>
      </c>
      <c r="TGE52" s="39">
        <f>Time!TGE20</f>
        <v>0</v>
      </c>
      <c r="TGF52" s="39">
        <f>Time!TGF20</f>
        <v>0</v>
      </c>
      <c r="TGG52" s="39">
        <f>Time!TGG20</f>
        <v>0</v>
      </c>
      <c r="TGH52" s="39">
        <f>Time!TGH20</f>
        <v>0</v>
      </c>
      <c r="TGI52" s="39">
        <f>Time!TGI20</f>
        <v>0</v>
      </c>
      <c r="TGJ52" s="39">
        <f>Time!TGJ20</f>
        <v>0</v>
      </c>
      <c r="TGK52" s="39">
        <f>Time!TGK20</f>
        <v>0</v>
      </c>
      <c r="TGL52" s="39">
        <f>Time!TGL20</f>
        <v>0</v>
      </c>
      <c r="TGM52" s="39">
        <f>Time!TGM20</f>
        <v>0</v>
      </c>
      <c r="TGN52" s="39">
        <f>Time!TGN20</f>
        <v>0</v>
      </c>
      <c r="TGO52" s="39">
        <f>Time!TGO20</f>
        <v>0</v>
      </c>
      <c r="TGP52" s="39">
        <f>Time!TGP20</f>
        <v>0</v>
      </c>
      <c r="TGQ52" s="39">
        <f>Time!TGQ20</f>
        <v>0</v>
      </c>
      <c r="TGR52" s="39">
        <f>Time!TGR20</f>
        <v>0</v>
      </c>
      <c r="TGS52" s="39">
        <f>Time!TGS20</f>
        <v>0</v>
      </c>
      <c r="TGT52" s="39">
        <f>Time!TGT20</f>
        <v>0</v>
      </c>
      <c r="TGU52" s="39">
        <f>Time!TGU20</f>
        <v>0</v>
      </c>
      <c r="TGV52" s="39">
        <f>Time!TGV20</f>
        <v>0</v>
      </c>
      <c r="TGW52" s="39">
        <f>Time!TGW20</f>
        <v>0</v>
      </c>
      <c r="TGX52" s="39">
        <f>Time!TGX20</f>
        <v>0</v>
      </c>
      <c r="TGY52" s="39">
        <f>Time!TGY20</f>
        <v>0</v>
      </c>
      <c r="TGZ52" s="39">
        <f>Time!TGZ20</f>
        <v>0</v>
      </c>
      <c r="THA52" s="39">
        <f>Time!THA20</f>
        <v>0</v>
      </c>
      <c r="THB52" s="39">
        <f>Time!THB20</f>
        <v>0</v>
      </c>
      <c r="THC52" s="39">
        <f>Time!THC20</f>
        <v>0</v>
      </c>
      <c r="THD52" s="39">
        <f>Time!THD20</f>
        <v>0</v>
      </c>
      <c r="THE52" s="39">
        <f>Time!THE20</f>
        <v>0</v>
      </c>
      <c r="THF52" s="39">
        <f>Time!THF20</f>
        <v>0</v>
      </c>
      <c r="THG52" s="39">
        <f>Time!THG20</f>
        <v>0</v>
      </c>
      <c r="THH52" s="39">
        <f>Time!THH20</f>
        <v>0</v>
      </c>
      <c r="THI52" s="39">
        <f>Time!THI20</f>
        <v>0</v>
      </c>
      <c r="THJ52" s="39">
        <f>Time!THJ20</f>
        <v>0</v>
      </c>
      <c r="THK52" s="39">
        <f>Time!THK20</f>
        <v>0</v>
      </c>
      <c r="THL52" s="39">
        <f>Time!THL20</f>
        <v>0</v>
      </c>
      <c r="THM52" s="39">
        <f>Time!THM20</f>
        <v>0</v>
      </c>
      <c r="THN52" s="39">
        <f>Time!THN20</f>
        <v>0</v>
      </c>
      <c r="THO52" s="39">
        <f>Time!THO20</f>
        <v>0</v>
      </c>
      <c r="THP52" s="39">
        <f>Time!THP20</f>
        <v>0</v>
      </c>
      <c r="THQ52" s="39">
        <f>Time!THQ20</f>
        <v>0</v>
      </c>
      <c r="THR52" s="39">
        <f>Time!THR20</f>
        <v>0</v>
      </c>
      <c r="THS52" s="39">
        <f>Time!THS20</f>
        <v>0</v>
      </c>
      <c r="THT52" s="39">
        <f>Time!THT20</f>
        <v>0</v>
      </c>
      <c r="THU52" s="39">
        <f>Time!THU20</f>
        <v>0</v>
      </c>
      <c r="THV52" s="39">
        <f>Time!THV20</f>
        <v>0</v>
      </c>
      <c r="THW52" s="39">
        <f>Time!THW20</f>
        <v>0</v>
      </c>
      <c r="THX52" s="39">
        <f>Time!THX20</f>
        <v>0</v>
      </c>
      <c r="THY52" s="39">
        <f>Time!THY20</f>
        <v>0</v>
      </c>
      <c r="THZ52" s="39">
        <f>Time!THZ20</f>
        <v>0</v>
      </c>
      <c r="TIA52" s="39">
        <f>Time!TIA20</f>
        <v>0</v>
      </c>
      <c r="TIB52" s="39">
        <f>Time!TIB20</f>
        <v>0</v>
      </c>
      <c r="TIC52" s="39">
        <f>Time!TIC20</f>
        <v>0</v>
      </c>
      <c r="TID52" s="39">
        <f>Time!TID20</f>
        <v>0</v>
      </c>
      <c r="TIE52" s="39">
        <f>Time!TIE20</f>
        <v>0</v>
      </c>
      <c r="TIF52" s="39">
        <f>Time!TIF20</f>
        <v>0</v>
      </c>
      <c r="TIG52" s="39">
        <f>Time!TIG20</f>
        <v>0</v>
      </c>
      <c r="TIH52" s="39">
        <f>Time!TIH20</f>
        <v>0</v>
      </c>
      <c r="TII52" s="39">
        <f>Time!TII20</f>
        <v>0</v>
      </c>
      <c r="TIJ52" s="39">
        <f>Time!TIJ20</f>
        <v>0</v>
      </c>
      <c r="TIK52" s="39">
        <f>Time!TIK20</f>
        <v>0</v>
      </c>
      <c r="TIL52" s="39">
        <f>Time!TIL20</f>
        <v>0</v>
      </c>
      <c r="TIM52" s="39">
        <f>Time!TIM20</f>
        <v>0</v>
      </c>
      <c r="TIN52" s="39">
        <f>Time!TIN20</f>
        <v>0</v>
      </c>
      <c r="TIO52" s="39">
        <f>Time!TIO20</f>
        <v>0</v>
      </c>
      <c r="TIP52" s="39">
        <f>Time!TIP20</f>
        <v>0</v>
      </c>
      <c r="TIQ52" s="39">
        <f>Time!TIQ20</f>
        <v>0</v>
      </c>
      <c r="TIR52" s="39">
        <f>Time!TIR20</f>
        <v>0</v>
      </c>
      <c r="TIS52" s="39">
        <f>Time!TIS20</f>
        <v>0</v>
      </c>
      <c r="TIT52" s="39">
        <f>Time!TIT20</f>
        <v>0</v>
      </c>
      <c r="TIU52" s="39">
        <f>Time!TIU20</f>
        <v>0</v>
      </c>
      <c r="TIV52" s="39">
        <f>Time!TIV20</f>
        <v>0</v>
      </c>
      <c r="TIW52" s="39">
        <f>Time!TIW20</f>
        <v>0</v>
      </c>
      <c r="TIX52" s="39">
        <f>Time!TIX20</f>
        <v>0</v>
      </c>
      <c r="TIY52" s="39">
        <f>Time!TIY20</f>
        <v>0</v>
      </c>
      <c r="TIZ52" s="39">
        <f>Time!TIZ20</f>
        <v>0</v>
      </c>
      <c r="TJA52" s="39">
        <f>Time!TJA20</f>
        <v>0</v>
      </c>
      <c r="TJB52" s="39">
        <f>Time!TJB20</f>
        <v>0</v>
      </c>
      <c r="TJC52" s="39">
        <f>Time!TJC20</f>
        <v>0</v>
      </c>
      <c r="TJD52" s="39">
        <f>Time!TJD20</f>
        <v>0</v>
      </c>
      <c r="TJE52" s="39">
        <f>Time!TJE20</f>
        <v>0</v>
      </c>
      <c r="TJF52" s="39">
        <f>Time!TJF20</f>
        <v>0</v>
      </c>
      <c r="TJG52" s="39">
        <f>Time!TJG20</f>
        <v>0</v>
      </c>
      <c r="TJH52" s="39">
        <f>Time!TJH20</f>
        <v>0</v>
      </c>
      <c r="TJI52" s="39">
        <f>Time!TJI20</f>
        <v>0</v>
      </c>
      <c r="TJJ52" s="39">
        <f>Time!TJJ20</f>
        <v>0</v>
      </c>
      <c r="TJK52" s="39">
        <f>Time!TJK20</f>
        <v>0</v>
      </c>
      <c r="TJL52" s="39">
        <f>Time!TJL20</f>
        <v>0</v>
      </c>
      <c r="TJM52" s="39">
        <f>Time!TJM20</f>
        <v>0</v>
      </c>
      <c r="TJN52" s="39">
        <f>Time!TJN20</f>
        <v>0</v>
      </c>
      <c r="TJO52" s="39">
        <f>Time!TJO20</f>
        <v>0</v>
      </c>
      <c r="TJP52" s="39">
        <f>Time!TJP20</f>
        <v>0</v>
      </c>
      <c r="TJQ52" s="39">
        <f>Time!TJQ20</f>
        <v>0</v>
      </c>
      <c r="TJR52" s="39">
        <f>Time!TJR20</f>
        <v>0</v>
      </c>
      <c r="TJS52" s="39">
        <f>Time!TJS20</f>
        <v>0</v>
      </c>
      <c r="TJT52" s="39">
        <f>Time!TJT20</f>
        <v>0</v>
      </c>
      <c r="TJU52" s="39">
        <f>Time!TJU20</f>
        <v>0</v>
      </c>
      <c r="TJV52" s="39">
        <f>Time!TJV20</f>
        <v>0</v>
      </c>
      <c r="TJW52" s="39">
        <f>Time!TJW20</f>
        <v>0</v>
      </c>
      <c r="TJX52" s="39">
        <f>Time!TJX20</f>
        <v>0</v>
      </c>
      <c r="TJY52" s="39">
        <f>Time!TJY20</f>
        <v>0</v>
      </c>
      <c r="TJZ52" s="39">
        <f>Time!TJZ20</f>
        <v>0</v>
      </c>
      <c r="TKA52" s="39">
        <f>Time!TKA20</f>
        <v>0</v>
      </c>
      <c r="TKB52" s="39">
        <f>Time!TKB20</f>
        <v>0</v>
      </c>
      <c r="TKC52" s="39">
        <f>Time!TKC20</f>
        <v>0</v>
      </c>
      <c r="TKD52" s="39">
        <f>Time!TKD20</f>
        <v>0</v>
      </c>
      <c r="TKE52" s="39">
        <f>Time!TKE20</f>
        <v>0</v>
      </c>
      <c r="TKF52" s="39">
        <f>Time!TKF20</f>
        <v>0</v>
      </c>
      <c r="TKG52" s="39">
        <f>Time!TKG20</f>
        <v>0</v>
      </c>
      <c r="TKH52" s="39">
        <f>Time!TKH20</f>
        <v>0</v>
      </c>
      <c r="TKI52" s="39">
        <f>Time!TKI20</f>
        <v>0</v>
      </c>
      <c r="TKJ52" s="39">
        <f>Time!TKJ20</f>
        <v>0</v>
      </c>
      <c r="TKK52" s="39">
        <f>Time!TKK20</f>
        <v>0</v>
      </c>
      <c r="TKL52" s="39">
        <f>Time!TKL20</f>
        <v>0</v>
      </c>
      <c r="TKM52" s="39">
        <f>Time!TKM20</f>
        <v>0</v>
      </c>
      <c r="TKN52" s="39">
        <f>Time!TKN20</f>
        <v>0</v>
      </c>
      <c r="TKO52" s="39">
        <f>Time!TKO20</f>
        <v>0</v>
      </c>
      <c r="TKP52" s="39">
        <f>Time!TKP20</f>
        <v>0</v>
      </c>
      <c r="TKQ52" s="39">
        <f>Time!TKQ20</f>
        <v>0</v>
      </c>
      <c r="TKR52" s="39">
        <f>Time!TKR20</f>
        <v>0</v>
      </c>
      <c r="TKS52" s="39">
        <f>Time!TKS20</f>
        <v>0</v>
      </c>
      <c r="TKT52" s="39">
        <f>Time!TKT20</f>
        <v>0</v>
      </c>
      <c r="TKU52" s="39">
        <f>Time!TKU20</f>
        <v>0</v>
      </c>
      <c r="TKV52" s="39">
        <f>Time!TKV20</f>
        <v>0</v>
      </c>
      <c r="TKW52" s="39">
        <f>Time!TKW20</f>
        <v>0</v>
      </c>
      <c r="TKX52" s="39">
        <f>Time!TKX20</f>
        <v>0</v>
      </c>
      <c r="TKY52" s="39">
        <f>Time!TKY20</f>
        <v>0</v>
      </c>
      <c r="TKZ52" s="39">
        <f>Time!TKZ20</f>
        <v>0</v>
      </c>
      <c r="TLA52" s="39">
        <f>Time!TLA20</f>
        <v>0</v>
      </c>
      <c r="TLB52" s="39">
        <f>Time!TLB20</f>
        <v>0</v>
      </c>
      <c r="TLC52" s="39">
        <f>Time!TLC20</f>
        <v>0</v>
      </c>
      <c r="TLD52" s="39">
        <f>Time!TLD20</f>
        <v>0</v>
      </c>
      <c r="TLE52" s="39">
        <f>Time!TLE20</f>
        <v>0</v>
      </c>
      <c r="TLF52" s="39">
        <f>Time!TLF20</f>
        <v>0</v>
      </c>
      <c r="TLG52" s="39">
        <f>Time!TLG20</f>
        <v>0</v>
      </c>
      <c r="TLH52" s="39">
        <f>Time!TLH20</f>
        <v>0</v>
      </c>
      <c r="TLI52" s="39">
        <f>Time!TLI20</f>
        <v>0</v>
      </c>
      <c r="TLJ52" s="39">
        <f>Time!TLJ20</f>
        <v>0</v>
      </c>
      <c r="TLK52" s="39">
        <f>Time!TLK20</f>
        <v>0</v>
      </c>
      <c r="TLL52" s="39">
        <f>Time!TLL20</f>
        <v>0</v>
      </c>
      <c r="TLM52" s="39">
        <f>Time!TLM20</f>
        <v>0</v>
      </c>
      <c r="TLN52" s="39">
        <f>Time!TLN20</f>
        <v>0</v>
      </c>
      <c r="TLO52" s="39">
        <f>Time!TLO20</f>
        <v>0</v>
      </c>
      <c r="TLP52" s="39">
        <f>Time!TLP20</f>
        <v>0</v>
      </c>
      <c r="TLQ52" s="39">
        <f>Time!TLQ20</f>
        <v>0</v>
      </c>
      <c r="TLR52" s="39">
        <f>Time!TLR20</f>
        <v>0</v>
      </c>
      <c r="TLS52" s="39">
        <f>Time!TLS20</f>
        <v>0</v>
      </c>
      <c r="TLT52" s="39">
        <f>Time!TLT20</f>
        <v>0</v>
      </c>
      <c r="TLU52" s="39">
        <f>Time!TLU20</f>
        <v>0</v>
      </c>
      <c r="TLV52" s="39">
        <f>Time!TLV20</f>
        <v>0</v>
      </c>
      <c r="TLW52" s="39">
        <f>Time!TLW20</f>
        <v>0</v>
      </c>
      <c r="TLX52" s="39">
        <f>Time!TLX20</f>
        <v>0</v>
      </c>
      <c r="TLY52" s="39">
        <f>Time!TLY20</f>
        <v>0</v>
      </c>
      <c r="TLZ52" s="39">
        <f>Time!TLZ20</f>
        <v>0</v>
      </c>
      <c r="TMA52" s="39">
        <f>Time!TMA20</f>
        <v>0</v>
      </c>
      <c r="TMB52" s="39">
        <f>Time!TMB20</f>
        <v>0</v>
      </c>
      <c r="TMC52" s="39">
        <f>Time!TMC20</f>
        <v>0</v>
      </c>
      <c r="TMD52" s="39">
        <f>Time!TMD20</f>
        <v>0</v>
      </c>
      <c r="TME52" s="39">
        <f>Time!TME20</f>
        <v>0</v>
      </c>
      <c r="TMF52" s="39">
        <f>Time!TMF20</f>
        <v>0</v>
      </c>
      <c r="TMG52" s="39">
        <f>Time!TMG20</f>
        <v>0</v>
      </c>
      <c r="TMH52" s="39">
        <f>Time!TMH20</f>
        <v>0</v>
      </c>
      <c r="TMI52" s="39">
        <f>Time!TMI20</f>
        <v>0</v>
      </c>
      <c r="TMJ52" s="39">
        <f>Time!TMJ20</f>
        <v>0</v>
      </c>
      <c r="TMK52" s="39">
        <f>Time!TMK20</f>
        <v>0</v>
      </c>
      <c r="TML52" s="39">
        <f>Time!TML20</f>
        <v>0</v>
      </c>
      <c r="TMM52" s="39">
        <f>Time!TMM20</f>
        <v>0</v>
      </c>
      <c r="TMN52" s="39">
        <f>Time!TMN20</f>
        <v>0</v>
      </c>
      <c r="TMO52" s="39">
        <f>Time!TMO20</f>
        <v>0</v>
      </c>
      <c r="TMP52" s="39">
        <f>Time!TMP20</f>
        <v>0</v>
      </c>
      <c r="TMQ52" s="39">
        <f>Time!TMQ20</f>
        <v>0</v>
      </c>
      <c r="TMR52" s="39">
        <f>Time!TMR20</f>
        <v>0</v>
      </c>
      <c r="TMS52" s="39">
        <f>Time!TMS20</f>
        <v>0</v>
      </c>
      <c r="TMT52" s="39">
        <f>Time!TMT20</f>
        <v>0</v>
      </c>
      <c r="TMU52" s="39">
        <f>Time!TMU20</f>
        <v>0</v>
      </c>
      <c r="TMV52" s="39">
        <f>Time!TMV20</f>
        <v>0</v>
      </c>
      <c r="TMW52" s="39">
        <f>Time!TMW20</f>
        <v>0</v>
      </c>
      <c r="TMX52" s="39">
        <f>Time!TMX20</f>
        <v>0</v>
      </c>
      <c r="TMY52" s="39">
        <f>Time!TMY20</f>
        <v>0</v>
      </c>
      <c r="TMZ52" s="39">
        <f>Time!TMZ20</f>
        <v>0</v>
      </c>
      <c r="TNA52" s="39">
        <f>Time!TNA20</f>
        <v>0</v>
      </c>
      <c r="TNB52" s="39">
        <f>Time!TNB20</f>
        <v>0</v>
      </c>
      <c r="TNC52" s="39">
        <f>Time!TNC20</f>
        <v>0</v>
      </c>
      <c r="TND52" s="39">
        <f>Time!TND20</f>
        <v>0</v>
      </c>
      <c r="TNE52" s="39">
        <f>Time!TNE20</f>
        <v>0</v>
      </c>
      <c r="TNF52" s="39">
        <f>Time!TNF20</f>
        <v>0</v>
      </c>
      <c r="TNG52" s="39">
        <f>Time!TNG20</f>
        <v>0</v>
      </c>
      <c r="TNH52" s="39">
        <f>Time!TNH20</f>
        <v>0</v>
      </c>
      <c r="TNI52" s="39">
        <f>Time!TNI20</f>
        <v>0</v>
      </c>
      <c r="TNJ52" s="39">
        <f>Time!TNJ20</f>
        <v>0</v>
      </c>
      <c r="TNK52" s="39">
        <f>Time!TNK20</f>
        <v>0</v>
      </c>
      <c r="TNL52" s="39">
        <f>Time!TNL20</f>
        <v>0</v>
      </c>
      <c r="TNM52" s="39">
        <f>Time!TNM20</f>
        <v>0</v>
      </c>
      <c r="TNN52" s="39">
        <f>Time!TNN20</f>
        <v>0</v>
      </c>
      <c r="TNO52" s="39">
        <f>Time!TNO20</f>
        <v>0</v>
      </c>
      <c r="TNP52" s="39">
        <f>Time!TNP20</f>
        <v>0</v>
      </c>
      <c r="TNQ52" s="39">
        <f>Time!TNQ20</f>
        <v>0</v>
      </c>
      <c r="TNR52" s="39">
        <f>Time!TNR20</f>
        <v>0</v>
      </c>
      <c r="TNS52" s="39">
        <f>Time!TNS20</f>
        <v>0</v>
      </c>
      <c r="TNT52" s="39">
        <f>Time!TNT20</f>
        <v>0</v>
      </c>
      <c r="TNU52" s="39">
        <f>Time!TNU20</f>
        <v>0</v>
      </c>
      <c r="TNV52" s="39">
        <f>Time!TNV20</f>
        <v>0</v>
      </c>
      <c r="TNW52" s="39">
        <f>Time!TNW20</f>
        <v>0</v>
      </c>
      <c r="TNX52" s="39">
        <f>Time!TNX20</f>
        <v>0</v>
      </c>
      <c r="TNY52" s="39">
        <f>Time!TNY20</f>
        <v>0</v>
      </c>
      <c r="TNZ52" s="39">
        <f>Time!TNZ20</f>
        <v>0</v>
      </c>
      <c r="TOA52" s="39">
        <f>Time!TOA20</f>
        <v>0</v>
      </c>
      <c r="TOB52" s="39">
        <f>Time!TOB20</f>
        <v>0</v>
      </c>
      <c r="TOC52" s="39">
        <f>Time!TOC20</f>
        <v>0</v>
      </c>
      <c r="TOD52" s="39">
        <f>Time!TOD20</f>
        <v>0</v>
      </c>
      <c r="TOE52" s="39">
        <f>Time!TOE20</f>
        <v>0</v>
      </c>
      <c r="TOF52" s="39">
        <f>Time!TOF20</f>
        <v>0</v>
      </c>
      <c r="TOG52" s="39">
        <f>Time!TOG20</f>
        <v>0</v>
      </c>
      <c r="TOH52" s="39">
        <f>Time!TOH20</f>
        <v>0</v>
      </c>
      <c r="TOI52" s="39">
        <f>Time!TOI20</f>
        <v>0</v>
      </c>
      <c r="TOJ52" s="39">
        <f>Time!TOJ20</f>
        <v>0</v>
      </c>
      <c r="TOK52" s="39">
        <f>Time!TOK20</f>
        <v>0</v>
      </c>
      <c r="TOL52" s="39">
        <f>Time!TOL20</f>
        <v>0</v>
      </c>
      <c r="TOM52" s="39">
        <f>Time!TOM20</f>
        <v>0</v>
      </c>
      <c r="TON52" s="39">
        <f>Time!TON20</f>
        <v>0</v>
      </c>
      <c r="TOO52" s="39">
        <f>Time!TOO20</f>
        <v>0</v>
      </c>
      <c r="TOP52" s="39">
        <f>Time!TOP20</f>
        <v>0</v>
      </c>
      <c r="TOQ52" s="39">
        <f>Time!TOQ20</f>
        <v>0</v>
      </c>
      <c r="TOR52" s="39">
        <f>Time!TOR20</f>
        <v>0</v>
      </c>
      <c r="TOS52" s="39">
        <f>Time!TOS20</f>
        <v>0</v>
      </c>
      <c r="TOT52" s="39">
        <f>Time!TOT20</f>
        <v>0</v>
      </c>
      <c r="TOU52" s="39">
        <f>Time!TOU20</f>
        <v>0</v>
      </c>
      <c r="TOV52" s="39">
        <f>Time!TOV20</f>
        <v>0</v>
      </c>
      <c r="TOW52" s="39">
        <f>Time!TOW20</f>
        <v>0</v>
      </c>
      <c r="TOX52" s="39">
        <f>Time!TOX20</f>
        <v>0</v>
      </c>
      <c r="TOY52" s="39">
        <f>Time!TOY20</f>
        <v>0</v>
      </c>
      <c r="TOZ52" s="39">
        <f>Time!TOZ20</f>
        <v>0</v>
      </c>
      <c r="TPA52" s="39">
        <f>Time!TPA20</f>
        <v>0</v>
      </c>
      <c r="TPB52" s="39">
        <f>Time!TPB20</f>
        <v>0</v>
      </c>
      <c r="TPC52" s="39">
        <f>Time!TPC20</f>
        <v>0</v>
      </c>
      <c r="TPD52" s="39">
        <f>Time!TPD20</f>
        <v>0</v>
      </c>
      <c r="TPE52" s="39">
        <f>Time!TPE20</f>
        <v>0</v>
      </c>
      <c r="TPF52" s="39">
        <f>Time!TPF20</f>
        <v>0</v>
      </c>
      <c r="TPG52" s="39">
        <f>Time!TPG20</f>
        <v>0</v>
      </c>
      <c r="TPH52" s="39">
        <f>Time!TPH20</f>
        <v>0</v>
      </c>
      <c r="TPI52" s="39">
        <f>Time!TPI20</f>
        <v>0</v>
      </c>
      <c r="TPJ52" s="39">
        <f>Time!TPJ20</f>
        <v>0</v>
      </c>
      <c r="TPK52" s="39">
        <f>Time!TPK20</f>
        <v>0</v>
      </c>
      <c r="TPL52" s="39">
        <f>Time!TPL20</f>
        <v>0</v>
      </c>
      <c r="TPM52" s="39">
        <f>Time!TPM20</f>
        <v>0</v>
      </c>
      <c r="TPN52" s="39">
        <f>Time!TPN20</f>
        <v>0</v>
      </c>
      <c r="TPO52" s="39">
        <f>Time!TPO20</f>
        <v>0</v>
      </c>
      <c r="TPP52" s="39">
        <f>Time!TPP20</f>
        <v>0</v>
      </c>
      <c r="TPQ52" s="39">
        <f>Time!TPQ20</f>
        <v>0</v>
      </c>
      <c r="TPR52" s="39">
        <f>Time!TPR20</f>
        <v>0</v>
      </c>
      <c r="TPS52" s="39">
        <f>Time!TPS20</f>
        <v>0</v>
      </c>
      <c r="TPT52" s="39">
        <f>Time!TPT20</f>
        <v>0</v>
      </c>
      <c r="TPU52" s="39">
        <f>Time!TPU20</f>
        <v>0</v>
      </c>
      <c r="TPV52" s="39">
        <f>Time!TPV20</f>
        <v>0</v>
      </c>
      <c r="TPW52" s="39">
        <f>Time!TPW20</f>
        <v>0</v>
      </c>
      <c r="TPX52" s="39">
        <f>Time!TPX20</f>
        <v>0</v>
      </c>
      <c r="TPY52" s="39">
        <f>Time!TPY20</f>
        <v>0</v>
      </c>
      <c r="TPZ52" s="39">
        <f>Time!TPZ20</f>
        <v>0</v>
      </c>
      <c r="TQA52" s="39">
        <f>Time!TQA20</f>
        <v>0</v>
      </c>
      <c r="TQB52" s="39">
        <f>Time!TQB20</f>
        <v>0</v>
      </c>
      <c r="TQC52" s="39">
        <f>Time!TQC20</f>
        <v>0</v>
      </c>
      <c r="TQD52" s="39">
        <f>Time!TQD20</f>
        <v>0</v>
      </c>
      <c r="TQE52" s="39">
        <f>Time!TQE20</f>
        <v>0</v>
      </c>
      <c r="TQF52" s="39">
        <f>Time!TQF20</f>
        <v>0</v>
      </c>
      <c r="TQG52" s="39">
        <f>Time!TQG20</f>
        <v>0</v>
      </c>
      <c r="TQH52" s="39">
        <f>Time!TQH20</f>
        <v>0</v>
      </c>
      <c r="TQI52" s="39">
        <f>Time!TQI20</f>
        <v>0</v>
      </c>
      <c r="TQJ52" s="39">
        <f>Time!TQJ20</f>
        <v>0</v>
      </c>
      <c r="TQK52" s="39">
        <f>Time!TQK20</f>
        <v>0</v>
      </c>
      <c r="TQL52" s="39">
        <f>Time!TQL20</f>
        <v>0</v>
      </c>
      <c r="TQM52" s="39">
        <f>Time!TQM20</f>
        <v>0</v>
      </c>
      <c r="TQN52" s="39">
        <f>Time!TQN20</f>
        <v>0</v>
      </c>
      <c r="TQO52" s="39">
        <f>Time!TQO20</f>
        <v>0</v>
      </c>
      <c r="TQP52" s="39">
        <f>Time!TQP20</f>
        <v>0</v>
      </c>
      <c r="TQQ52" s="39">
        <f>Time!TQQ20</f>
        <v>0</v>
      </c>
      <c r="TQR52" s="39">
        <f>Time!TQR20</f>
        <v>0</v>
      </c>
      <c r="TQS52" s="39">
        <f>Time!TQS20</f>
        <v>0</v>
      </c>
      <c r="TQT52" s="39">
        <f>Time!TQT20</f>
        <v>0</v>
      </c>
      <c r="TQU52" s="39">
        <f>Time!TQU20</f>
        <v>0</v>
      </c>
      <c r="TQV52" s="39">
        <f>Time!TQV20</f>
        <v>0</v>
      </c>
      <c r="TQW52" s="39">
        <f>Time!TQW20</f>
        <v>0</v>
      </c>
      <c r="TQX52" s="39">
        <f>Time!TQX20</f>
        <v>0</v>
      </c>
      <c r="TQY52" s="39">
        <f>Time!TQY20</f>
        <v>0</v>
      </c>
      <c r="TQZ52" s="39">
        <f>Time!TQZ20</f>
        <v>0</v>
      </c>
      <c r="TRA52" s="39">
        <f>Time!TRA20</f>
        <v>0</v>
      </c>
      <c r="TRB52" s="39">
        <f>Time!TRB20</f>
        <v>0</v>
      </c>
      <c r="TRC52" s="39">
        <f>Time!TRC20</f>
        <v>0</v>
      </c>
      <c r="TRD52" s="39">
        <f>Time!TRD20</f>
        <v>0</v>
      </c>
      <c r="TRE52" s="39">
        <f>Time!TRE20</f>
        <v>0</v>
      </c>
      <c r="TRF52" s="39">
        <f>Time!TRF20</f>
        <v>0</v>
      </c>
      <c r="TRG52" s="39">
        <f>Time!TRG20</f>
        <v>0</v>
      </c>
      <c r="TRH52" s="39">
        <f>Time!TRH20</f>
        <v>0</v>
      </c>
      <c r="TRI52" s="39">
        <f>Time!TRI20</f>
        <v>0</v>
      </c>
      <c r="TRJ52" s="39">
        <f>Time!TRJ20</f>
        <v>0</v>
      </c>
      <c r="TRK52" s="39">
        <f>Time!TRK20</f>
        <v>0</v>
      </c>
      <c r="TRL52" s="39">
        <f>Time!TRL20</f>
        <v>0</v>
      </c>
      <c r="TRM52" s="39">
        <f>Time!TRM20</f>
        <v>0</v>
      </c>
      <c r="TRN52" s="39">
        <f>Time!TRN20</f>
        <v>0</v>
      </c>
      <c r="TRO52" s="39">
        <f>Time!TRO20</f>
        <v>0</v>
      </c>
      <c r="TRP52" s="39">
        <f>Time!TRP20</f>
        <v>0</v>
      </c>
      <c r="TRQ52" s="39">
        <f>Time!TRQ20</f>
        <v>0</v>
      </c>
      <c r="TRR52" s="39">
        <f>Time!TRR20</f>
        <v>0</v>
      </c>
      <c r="TRS52" s="39">
        <f>Time!TRS20</f>
        <v>0</v>
      </c>
      <c r="TRT52" s="39">
        <f>Time!TRT20</f>
        <v>0</v>
      </c>
      <c r="TRU52" s="39">
        <f>Time!TRU20</f>
        <v>0</v>
      </c>
      <c r="TRV52" s="39">
        <f>Time!TRV20</f>
        <v>0</v>
      </c>
      <c r="TRW52" s="39">
        <f>Time!TRW20</f>
        <v>0</v>
      </c>
      <c r="TRX52" s="39">
        <f>Time!TRX20</f>
        <v>0</v>
      </c>
      <c r="TRY52" s="39">
        <f>Time!TRY20</f>
        <v>0</v>
      </c>
      <c r="TRZ52" s="39">
        <f>Time!TRZ20</f>
        <v>0</v>
      </c>
      <c r="TSA52" s="39">
        <f>Time!TSA20</f>
        <v>0</v>
      </c>
      <c r="TSB52" s="39">
        <f>Time!TSB20</f>
        <v>0</v>
      </c>
      <c r="TSC52" s="39">
        <f>Time!TSC20</f>
        <v>0</v>
      </c>
      <c r="TSD52" s="39">
        <f>Time!TSD20</f>
        <v>0</v>
      </c>
      <c r="TSE52" s="39">
        <f>Time!TSE20</f>
        <v>0</v>
      </c>
      <c r="TSF52" s="39">
        <f>Time!TSF20</f>
        <v>0</v>
      </c>
      <c r="TSG52" s="39">
        <f>Time!TSG20</f>
        <v>0</v>
      </c>
      <c r="TSH52" s="39">
        <f>Time!TSH20</f>
        <v>0</v>
      </c>
      <c r="TSI52" s="39">
        <f>Time!TSI20</f>
        <v>0</v>
      </c>
      <c r="TSJ52" s="39">
        <f>Time!TSJ20</f>
        <v>0</v>
      </c>
      <c r="TSK52" s="39">
        <f>Time!TSK20</f>
        <v>0</v>
      </c>
      <c r="TSL52" s="39">
        <f>Time!TSL20</f>
        <v>0</v>
      </c>
      <c r="TSM52" s="39">
        <f>Time!TSM20</f>
        <v>0</v>
      </c>
      <c r="TSN52" s="39">
        <f>Time!TSN20</f>
        <v>0</v>
      </c>
      <c r="TSO52" s="39">
        <f>Time!TSO20</f>
        <v>0</v>
      </c>
      <c r="TSP52" s="39">
        <f>Time!TSP20</f>
        <v>0</v>
      </c>
      <c r="TSQ52" s="39">
        <f>Time!TSQ20</f>
        <v>0</v>
      </c>
      <c r="TSR52" s="39">
        <f>Time!TSR20</f>
        <v>0</v>
      </c>
      <c r="TSS52" s="39">
        <f>Time!TSS20</f>
        <v>0</v>
      </c>
      <c r="TST52" s="39">
        <f>Time!TST20</f>
        <v>0</v>
      </c>
      <c r="TSU52" s="39">
        <f>Time!TSU20</f>
        <v>0</v>
      </c>
      <c r="TSV52" s="39">
        <f>Time!TSV20</f>
        <v>0</v>
      </c>
      <c r="TSW52" s="39">
        <f>Time!TSW20</f>
        <v>0</v>
      </c>
      <c r="TSX52" s="39">
        <f>Time!TSX20</f>
        <v>0</v>
      </c>
      <c r="TSY52" s="39">
        <f>Time!TSY20</f>
        <v>0</v>
      </c>
      <c r="TSZ52" s="39">
        <f>Time!TSZ20</f>
        <v>0</v>
      </c>
      <c r="TTA52" s="39">
        <f>Time!TTA20</f>
        <v>0</v>
      </c>
      <c r="TTB52" s="39">
        <f>Time!TTB20</f>
        <v>0</v>
      </c>
      <c r="TTC52" s="39">
        <f>Time!TTC20</f>
        <v>0</v>
      </c>
      <c r="TTD52" s="39">
        <f>Time!TTD20</f>
        <v>0</v>
      </c>
      <c r="TTE52" s="39">
        <f>Time!TTE20</f>
        <v>0</v>
      </c>
      <c r="TTF52" s="39">
        <f>Time!TTF20</f>
        <v>0</v>
      </c>
      <c r="TTG52" s="39">
        <f>Time!TTG20</f>
        <v>0</v>
      </c>
      <c r="TTH52" s="39">
        <f>Time!TTH20</f>
        <v>0</v>
      </c>
      <c r="TTI52" s="39">
        <f>Time!TTI20</f>
        <v>0</v>
      </c>
      <c r="TTJ52" s="39">
        <f>Time!TTJ20</f>
        <v>0</v>
      </c>
      <c r="TTK52" s="39">
        <f>Time!TTK20</f>
        <v>0</v>
      </c>
      <c r="TTL52" s="39">
        <f>Time!TTL20</f>
        <v>0</v>
      </c>
      <c r="TTM52" s="39">
        <f>Time!TTM20</f>
        <v>0</v>
      </c>
      <c r="TTN52" s="39">
        <f>Time!TTN20</f>
        <v>0</v>
      </c>
      <c r="TTO52" s="39">
        <f>Time!TTO20</f>
        <v>0</v>
      </c>
      <c r="TTP52" s="39">
        <f>Time!TTP20</f>
        <v>0</v>
      </c>
      <c r="TTQ52" s="39">
        <f>Time!TTQ20</f>
        <v>0</v>
      </c>
      <c r="TTR52" s="39">
        <f>Time!TTR20</f>
        <v>0</v>
      </c>
      <c r="TTS52" s="39">
        <f>Time!TTS20</f>
        <v>0</v>
      </c>
      <c r="TTT52" s="39">
        <f>Time!TTT20</f>
        <v>0</v>
      </c>
      <c r="TTU52" s="39">
        <f>Time!TTU20</f>
        <v>0</v>
      </c>
      <c r="TTV52" s="39">
        <f>Time!TTV20</f>
        <v>0</v>
      </c>
      <c r="TTW52" s="39">
        <f>Time!TTW20</f>
        <v>0</v>
      </c>
      <c r="TTX52" s="39">
        <f>Time!TTX20</f>
        <v>0</v>
      </c>
      <c r="TTY52" s="39">
        <f>Time!TTY20</f>
        <v>0</v>
      </c>
      <c r="TTZ52" s="39">
        <f>Time!TTZ20</f>
        <v>0</v>
      </c>
      <c r="TUA52" s="39">
        <f>Time!TUA20</f>
        <v>0</v>
      </c>
      <c r="TUB52" s="39">
        <f>Time!TUB20</f>
        <v>0</v>
      </c>
      <c r="TUC52" s="39">
        <f>Time!TUC20</f>
        <v>0</v>
      </c>
      <c r="TUD52" s="39">
        <f>Time!TUD20</f>
        <v>0</v>
      </c>
      <c r="TUE52" s="39">
        <f>Time!TUE20</f>
        <v>0</v>
      </c>
      <c r="TUF52" s="39">
        <f>Time!TUF20</f>
        <v>0</v>
      </c>
      <c r="TUG52" s="39">
        <f>Time!TUG20</f>
        <v>0</v>
      </c>
      <c r="TUH52" s="39">
        <f>Time!TUH20</f>
        <v>0</v>
      </c>
      <c r="TUI52" s="39">
        <f>Time!TUI20</f>
        <v>0</v>
      </c>
      <c r="TUJ52" s="39">
        <f>Time!TUJ20</f>
        <v>0</v>
      </c>
      <c r="TUK52" s="39">
        <f>Time!TUK20</f>
        <v>0</v>
      </c>
      <c r="TUL52" s="39">
        <f>Time!TUL20</f>
        <v>0</v>
      </c>
      <c r="TUM52" s="39">
        <f>Time!TUM20</f>
        <v>0</v>
      </c>
      <c r="TUN52" s="39">
        <f>Time!TUN20</f>
        <v>0</v>
      </c>
      <c r="TUO52" s="39">
        <f>Time!TUO20</f>
        <v>0</v>
      </c>
      <c r="TUP52" s="39">
        <f>Time!TUP20</f>
        <v>0</v>
      </c>
      <c r="TUQ52" s="39">
        <f>Time!TUQ20</f>
        <v>0</v>
      </c>
      <c r="TUR52" s="39">
        <f>Time!TUR20</f>
        <v>0</v>
      </c>
      <c r="TUS52" s="39">
        <f>Time!TUS20</f>
        <v>0</v>
      </c>
      <c r="TUT52" s="39">
        <f>Time!TUT20</f>
        <v>0</v>
      </c>
      <c r="TUU52" s="39">
        <f>Time!TUU20</f>
        <v>0</v>
      </c>
      <c r="TUV52" s="39">
        <f>Time!TUV20</f>
        <v>0</v>
      </c>
      <c r="TUW52" s="39">
        <f>Time!TUW20</f>
        <v>0</v>
      </c>
      <c r="TUX52" s="39">
        <f>Time!TUX20</f>
        <v>0</v>
      </c>
      <c r="TUY52" s="39">
        <f>Time!TUY20</f>
        <v>0</v>
      </c>
      <c r="TUZ52" s="39">
        <f>Time!TUZ20</f>
        <v>0</v>
      </c>
      <c r="TVA52" s="39">
        <f>Time!TVA20</f>
        <v>0</v>
      </c>
      <c r="TVB52" s="39">
        <f>Time!TVB20</f>
        <v>0</v>
      </c>
      <c r="TVC52" s="39">
        <f>Time!TVC20</f>
        <v>0</v>
      </c>
      <c r="TVD52" s="39">
        <f>Time!TVD20</f>
        <v>0</v>
      </c>
      <c r="TVE52" s="39">
        <f>Time!TVE20</f>
        <v>0</v>
      </c>
      <c r="TVF52" s="39">
        <f>Time!TVF20</f>
        <v>0</v>
      </c>
      <c r="TVG52" s="39">
        <f>Time!TVG20</f>
        <v>0</v>
      </c>
      <c r="TVH52" s="39">
        <f>Time!TVH20</f>
        <v>0</v>
      </c>
      <c r="TVI52" s="39">
        <f>Time!TVI20</f>
        <v>0</v>
      </c>
      <c r="TVJ52" s="39">
        <f>Time!TVJ20</f>
        <v>0</v>
      </c>
      <c r="TVK52" s="39">
        <f>Time!TVK20</f>
        <v>0</v>
      </c>
      <c r="TVL52" s="39">
        <f>Time!TVL20</f>
        <v>0</v>
      </c>
      <c r="TVM52" s="39">
        <f>Time!TVM20</f>
        <v>0</v>
      </c>
      <c r="TVN52" s="39">
        <f>Time!TVN20</f>
        <v>0</v>
      </c>
      <c r="TVO52" s="39">
        <f>Time!TVO20</f>
        <v>0</v>
      </c>
      <c r="TVP52" s="39">
        <f>Time!TVP20</f>
        <v>0</v>
      </c>
      <c r="TVQ52" s="39">
        <f>Time!TVQ20</f>
        <v>0</v>
      </c>
      <c r="TVR52" s="39">
        <f>Time!TVR20</f>
        <v>0</v>
      </c>
      <c r="TVS52" s="39">
        <f>Time!TVS20</f>
        <v>0</v>
      </c>
      <c r="TVT52" s="39">
        <f>Time!TVT20</f>
        <v>0</v>
      </c>
      <c r="TVU52" s="39">
        <f>Time!TVU20</f>
        <v>0</v>
      </c>
      <c r="TVV52" s="39">
        <f>Time!TVV20</f>
        <v>0</v>
      </c>
      <c r="TVW52" s="39">
        <f>Time!TVW20</f>
        <v>0</v>
      </c>
      <c r="TVX52" s="39">
        <f>Time!TVX20</f>
        <v>0</v>
      </c>
      <c r="TVY52" s="39">
        <f>Time!TVY20</f>
        <v>0</v>
      </c>
      <c r="TVZ52" s="39">
        <f>Time!TVZ20</f>
        <v>0</v>
      </c>
      <c r="TWA52" s="39">
        <f>Time!TWA20</f>
        <v>0</v>
      </c>
      <c r="TWB52" s="39">
        <f>Time!TWB20</f>
        <v>0</v>
      </c>
      <c r="TWC52" s="39">
        <f>Time!TWC20</f>
        <v>0</v>
      </c>
      <c r="TWD52" s="39">
        <f>Time!TWD20</f>
        <v>0</v>
      </c>
      <c r="TWE52" s="39">
        <f>Time!TWE20</f>
        <v>0</v>
      </c>
      <c r="TWF52" s="39">
        <f>Time!TWF20</f>
        <v>0</v>
      </c>
      <c r="TWG52" s="39">
        <f>Time!TWG20</f>
        <v>0</v>
      </c>
      <c r="TWH52" s="39">
        <f>Time!TWH20</f>
        <v>0</v>
      </c>
      <c r="TWI52" s="39">
        <f>Time!TWI20</f>
        <v>0</v>
      </c>
      <c r="TWJ52" s="39">
        <f>Time!TWJ20</f>
        <v>0</v>
      </c>
      <c r="TWK52" s="39">
        <f>Time!TWK20</f>
        <v>0</v>
      </c>
      <c r="TWL52" s="39">
        <f>Time!TWL20</f>
        <v>0</v>
      </c>
      <c r="TWM52" s="39">
        <f>Time!TWM20</f>
        <v>0</v>
      </c>
      <c r="TWN52" s="39">
        <f>Time!TWN20</f>
        <v>0</v>
      </c>
      <c r="TWO52" s="39">
        <f>Time!TWO20</f>
        <v>0</v>
      </c>
      <c r="TWP52" s="39">
        <f>Time!TWP20</f>
        <v>0</v>
      </c>
      <c r="TWQ52" s="39">
        <f>Time!TWQ20</f>
        <v>0</v>
      </c>
      <c r="TWR52" s="39">
        <f>Time!TWR20</f>
        <v>0</v>
      </c>
      <c r="TWS52" s="39">
        <f>Time!TWS20</f>
        <v>0</v>
      </c>
      <c r="TWT52" s="39">
        <f>Time!TWT20</f>
        <v>0</v>
      </c>
      <c r="TWU52" s="39">
        <f>Time!TWU20</f>
        <v>0</v>
      </c>
      <c r="TWV52" s="39">
        <f>Time!TWV20</f>
        <v>0</v>
      </c>
      <c r="TWW52" s="39">
        <f>Time!TWW20</f>
        <v>0</v>
      </c>
      <c r="TWX52" s="39">
        <f>Time!TWX20</f>
        <v>0</v>
      </c>
      <c r="TWY52" s="39">
        <f>Time!TWY20</f>
        <v>0</v>
      </c>
      <c r="TWZ52" s="39">
        <f>Time!TWZ20</f>
        <v>0</v>
      </c>
      <c r="TXA52" s="39">
        <f>Time!TXA20</f>
        <v>0</v>
      </c>
      <c r="TXB52" s="39">
        <f>Time!TXB20</f>
        <v>0</v>
      </c>
      <c r="TXC52" s="39">
        <f>Time!TXC20</f>
        <v>0</v>
      </c>
      <c r="TXD52" s="39">
        <f>Time!TXD20</f>
        <v>0</v>
      </c>
      <c r="TXE52" s="39">
        <f>Time!TXE20</f>
        <v>0</v>
      </c>
      <c r="TXF52" s="39">
        <f>Time!TXF20</f>
        <v>0</v>
      </c>
      <c r="TXG52" s="39">
        <f>Time!TXG20</f>
        <v>0</v>
      </c>
      <c r="TXH52" s="39">
        <f>Time!TXH20</f>
        <v>0</v>
      </c>
      <c r="TXI52" s="39">
        <f>Time!TXI20</f>
        <v>0</v>
      </c>
      <c r="TXJ52" s="39">
        <f>Time!TXJ20</f>
        <v>0</v>
      </c>
      <c r="TXK52" s="39">
        <f>Time!TXK20</f>
        <v>0</v>
      </c>
      <c r="TXL52" s="39">
        <f>Time!TXL20</f>
        <v>0</v>
      </c>
      <c r="TXM52" s="39">
        <f>Time!TXM20</f>
        <v>0</v>
      </c>
      <c r="TXN52" s="39">
        <f>Time!TXN20</f>
        <v>0</v>
      </c>
      <c r="TXO52" s="39">
        <f>Time!TXO20</f>
        <v>0</v>
      </c>
      <c r="TXP52" s="39">
        <f>Time!TXP20</f>
        <v>0</v>
      </c>
      <c r="TXQ52" s="39">
        <f>Time!TXQ20</f>
        <v>0</v>
      </c>
      <c r="TXR52" s="39">
        <f>Time!TXR20</f>
        <v>0</v>
      </c>
      <c r="TXS52" s="39">
        <f>Time!TXS20</f>
        <v>0</v>
      </c>
      <c r="TXT52" s="39">
        <f>Time!TXT20</f>
        <v>0</v>
      </c>
      <c r="TXU52" s="39">
        <f>Time!TXU20</f>
        <v>0</v>
      </c>
      <c r="TXV52" s="39">
        <f>Time!TXV20</f>
        <v>0</v>
      </c>
      <c r="TXW52" s="39">
        <f>Time!TXW20</f>
        <v>0</v>
      </c>
      <c r="TXX52" s="39">
        <f>Time!TXX20</f>
        <v>0</v>
      </c>
      <c r="TXY52" s="39">
        <f>Time!TXY20</f>
        <v>0</v>
      </c>
      <c r="TXZ52" s="39">
        <f>Time!TXZ20</f>
        <v>0</v>
      </c>
      <c r="TYA52" s="39">
        <f>Time!TYA20</f>
        <v>0</v>
      </c>
      <c r="TYB52" s="39">
        <f>Time!TYB20</f>
        <v>0</v>
      </c>
      <c r="TYC52" s="39">
        <f>Time!TYC20</f>
        <v>0</v>
      </c>
      <c r="TYD52" s="39">
        <f>Time!TYD20</f>
        <v>0</v>
      </c>
      <c r="TYE52" s="39">
        <f>Time!TYE20</f>
        <v>0</v>
      </c>
      <c r="TYF52" s="39">
        <f>Time!TYF20</f>
        <v>0</v>
      </c>
      <c r="TYG52" s="39">
        <f>Time!TYG20</f>
        <v>0</v>
      </c>
      <c r="TYH52" s="39">
        <f>Time!TYH20</f>
        <v>0</v>
      </c>
      <c r="TYI52" s="39">
        <f>Time!TYI20</f>
        <v>0</v>
      </c>
      <c r="TYJ52" s="39">
        <f>Time!TYJ20</f>
        <v>0</v>
      </c>
      <c r="TYK52" s="39">
        <f>Time!TYK20</f>
        <v>0</v>
      </c>
      <c r="TYL52" s="39">
        <f>Time!TYL20</f>
        <v>0</v>
      </c>
      <c r="TYM52" s="39">
        <f>Time!TYM20</f>
        <v>0</v>
      </c>
      <c r="TYN52" s="39">
        <f>Time!TYN20</f>
        <v>0</v>
      </c>
      <c r="TYO52" s="39">
        <f>Time!TYO20</f>
        <v>0</v>
      </c>
      <c r="TYP52" s="39">
        <f>Time!TYP20</f>
        <v>0</v>
      </c>
      <c r="TYQ52" s="39">
        <f>Time!TYQ20</f>
        <v>0</v>
      </c>
      <c r="TYR52" s="39">
        <f>Time!TYR20</f>
        <v>0</v>
      </c>
      <c r="TYS52" s="39">
        <f>Time!TYS20</f>
        <v>0</v>
      </c>
      <c r="TYT52" s="39">
        <f>Time!TYT20</f>
        <v>0</v>
      </c>
      <c r="TYU52" s="39">
        <f>Time!TYU20</f>
        <v>0</v>
      </c>
      <c r="TYV52" s="39">
        <f>Time!TYV20</f>
        <v>0</v>
      </c>
      <c r="TYW52" s="39">
        <f>Time!TYW20</f>
        <v>0</v>
      </c>
      <c r="TYX52" s="39">
        <f>Time!TYX20</f>
        <v>0</v>
      </c>
      <c r="TYY52" s="39">
        <f>Time!TYY20</f>
        <v>0</v>
      </c>
      <c r="TYZ52" s="39">
        <f>Time!TYZ20</f>
        <v>0</v>
      </c>
      <c r="TZA52" s="39">
        <f>Time!TZA20</f>
        <v>0</v>
      </c>
      <c r="TZB52" s="39">
        <f>Time!TZB20</f>
        <v>0</v>
      </c>
      <c r="TZC52" s="39">
        <f>Time!TZC20</f>
        <v>0</v>
      </c>
      <c r="TZD52" s="39">
        <f>Time!TZD20</f>
        <v>0</v>
      </c>
      <c r="TZE52" s="39">
        <f>Time!TZE20</f>
        <v>0</v>
      </c>
      <c r="TZF52" s="39">
        <f>Time!TZF20</f>
        <v>0</v>
      </c>
      <c r="TZG52" s="39">
        <f>Time!TZG20</f>
        <v>0</v>
      </c>
      <c r="TZH52" s="39">
        <f>Time!TZH20</f>
        <v>0</v>
      </c>
      <c r="TZI52" s="39">
        <f>Time!TZI20</f>
        <v>0</v>
      </c>
      <c r="TZJ52" s="39">
        <f>Time!TZJ20</f>
        <v>0</v>
      </c>
      <c r="TZK52" s="39">
        <f>Time!TZK20</f>
        <v>0</v>
      </c>
      <c r="TZL52" s="39">
        <f>Time!TZL20</f>
        <v>0</v>
      </c>
      <c r="TZM52" s="39">
        <f>Time!TZM20</f>
        <v>0</v>
      </c>
      <c r="TZN52" s="39">
        <f>Time!TZN20</f>
        <v>0</v>
      </c>
      <c r="TZO52" s="39">
        <f>Time!TZO20</f>
        <v>0</v>
      </c>
      <c r="TZP52" s="39">
        <f>Time!TZP20</f>
        <v>0</v>
      </c>
      <c r="TZQ52" s="39">
        <f>Time!TZQ20</f>
        <v>0</v>
      </c>
      <c r="TZR52" s="39">
        <f>Time!TZR20</f>
        <v>0</v>
      </c>
      <c r="TZS52" s="39">
        <f>Time!TZS20</f>
        <v>0</v>
      </c>
      <c r="TZT52" s="39">
        <f>Time!TZT20</f>
        <v>0</v>
      </c>
      <c r="TZU52" s="39">
        <f>Time!TZU20</f>
        <v>0</v>
      </c>
      <c r="TZV52" s="39">
        <f>Time!TZV20</f>
        <v>0</v>
      </c>
      <c r="TZW52" s="39">
        <f>Time!TZW20</f>
        <v>0</v>
      </c>
      <c r="TZX52" s="39">
        <f>Time!TZX20</f>
        <v>0</v>
      </c>
      <c r="TZY52" s="39">
        <f>Time!TZY20</f>
        <v>0</v>
      </c>
      <c r="TZZ52" s="39">
        <f>Time!TZZ20</f>
        <v>0</v>
      </c>
      <c r="UAA52" s="39">
        <f>Time!UAA20</f>
        <v>0</v>
      </c>
      <c r="UAB52" s="39">
        <f>Time!UAB20</f>
        <v>0</v>
      </c>
      <c r="UAC52" s="39">
        <f>Time!UAC20</f>
        <v>0</v>
      </c>
      <c r="UAD52" s="39">
        <f>Time!UAD20</f>
        <v>0</v>
      </c>
      <c r="UAE52" s="39">
        <f>Time!UAE20</f>
        <v>0</v>
      </c>
      <c r="UAF52" s="39">
        <f>Time!UAF20</f>
        <v>0</v>
      </c>
      <c r="UAG52" s="39">
        <f>Time!UAG20</f>
        <v>0</v>
      </c>
      <c r="UAH52" s="39">
        <f>Time!UAH20</f>
        <v>0</v>
      </c>
      <c r="UAI52" s="39">
        <f>Time!UAI20</f>
        <v>0</v>
      </c>
      <c r="UAJ52" s="39">
        <f>Time!UAJ20</f>
        <v>0</v>
      </c>
      <c r="UAK52" s="39">
        <f>Time!UAK20</f>
        <v>0</v>
      </c>
      <c r="UAL52" s="39">
        <f>Time!UAL20</f>
        <v>0</v>
      </c>
      <c r="UAM52" s="39">
        <f>Time!UAM20</f>
        <v>0</v>
      </c>
      <c r="UAN52" s="39">
        <f>Time!UAN20</f>
        <v>0</v>
      </c>
      <c r="UAO52" s="39">
        <f>Time!UAO20</f>
        <v>0</v>
      </c>
      <c r="UAP52" s="39">
        <f>Time!UAP20</f>
        <v>0</v>
      </c>
      <c r="UAQ52" s="39">
        <f>Time!UAQ20</f>
        <v>0</v>
      </c>
      <c r="UAR52" s="39">
        <f>Time!UAR20</f>
        <v>0</v>
      </c>
      <c r="UAS52" s="39">
        <f>Time!UAS20</f>
        <v>0</v>
      </c>
      <c r="UAT52" s="39">
        <f>Time!UAT20</f>
        <v>0</v>
      </c>
      <c r="UAU52" s="39">
        <f>Time!UAU20</f>
        <v>0</v>
      </c>
      <c r="UAV52" s="39">
        <f>Time!UAV20</f>
        <v>0</v>
      </c>
      <c r="UAW52" s="39">
        <f>Time!UAW20</f>
        <v>0</v>
      </c>
      <c r="UAX52" s="39">
        <f>Time!UAX20</f>
        <v>0</v>
      </c>
      <c r="UAY52" s="39">
        <f>Time!UAY20</f>
        <v>0</v>
      </c>
      <c r="UAZ52" s="39">
        <f>Time!UAZ20</f>
        <v>0</v>
      </c>
      <c r="UBA52" s="39">
        <f>Time!UBA20</f>
        <v>0</v>
      </c>
      <c r="UBB52" s="39">
        <f>Time!UBB20</f>
        <v>0</v>
      </c>
      <c r="UBC52" s="39">
        <f>Time!UBC20</f>
        <v>0</v>
      </c>
      <c r="UBD52" s="39">
        <f>Time!UBD20</f>
        <v>0</v>
      </c>
      <c r="UBE52" s="39">
        <f>Time!UBE20</f>
        <v>0</v>
      </c>
      <c r="UBF52" s="39">
        <f>Time!UBF20</f>
        <v>0</v>
      </c>
      <c r="UBG52" s="39">
        <f>Time!UBG20</f>
        <v>0</v>
      </c>
      <c r="UBH52" s="39">
        <f>Time!UBH20</f>
        <v>0</v>
      </c>
      <c r="UBI52" s="39">
        <f>Time!UBI20</f>
        <v>0</v>
      </c>
      <c r="UBJ52" s="39">
        <f>Time!UBJ20</f>
        <v>0</v>
      </c>
      <c r="UBK52" s="39">
        <f>Time!UBK20</f>
        <v>0</v>
      </c>
      <c r="UBL52" s="39">
        <f>Time!UBL20</f>
        <v>0</v>
      </c>
      <c r="UBM52" s="39">
        <f>Time!UBM20</f>
        <v>0</v>
      </c>
      <c r="UBN52" s="39">
        <f>Time!UBN20</f>
        <v>0</v>
      </c>
      <c r="UBO52" s="39">
        <f>Time!UBO20</f>
        <v>0</v>
      </c>
      <c r="UBP52" s="39">
        <f>Time!UBP20</f>
        <v>0</v>
      </c>
      <c r="UBQ52" s="39">
        <f>Time!UBQ20</f>
        <v>0</v>
      </c>
      <c r="UBR52" s="39">
        <f>Time!UBR20</f>
        <v>0</v>
      </c>
      <c r="UBS52" s="39">
        <f>Time!UBS20</f>
        <v>0</v>
      </c>
      <c r="UBT52" s="39">
        <f>Time!UBT20</f>
        <v>0</v>
      </c>
      <c r="UBU52" s="39">
        <f>Time!UBU20</f>
        <v>0</v>
      </c>
      <c r="UBV52" s="39">
        <f>Time!UBV20</f>
        <v>0</v>
      </c>
      <c r="UBW52" s="39">
        <f>Time!UBW20</f>
        <v>0</v>
      </c>
      <c r="UBX52" s="39">
        <f>Time!UBX20</f>
        <v>0</v>
      </c>
      <c r="UBY52" s="39">
        <f>Time!UBY20</f>
        <v>0</v>
      </c>
      <c r="UBZ52" s="39">
        <f>Time!UBZ20</f>
        <v>0</v>
      </c>
      <c r="UCA52" s="39">
        <f>Time!UCA20</f>
        <v>0</v>
      </c>
      <c r="UCB52" s="39">
        <f>Time!UCB20</f>
        <v>0</v>
      </c>
      <c r="UCC52" s="39">
        <f>Time!UCC20</f>
        <v>0</v>
      </c>
      <c r="UCD52" s="39">
        <f>Time!UCD20</f>
        <v>0</v>
      </c>
      <c r="UCE52" s="39">
        <f>Time!UCE20</f>
        <v>0</v>
      </c>
      <c r="UCF52" s="39">
        <f>Time!UCF20</f>
        <v>0</v>
      </c>
      <c r="UCG52" s="39">
        <f>Time!UCG20</f>
        <v>0</v>
      </c>
      <c r="UCH52" s="39">
        <f>Time!UCH20</f>
        <v>0</v>
      </c>
      <c r="UCI52" s="39">
        <f>Time!UCI20</f>
        <v>0</v>
      </c>
      <c r="UCJ52" s="39">
        <f>Time!UCJ20</f>
        <v>0</v>
      </c>
      <c r="UCK52" s="39">
        <f>Time!UCK20</f>
        <v>0</v>
      </c>
      <c r="UCL52" s="39">
        <f>Time!UCL20</f>
        <v>0</v>
      </c>
      <c r="UCM52" s="39">
        <f>Time!UCM20</f>
        <v>0</v>
      </c>
      <c r="UCN52" s="39">
        <f>Time!UCN20</f>
        <v>0</v>
      </c>
      <c r="UCO52" s="39">
        <f>Time!UCO20</f>
        <v>0</v>
      </c>
      <c r="UCP52" s="39">
        <f>Time!UCP20</f>
        <v>0</v>
      </c>
      <c r="UCQ52" s="39">
        <f>Time!UCQ20</f>
        <v>0</v>
      </c>
      <c r="UCR52" s="39">
        <f>Time!UCR20</f>
        <v>0</v>
      </c>
      <c r="UCS52" s="39">
        <f>Time!UCS20</f>
        <v>0</v>
      </c>
      <c r="UCT52" s="39">
        <f>Time!UCT20</f>
        <v>0</v>
      </c>
      <c r="UCU52" s="39">
        <f>Time!UCU20</f>
        <v>0</v>
      </c>
      <c r="UCV52" s="39">
        <f>Time!UCV20</f>
        <v>0</v>
      </c>
      <c r="UCW52" s="39">
        <f>Time!UCW20</f>
        <v>0</v>
      </c>
      <c r="UCX52" s="39">
        <f>Time!UCX20</f>
        <v>0</v>
      </c>
      <c r="UCY52" s="39">
        <f>Time!UCY20</f>
        <v>0</v>
      </c>
      <c r="UCZ52" s="39">
        <f>Time!UCZ20</f>
        <v>0</v>
      </c>
      <c r="UDA52" s="39">
        <f>Time!UDA20</f>
        <v>0</v>
      </c>
      <c r="UDB52" s="39">
        <f>Time!UDB20</f>
        <v>0</v>
      </c>
      <c r="UDC52" s="39">
        <f>Time!UDC20</f>
        <v>0</v>
      </c>
      <c r="UDD52" s="39">
        <f>Time!UDD20</f>
        <v>0</v>
      </c>
      <c r="UDE52" s="39">
        <f>Time!UDE20</f>
        <v>0</v>
      </c>
      <c r="UDF52" s="39">
        <f>Time!UDF20</f>
        <v>0</v>
      </c>
      <c r="UDG52" s="39">
        <f>Time!UDG20</f>
        <v>0</v>
      </c>
      <c r="UDH52" s="39">
        <f>Time!UDH20</f>
        <v>0</v>
      </c>
      <c r="UDI52" s="39">
        <f>Time!UDI20</f>
        <v>0</v>
      </c>
      <c r="UDJ52" s="39">
        <f>Time!UDJ20</f>
        <v>0</v>
      </c>
      <c r="UDK52" s="39">
        <f>Time!UDK20</f>
        <v>0</v>
      </c>
      <c r="UDL52" s="39">
        <f>Time!UDL20</f>
        <v>0</v>
      </c>
      <c r="UDM52" s="39">
        <f>Time!UDM20</f>
        <v>0</v>
      </c>
      <c r="UDN52" s="39">
        <f>Time!UDN20</f>
        <v>0</v>
      </c>
      <c r="UDO52" s="39">
        <f>Time!UDO20</f>
        <v>0</v>
      </c>
      <c r="UDP52" s="39">
        <f>Time!UDP20</f>
        <v>0</v>
      </c>
      <c r="UDQ52" s="39">
        <f>Time!UDQ20</f>
        <v>0</v>
      </c>
      <c r="UDR52" s="39">
        <f>Time!UDR20</f>
        <v>0</v>
      </c>
      <c r="UDS52" s="39">
        <f>Time!UDS20</f>
        <v>0</v>
      </c>
      <c r="UDT52" s="39">
        <f>Time!UDT20</f>
        <v>0</v>
      </c>
      <c r="UDU52" s="39">
        <f>Time!UDU20</f>
        <v>0</v>
      </c>
      <c r="UDV52" s="39">
        <f>Time!UDV20</f>
        <v>0</v>
      </c>
      <c r="UDW52" s="39">
        <f>Time!UDW20</f>
        <v>0</v>
      </c>
      <c r="UDX52" s="39">
        <f>Time!UDX20</f>
        <v>0</v>
      </c>
      <c r="UDY52" s="39">
        <f>Time!UDY20</f>
        <v>0</v>
      </c>
      <c r="UDZ52" s="39">
        <f>Time!UDZ20</f>
        <v>0</v>
      </c>
      <c r="UEA52" s="39">
        <f>Time!UEA20</f>
        <v>0</v>
      </c>
      <c r="UEB52" s="39">
        <f>Time!UEB20</f>
        <v>0</v>
      </c>
      <c r="UEC52" s="39">
        <f>Time!UEC20</f>
        <v>0</v>
      </c>
      <c r="UED52" s="39">
        <f>Time!UED20</f>
        <v>0</v>
      </c>
      <c r="UEE52" s="39">
        <f>Time!UEE20</f>
        <v>0</v>
      </c>
      <c r="UEF52" s="39">
        <f>Time!UEF20</f>
        <v>0</v>
      </c>
      <c r="UEG52" s="39">
        <f>Time!UEG20</f>
        <v>0</v>
      </c>
      <c r="UEH52" s="39">
        <f>Time!UEH20</f>
        <v>0</v>
      </c>
      <c r="UEI52" s="39">
        <f>Time!UEI20</f>
        <v>0</v>
      </c>
      <c r="UEJ52" s="39">
        <f>Time!UEJ20</f>
        <v>0</v>
      </c>
      <c r="UEK52" s="39">
        <f>Time!UEK20</f>
        <v>0</v>
      </c>
      <c r="UEL52" s="39">
        <f>Time!UEL20</f>
        <v>0</v>
      </c>
      <c r="UEM52" s="39">
        <f>Time!UEM20</f>
        <v>0</v>
      </c>
      <c r="UEN52" s="39">
        <f>Time!UEN20</f>
        <v>0</v>
      </c>
      <c r="UEO52" s="39">
        <f>Time!UEO20</f>
        <v>0</v>
      </c>
      <c r="UEP52" s="39">
        <f>Time!UEP20</f>
        <v>0</v>
      </c>
      <c r="UEQ52" s="39">
        <f>Time!UEQ20</f>
        <v>0</v>
      </c>
      <c r="UER52" s="39">
        <f>Time!UER20</f>
        <v>0</v>
      </c>
      <c r="UES52" s="39">
        <f>Time!UES20</f>
        <v>0</v>
      </c>
      <c r="UET52" s="39">
        <f>Time!UET20</f>
        <v>0</v>
      </c>
      <c r="UEU52" s="39">
        <f>Time!UEU20</f>
        <v>0</v>
      </c>
      <c r="UEV52" s="39">
        <f>Time!UEV20</f>
        <v>0</v>
      </c>
      <c r="UEW52" s="39">
        <f>Time!UEW20</f>
        <v>0</v>
      </c>
      <c r="UEX52" s="39">
        <f>Time!UEX20</f>
        <v>0</v>
      </c>
      <c r="UEY52" s="39">
        <f>Time!UEY20</f>
        <v>0</v>
      </c>
      <c r="UEZ52" s="39">
        <f>Time!UEZ20</f>
        <v>0</v>
      </c>
      <c r="UFA52" s="39">
        <f>Time!UFA20</f>
        <v>0</v>
      </c>
      <c r="UFB52" s="39">
        <f>Time!UFB20</f>
        <v>0</v>
      </c>
      <c r="UFC52" s="39">
        <f>Time!UFC20</f>
        <v>0</v>
      </c>
      <c r="UFD52" s="39">
        <f>Time!UFD20</f>
        <v>0</v>
      </c>
      <c r="UFE52" s="39">
        <f>Time!UFE20</f>
        <v>0</v>
      </c>
      <c r="UFF52" s="39">
        <f>Time!UFF20</f>
        <v>0</v>
      </c>
      <c r="UFG52" s="39">
        <f>Time!UFG20</f>
        <v>0</v>
      </c>
      <c r="UFH52" s="39">
        <f>Time!UFH20</f>
        <v>0</v>
      </c>
      <c r="UFI52" s="39">
        <f>Time!UFI20</f>
        <v>0</v>
      </c>
      <c r="UFJ52" s="39">
        <f>Time!UFJ20</f>
        <v>0</v>
      </c>
      <c r="UFK52" s="39">
        <f>Time!UFK20</f>
        <v>0</v>
      </c>
      <c r="UFL52" s="39">
        <f>Time!UFL20</f>
        <v>0</v>
      </c>
      <c r="UFM52" s="39">
        <f>Time!UFM20</f>
        <v>0</v>
      </c>
      <c r="UFN52" s="39">
        <f>Time!UFN20</f>
        <v>0</v>
      </c>
      <c r="UFO52" s="39">
        <f>Time!UFO20</f>
        <v>0</v>
      </c>
      <c r="UFP52" s="39">
        <f>Time!UFP20</f>
        <v>0</v>
      </c>
      <c r="UFQ52" s="39">
        <f>Time!UFQ20</f>
        <v>0</v>
      </c>
      <c r="UFR52" s="39">
        <f>Time!UFR20</f>
        <v>0</v>
      </c>
      <c r="UFS52" s="39">
        <f>Time!UFS20</f>
        <v>0</v>
      </c>
      <c r="UFT52" s="39">
        <f>Time!UFT20</f>
        <v>0</v>
      </c>
      <c r="UFU52" s="39">
        <f>Time!UFU20</f>
        <v>0</v>
      </c>
      <c r="UFV52" s="39">
        <f>Time!UFV20</f>
        <v>0</v>
      </c>
      <c r="UFW52" s="39">
        <f>Time!UFW20</f>
        <v>0</v>
      </c>
      <c r="UFX52" s="39">
        <f>Time!UFX20</f>
        <v>0</v>
      </c>
      <c r="UFY52" s="39">
        <f>Time!UFY20</f>
        <v>0</v>
      </c>
      <c r="UFZ52" s="39">
        <f>Time!UFZ20</f>
        <v>0</v>
      </c>
      <c r="UGA52" s="39">
        <f>Time!UGA20</f>
        <v>0</v>
      </c>
      <c r="UGB52" s="39">
        <f>Time!UGB20</f>
        <v>0</v>
      </c>
      <c r="UGC52" s="39">
        <f>Time!UGC20</f>
        <v>0</v>
      </c>
      <c r="UGD52" s="39">
        <f>Time!UGD20</f>
        <v>0</v>
      </c>
      <c r="UGE52" s="39">
        <f>Time!UGE20</f>
        <v>0</v>
      </c>
      <c r="UGF52" s="39">
        <f>Time!UGF20</f>
        <v>0</v>
      </c>
      <c r="UGG52" s="39">
        <f>Time!UGG20</f>
        <v>0</v>
      </c>
      <c r="UGH52" s="39">
        <f>Time!UGH20</f>
        <v>0</v>
      </c>
      <c r="UGI52" s="39">
        <f>Time!UGI20</f>
        <v>0</v>
      </c>
      <c r="UGJ52" s="39">
        <f>Time!UGJ20</f>
        <v>0</v>
      </c>
      <c r="UGK52" s="39">
        <f>Time!UGK20</f>
        <v>0</v>
      </c>
      <c r="UGL52" s="39">
        <f>Time!UGL20</f>
        <v>0</v>
      </c>
      <c r="UGM52" s="39">
        <f>Time!UGM20</f>
        <v>0</v>
      </c>
      <c r="UGN52" s="39">
        <f>Time!UGN20</f>
        <v>0</v>
      </c>
      <c r="UGO52" s="39">
        <f>Time!UGO20</f>
        <v>0</v>
      </c>
      <c r="UGP52" s="39">
        <f>Time!UGP20</f>
        <v>0</v>
      </c>
      <c r="UGQ52" s="39">
        <f>Time!UGQ20</f>
        <v>0</v>
      </c>
      <c r="UGR52" s="39">
        <f>Time!UGR20</f>
        <v>0</v>
      </c>
      <c r="UGS52" s="39">
        <f>Time!UGS20</f>
        <v>0</v>
      </c>
      <c r="UGT52" s="39">
        <f>Time!UGT20</f>
        <v>0</v>
      </c>
      <c r="UGU52" s="39">
        <f>Time!UGU20</f>
        <v>0</v>
      </c>
      <c r="UGV52" s="39">
        <f>Time!UGV20</f>
        <v>0</v>
      </c>
      <c r="UGW52" s="39">
        <f>Time!UGW20</f>
        <v>0</v>
      </c>
      <c r="UGX52" s="39">
        <f>Time!UGX20</f>
        <v>0</v>
      </c>
      <c r="UGY52" s="39">
        <f>Time!UGY20</f>
        <v>0</v>
      </c>
      <c r="UGZ52" s="39">
        <f>Time!UGZ20</f>
        <v>0</v>
      </c>
      <c r="UHA52" s="39">
        <f>Time!UHA20</f>
        <v>0</v>
      </c>
      <c r="UHB52" s="39">
        <f>Time!UHB20</f>
        <v>0</v>
      </c>
      <c r="UHC52" s="39">
        <f>Time!UHC20</f>
        <v>0</v>
      </c>
      <c r="UHD52" s="39">
        <f>Time!UHD20</f>
        <v>0</v>
      </c>
      <c r="UHE52" s="39">
        <f>Time!UHE20</f>
        <v>0</v>
      </c>
      <c r="UHF52" s="39">
        <f>Time!UHF20</f>
        <v>0</v>
      </c>
      <c r="UHG52" s="39">
        <f>Time!UHG20</f>
        <v>0</v>
      </c>
      <c r="UHH52" s="39">
        <f>Time!UHH20</f>
        <v>0</v>
      </c>
      <c r="UHI52" s="39">
        <f>Time!UHI20</f>
        <v>0</v>
      </c>
      <c r="UHJ52" s="39">
        <f>Time!UHJ20</f>
        <v>0</v>
      </c>
      <c r="UHK52" s="39">
        <f>Time!UHK20</f>
        <v>0</v>
      </c>
      <c r="UHL52" s="39">
        <f>Time!UHL20</f>
        <v>0</v>
      </c>
      <c r="UHM52" s="39">
        <f>Time!UHM20</f>
        <v>0</v>
      </c>
      <c r="UHN52" s="39">
        <f>Time!UHN20</f>
        <v>0</v>
      </c>
      <c r="UHO52" s="39">
        <f>Time!UHO20</f>
        <v>0</v>
      </c>
      <c r="UHP52" s="39">
        <f>Time!UHP20</f>
        <v>0</v>
      </c>
      <c r="UHQ52" s="39">
        <f>Time!UHQ20</f>
        <v>0</v>
      </c>
      <c r="UHR52" s="39">
        <f>Time!UHR20</f>
        <v>0</v>
      </c>
      <c r="UHS52" s="39">
        <f>Time!UHS20</f>
        <v>0</v>
      </c>
      <c r="UHT52" s="39">
        <f>Time!UHT20</f>
        <v>0</v>
      </c>
      <c r="UHU52" s="39">
        <f>Time!UHU20</f>
        <v>0</v>
      </c>
      <c r="UHV52" s="39">
        <f>Time!UHV20</f>
        <v>0</v>
      </c>
      <c r="UHW52" s="39">
        <f>Time!UHW20</f>
        <v>0</v>
      </c>
      <c r="UHX52" s="39">
        <f>Time!UHX20</f>
        <v>0</v>
      </c>
      <c r="UHY52" s="39">
        <f>Time!UHY20</f>
        <v>0</v>
      </c>
      <c r="UHZ52" s="39">
        <f>Time!UHZ20</f>
        <v>0</v>
      </c>
      <c r="UIA52" s="39">
        <f>Time!UIA20</f>
        <v>0</v>
      </c>
      <c r="UIB52" s="39">
        <f>Time!UIB20</f>
        <v>0</v>
      </c>
      <c r="UIC52" s="39">
        <f>Time!UIC20</f>
        <v>0</v>
      </c>
      <c r="UID52" s="39">
        <f>Time!UID20</f>
        <v>0</v>
      </c>
      <c r="UIE52" s="39">
        <f>Time!UIE20</f>
        <v>0</v>
      </c>
      <c r="UIF52" s="39">
        <f>Time!UIF20</f>
        <v>0</v>
      </c>
      <c r="UIG52" s="39">
        <f>Time!UIG20</f>
        <v>0</v>
      </c>
      <c r="UIH52" s="39">
        <f>Time!UIH20</f>
        <v>0</v>
      </c>
      <c r="UII52" s="39">
        <f>Time!UII20</f>
        <v>0</v>
      </c>
      <c r="UIJ52" s="39">
        <f>Time!UIJ20</f>
        <v>0</v>
      </c>
      <c r="UIK52" s="39">
        <f>Time!UIK20</f>
        <v>0</v>
      </c>
      <c r="UIL52" s="39">
        <f>Time!UIL20</f>
        <v>0</v>
      </c>
      <c r="UIM52" s="39">
        <f>Time!UIM20</f>
        <v>0</v>
      </c>
      <c r="UIN52" s="39">
        <f>Time!UIN20</f>
        <v>0</v>
      </c>
      <c r="UIO52" s="39">
        <f>Time!UIO20</f>
        <v>0</v>
      </c>
      <c r="UIP52" s="39">
        <f>Time!UIP20</f>
        <v>0</v>
      </c>
      <c r="UIQ52" s="39">
        <f>Time!UIQ20</f>
        <v>0</v>
      </c>
      <c r="UIR52" s="39">
        <f>Time!UIR20</f>
        <v>0</v>
      </c>
      <c r="UIS52" s="39">
        <f>Time!UIS20</f>
        <v>0</v>
      </c>
      <c r="UIT52" s="39">
        <f>Time!UIT20</f>
        <v>0</v>
      </c>
      <c r="UIU52" s="39">
        <f>Time!UIU20</f>
        <v>0</v>
      </c>
      <c r="UIV52" s="39">
        <f>Time!UIV20</f>
        <v>0</v>
      </c>
      <c r="UIW52" s="39">
        <f>Time!UIW20</f>
        <v>0</v>
      </c>
      <c r="UIX52" s="39">
        <f>Time!UIX20</f>
        <v>0</v>
      </c>
      <c r="UIY52" s="39">
        <f>Time!UIY20</f>
        <v>0</v>
      </c>
      <c r="UIZ52" s="39">
        <f>Time!UIZ20</f>
        <v>0</v>
      </c>
      <c r="UJA52" s="39">
        <f>Time!UJA20</f>
        <v>0</v>
      </c>
      <c r="UJB52" s="39">
        <f>Time!UJB20</f>
        <v>0</v>
      </c>
      <c r="UJC52" s="39">
        <f>Time!UJC20</f>
        <v>0</v>
      </c>
      <c r="UJD52" s="39">
        <f>Time!UJD20</f>
        <v>0</v>
      </c>
      <c r="UJE52" s="39">
        <f>Time!UJE20</f>
        <v>0</v>
      </c>
      <c r="UJF52" s="39">
        <f>Time!UJF20</f>
        <v>0</v>
      </c>
      <c r="UJG52" s="39">
        <f>Time!UJG20</f>
        <v>0</v>
      </c>
      <c r="UJH52" s="39">
        <f>Time!UJH20</f>
        <v>0</v>
      </c>
      <c r="UJI52" s="39">
        <f>Time!UJI20</f>
        <v>0</v>
      </c>
      <c r="UJJ52" s="39">
        <f>Time!UJJ20</f>
        <v>0</v>
      </c>
      <c r="UJK52" s="39">
        <f>Time!UJK20</f>
        <v>0</v>
      </c>
      <c r="UJL52" s="39">
        <f>Time!UJL20</f>
        <v>0</v>
      </c>
      <c r="UJM52" s="39">
        <f>Time!UJM20</f>
        <v>0</v>
      </c>
      <c r="UJN52" s="39">
        <f>Time!UJN20</f>
        <v>0</v>
      </c>
      <c r="UJO52" s="39">
        <f>Time!UJO20</f>
        <v>0</v>
      </c>
      <c r="UJP52" s="39">
        <f>Time!UJP20</f>
        <v>0</v>
      </c>
      <c r="UJQ52" s="39">
        <f>Time!UJQ20</f>
        <v>0</v>
      </c>
      <c r="UJR52" s="39">
        <f>Time!UJR20</f>
        <v>0</v>
      </c>
      <c r="UJS52" s="39">
        <f>Time!UJS20</f>
        <v>0</v>
      </c>
      <c r="UJT52" s="39">
        <f>Time!UJT20</f>
        <v>0</v>
      </c>
      <c r="UJU52" s="39">
        <f>Time!UJU20</f>
        <v>0</v>
      </c>
      <c r="UJV52" s="39">
        <f>Time!UJV20</f>
        <v>0</v>
      </c>
      <c r="UJW52" s="39">
        <f>Time!UJW20</f>
        <v>0</v>
      </c>
      <c r="UJX52" s="39">
        <f>Time!UJX20</f>
        <v>0</v>
      </c>
      <c r="UJY52" s="39">
        <f>Time!UJY20</f>
        <v>0</v>
      </c>
      <c r="UJZ52" s="39">
        <f>Time!UJZ20</f>
        <v>0</v>
      </c>
      <c r="UKA52" s="39">
        <f>Time!UKA20</f>
        <v>0</v>
      </c>
      <c r="UKB52" s="39">
        <f>Time!UKB20</f>
        <v>0</v>
      </c>
      <c r="UKC52" s="39">
        <f>Time!UKC20</f>
        <v>0</v>
      </c>
      <c r="UKD52" s="39">
        <f>Time!UKD20</f>
        <v>0</v>
      </c>
      <c r="UKE52" s="39">
        <f>Time!UKE20</f>
        <v>0</v>
      </c>
      <c r="UKF52" s="39">
        <f>Time!UKF20</f>
        <v>0</v>
      </c>
      <c r="UKG52" s="39">
        <f>Time!UKG20</f>
        <v>0</v>
      </c>
      <c r="UKH52" s="39">
        <f>Time!UKH20</f>
        <v>0</v>
      </c>
      <c r="UKI52" s="39">
        <f>Time!UKI20</f>
        <v>0</v>
      </c>
      <c r="UKJ52" s="39">
        <f>Time!UKJ20</f>
        <v>0</v>
      </c>
      <c r="UKK52" s="39">
        <f>Time!UKK20</f>
        <v>0</v>
      </c>
      <c r="UKL52" s="39">
        <f>Time!UKL20</f>
        <v>0</v>
      </c>
      <c r="UKM52" s="39">
        <f>Time!UKM20</f>
        <v>0</v>
      </c>
      <c r="UKN52" s="39">
        <f>Time!UKN20</f>
        <v>0</v>
      </c>
      <c r="UKO52" s="39">
        <f>Time!UKO20</f>
        <v>0</v>
      </c>
      <c r="UKP52" s="39">
        <f>Time!UKP20</f>
        <v>0</v>
      </c>
      <c r="UKQ52" s="39">
        <f>Time!UKQ20</f>
        <v>0</v>
      </c>
      <c r="UKR52" s="39">
        <f>Time!UKR20</f>
        <v>0</v>
      </c>
      <c r="UKS52" s="39">
        <f>Time!UKS20</f>
        <v>0</v>
      </c>
      <c r="UKT52" s="39">
        <f>Time!UKT20</f>
        <v>0</v>
      </c>
      <c r="UKU52" s="39">
        <f>Time!UKU20</f>
        <v>0</v>
      </c>
      <c r="UKV52" s="39">
        <f>Time!UKV20</f>
        <v>0</v>
      </c>
      <c r="UKW52" s="39">
        <f>Time!UKW20</f>
        <v>0</v>
      </c>
      <c r="UKX52" s="39">
        <f>Time!UKX20</f>
        <v>0</v>
      </c>
      <c r="UKY52" s="39">
        <f>Time!UKY20</f>
        <v>0</v>
      </c>
      <c r="UKZ52" s="39">
        <f>Time!UKZ20</f>
        <v>0</v>
      </c>
      <c r="ULA52" s="39">
        <f>Time!ULA20</f>
        <v>0</v>
      </c>
      <c r="ULB52" s="39">
        <f>Time!ULB20</f>
        <v>0</v>
      </c>
      <c r="ULC52" s="39">
        <f>Time!ULC20</f>
        <v>0</v>
      </c>
      <c r="ULD52" s="39">
        <f>Time!ULD20</f>
        <v>0</v>
      </c>
      <c r="ULE52" s="39">
        <f>Time!ULE20</f>
        <v>0</v>
      </c>
      <c r="ULF52" s="39">
        <f>Time!ULF20</f>
        <v>0</v>
      </c>
      <c r="ULG52" s="39">
        <f>Time!ULG20</f>
        <v>0</v>
      </c>
      <c r="ULH52" s="39">
        <f>Time!ULH20</f>
        <v>0</v>
      </c>
      <c r="ULI52" s="39">
        <f>Time!ULI20</f>
        <v>0</v>
      </c>
      <c r="ULJ52" s="39">
        <f>Time!ULJ20</f>
        <v>0</v>
      </c>
      <c r="ULK52" s="39">
        <f>Time!ULK20</f>
        <v>0</v>
      </c>
      <c r="ULL52" s="39">
        <f>Time!ULL20</f>
        <v>0</v>
      </c>
      <c r="ULM52" s="39">
        <f>Time!ULM20</f>
        <v>0</v>
      </c>
      <c r="ULN52" s="39">
        <f>Time!ULN20</f>
        <v>0</v>
      </c>
      <c r="ULO52" s="39">
        <f>Time!ULO20</f>
        <v>0</v>
      </c>
      <c r="ULP52" s="39">
        <f>Time!ULP20</f>
        <v>0</v>
      </c>
      <c r="ULQ52" s="39">
        <f>Time!ULQ20</f>
        <v>0</v>
      </c>
      <c r="ULR52" s="39">
        <f>Time!ULR20</f>
        <v>0</v>
      </c>
      <c r="ULS52" s="39">
        <f>Time!ULS20</f>
        <v>0</v>
      </c>
      <c r="ULT52" s="39">
        <f>Time!ULT20</f>
        <v>0</v>
      </c>
      <c r="ULU52" s="39">
        <f>Time!ULU20</f>
        <v>0</v>
      </c>
      <c r="ULV52" s="39">
        <f>Time!ULV20</f>
        <v>0</v>
      </c>
      <c r="ULW52" s="39">
        <f>Time!ULW20</f>
        <v>0</v>
      </c>
      <c r="ULX52" s="39">
        <f>Time!ULX20</f>
        <v>0</v>
      </c>
      <c r="ULY52" s="39">
        <f>Time!ULY20</f>
        <v>0</v>
      </c>
      <c r="ULZ52" s="39">
        <f>Time!ULZ20</f>
        <v>0</v>
      </c>
      <c r="UMA52" s="39">
        <f>Time!UMA20</f>
        <v>0</v>
      </c>
      <c r="UMB52" s="39">
        <f>Time!UMB20</f>
        <v>0</v>
      </c>
      <c r="UMC52" s="39">
        <f>Time!UMC20</f>
        <v>0</v>
      </c>
      <c r="UMD52" s="39">
        <f>Time!UMD20</f>
        <v>0</v>
      </c>
      <c r="UME52" s="39">
        <f>Time!UME20</f>
        <v>0</v>
      </c>
      <c r="UMF52" s="39">
        <f>Time!UMF20</f>
        <v>0</v>
      </c>
      <c r="UMG52" s="39">
        <f>Time!UMG20</f>
        <v>0</v>
      </c>
      <c r="UMH52" s="39">
        <f>Time!UMH20</f>
        <v>0</v>
      </c>
      <c r="UMI52" s="39">
        <f>Time!UMI20</f>
        <v>0</v>
      </c>
      <c r="UMJ52" s="39">
        <f>Time!UMJ20</f>
        <v>0</v>
      </c>
      <c r="UMK52" s="39">
        <f>Time!UMK20</f>
        <v>0</v>
      </c>
      <c r="UML52" s="39">
        <f>Time!UML20</f>
        <v>0</v>
      </c>
      <c r="UMM52" s="39">
        <f>Time!UMM20</f>
        <v>0</v>
      </c>
      <c r="UMN52" s="39">
        <f>Time!UMN20</f>
        <v>0</v>
      </c>
      <c r="UMO52" s="39">
        <f>Time!UMO20</f>
        <v>0</v>
      </c>
      <c r="UMP52" s="39">
        <f>Time!UMP20</f>
        <v>0</v>
      </c>
      <c r="UMQ52" s="39">
        <f>Time!UMQ20</f>
        <v>0</v>
      </c>
      <c r="UMR52" s="39">
        <f>Time!UMR20</f>
        <v>0</v>
      </c>
      <c r="UMS52" s="39">
        <f>Time!UMS20</f>
        <v>0</v>
      </c>
      <c r="UMT52" s="39">
        <f>Time!UMT20</f>
        <v>0</v>
      </c>
      <c r="UMU52" s="39">
        <f>Time!UMU20</f>
        <v>0</v>
      </c>
      <c r="UMV52" s="39">
        <f>Time!UMV20</f>
        <v>0</v>
      </c>
      <c r="UMW52" s="39">
        <f>Time!UMW20</f>
        <v>0</v>
      </c>
      <c r="UMX52" s="39">
        <f>Time!UMX20</f>
        <v>0</v>
      </c>
      <c r="UMY52" s="39">
        <f>Time!UMY20</f>
        <v>0</v>
      </c>
      <c r="UMZ52" s="39">
        <f>Time!UMZ20</f>
        <v>0</v>
      </c>
      <c r="UNA52" s="39">
        <f>Time!UNA20</f>
        <v>0</v>
      </c>
      <c r="UNB52" s="39">
        <f>Time!UNB20</f>
        <v>0</v>
      </c>
      <c r="UNC52" s="39">
        <f>Time!UNC20</f>
        <v>0</v>
      </c>
      <c r="UND52" s="39">
        <f>Time!UND20</f>
        <v>0</v>
      </c>
      <c r="UNE52" s="39">
        <f>Time!UNE20</f>
        <v>0</v>
      </c>
      <c r="UNF52" s="39">
        <f>Time!UNF20</f>
        <v>0</v>
      </c>
      <c r="UNG52" s="39">
        <f>Time!UNG20</f>
        <v>0</v>
      </c>
      <c r="UNH52" s="39">
        <f>Time!UNH20</f>
        <v>0</v>
      </c>
      <c r="UNI52" s="39">
        <f>Time!UNI20</f>
        <v>0</v>
      </c>
      <c r="UNJ52" s="39">
        <f>Time!UNJ20</f>
        <v>0</v>
      </c>
      <c r="UNK52" s="39">
        <f>Time!UNK20</f>
        <v>0</v>
      </c>
      <c r="UNL52" s="39">
        <f>Time!UNL20</f>
        <v>0</v>
      </c>
      <c r="UNM52" s="39">
        <f>Time!UNM20</f>
        <v>0</v>
      </c>
      <c r="UNN52" s="39">
        <f>Time!UNN20</f>
        <v>0</v>
      </c>
      <c r="UNO52" s="39">
        <f>Time!UNO20</f>
        <v>0</v>
      </c>
      <c r="UNP52" s="39">
        <f>Time!UNP20</f>
        <v>0</v>
      </c>
      <c r="UNQ52" s="39">
        <f>Time!UNQ20</f>
        <v>0</v>
      </c>
      <c r="UNR52" s="39">
        <f>Time!UNR20</f>
        <v>0</v>
      </c>
      <c r="UNS52" s="39">
        <f>Time!UNS20</f>
        <v>0</v>
      </c>
      <c r="UNT52" s="39">
        <f>Time!UNT20</f>
        <v>0</v>
      </c>
      <c r="UNU52" s="39">
        <f>Time!UNU20</f>
        <v>0</v>
      </c>
      <c r="UNV52" s="39">
        <f>Time!UNV20</f>
        <v>0</v>
      </c>
      <c r="UNW52" s="39">
        <f>Time!UNW20</f>
        <v>0</v>
      </c>
      <c r="UNX52" s="39">
        <f>Time!UNX20</f>
        <v>0</v>
      </c>
      <c r="UNY52" s="39">
        <f>Time!UNY20</f>
        <v>0</v>
      </c>
      <c r="UNZ52" s="39">
        <f>Time!UNZ20</f>
        <v>0</v>
      </c>
      <c r="UOA52" s="39">
        <f>Time!UOA20</f>
        <v>0</v>
      </c>
      <c r="UOB52" s="39">
        <f>Time!UOB20</f>
        <v>0</v>
      </c>
      <c r="UOC52" s="39">
        <f>Time!UOC20</f>
        <v>0</v>
      </c>
      <c r="UOD52" s="39">
        <f>Time!UOD20</f>
        <v>0</v>
      </c>
      <c r="UOE52" s="39">
        <f>Time!UOE20</f>
        <v>0</v>
      </c>
      <c r="UOF52" s="39">
        <f>Time!UOF20</f>
        <v>0</v>
      </c>
      <c r="UOG52" s="39">
        <f>Time!UOG20</f>
        <v>0</v>
      </c>
      <c r="UOH52" s="39">
        <f>Time!UOH20</f>
        <v>0</v>
      </c>
      <c r="UOI52" s="39">
        <f>Time!UOI20</f>
        <v>0</v>
      </c>
      <c r="UOJ52" s="39">
        <f>Time!UOJ20</f>
        <v>0</v>
      </c>
      <c r="UOK52" s="39">
        <f>Time!UOK20</f>
        <v>0</v>
      </c>
      <c r="UOL52" s="39">
        <f>Time!UOL20</f>
        <v>0</v>
      </c>
      <c r="UOM52" s="39">
        <f>Time!UOM20</f>
        <v>0</v>
      </c>
      <c r="UON52" s="39">
        <f>Time!UON20</f>
        <v>0</v>
      </c>
      <c r="UOO52" s="39">
        <f>Time!UOO20</f>
        <v>0</v>
      </c>
      <c r="UOP52" s="39">
        <f>Time!UOP20</f>
        <v>0</v>
      </c>
      <c r="UOQ52" s="39">
        <f>Time!UOQ20</f>
        <v>0</v>
      </c>
      <c r="UOR52" s="39">
        <f>Time!UOR20</f>
        <v>0</v>
      </c>
      <c r="UOS52" s="39">
        <f>Time!UOS20</f>
        <v>0</v>
      </c>
      <c r="UOT52" s="39">
        <f>Time!UOT20</f>
        <v>0</v>
      </c>
      <c r="UOU52" s="39">
        <f>Time!UOU20</f>
        <v>0</v>
      </c>
      <c r="UOV52" s="39">
        <f>Time!UOV20</f>
        <v>0</v>
      </c>
      <c r="UOW52" s="39">
        <f>Time!UOW20</f>
        <v>0</v>
      </c>
      <c r="UOX52" s="39">
        <f>Time!UOX20</f>
        <v>0</v>
      </c>
      <c r="UOY52" s="39">
        <f>Time!UOY20</f>
        <v>0</v>
      </c>
      <c r="UOZ52" s="39">
        <f>Time!UOZ20</f>
        <v>0</v>
      </c>
      <c r="UPA52" s="39">
        <f>Time!UPA20</f>
        <v>0</v>
      </c>
      <c r="UPB52" s="39">
        <f>Time!UPB20</f>
        <v>0</v>
      </c>
      <c r="UPC52" s="39">
        <f>Time!UPC20</f>
        <v>0</v>
      </c>
      <c r="UPD52" s="39">
        <f>Time!UPD20</f>
        <v>0</v>
      </c>
      <c r="UPE52" s="39">
        <f>Time!UPE20</f>
        <v>0</v>
      </c>
      <c r="UPF52" s="39">
        <f>Time!UPF20</f>
        <v>0</v>
      </c>
      <c r="UPG52" s="39">
        <f>Time!UPG20</f>
        <v>0</v>
      </c>
      <c r="UPH52" s="39">
        <f>Time!UPH20</f>
        <v>0</v>
      </c>
      <c r="UPI52" s="39">
        <f>Time!UPI20</f>
        <v>0</v>
      </c>
      <c r="UPJ52" s="39">
        <f>Time!UPJ20</f>
        <v>0</v>
      </c>
      <c r="UPK52" s="39">
        <f>Time!UPK20</f>
        <v>0</v>
      </c>
      <c r="UPL52" s="39">
        <f>Time!UPL20</f>
        <v>0</v>
      </c>
      <c r="UPM52" s="39">
        <f>Time!UPM20</f>
        <v>0</v>
      </c>
      <c r="UPN52" s="39">
        <f>Time!UPN20</f>
        <v>0</v>
      </c>
      <c r="UPO52" s="39">
        <f>Time!UPO20</f>
        <v>0</v>
      </c>
      <c r="UPP52" s="39">
        <f>Time!UPP20</f>
        <v>0</v>
      </c>
      <c r="UPQ52" s="39">
        <f>Time!UPQ20</f>
        <v>0</v>
      </c>
      <c r="UPR52" s="39">
        <f>Time!UPR20</f>
        <v>0</v>
      </c>
      <c r="UPS52" s="39">
        <f>Time!UPS20</f>
        <v>0</v>
      </c>
      <c r="UPT52" s="39">
        <f>Time!UPT20</f>
        <v>0</v>
      </c>
      <c r="UPU52" s="39">
        <f>Time!UPU20</f>
        <v>0</v>
      </c>
      <c r="UPV52" s="39">
        <f>Time!UPV20</f>
        <v>0</v>
      </c>
      <c r="UPW52" s="39">
        <f>Time!UPW20</f>
        <v>0</v>
      </c>
      <c r="UPX52" s="39">
        <f>Time!UPX20</f>
        <v>0</v>
      </c>
      <c r="UPY52" s="39">
        <f>Time!UPY20</f>
        <v>0</v>
      </c>
      <c r="UPZ52" s="39">
        <f>Time!UPZ20</f>
        <v>0</v>
      </c>
      <c r="UQA52" s="39">
        <f>Time!UQA20</f>
        <v>0</v>
      </c>
      <c r="UQB52" s="39">
        <f>Time!UQB20</f>
        <v>0</v>
      </c>
      <c r="UQC52" s="39">
        <f>Time!UQC20</f>
        <v>0</v>
      </c>
      <c r="UQD52" s="39">
        <f>Time!UQD20</f>
        <v>0</v>
      </c>
      <c r="UQE52" s="39">
        <f>Time!UQE20</f>
        <v>0</v>
      </c>
      <c r="UQF52" s="39">
        <f>Time!UQF20</f>
        <v>0</v>
      </c>
      <c r="UQG52" s="39">
        <f>Time!UQG20</f>
        <v>0</v>
      </c>
      <c r="UQH52" s="39">
        <f>Time!UQH20</f>
        <v>0</v>
      </c>
      <c r="UQI52" s="39">
        <f>Time!UQI20</f>
        <v>0</v>
      </c>
      <c r="UQJ52" s="39">
        <f>Time!UQJ20</f>
        <v>0</v>
      </c>
      <c r="UQK52" s="39">
        <f>Time!UQK20</f>
        <v>0</v>
      </c>
      <c r="UQL52" s="39">
        <f>Time!UQL20</f>
        <v>0</v>
      </c>
      <c r="UQM52" s="39">
        <f>Time!UQM20</f>
        <v>0</v>
      </c>
      <c r="UQN52" s="39">
        <f>Time!UQN20</f>
        <v>0</v>
      </c>
      <c r="UQO52" s="39">
        <f>Time!UQO20</f>
        <v>0</v>
      </c>
      <c r="UQP52" s="39">
        <f>Time!UQP20</f>
        <v>0</v>
      </c>
      <c r="UQQ52" s="39">
        <f>Time!UQQ20</f>
        <v>0</v>
      </c>
      <c r="UQR52" s="39">
        <f>Time!UQR20</f>
        <v>0</v>
      </c>
      <c r="UQS52" s="39">
        <f>Time!UQS20</f>
        <v>0</v>
      </c>
      <c r="UQT52" s="39">
        <f>Time!UQT20</f>
        <v>0</v>
      </c>
      <c r="UQU52" s="39">
        <f>Time!UQU20</f>
        <v>0</v>
      </c>
      <c r="UQV52" s="39">
        <f>Time!UQV20</f>
        <v>0</v>
      </c>
      <c r="UQW52" s="39">
        <f>Time!UQW20</f>
        <v>0</v>
      </c>
      <c r="UQX52" s="39">
        <f>Time!UQX20</f>
        <v>0</v>
      </c>
      <c r="UQY52" s="39">
        <f>Time!UQY20</f>
        <v>0</v>
      </c>
      <c r="UQZ52" s="39">
        <f>Time!UQZ20</f>
        <v>0</v>
      </c>
      <c r="URA52" s="39">
        <f>Time!URA20</f>
        <v>0</v>
      </c>
      <c r="URB52" s="39">
        <f>Time!URB20</f>
        <v>0</v>
      </c>
      <c r="URC52" s="39">
        <f>Time!URC20</f>
        <v>0</v>
      </c>
      <c r="URD52" s="39">
        <f>Time!URD20</f>
        <v>0</v>
      </c>
      <c r="URE52" s="39">
        <f>Time!URE20</f>
        <v>0</v>
      </c>
      <c r="URF52" s="39">
        <f>Time!URF20</f>
        <v>0</v>
      </c>
      <c r="URG52" s="39">
        <f>Time!URG20</f>
        <v>0</v>
      </c>
      <c r="URH52" s="39">
        <f>Time!URH20</f>
        <v>0</v>
      </c>
      <c r="URI52" s="39">
        <f>Time!URI20</f>
        <v>0</v>
      </c>
      <c r="URJ52" s="39">
        <f>Time!URJ20</f>
        <v>0</v>
      </c>
      <c r="URK52" s="39">
        <f>Time!URK20</f>
        <v>0</v>
      </c>
      <c r="URL52" s="39">
        <f>Time!URL20</f>
        <v>0</v>
      </c>
      <c r="URM52" s="39">
        <f>Time!URM20</f>
        <v>0</v>
      </c>
      <c r="URN52" s="39">
        <f>Time!URN20</f>
        <v>0</v>
      </c>
      <c r="URO52" s="39">
        <f>Time!URO20</f>
        <v>0</v>
      </c>
      <c r="URP52" s="39">
        <f>Time!URP20</f>
        <v>0</v>
      </c>
      <c r="URQ52" s="39">
        <f>Time!URQ20</f>
        <v>0</v>
      </c>
      <c r="URR52" s="39">
        <f>Time!URR20</f>
        <v>0</v>
      </c>
      <c r="URS52" s="39">
        <f>Time!URS20</f>
        <v>0</v>
      </c>
      <c r="URT52" s="39">
        <f>Time!URT20</f>
        <v>0</v>
      </c>
      <c r="URU52" s="39">
        <f>Time!URU20</f>
        <v>0</v>
      </c>
      <c r="URV52" s="39">
        <f>Time!URV20</f>
        <v>0</v>
      </c>
      <c r="URW52" s="39">
        <f>Time!URW20</f>
        <v>0</v>
      </c>
      <c r="URX52" s="39">
        <f>Time!URX20</f>
        <v>0</v>
      </c>
      <c r="URY52" s="39">
        <f>Time!URY20</f>
        <v>0</v>
      </c>
      <c r="URZ52" s="39">
        <f>Time!URZ20</f>
        <v>0</v>
      </c>
      <c r="USA52" s="39">
        <f>Time!USA20</f>
        <v>0</v>
      </c>
      <c r="USB52" s="39">
        <f>Time!USB20</f>
        <v>0</v>
      </c>
      <c r="USC52" s="39">
        <f>Time!USC20</f>
        <v>0</v>
      </c>
      <c r="USD52" s="39">
        <f>Time!USD20</f>
        <v>0</v>
      </c>
      <c r="USE52" s="39">
        <f>Time!USE20</f>
        <v>0</v>
      </c>
      <c r="USF52" s="39">
        <f>Time!USF20</f>
        <v>0</v>
      </c>
      <c r="USG52" s="39">
        <f>Time!USG20</f>
        <v>0</v>
      </c>
      <c r="USH52" s="39">
        <f>Time!USH20</f>
        <v>0</v>
      </c>
      <c r="USI52" s="39">
        <f>Time!USI20</f>
        <v>0</v>
      </c>
      <c r="USJ52" s="39">
        <f>Time!USJ20</f>
        <v>0</v>
      </c>
      <c r="USK52" s="39">
        <f>Time!USK20</f>
        <v>0</v>
      </c>
      <c r="USL52" s="39">
        <f>Time!USL20</f>
        <v>0</v>
      </c>
      <c r="USM52" s="39">
        <f>Time!USM20</f>
        <v>0</v>
      </c>
      <c r="USN52" s="39">
        <f>Time!USN20</f>
        <v>0</v>
      </c>
      <c r="USO52" s="39">
        <f>Time!USO20</f>
        <v>0</v>
      </c>
      <c r="USP52" s="39">
        <f>Time!USP20</f>
        <v>0</v>
      </c>
      <c r="USQ52" s="39">
        <f>Time!USQ20</f>
        <v>0</v>
      </c>
      <c r="USR52" s="39">
        <f>Time!USR20</f>
        <v>0</v>
      </c>
      <c r="USS52" s="39">
        <f>Time!USS20</f>
        <v>0</v>
      </c>
      <c r="UST52" s="39">
        <f>Time!UST20</f>
        <v>0</v>
      </c>
      <c r="USU52" s="39">
        <f>Time!USU20</f>
        <v>0</v>
      </c>
      <c r="USV52" s="39">
        <f>Time!USV20</f>
        <v>0</v>
      </c>
      <c r="USW52" s="39">
        <f>Time!USW20</f>
        <v>0</v>
      </c>
      <c r="USX52" s="39">
        <f>Time!USX20</f>
        <v>0</v>
      </c>
      <c r="USY52" s="39">
        <f>Time!USY20</f>
        <v>0</v>
      </c>
      <c r="USZ52" s="39">
        <f>Time!USZ20</f>
        <v>0</v>
      </c>
      <c r="UTA52" s="39">
        <f>Time!UTA20</f>
        <v>0</v>
      </c>
      <c r="UTB52" s="39">
        <f>Time!UTB20</f>
        <v>0</v>
      </c>
      <c r="UTC52" s="39">
        <f>Time!UTC20</f>
        <v>0</v>
      </c>
      <c r="UTD52" s="39">
        <f>Time!UTD20</f>
        <v>0</v>
      </c>
      <c r="UTE52" s="39">
        <f>Time!UTE20</f>
        <v>0</v>
      </c>
      <c r="UTF52" s="39">
        <f>Time!UTF20</f>
        <v>0</v>
      </c>
      <c r="UTG52" s="39">
        <f>Time!UTG20</f>
        <v>0</v>
      </c>
      <c r="UTH52" s="39">
        <f>Time!UTH20</f>
        <v>0</v>
      </c>
      <c r="UTI52" s="39">
        <f>Time!UTI20</f>
        <v>0</v>
      </c>
      <c r="UTJ52" s="39">
        <f>Time!UTJ20</f>
        <v>0</v>
      </c>
      <c r="UTK52" s="39">
        <f>Time!UTK20</f>
        <v>0</v>
      </c>
      <c r="UTL52" s="39">
        <f>Time!UTL20</f>
        <v>0</v>
      </c>
      <c r="UTM52" s="39">
        <f>Time!UTM20</f>
        <v>0</v>
      </c>
      <c r="UTN52" s="39">
        <f>Time!UTN20</f>
        <v>0</v>
      </c>
      <c r="UTO52" s="39">
        <f>Time!UTO20</f>
        <v>0</v>
      </c>
      <c r="UTP52" s="39">
        <f>Time!UTP20</f>
        <v>0</v>
      </c>
      <c r="UTQ52" s="39">
        <f>Time!UTQ20</f>
        <v>0</v>
      </c>
      <c r="UTR52" s="39">
        <f>Time!UTR20</f>
        <v>0</v>
      </c>
      <c r="UTS52" s="39">
        <f>Time!UTS20</f>
        <v>0</v>
      </c>
      <c r="UTT52" s="39">
        <f>Time!UTT20</f>
        <v>0</v>
      </c>
      <c r="UTU52" s="39">
        <f>Time!UTU20</f>
        <v>0</v>
      </c>
      <c r="UTV52" s="39">
        <f>Time!UTV20</f>
        <v>0</v>
      </c>
      <c r="UTW52" s="39">
        <f>Time!UTW20</f>
        <v>0</v>
      </c>
      <c r="UTX52" s="39">
        <f>Time!UTX20</f>
        <v>0</v>
      </c>
      <c r="UTY52" s="39">
        <f>Time!UTY20</f>
        <v>0</v>
      </c>
      <c r="UTZ52" s="39">
        <f>Time!UTZ20</f>
        <v>0</v>
      </c>
      <c r="UUA52" s="39">
        <f>Time!UUA20</f>
        <v>0</v>
      </c>
      <c r="UUB52" s="39">
        <f>Time!UUB20</f>
        <v>0</v>
      </c>
      <c r="UUC52" s="39">
        <f>Time!UUC20</f>
        <v>0</v>
      </c>
      <c r="UUD52" s="39">
        <f>Time!UUD20</f>
        <v>0</v>
      </c>
      <c r="UUE52" s="39">
        <f>Time!UUE20</f>
        <v>0</v>
      </c>
      <c r="UUF52" s="39">
        <f>Time!UUF20</f>
        <v>0</v>
      </c>
      <c r="UUG52" s="39">
        <f>Time!UUG20</f>
        <v>0</v>
      </c>
      <c r="UUH52" s="39">
        <f>Time!UUH20</f>
        <v>0</v>
      </c>
      <c r="UUI52" s="39">
        <f>Time!UUI20</f>
        <v>0</v>
      </c>
      <c r="UUJ52" s="39">
        <f>Time!UUJ20</f>
        <v>0</v>
      </c>
      <c r="UUK52" s="39">
        <f>Time!UUK20</f>
        <v>0</v>
      </c>
      <c r="UUL52" s="39">
        <f>Time!UUL20</f>
        <v>0</v>
      </c>
      <c r="UUM52" s="39">
        <f>Time!UUM20</f>
        <v>0</v>
      </c>
      <c r="UUN52" s="39">
        <f>Time!UUN20</f>
        <v>0</v>
      </c>
      <c r="UUO52" s="39">
        <f>Time!UUO20</f>
        <v>0</v>
      </c>
      <c r="UUP52" s="39">
        <f>Time!UUP20</f>
        <v>0</v>
      </c>
      <c r="UUQ52" s="39">
        <f>Time!UUQ20</f>
        <v>0</v>
      </c>
      <c r="UUR52" s="39">
        <f>Time!UUR20</f>
        <v>0</v>
      </c>
      <c r="UUS52" s="39">
        <f>Time!UUS20</f>
        <v>0</v>
      </c>
      <c r="UUT52" s="39">
        <f>Time!UUT20</f>
        <v>0</v>
      </c>
      <c r="UUU52" s="39">
        <f>Time!UUU20</f>
        <v>0</v>
      </c>
      <c r="UUV52" s="39">
        <f>Time!UUV20</f>
        <v>0</v>
      </c>
      <c r="UUW52" s="39">
        <f>Time!UUW20</f>
        <v>0</v>
      </c>
      <c r="UUX52" s="39">
        <f>Time!UUX20</f>
        <v>0</v>
      </c>
      <c r="UUY52" s="39">
        <f>Time!UUY20</f>
        <v>0</v>
      </c>
      <c r="UUZ52" s="39">
        <f>Time!UUZ20</f>
        <v>0</v>
      </c>
      <c r="UVA52" s="39">
        <f>Time!UVA20</f>
        <v>0</v>
      </c>
      <c r="UVB52" s="39">
        <f>Time!UVB20</f>
        <v>0</v>
      </c>
      <c r="UVC52" s="39">
        <f>Time!UVC20</f>
        <v>0</v>
      </c>
      <c r="UVD52" s="39">
        <f>Time!UVD20</f>
        <v>0</v>
      </c>
      <c r="UVE52" s="39">
        <f>Time!UVE20</f>
        <v>0</v>
      </c>
      <c r="UVF52" s="39">
        <f>Time!UVF20</f>
        <v>0</v>
      </c>
      <c r="UVG52" s="39">
        <f>Time!UVG20</f>
        <v>0</v>
      </c>
      <c r="UVH52" s="39">
        <f>Time!UVH20</f>
        <v>0</v>
      </c>
      <c r="UVI52" s="39">
        <f>Time!UVI20</f>
        <v>0</v>
      </c>
      <c r="UVJ52" s="39">
        <f>Time!UVJ20</f>
        <v>0</v>
      </c>
      <c r="UVK52" s="39">
        <f>Time!UVK20</f>
        <v>0</v>
      </c>
      <c r="UVL52" s="39">
        <f>Time!UVL20</f>
        <v>0</v>
      </c>
      <c r="UVM52" s="39">
        <f>Time!UVM20</f>
        <v>0</v>
      </c>
      <c r="UVN52" s="39">
        <f>Time!UVN20</f>
        <v>0</v>
      </c>
      <c r="UVO52" s="39">
        <f>Time!UVO20</f>
        <v>0</v>
      </c>
      <c r="UVP52" s="39">
        <f>Time!UVP20</f>
        <v>0</v>
      </c>
      <c r="UVQ52" s="39">
        <f>Time!UVQ20</f>
        <v>0</v>
      </c>
      <c r="UVR52" s="39">
        <f>Time!UVR20</f>
        <v>0</v>
      </c>
      <c r="UVS52" s="39">
        <f>Time!UVS20</f>
        <v>0</v>
      </c>
      <c r="UVT52" s="39">
        <f>Time!UVT20</f>
        <v>0</v>
      </c>
      <c r="UVU52" s="39">
        <f>Time!UVU20</f>
        <v>0</v>
      </c>
      <c r="UVV52" s="39">
        <f>Time!UVV20</f>
        <v>0</v>
      </c>
      <c r="UVW52" s="39">
        <f>Time!UVW20</f>
        <v>0</v>
      </c>
      <c r="UVX52" s="39">
        <f>Time!UVX20</f>
        <v>0</v>
      </c>
      <c r="UVY52" s="39">
        <f>Time!UVY20</f>
        <v>0</v>
      </c>
      <c r="UVZ52" s="39">
        <f>Time!UVZ20</f>
        <v>0</v>
      </c>
      <c r="UWA52" s="39">
        <f>Time!UWA20</f>
        <v>0</v>
      </c>
      <c r="UWB52" s="39">
        <f>Time!UWB20</f>
        <v>0</v>
      </c>
      <c r="UWC52" s="39">
        <f>Time!UWC20</f>
        <v>0</v>
      </c>
      <c r="UWD52" s="39">
        <f>Time!UWD20</f>
        <v>0</v>
      </c>
      <c r="UWE52" s="39">
        <f>Time!UWE20</f>
        <v>0</v>
      </c>
      <c r="UWF52" s="39">
        <f>Time!UWF20</f>
        <v>0</v>
      </c>
      <c r="UWG52" s="39">
        <f>Time!UWG20</f>
        <v>0</v>
      </c>
      <c r="UWH52" s="39">
        <f>Time!UWH20</f>
        <v>0</v>
      </c>
      <c r="UWI52" s="39">
        <f>Time!UWI20</f>
        <v>0</v>
      </c>
      <c r="UWJ52" s="39">
        <f>Time!UWJ20</f>
        <v>0</v>
      </c>
      <c r="UWK52" s="39">
        <f>Time!UWK20</f>
        <v>0</v>
      </c>
      <c r="UWL52" s="39">
        <f>Time!UWL20</f>
        <v>0</v>
      </c>
      <c r="UWM52" s="39">
        <f>Time!UWM20</f>
        <v>0</v>
      </c>
      <c r="UWN52" s="39">
        <f>Time!UWN20</f>
        <v>0</v>
      </c>
      <c r="UWO52" s="39">
        <f>Time!UWO20</f>
        <v>0</v>
      </c>
      <c r="UWP52" s="39">
        <f>Time!UWP20</f>
        <v>0</v>
      </c>
      <c r="UWQ52" s="39">
        <f>Time!UWQ20</f>
        <v>0</v>
      </c>
      <c r="UWR52" s="39">
        <f>Time!UWR20</f>
        <v>0</v>
      </c>
      <c r="UWS52" s="39">
        <f>Time!UWS20</f>
        <v>0</v>
      </c>
      <c r="UWT52" s="39">
        <f>Time!UWT20</f>
        <v>0</v>
      </c>
      <c r="UWU52" s="39">
        <f>Time!UWU20</f>
        <v>0</v>
      </c>
      <c r="UWV52" s="39">
        <f>Time!UWV20</f>
        <v>0</v>
      </c>
      <c r="UWW52" s="39">
        <f>Time!UWW20</f>
        <v>0</v>
      </c>
      <c r="UWX52" s="39">
        <f>Time!UWX20</f>
        <v>0</v>
      </c>
      <c r="UWY52" s="39">
        <f>Time!UWY20</f>
        <v>0</v>
      </c>
      <c r="UWZ52" s="39">
        <f>Time!UWZ20</f>
        <v>0</v>
      </c>
      <c r="UXA52" s="39">
        <f>Time!UXA20</f>
        <v>0</v>
      </c>
      <c r="UXB52" s="39">
        <f>Time!UXB20</f>
        <v>0</v>
      </c>
      <c r="UXC52" s="39">
        <f>Time!UXC20</f>
        <v>0</v>
      </c>
      <c r="UXD52" s="39">
        <f>Time!UXD20</f>
        <v>0</v>
      </c>
      <c r="UXE52" s="39">
        <f>Time!UXE20</f>
        <v>0</v>
      </c>
      <c r="UXF52" s="39">
        <f>Time!UXF20</f>
        <v>0</v>
      </c>
      <c r="UXG52" s="39">
        <f>Time!UXG20</f>
        <v>0</v>
      </c>
      <c r="UXH52" s="39">
        <f>Time!UXH20</f>
        <v>0</v>
      </c>
      <c r="UXI52" s="39">
        <f>Time!UXI20</f>
        <v>0</v>
      </c>
      <c r="UXJ52" s="39">
        <f>Time!UXJ20</f>
        <v>0</v>
      </c>
      <c r="UXK52" s="39">
        <f>Time!UXK20</f>
        <v>0</v>
      </c>
      <c r="UXL52" s="39">
        <f>Time!UXL20</f>
        <v>0</v>
      </c>
      <c r="UXM52" s="39">
        <f>Time!UXM20</f>
        <v>0</v>
      </c>
      <c r="UXN52" s="39">
        <f>Time!UXN20</f>
        <v>0</v>
      </c>
      <c r="UXO52" s="39">
        <f>Time!UXO20</f>
        <v>0</v>
      </c>
      <c r="UXP52" s="39">
        <f>Time!UXP20</f>
        <v>0</v>
      </c>
      <c r="UXQ52" s="39">
        <f>Time!UXQ20</f>
        <v>0</v>
      </c>
      <c r="UXR52" s="39">
        <f>Time!UXR20</f>
        <v>0</v>
      </c>
      <c r="UXS52" s="39">
        <f>Time!UXS20</f>
        <v>0</v>
      </c>
      <c r="UXT52" s="39">
        <f>Time!UXT20</f>
        <v>0</v>
      </c>
      <c r="UXU52" s="39">
        <f>Time!UXU20</f>
        <v>0</v>
      </c>
      <c r="UXV52" s="39">
        <f>Time!UXV20</f>
        <v>0</v>
      </c>
      <c r="UXW52" s="39">
        <f>Time!UXW20</f>
        <v>0</v>
      </c>
      <c r="UXX52" s="39">
        <f>Time!UXX20</f>
        <v>0</v>
      </c>
      <c r="UXY52" s="39">
        <f>Time!UXY20</f>
        <v>0</v>
      </c>
      <c r="UXZ52" s="39">
        <f>Time!UXZ20</f>
        <v>0</v>
      </c>
      <c r="UYA52" s="39">
        <f>Time!UYA20</f>
        <v>0</v>
      </c>
      <c r="UYB52" s="39">
        <f>Time!UYB20</f>
        <v>0</v>
      </c>
      <c r="UYC52" s="39">
        <f>Time!UYC20</f>
        <v>0</v>
      </c>
      <c r="UYD52" s="39">
        <f>Time!UYD20</f>
        <v>0</v>
      </c>
      <c r="UYE52" s="39">
        <f>Time!UYE20</f>
        <v>0</v>
      </c>
      <c r="UYF52" s="39">
        <f>Time!UYF20</f>
        <v>0</v>
      </c>
      <c r="UYG52" s="39">
        <f>Time!UYG20</f>
        <v>0</v>
      </c>
      <c r="UYH52" s="39">
        <f>Time!UYH20</f>
        <v>0</v>
      </c>
      <c r="UYI52" s="39">
        <f>Time!UYI20</f>
        <v>0</v>
      </c>
      <c r="UYJ52" s="39">
        <f>Time!UYJ20</f>
        <v>0</v>
      </c>
      <c r="UYK52" s="39">
        <f>Time!UYK20</f>
        <v>0</v>
      </c>
      <c r="UYL52" s="39">
        <f>Time!UYL20</f>
        <v>0</v>
      </c>
      <c r="UYM52" s="39">
        <f>Time!UYM20</f>
        <v>0</v>
      </c>
      <c r="UYN52" s="39">
        <f>Time!UYN20</f>
        <v>0</v>
      </c>
      <c r="UYO52" s="39">
        <f>Time!UYO20</f>
        <v>0</v>
      </c>
      <c r="UYP52" s="39">
        <f>Time!UYP20</f>
        <v>0</v>
      </c>
      <c r="UYQ52" s="39">
        <f>Time!UYQ20</f>
        <v>0</v>
      </c>
      <c r="UYR52" s="39">
        <f>Time!UYR20</f>
        <v>0</v>
      </c>
      <c r="UYS52" s="39">
        <f>Time!UYS20</f>
        <v>0</v>
      </c>
      <c r="UYT52" s="39">
        <f>Time!UYT20</f>
        <v>0</v>
      </c>
      <c r="UYU52" s="39">
        <f>Time!UYU20</f>
        <v>0</v>
      </c>
      <c r="UYV52" s="39">
        <f>Time!UYV20</f>
        <v>0</v>
      </c>
      <c r="UYW52" s="39">
        <f>Time!UYW20</f>
        <v>0</v>
      </c>
      <c r="UYX52" s="39">
        <f>Time!UYX20</f>
        <v>0</v>
      </c>
      <c r="UYY52" s="39">
        <f>Time!UYY20</f>
        <v>0</v>
      </c>
      <c r="UYZ52" s="39">
        <f>Time!UYZ20</f>
        <v>0</v>
      </c>
      <c r="UZA52" s="39">
        <f>Time!UZA20</f>
        <v>0</v>
      </c>
      <c r="UZB52" s="39">
        <f>Time!UZB20</f>
        <v>0</v>
      </c>
      <c r="UZC52" s="39">
        <f>Time!UZC20</f>
        <v>0</v>
      </c>
      <c r="UZD52" s="39">
        <f>Time!UZD20</f>
        <v>0</v>
      </c>
      <c r="UZE52" s="39">
        <f>Time!UZE20</f>
        <v>0</v>
      </c>
      <c r="UZF52" s="39">
        <f>Time!UZF20</f>
        <v>0</v>
      </c>
      <c r="UZG52" s="39">
        <f>Time!UZG20</f>
        <v>0</v>
      </c>
      <c r="UZH52" s="39">
        <f>Time!UZH20</f>
        <v>0</v>
      </c>
      <c r="UZI52" s="39">
        <f>Time!UZI20</f>
        <v>0</v>
      </c>
      <c r="UZJ52" s="39">
        <f>Time!UZJ20</f>
        <v>0</v>
      </c>
      <c r="UZK52" s="39">
        <f>Time!UZK20</f>
        <v>0</v>
      </c>
      <c r="UZL52" s="39">
        <f>Time!UZL20</f>
        <v>0</v>
      </c>
      <c r="UZM52" s="39">
        <f>Time!UZM20</f>
        <v>0</v>
      </c>
      <c r="UZN52" s="39">
        <f>Time!UZN20</f>
        <v>0</v>
      </c>
      <c r="UZO52" s="39">
        <f>Time!UZO20</f>
        <v>0</v>
      </c>
      <c r="UZP52" s="39">
        <f>Time!UZP20</f>
        <v>0</v>
      </c>
      <c r="UZQ52" s="39">
        <f>Time!UZQ20</f>
        <v>0</v>
      </c>
      <c r="UZR52" s="39">
        <f>Time!UZR20</f>
        <v>0</v>
      </c>
      <c r="UZS52" s="39">
        <f>Time!UZS20</f>
        <v>0</v>
      </c>
      <c r="UZT52" s="39">
        <f>Time!UZT20</f>
        <v>0</v>
      </c>
      <c r="UZU52" s="39">
        <f>Time!UZU20</f>
        <v>0</v>
      </c>
      <c r="UZV52" s="39">
        <f>Time!UZV20</f>
        <v>0</v>
      </c>
      <c r="UZW52" s="39">
        <f>Time!UZW20</f>
        <v>0</v>
      </c>
      <c r="UZX52" s="39">
        <f>Time!UZX20</f>
        <v>0</v>
      </c>
      <c r="UZY52" s="39">
        <f>Time!UZY20</f>
        <v>0</v>
      </c>
      <c r="UZZ52" s="39">
        <f>Time!UZZ20</f>
        <v>0</v>
      </c>
      <c r="VAA52" s="39">
        <f>Time!VAA20</f>
        <v>0</v>
      </c>
      <c r="VAB52" s="39">
        <f>Time!VAB20</f>
        <v>0</v>
      </c>
      <c r="VAC52" s="39">
        <f>Time!VAC20</f>
        <v>0</v>
      </c>
      <c r="VAD52" s="39">
        <f>Time!VAD20</f>
        <v>0</v>
      </c>
      <c r="VAE52" s="39">
        <f>Time!VAE20</f>
        <v>0</v>
      </c>
      <c r="VAF52" s="39">
        <f>Time!VAF20</f>
        <v>0</v>
      </c>
      <c r="VAG52" s="39">
        <f>Time!VAG20</f>
        <v>0</v>
      </c>
      <c r="VAH52" s="39">
        <f>Time!VAH20</f>
        <v>0</v>
      </c>
      <c r="VAI52" s="39">
        <f>Time!VAI20</f>
        <v>0</v>
      </c>
      <c r="VAJ52" s="39">
        <f>Time!VAJ20</f>
        <v>0</v>
      </c>
      <c r="VAK52" s="39">
        <f>Time!VAK20</f>
        <v>0</v>
      </c>
      <c r="VAL52" s="39">
        <f>Time!VAL20</f>
        <v>0</v>
      </c>
      <c r="VAM52" s="39">
        <f>Time!VAM20</f>
        <v>0</v>
      </c>
      <c r="VAN52" s="39">
        <f>Time!VAN20</f>
        <v>0</v>
      </c>
      <c r="VAO52" s="39">
        <f>Time!VAO20</f>
        <v>0</v>
      </c>
      <c r="VAP52" s="39">
        <f>Time!VAP20</f>
        <v>0</v>
      </c>
      <c r="VAQ52" s="39">
        <f>Time!VAQ20</f>
        <v>0</v>
      </c>
      <c r="VAR52" s="39">
        <f>Time!VAR20</f>
        <v>0</v>
      </c>
      <c r="VAS52" s="39">
        <f>Time!VAS20</f>
        <v>0</v>
      </c>
      <c r="VAT52" s="39">
        <f>Time!VAT20</f>
        <v>0</v>
      </c>
      <c r="VAU52" s="39">
        <f>Time!VAU20</f>
        <v>0</v>
      </c>
      <c r="VAV52" s="39">
        <f>Time!VAV20</f>
        <v>0</v>
      </c>
      <c r="VAW52" s="39">
        <f>Time!VAW20</f>
        <v>0</v>
      </c>
      <c r="VAX52" s="39">
        <f>Time!VAX20</f>
        <v>0</v>
      </c>
      <c r="VAY52" s="39">
        <f>Time!VAY20</f>
        <v>0</v>
      </c>
      <c r="VAZ52" s="39">
        <f>Time!VAZ20</f>
        <v>0</v>
      </c>
      <c r="VBA52" s="39">
        <f>Time!VBA20</f>
        <v>0</v>
      </c>
      <c r="VBB52" s="39">
        <f>Time!VBB20</f>
        <v>0</v>
      </c>
      <c r="VBC52" s="39">
        <f>Time!VBC20</f>
        <v>0</v>
      </c>
      <c r="VBD52" s="39">
        <f>Time!VBD20</f>
        <v>0</v>
      </c>
      <c r="VBE52" s="39">
        <f>Time!VBE20</f>
        <v>0</v>
      </c>
      <c r="VBF52" s="39">
        <f>Time!VBF20</f>
        <v>0</v>
      </c>
      <c r="VBG52" s="39">
        <f>Time!VBG20</f>
        <v>0</v>
      </c>
      <c r="VBH52" s="39">
        <f>Time!VBH20</f>
        <v>0</v>
      </c>
      <c r="VBI52" s="39">
        <f>Time!VBI20</f>
        <v>0</v>
      </c>
      <c r="VBJ52" s="39">
        <f>Time!VBJ20</f>
        <v>0</v>
      </c>
      <c r="VBK52" s="39">
        <f>Time!VBK20</f>
        <v>0</v>
      </c>
      <c r="VBL52" s="39">
        <f>Time!VBL20</f>
        <v>0</v>
      </c>
      <c r="VBM52" s="39">
        <f>Time!VBM20</f>
        <v>0</v>
      </c>
      <c r="VBN52" s="39">
        <f>Time!VBN20</f>
        <v>0</v>
      </c>
      <c r="VBO52" s="39">
        <f>Time!VBO20</f>
        <v>0</v>
      </c>
      <c r="VBP52" s="39">
        <f>Time!VBP20</f>
        <v>0</v>
      </c>
      <c r="VBQ52" s="39">
        <f>Time!VBQ20</f>
        <v>0</v>
      </c>
      <c r="VBR52" s="39">
        <f>Time!VBR20</f>
        <v>0</v>
      </c>
      <c r="VBS52" s="39">
        <f>Time!VBS20</f>
        <v>0</v>
      </c>
      <c r="VBT52" s="39">
        <f>Time!VBT20</f>
        <v>0</v>
      </c>
      <c r="VBU52" s="39">
        <f>Time!VBU20</f>
        <v>0</v>
      </c>
      <c r="VBV52" s="39">
        <f>Time!VBV20</f>
        <v>0</v>
      </c>
      <c r="VBW52" s="39">
        <f>Time!VBW20</f>
        <v>0</v>
      </c>
      <c r="VBX52" s="39">
        <f>Time!VBX20</f>
        <v>0</v>
      </c>
      <c r="VBY52" s="39">
        <f>Time!VBY20</f>
        <v>0</v>
      </c>
      <c r="VBZ52" s="39">
        <f>Time!VBZ20</f>
        <v>0</v>
      </c>
      <c r="VCA52" s="39">
        <f>Time!VCA20</f>
        <v>0</v>
      </c>
      <c r="VCB52" s="39">
        <f>Time!VCB20</f>
        <v>0</v>
      </c>
      <c r="VCC52" s="39">
        <f>Time!VCC20</f>
        <v>0</v>
      </c>
      <c r="VCD52" s="39">
        <f>Time!VCD20</f>
        <v>0</v>
      </c>
      <c r="VCE52" s="39">
        <f>Time!VCE20</f>
        <v>0</v>
      </c>
      <c r="VCF52" s="39">
        <f>Time!VCF20</f>
        <v>0</v>
      </c>
      <c r="VCG52" s="39">
        <f>Time!VCG20</f>
        <v>0</v>
      </c>
      <c r="VCH52" s="39">
        <f>Time!VCH20</f>
        <v>0</v>
      </c>
      <c r="VCI52" s="39">
        <f>Time!VCI20</f>
        <v>0</v>
      </c>
      <c r="VCJ52" s="39">
        <f>Time!VCJ20</f>
        <v>0</v>
      </c>
      <c r="VCK52" s="39">
        <f>Time!VCK20</f>
        <v>0</v>
      </c>
      <c r="VCL52" s="39">
        <f>Time!VCL20</f>
        <v>0</v>
      </c>
      <c r="VCM52" s="39">
        <f>Time!VCM20</f>
        <v>0</v>
      </c>
      <c r="VCN52" s="39">
        <f>Time!VCN20</f>
        <v>0</v>
      </c>
      <c r="VCO52" s="39">
        <f>Time!VCO20</f>
        <v>0</v>
      </c>
      <c r="VCP52" s="39">
        <f>Time!VCP20</f>
        <v>0</v>
      </c>
      <c r="VCQ52" s="39">
        <f>Time!VCQ20</f>
        <v>0</v>
      </c>
      <c r="VCR52" s="39">
        <f>Time!VCR20</f>
        <v>0</v>
      </c>
      <c r="VCS52" s="39">
        <f>Time!VCS20</f>
        <v>0</v>
      </c>
      <c r="VCT52" s="39">
        <f>Time!VCT20</f>
        <v>0</v>
      </c>
      <c r="VCU52" s="39">
        <f>Time!VCU20</f>
        <v>0</v>
      </c>
      <c r="VCV52" s="39">
        <f>Time!VCV20</f>
        <v>0</v>
      </c>
      <c r="VCW52" s="39">
        <f>Time!VCW20</f>
        <v>0</v>
      </c>
      <c r="VCX52" s="39">
        <f>Time!VCX20</f>
        <v>0</v>
      </c>
      <c r="VCY52" s="39">
        <f>Time!VCY20</f>
        <v>0</v>
      </c>
      <c r="VCZ52" s="39">
        <f>Time!VCZ20</f>
        <v>0</v>
      </c>
      <c r="VDA52" s="39">
        <f>Time!VDA20</f>
        <v>0</v>
      </c>
      <c r="VDB52" s="39">
        <f>Time!VDB20</f>
        <v>0</v>
      </c>
      <c r="VDC52" s="39">
        <f>Time!VDC20</f>
        <v>0</v>
      </c>
      <c r="VDD52" s="39">
        <f>Time!VDD20</f>
        <v>0</v>
      </c>
      <c r="VDE52" s="39">
        <f>Time!VDE20</f>
        <v>0</v>
      </c>
      <c r="VDF52" s="39">
        <f>Time!VDF20</f>
        <v>0</v>
      </c>
      <c r="VDG52" s="39">
        <f>Time!VDG20</f>
        <v>0</v>
      </c>
      <c r="VDH52" s="39">
        <f>Time!VDH20</f>
        <v>0</v>
      </c>
      <c r="VDI52" s="39">
        <f>Time!VDI20</f>
        <v>0</v>
      </c>
      <c r="VDJ52" s="39">
        <f>Time!VDJ20</f>
        <v>0</v>
      </c>
      <c r="VDK52" s="39">
        <f>Time!VDK20</f>
        <v>0</v>
      </c>
      <c r="VDL52" s="39">
        <f>Time!VDL20</f>
        <v>0</v>
      </c>
      <c r="VDM52" s="39">
        <f>Time!VDM20</f>
        <v>0</v>
      </c>
      <c r="VDN52" s="39">
        <f>Time!VDN20</f>
        <v>0</v>
      </c>
      <c r="VDO52" s="39">
        <f>Time!VDO20</f>
        <v>0</v>
      </c>
      <c r="VDP52" s="39">
        <f>Time!VDP20</f>
        <v>0</v>
      </c>
      <c r="VDQ52" s="39">
        <f>Time!VDQ20</f>
        <v>0</v>
      </c>
      <c r="VDR52" s="39">
        <f>Time!VDR20</f>
        <v>0</v>
      </c>
      <c r="VDS52" s="39">
        <f>Time!VDS20</f>
        <v>0</v>
      </c>
      <c r="VDT52" s="39">
        <f>Time!VDT20</f>
        <v>0</v>
      </c>
      <c r="VDU52" s="39">
        <f>Time!VDU20</f>
        <v>0</v>
      </c>
      <c r="VDV52" s="39">
        <f>Time!VDV20</f>
        <v>0</v>
      </c>
      <c r="VDW52" s="39">
        <f>Time!VDW20</f>
        <v>0</v>
      </c>
      <c r="VDX52" s="39">
        <f>Time!VDX20</f>
        <v>0</v>
      </c>
      <c r="VDY52" s="39">
        <f>Time!VDY20</f>
        <v>0</v>
      </c>
      <c r="VDZ52" s="39">
        <f>Time!VDZ20</f>
        <v>0</v>
      </c>
      <c r="VEA52" s="39">
        <f>Time!VEA20</f>
        <v>0</v>
      </c>
      <c r="VEB52" s="39">
        <f>Time!VEB20</f>
        <v>0</v>
      </c>
      <c r="VEC52" s="39">
        <f>Time!VEC20</f>
        <v>0</v>
      </c>
      <c r="VED52" s="39">
        <f>Time!VED20</f>
        <v>0</v>
      </c>
      <c r="VEE52" s="39">
        <f>Time!VEE20</f>
        <v>0</v>
      </c>
      <c r="VEF52" s="39">
        <f>Time!VEF20</f>
        <v>0</v>
      </c>
      <c r="VEG52" s="39">
        <f>Time!VEG20</f>
        <v>0</v>
      </c>
      <c r="VEH52" s="39">
        <f>Time!VEH20</f>
        <v>0</v>
      </c>
      <c r="VEI52" s="39">
        <f>Time!VEI20</f>
        <v>0</v>
      </c>
      <c r="VEJ52" s="39">
        <f>Time!VEJ20</f>
        <v>0</v>
      </c>
      <c r="VEK52" s="39">
        <f>Time!VEK20</f>
        <v>0</v>
      </c>
      <c r="VEL52" s="39">
        <f>Time!VEL20</f>
        <v>0</v>
      </c>
      <c r="VEM52" s="39">
        <f>Time!VEM20</f>
        <v>0</v>
      </c>
      <c r="VEN52" s="39">
        <f>Time!VEN20</f>
        <v>0</v>
      </c>
      <c r="VEO52" s="39">
        <f>Time!VEO20</f>
        <v>0</v>
      </c>
      <c r="VEP52" s="39">
        <f>Time!VEP20</f>
        <v>0</v>
      </c>
      <c r="VEQ52" s="39">
        <f>Time!VEQ20</f>
        <v>0</v>
      </c>
      <c r="VER52" s="39">
        <f>Time!VER20</f>
        <v>0</v>
      </c>
      <c r="VES52" s="39">
        <f>Time!VES20</f>
        <v>0</v>
      </c>
      <c r="VET52" s="39">
        <f>Time!VET20</f>
        <v>0</v>
      </c>
      <c r="VEU52" s="39">
        <f>Time!VEU20</f>
        <v>0</v>
      </c>
      <c r="VEV52" s="39">
        <f>Time!VEV20</f>
        <v>0</v>
      </c>
      <c r="VEW52" s="39">
        <f>Time!VEW20</f>
        <v>0</v>
      </c>
      <c r="VEX52" s="39">
        <f>Time!VEX20</f>
        <v>0</v>
      </c>
      <c r="VEY52" s="39">
        <f>Time!VEY20</f>
        <v>0</v>
      </c>
      <c r="VEZ52" s="39">
        <f>Time!VEZ20</f>
        <v>0</v>
      </c>
      <c r="VFA52" s="39">
        <f>Time!VFA20</f>
        <v>0</v>
      </c>
      <c r="VFB52" s="39">
        <f>Time!VFB20</f>
        <v>0</v>
      </c>
      <c r="VFC52" s="39">
        <f>Time!VFC20</f>
        <v>0</v>
      </c>
      <c r="VFD52" s="39">
        <f>Time!VFD20</f>
        <v>0</v>
      </c>
      <c r="VFE52" s="39">
        <f>Time!VFE20</f>
        <v>0</v>
      </c>
      <c r="VFF52" s="39">
        <f>Time!VFF20</f>
        <v>0</v>
      </c>
      <c r="VFG52" s="39">
        <f>Time!VFG20</f>
        <v>0</v>
      </c>
      <c r="VFH52" s="39">
        <f>Time!VFH20</f>
        <v>0</v>
      </c>
      <c r="VFI52" s="39">
        <f>Time!VFI20</f>
        <v>0</v>
      </c>
      <c r="VFJ52" s="39">
        <f>Time!VFJ20</f>
        <v>0</v>
      </c>
      <c r="VFK52" s="39">
        <f>Time!VFK20</f>
        <v>0</v>
      </c>
      <c r="VFL52" s="39">
        <f>Time!VFL20</f>
        <v>0</v>
      </c>
      <c r="VFM52" s="39">
        <f>Time!VFM20</f>
        <v>0</v>
      </c>
      <c r="VFN52" s="39">
        <f>Time!VFN20</f>
        <v>0</v>
      </c>
      <c r="VFO52" s="39">
        <f>Time!VFO20</f>
        <v>0</v>
      </c>
      <c r="VFP52" s="39">
        <f>Time!VFP20</f>
        <v>0</v>
      </c>
      <c r="VFQ52" s="39">
        <f>Time!VFQ20</f>
        <v>0</v>
      </c>
      <c r="VFR52" s="39">
        <f>Time!VFR20</f>
        <v>0</v>
      </c>
      <c r="VFS52" s="39">
        <f>Time!VFS20</f>
        <v>0</v>
      </c>
      <c r="VFT52" s="39">
        <f>Time!VFT20</f>
        <v>0</v>
      </c>
      <c r="VFU52" s="39">
        <f>Time!VFU20</f>
        <v>0</v>
      </c>
      <c r="VFV52" s="39">
        <f>Time!VFV20</f>
        <v>0</v>
      </c>
      <c r="VFW52" s="39">
        <f>Time!VFW20</f>
        <v>0</v>
      </c>
      <c r="VFX52" s="39">
        <f>Time!VFX20</f>
        <v>0</v>
      </c>
      <c r="VFY52" s="39">
        <f>Time!VFY20</f>
        <v>0</v>
      </c>
      <c r="VFZ52" s="39">
        <f>Time!VFZ20</f>
        <v>0</v>
      </c>
      <c r="VGA52" s="39">
        <f>Time!VGA20</f>
        <v>0</v>
      </c>
      <c r="VGB52" s="39">
        <f>Time!VGB20</f>
        <v>0</v>
      </c>
      <c r="VGC52" s="39">
        <f>Time!VGC20</f>
        <v>0</v>
      </c>
      <c r="VGD52" s="39">
        <f>Time!VGD20</f>
        <v>0</v>
      </c>
      <c r="VGE52" s="39">
        <f>Time!VGE20</f>
        <v>0</v>
      </c>
      <c r="VGF52" s="39">
        <f>Time!VGF20</f>
        <v>0</v>
      </c>
      <c r="VGG52" s="39">
        <f>Time!VGG20</f>
        <v>0</v>
      </c>
      <c r="VGH52" s="39">
        <f>Time!VGH20</f>
        <v>0</v>
      </c>
      <c r="VGI52" s="39">
        <f>Time!VGI20</f>
        <v>0</v>
      </c>
      <c r="VGJ52" s="39">
        <f>Time!VGJ20</f>
        <v>0</v>
      </c>
      <c r="VGK52" s="39">
        <f>Time!VGK20</f>
        <v>0</v>
      </c>
      <c r="VGL52" s="39">
        <f>Time!VGL20</f>
        <v>0</v>
      </c>
      <c r="VGM52" s="39">
        <f>Time!VGM20</f>
        <v>0</v>
      </c>
      <c r="VGN52" s="39">
        <f>Time!VGN20</f>
        <v>0</v>
      </c>
      <c r="VGO52" s="39">
        <f>Time!VGO20</f>
        <v>0</v>
      </c>
      <c r="VGP52" s="39">
        <f>Time!VGP20</f>
        <v>0</v>
      </c>
      <c r="VGQ52" s="39">
        <f>Time!VGQ20</f>
        <v>0</v>
      </c>
      <c r="VGR52" s="39">
        <f>Time!VGR20</f>
        <v>0</v>
      </c>
      <c r="VGS52" s="39">
        <f>Time!VGS20</f>
        <v>0</v>
      </c>
      <c r="VGT52" s="39">
        <f>Time!VGT20</f>
        <v>0</v>
      </c>
      <c r="VGU52" s="39">
        <f>Time!VGU20</f>
        <v>0</v>
      </c>
      <c r="VGV52" s="39">
        <f>Time!VGV20</f>
        <v>0</v>
      </c>
      <c r="VGW52" s="39">
        <f>Time!VGW20</f>
        <v>0</v>
      </c>
      <c r="VGX52" s="39">
        <f>Time!VGX20</f>
        <v>0</v>
      </c>
      <c r="VGY52" s="39">
        <f>Time!VGY20</f>
        <v>0</v>
      </c>
      <c r="VGZ52" s="39">
        <f>Time!VGZ20</f>
        <v>0</v>
      </c>
      <c r="VHA52" s="39">
        <f>Time!VHA20</f>
        <v>0</v>
      </c>
      <c r="VHB52" s="39">
        <f>Time!VHB20</f>
        <v>0</v>
      </c>
      <c r="VHC52" s="39">
        <f>Time!VHC20</f>
        <v>0</v>
      </c>
      <c r="VHD52" s="39">
        <f>Time!VHD20</f>
        <v>0</v>
      </c>
      <c r="VHE52" s="39">
        <f>Time!VHE20</f>
        <v>0</v>
      </c>
      <c r="VHF52" s="39">
        <f>Time!VHF20</f>
        <v>0</v>
      </c>
      <c r="VHG52" s="39">
        <f>Time!VHG20</f>
        <v>0</v>
      </c>
      <c r="VHH52" s="39">
        <f>Time!VHH20</f>
        <v>0</v>
      </c>
      <c r="VHI52" s="39">
        <f>Time!VHI20</f>
        <v>0</v>
      </c>
      <c r="VHJ52" s="39">
        <f>Time!VHJ20</f>
        <v>0</v>
      </c>
      <c r="VHK52" s="39">
        <f>Time!VHK20</f>
        <v>0</v>
      </c>
      <c r="VHL52" s="39">
        <f>Time!VHL20</f>
        <v>0</v>
      </c>
      <c r="VHM52" s="39">
        <f>Time!VHM20</f>
        <v>0</v>
      </c>
      <c r="VHN52" s="39">
        <f>Time!VHN20</f>
        <v>0</v>
      </c>
      <c r="VHO52" s="39">
        <f>Time!VHO20</f>
        <v>0</v>
      </c>
      <c r="VHP52" s="39">
        <f>Time!VHP20</f>
        <v>0</v>
      </c>
      <c r="VHQ52" s="39">
        <f>Time!VHQ20</f>
        <v>0</v>
      </c>
      <c r="VHR52" s="39">
        <f>Time!VHR20</f>
        <v>0</v>
      </c>
      <c r="VHS52" s="39">
        <f>Time!VHS20</f>
        <v>0</v>
      </c>
      <c r="VHT52" s="39">
        <f>Time!VHT20</f>
        <v>0</v>
      </c>
      <c r="VHU52" s="39">
        <f>Time!VHU20</f>
        <v>0</v>
      </c>
      <c r="VHV52" s="39">
        <f>Time!VHV20</f>
        <v>0</v>
      </c>
      <c r="VHW52" s="39">
        <f>Time!VHW20</f>
        <v>0</v>
      </c>
      <c r="VHX52" s="39">
        <f>Time!VHX20</f>
        <v>0</v>
      </c>
      <c r="VHY52" s="39">
        <f>Time!VHY20</f>
        <v>0</v>
      </c>
      <c r="VHZ52" s="39">
        <f>Time!VHZ20</f>
        <v>0</v>
      </c>
      <c r="VIA52" s="39">
        <f>Time!VIA20</f>
        <v>0</v>
      </c>
      <c r="VIB52" s="39">
        <f>Time!VIB20</f>
        <v>0</v>
      </c>
      <c r="VIC52" s="39">
        <f>Time!VIC20</f>
        <v>0</v>
      </c>
      <c r="VID52" s="39">
        <f>Time!VID20</f>
        <v>0</v>
      </c>
      <c r="VIE52" s="39">
        <f>Time!VIE20</f>
        <v>0</v>
      </c>
      <c r="VIF52" s="39">
        <f>Time!VIF20</f>
        <v>0</v>
      </c>
      <c r="VIG52" s="39">
        <f>Time!VIG20</f>
        <v>0</v>
      </c>
      <c r="VIH52" s="39">
        <f>Time!VIH20</f>
        <v>0</v>
      </c>
      <c r="VII52" s="39">
        <f>Time!VII20</f>
        <v>0</v>
      </c>
      <c r="VIJ52" s="39">
        <f>Time!VIJ20</f>
        <v>0</v>
      </c>
      <c r="VIK52" s="39">
        <f>Time!VIK20</f>
        <v>0</v>
      </c>
      <c r="VIL52" s="39">
        <f>Time!VIL20</f>
        <v>0</v>
      </c>
      <c r="VIM52" s="39">
        <f>Time!VIM20</f>
        <v>0</v>
      </c>
      <c r="VIN52" s="39">
        <f>Time!VIN20</f>
        <v>0</v>
      </c>
      <c r="VIO52" s="39">
        <f>Time!VIO20</f>
        <v>0</v>
      </c>
      <c r="VIP52" s="39">
        <f>Time!VIP20</f>
        <v>0</v>
      </c>
      <c r="VIQ52" s="39">
        <f>Time!VIQ20</f>
        <v>0</v>
      </c>
      <c r="VIR52" s="39">
        <f>Time!VIR20</f>
        <v>0</v>
      </c>
      <c r="VIS52" s="39">
        <f>Time!VIS20</f>
        <v>0</v>
      </c>
      <c r="VIT52" s="39">
        <f>Time!VIT20</f>
        <v>0</v>
      </c>
      <c r="VIU52" s="39">
        <f>Time!VIU20</f>
        <v>0</v>
      </c>
      <c r="VIV52" s="39">
        <f>Time!VIV20</f>
        <v>0</v>
      </c>
      <c r="VIW52" s="39">
        <f>Time!VIW20</f>
        <v>0</v>
      </c>
      <c r="VIX52" s="39">
        <f>Time!VIX20</f>
        <v>0</v>
      </c>
      <c r="VIY52" s="39">
        <f>Time!VIY20</f>
        <v>0</v>
      </c>
      <c r="VIZ52" s="39">
        <f>Time!VIZ20</f>
        <v>0</v>
      </c>
      <c r="VJA52" s="39">
        <f>Time!VJA20</f>
        <v>0</v>
      </c>
      <c r="VJB52" s="39">
        <f>Time!VJB20</f>
        <v>0</v>
      </c>
      <c r="VJC52" s="39">
        <f>Time!VJC20</f>
        <v>0</v>
      </c>
      <c r="VJD52" s="39">
        <f>Time!VJD20</f>
        <v>0</v>
      </c>
      <c r="VJE52" s="39">
        <f>Time!VJE20</f>
        <v>0</v>
      </c>
      <c r="VJF52" s="39">
        <f>Time!VJF20</f>
        <v>0</v>
      </c>
      <c r="VJG52" s="39">
        <f>Time!VJG20</f>
        <v>0</v>
      </c>
      <c r="VJH52" s="39">
        <f>Time!VJH20</f>
        <v>0</v>
      </c>
      <c r="VJI52" s="39">
        <f>Time!VJI20</f>
        <v>0</v>
      </c>
      <c r="VJJ52" s="39">
        <f>Time!VJJ20</f>
        <v>0</v>
      </c>
      <c r="VJK52" s="39">
        <f>Time!VJK20</f>
        <v>0</v>
      </c>
      <c r="VJL52" s="39">
        <f>Time!VJL20</f>
        <v>0</v>
      </c>
      <c r="VJM52" s="39">
        <f>Time!VJM20</f>
        <v>0</v>
      </c>
      <c r="VJN52" s="39">
        <f>Time!VJN20</f>
        <v>0</v>
      </c>
      <c r="VJO52" s="39">
        <f>Time!VJO20</f>
        <v>0</v>
      </c>
      <c r="VJP52" s="39">
        <f>Time!VJP20</f>
        <v>0</v>
      </c>
      <c r="VJQ52" s="39">
        <f>Time!VJQ20</f>
        <v>0</v>
      </c>
      <c r="VJR52" s="39">
        <f>Time!VJR20</f>
        <v>0</v>
      </c>
      <c r="VJS52" s="39">
        <f>Time!VJS20</f>
        <v>0</v>
      </c>
      <c r="VJT52" s="39">
        <f>Time!VJT20</f>
        <v>0</v>
      </c>
      <c r="VJU52" s="39">
        <f>Time!VJU20</f>
        <v>0</v>
      </c>
      <c r="VJV52" s="39">
        <f>Time!VJV20</f>
        <v>0</v>
      </c>
      <c r="VJW52" s="39">
        <f>Time!VJW20</f>
        <v>0</v>
      </c>
      <c r="VJX52" s="39">
        <f>Time!VJX20</f>
        <v>0</v>
      </c>
      <c r="VJY52" s="39">
        <f>Time!VJY20</f>
        <v>0</v>
      </c>
      <c r="VJZ52" s="39">
        <f>Time!VJZ20</f>
        <v>0</v>
      </c>
      <c r="VKA52" s="39">
        <f>Time!VKA20</f>
        <v>0</v>
      </c>
      <c r="VKB52" s="39">
        <f>Time!VKB20</f>
        <v>0</v>
      </c>
      <c r="VKC52" s="39">
        <f>Time!VKC20</f>
        <v>0</v>
      </c>
      <c r="VKD52" s="39">
        <f>Time!VKD20</f>
        <v>0</v>
      </c>
      <c r="VKE52" s="39">
        <f>Time!VKE20</f>
        <v>0</v>
      </c>
      <c r="VKF52" s="39">
        <f>Time!VKF20</f>
        <v>0</v>
      </c>
      <c r="VKG52" s="39">
        <f>Time!VKG20</f>
        <v>0</v>
      </c>
      <c r="VKH52" s="39">
        <f>Time!VKH20</f>
        <v>0</v>
      </c>
      <c r="VKI52" s="39">
        <f>Time!VKI20</f>
        <v>0</v>
      </c>
      <c r="VKJ52" s="39">
        <f>Time!VKJ20</f>
        <v>0</v>
      </c>
      <c r="VKK52" s="39">
        <f>Time!VKK20</f>
        <v>0</v>
      </c>
      <c r="VKL52" s="39">
        <f>Time!VKL20</f>
        <v>0</v>
      </c>
      <c r="VKM52" s="39">
        <f>Time!VKM20</f>
        <v>0</v>
      </c>
      <c r="VKN52" s="39">
        <f>Time!VKN20</f>
        <v>0</v>
      </c>
      <c r="VKO52" s="39">
        <f>Time!VKO20</f>
        <v>0</v>
      </c>
      <c r="VKP52" s="39">
        <f>Time!VKP20</f>
        <v>0</v>
      </c>
      <c r="VKQ52" s="39">
        <f>Time!VKQ20</f>
        <v>0</v>
      </c>
      <c r="VKR52" s="39">
        <f>Time!VKR20</f>
        <v>0</v>
      </c>
      <c r="VKS52" s="39">
        <f>Time!VKS20</f>
        <v>0</v>
      </c>
      <c r="VKT52" s="39">
        <f>Time!VKT20</f>
        <v>0</v>
      </c>
      <c r="VKU52" s="39">
        <f>Time!VKU20</f>
        <v>0</v>
      </c>
      <c r="VKV52" s="39">
        <f>Time!VKV20</f>
        <v>0</v>
      </c>
      <c r="VKW52" s="39">
        <f>Time!VKW20</f>
        <v>0</v>
      </c>
      <c r="VKX52" s="39">
        <f>Time!VKX20</f>
        <v>0</v>
      </c>
      <c r="VKY52" s="39">
        <f>Time!VKY20</f>
        <v>0</v>
      </c>
      <c r="VKZ52" s="39">
        <f>Time!VKZ20</f>
        <v>0</v>
      </c>
      <c r="VLA52" s="39">
        <f>Time!VLA20</f>
        <v>0</v>
      </c>
      <c r="VLB52" s="39">
        <f>Time!VLB20</f>
        <v>0</v>
      </c>
      <c r="VLC52" s="39">
        <f>Time!VLC20</f>
        <v>0</v>
      </c>
      <c r="VLD52" s="39">
        <f>Time!VLD20</f>
        <v>0</v>
      </c>
      <c r="VLE52" s="39">
        <f>Time!VLE20</f>
        <v>0</v>
      </c>
      <c r="VLF52" s="39">
        <f>Time!VLF20</f>
        <v>0</v>
      </c>
      <c r="VLG52" s="39">
        <f>Time!VLG20</f>
        <v>0</v>
      </c>
      <c r="VLH52" s="39">
        <f>Time!VLH20</f>
        <v>0</v>
      </c>
      <c r="VLI52" s="39">
        <f>Time!VLI20</f>
        <v>0</v>
      </c>
      <c r="VLJ52" s="39">
        <f>Time!VLJ20</f>
        <v>0</v>
      </c>
      <c r="VLK52" s="39">
        <f>Time!VLK20</f>
        <v>0</v>
      </c>
      <c r="VLL52" s="39">
        <f>Time!VLL20</f>
        <v>0</v>
      </c>
      <c r="VLM52" s="39">
        <f>Time!VLM20</f>
        <v>0</v>
      </c>
      <c r="VLN52" s="39">
        <f>Time!VLN20</f>
        <v>0</v>
      </c>
      <c r="VLO52" s="39">
        <f>Time!VLO20</f>
        <v>0</v>
      </c>
      <c r="VLP52" s="39">
        <f>Time!VLP20</f>
        <v>0</v>
      </c>
      <c r="VLQ52" s="39">
        <f>Time!VLQ20</f>
        <v>0</v>
      </c>
      <c r="VLR52" s="39">
        <f>Time!VLR20</f>
        <v>0</v>
      </c>
      <c r="VLS52" s="39">
        <f>Time!VLS20</f>
        <v>0</v>
      </c>
      <c r="VLT52" s="39">
        <f>Time!VLT20</f>
        <v>0</v>
      </c>
      <c r="VLU52" s="39">
        <f>Time!VLU20</f>
        <v>0</v>
      </c>
      <c r="VLV52" s="39">
        <f>Time!VLV20</f>
        <v>0</v>
      </c>
      <c r="VLW52" s="39">
        <f>Time!VLW20</f>
        <v>0</v>
      </c>
      <c r="VLX52" s="39">
        <f>Time!VLX20</f>
        <v>0</v>
      </c>
      <c r="VLY52" s="39">
        <f>Time!VLY20</f>
        <v>0</v>
      </c>
      <c r="VLZ52" s="39">
        <f>Time!VLZ20</f>
        <v>0</v>
      </c>
      <c r="VMA52" s="39">
        <f>Time!VMA20</f>
        <v>0</v>
      </c>
      <c r="VMB52" s="39">
        <f>Time!VMB20</f>
        <v>0</v>
      </c>
      <c r="VMC52" s="39">
        <f>Time!VMC20</f>
        <v>0</v>
      </c>
      <c r="VMD52" s="39">
        <f>Time!VMD20</f>
        <v>0</v>
      </c>
      <c r="VME52" s="39">
        <f>Time!VME20</f>
        <v>0</v>
      </c>
      <c r="VMF52" s="39">
        <f>Time!VMF20</f>
        <v>0</v>
      </c>
      <c r="VMG52" s="39">
        <f>Time!VMG20</f>
        <v>0</v>
      </c>
      <c r="VMH52" s="39">
        <f>Time!VMH20</f>
        <v>0</v>
      </c>
      <c r="VMI52" s="39">
        <f>Time!VMI20</f>
        <v>0</v>
      </c>
      <c r="VMJ52" s="39">
        <f>Time!VMJ20</f>
        <v>0</v>
      </c>
      <c r="VMK52" s="39">
        <f>Time!VMK20</f>
        <v>0</v>
      </c>
      <c r="VML52" s="39">
        <f>Time!VML20</f>
        <v>0</v>
      </c>
      <c r="VMM52" s="39">
        <f>Time!VMM20</f>
        <v>0</v>
      </c>
      <c r="VMN52" s="39">
        <f>Time!VMN20</f>
        <v>0</v>
      </c>
      <c r="VMO52" s="39">
        <f>Time!VMO20</f>
        <v>0</v>
      </c>
      <c r="VMP52" s="39">
        <f>Time!VMP20</f>
        <v>0</v>
      </c>
      <c r="VMQ52" s="39">
        <f>Time!VMQ20</f>
        <v>0</v>
      </c>
      <c r="VMR52" s="39">
        <f>Time!VMR20</f>
        <v>0</v>
      </c>
      <c r="VMS52" s="39">
        <f>Time!VMS20</f>
        <v>0</v>
      </c>
      <c r="VMT52" s="39">
        <f>Time!VMT20</f>
        <v>0</v>
      </c>
      <c r="VMU52" s="39">
        <f>Time!VMU20</f>
        <v>0</v>
      </c>
      <c r="VMV52" s="39">
        <f>Time!VMV20</f>
        <v>0</v>
      </c>
      <c r="VMW52" s="39">
        <f>Time!VMW20</f>
        <v>0</v>
      </c>
      <c r="VMX52" s="39">
        <f>Time!VMX20</f>
        <v>0</v>
      </c>
      <c r="VMY52" s="39">
        <f>Time!VMY20</f>
        <v>0</v>
      </c>
      <c r="VMZ52" s="39">
        <f>Time!VMZ20</f>
        <v>0</v>
      </c>
      <c r="VNA52" s="39">
        <f>Time!VNA20</f>
        <v>0</v>
      </c>
      <c r="VNB52" s="39">
        <f>Time!VNB20</f>
        <v>0</v>
      </c>
      <c r="VNC52" s="39">
        <f>Time!VNC20</f>
        <v>0</v>
      </c>
      <c r="VND52" s="39">
        <f>Time!VND20</f>
        <v>0</v>
      </c>
      <c r="VNE52" s="39">
        <f>Time!VNE20</f>
        <v>0</v>
      </c>
      <c r="VNF52" s="39">
        <f>Time!VNF20</f>
        <v>0</v>
      </c>
      <c r="VNG52" s="39">
        <f>Time!VNG20</f>
        <v>0</v>
      </c>
      <c r="VNH52" s="39">
        <f>Time!VNH20</f>
        <v>0</v>
      </c>
      <c r="VNI52" s="39">
        <f>Time!VNI20</f>
        <v>0</v>
      </c>
      <c r="VNJ52" s="39">
        <f>Time!VNJ20</f>
        <v>0</v>
      </c>
      <c r="VNK52" s="39">
        <f>Time!VNK20</f>
        <v>0</v>
      </c>
      <c r="VNL52" s="39">
        <f>Time!VNL20</f>
        <v>0</v>
      </c>
      <c r="VNM52" s="39">
        <f>Time!VNM20</f>
        <v>0</v>
      </c>
      <c r="VNN52" s="39">
        <f>Time!VNN20</f>
        <v>0</v>
      </c>
      <c r="VNO52" s="39">
        <f>Time!VNO20</f>
        <v>0</v>
      </c>
      <c r="VNP52" s="39">
        <f>Time!VNP20</f>
        <v>0</v>
      </c>
      <c r="VNQ52" s="39">
        <f>Time!VNQ20</f>
        <v>0</v>
      </c>
      <c r="VNR52" s="39">
        <f>Time!VNR20</f>
        <v>0</v>
      </c>
      <c r="VNS52" s="39">
        <f>Time!VNS20</f>
        <v>0</v>
      </c>
      <c r="VNT52" s="39">
        <f>Time!VNT20</f>
        <v>0</v>
      </c>
      <c r="VNU52" s="39">
        <f>Time!VNU20</f>
        <v>0</v>
      </c>
      <c r="VNV52" s="39">
        <f>Time!VNV20</f>
        <v>0</v>
      </c>
      <c r="VNW52" s="39">
        <f>Time!VNW20</f>
        <v>0</v>
      </c>
      <c r="VNX52" s="39">
        <f>Time!VNX20</f>
        <v>0</v>
      </c>
      <c r="VNY52" s="39">
        <f>Time!VNY20</f>
        <v>0</v>
      </c>
      <c r="VNZ52" s="39">
        <f>Time!VNZ20</f>
        <v>0</v>
      </c>
      <c r="VOA52" s="39">
        <f>Time!VOA20</f>
        <v>0</v>
      </c>
      <c r="VOB52" s="39">
        <f>Time!VOB20</f>
        <v>0</v>
      </c>
      <c r="VOC52" s="39">
        <f>Time!VOC20</f>
        <v>0</v>
      </c>
      <c r="VOD52" s="39">
        <f>Time!VOD20</f>
        <v>0</v>
      </c>
      <c r="VOE52" s="39">
        <f>Time!VOE20</f>
        <v>0</v>
      </c>
      <c r="VOF52" s="39">
        <f>Time!VOF20</f>
        <v>0</v>
      </c>
      <c r="VOG52" s="39">
        <f>Time!VOG20</f>
        <v>0</v>
      </c>
      <c r="VOH52" s="39">
        <f>Time!VOH20</f>
        <v>0</v>
      </c>
      <c r="VOI52" s="39">
        <f>Time!VOI20</f>
        <v>0</v>
      </c>
      <c r="VOJ52" s="39">
        <f>Time!VOJ20</f>
        <v>0</v>
      </c>
      <c r="VOK52" s="39">
        <f>Time!VOK20</f>
        <v>0</v>
      </c>
      <c r="VOL52" s="39">
        <f>Time!VOL20</f>
        <v>0</v>
      </c>
      <c r="VOM52" s="39">
        <f>Time!VOM20</f>
        <v>0</v>
      </c>
      <c r="VON52" s="39">
        <f>Time!VON20</f>
        <v>0</v>
      </c>
      <c r="VOO52" s="39">
        <f>Time!VOO20</f>
        <v>0</v>
      </c>
      <c r="VOP52" s="39">
        <f>Time!VOP20</f>
        <v>0</v>
      </c>
      <c r="VOQ52" s="39">
        <f>Time!VOQ20</f>
        <v>0</v>
      </c>
      <c r="VOR52" s="39">
        <f>Time!VOR20</f>
        <v>0</v>
      </c>
      <c r="VOS52" s="39">
        <f>Time!VOS20</f>
        <v>0</v>
      </c>
      <c r="VOT52" s="39">
        <f>Time!VOT20</f>
        <v>0</v>
      </c>
      <c r="VOU52" s="39">
        <f>Time!VOU20</f>
        <v>0</v>
      </c>
      <c r="VOV52" s="39">
        <f>Time!VOV20</f>
        <v>0</v>
      </c>
      <c r="VOW52" s="39">
        <f>Time!VOW20</f>
        <v>0</v>
      </c>
      <c r="VOX52" s="39">
        <f>Time!VOX20</f>
        <v>0</v>
      </c>
      <c r="VOY52" s="39">
        <f>Time!VOY20</f>
        <v>0</v>
      </c>
      <c r="VOZ52" s="39">
        <f>Time!VOZ20</f>
        <v>0</v>
      </c>
      <c r="VPA52" s="39">
        <f>Time!VPA20</f>
        <v>0</v>
      </c>
      <c r="VPB52" s="39">
        <f>Time!VPB20</f>
        <v>0</v>
      </c>
      <c r="VPC52" s="39">
        <f>Time!VPC20</f>
        <v>0</v>
      </c>
      <c r="VPD52" s="39">
        <f>Time!VPD20</f>
        <v>0</v>
      </c>
      <c r="VPE52" s="39">
        <f>Time!VPE20</f>
        <v>0</v>
      </c>
      <c r="VPF52" s="39">
        <f>Time!VPF20</f>
        <v>0</v>
      </c>
      <c r="VPG52" s="39">
        <f>Time!VPG20</f>
        <v>0</v>
      </c>
      <c r="VPH52" s="39">
        <f>Time!VPH20</f>
        <v>0</v>
      </c>
      <c r="VPI52" s="39">
        <f>Time!VPI20</f>
        <v>0</v>
      </c>
      <c r="VPJ52" s="39">
        <f>Time!VPJ20</f>
        <v>0</v>
      </c>
      <c r="VPK52" s="39">
        <f>Time!VPK20</f>
        <v>0</v>
      </c>
      <c r="VPL52" s="39">
        <f>Time!VPL20</f>
        <v>0</v>
      </c>
      <c r="VPM52" s="39">
        <f>Time!VPM20</f>
        <v>0</v>
      </c>
      <c r="VPN52" s="39">
        <f>Time!VPN20</f>
        <v>0</v>
      </c>
      <c r="VPO52" s="39">
        <f>Time!VPO20</f>
        <v>0</v>
      </c>
      <c r="VPP52" s="39">
        <f>Time!VPP20</f>
        <v>0</v>
      </c>
      <c r="VPQ52" s="39">
        <f>Time!VPQ20</f>
        <v>0</v>
      </c>
      <c r="VPR52" s="39">
        <f>Time!VPR20</f>
        <v>0</v>
      </c>
      <c r="VPS52" s="39">
        <f>Time!VPS20</f>
        <v>0</v>
      </c>
      <c r="VPT52" s="39">
        <f>Time!VPT20</f>
        <v>0</v>
      </c>
      <c r="VPU52" s="39">
        <f>Time!VPU20</f>
        <v>0</v>
      </c>
      <c r="VPV52" s="39">
        <f>Time!VPV20</f>
        <v>0</v>
      </c>
      <c r="VPW52" s="39">
        <f>Time!VPW20</f>
        <v>0</v>
      </c>
      <c r="VPX52" s="39">
        <f>Time!VPX20</f>
        <v>0</v>
      </c>
      <c r="VPY52" s="39">
        <f>Time!VPY20</f>
        <v>0</v>
      </c>
      <c r="VPZ52" s="39">
        <f>Time!VPZ20</f>
        <v>0</v>
      </c>
      <c r="VQA52" s="39">
        <f>Time!VQA20</f>
        <v>0</v>
      </c>
      <c r="VQB52" s="39">
        <f>Time!VQB20</f>
        <v>0</v>
      </c>
      <c r="VQC52" s="39">
        <f>Time!VQC20</f>
        <v>0</v>
      </c>
      <c r="VQD52" s="39">
        <f>Time!VQD20</f>
        <v>0</v>
      </c>
      <c r="VQE52" s="39">
        <f>Time!VQE20</f>
        <v>0</v>
      </c>
      <c r="VQF52" s="39">
        <f>Time!VQF20</f>
        <v>0</v>
      </c>
      <c r="VQG52" s="39">
        <f>Time!VQG20</f>
        <v>0</v>
      </c>
      <c r="VQH52" s="39">
        <f>Time!VQH20</f>
        <v>0</v>
      </c>
      <c r="VQI52" s="39">
        <f>Time!VQI20</f>
        <v>0</v>
      </c>
      <c r="VQJ52" s="39">
        <f>Time!VQJ20</f>
        <v>0</v>
      </c>
      <c r="VQK52" s="39">
        <f>Time!VQK20</f>
        <v>0</v>
      </c>
      <c r="VQL52" s="39">
        <f>Time!VQL20</f>
        <v>0</v>
      </c>
      <c r="VQM52" s="39">
        <f>Time!VQM20</f>
        <v>0</v>
      </c>
      <c r="VQN52" s="39">
        <f>Time!VQN20</f>
        <v>0</v>
      </c>
      <c r="VQO52" s="39">
        <f>Time!VQO20</f>
        <v>0</v>
      </c>
      <c r="VQP52" s="39">
        <f>Time!VQP20</f>
        <v>0</v>
      </c>
      <c r="VQQ52" s="39">
        <f>Time!VQQ20</f>
        <v>0</v>
      </c>
      <c r="VQR52" s="39">
        <f>Time!VQR20</f>
        <v>0</v>
      </c>
      <c r="VQS52" s="39">
        <f>Time!VQS20</f>
        <v>0</v>
      </c>
      <c r="VQT52" s="39">
        <f>Time!VQT20</f>
        <v>0</v>
      </c>
      <c r="VQU52" s="39">
        <f>Time!VQU20</f>
        <v>0</v>
      </c>
      <c r="VQV52" s="39">
        <f>Time!VQV20</f>
        <v>0</v>
      </c>
      <c r="VQW52" s="39">
        <f>Time!VQW20</f>
        <v>0</v>
      </c>
      <c r="VQX52" s="39">
        <f>Time!VQX20</f>
        <v>0</v>
      </c>
      <c r="VQY52" s="39">
        <f>Time!VQY20</f>
        <v>0</v>
      </c>
      <c r="VQZ52" s="39">
        <f>Time!VQZ20</f>
        <v>0</v>
      </c>
      <c r="VRA52" s="39">
        <f>Time!VRA20</f>
        <v>0</v>
      </c>
      <c r="VRB52" s="39">
        <f>Time!VRB20</f>
        <v>0</v>
      </c>
      <c r="VRC52" s="39">
        <f>Time!VRC20</f>
        <v>0</v>
      </c>
      <c r="VRD52" s="39">
        <f>Time!VRD20</f>
        <v>0</v>
      </c>
      <c r="VRE52" s="39">
        <f>Time!VRE20</f>
        <v>0</v>
      </c>
      <c r="VRF52" s="39">
        <f>Time!VRF20</f>
        <v>0</v>
      </c>
      <c r="VRG52" s="39">
        <f>Time!VRG20</f>
        <v>0</v>
      </c>
      <c r="VRH52" s="39">
        <f>Time!VRH20</f>
        <v>0</v>
      </c>
      <c r="VRI52" s="39">
        <f>Time!VRI20</f>
        <v>0</v>
      </c>
      <c r="VRJ52" s="39">
        <f>Time!VRJ20</f>
        <v>0</v>
      </c>
      <c r="VRK52" s="39">
        <f>Time!VRK20</f>
        <v>0</v>
      </c>
      <c r="VRL52" s="39">
        <f>Time!VRL20</f>
        <v>0</v>
      </c>
      <c r="VRM52" s="39">
        <f>Time!VRM20</f>
        <v>0</v>
      </c>
      <c r="VRN52" s="39">
        <f>Time!VRN20</f>
        <v>0</v>
      </c>
      <c r="VRO52" s="39">
        <f>Time!VRO20</f>
        <v>0</v>
      </c>
      <c r="VRP52" s="39">
        <f>Time!VRP20</f>
        <v>0</v>
      </c>
      <c r="VRQ52" s="39">
        <f>Time!VRQ20</f>
        <v>0</v>
      </c>
      <c r="VRR52" s="39">
        <f>Time!VRR20</f>
        <v>0</v>
      </c>
      <c r="VRS52" s="39">
        <f>Time!VRS20</f>
        <v>0</v>
      </c>
      <c r="VRT52" s="39">
        <f>Time!VRT20</f>
        <v>0</v>
      </c>
      <c r="VRU52" s="39">
        <f>Time!VRU20</f>
        <v>0</v>
      </c>
      <c r="VRV52" s="39">
        <f>Time!VRV20</f>
        <v>0</v>
      </c>
      <c r="VRW52" s="39">
        <f>Time!VRW20</f>
        <v>0</v>
      </c>
      <c r="VRX52" s="39">
        <f>Time!VRX20</f>
        <v>0</v>
      </c>
      <c r="VRY52" s="39">
        <f>Time!VRY20</f>
        <v>0</v>
      </c>
      <c r="VRZ52" s="39">
        <f>Time!VRZ20</f>
        <v>0</v>
      </c>
      <c r="VSA52" s="39">
        <f>Time!VSA20</f>
        <v>0</v>
      </c>
      <c r="VSB52" s="39">
        <f>Time!VSB20</f>
        <v>0</v>
      </c>
      <c r="VSC52" s="39">
        <f>Time!VSC20</f>
        <v>0</v>
      </c>
      <c r="VSD52" s="39">
        <f>Time!VSD20</f>
        <v>0</v>
      </c>
      <c r="VSE52" s="39">
        <f>Time!VSE20</f>
        <v>0</v>
      </c>
      <c r="VSF52" s="39">
        <f>Time!VSF20</f>
        <v>0</v>
      </c>
      <c r="VSG52" s="39">
        <f>Time!VSG20</f>
        <v>0</v>
      </c>
      <c r="VSH52" s="39">
        <f>Time!VSH20</f>
        <v>0</v>
      </c>
      <c r="VSI52" s="39">
        <f>Time!VSI20</f>
        <v>0</v>
      </c>
      <c r="VSJ52" s="39">
        <f>Time!VSJ20</f>
        <v>0</v>
      </c>
      <c r="VSK52" s="39">
        <f>Time!VSK20</f>
        <v>0</v>
      </c>
      <c r="VSL52" s="39">
        <f>Time!VSL20</f>
        <v>0</v>
      </c>
      <c r="VSM52" s="39">
        <f>Time!VSM20</f>
        <v>0</v>
      </c>
      <c r="VSN52" s="39">
        <f>Time!VSN20</f>
        <v>0</v>
      </c>
      <c r="VSO52" s="39">
        <f>Time!VSO20</f>
        <v>0</v>
      </c>
      <c r="VSP52" s="39">
        <f>Time!VSP20</f>
        <v>0</v>
      </c>
      <c r="VSQ52" s="39">
        <f>Time!VSQ20</f>
        <v>0</v>
      </c>
      <c r="VSR52" s="39">
        <f>Time!VSR20</f>
        <v>0</v>
      </c>
      <c r="VSS52" s="39">
        <f>Time!VSS20</f>
        <v>0</v>
      </c>
      <c r="VST52" s="39">
        <f>Time!VST20</f>
        <v>0</v>
      </c>
      <c r="VSU52" s="39">
        <f>Time!VSU20</f>
        <v>0</v>
      </c>
      <c r="VSV52" s="39">
        <f>Time!VSV20</f>
        <v>0</v>
      </c>
      <c r="VSW52" s="39">
        <f>Time!VSW20</f>
        <v>0</v>
      </c>
      <c r="VSX52" s="39">
        <f>Time!VSX20</f>
        <v>0</v>
      </c>
      <c r="VSY52" s="39">
        <f>Time!VSY20</f>
        <v>0</v>
      </c>
      <c r="VSZ52" s="39">
        <f>Time!VSZ20</f>
        <v>0</v>
      </c>
      <c r="VTA52" s="39">
        <f>Time!VTA20</f>
        <v>0</v>
      </c>
      <c r="VTB52" s="39">
        <f>Time!VTB20</f>
        <v>0</v>
      </c>
      <c r="VTC52" s="39">
        <f>Time!VTC20</f>
        <v>0</v>
      </c>
      <c r="VTD52" s="39">
        <f>Time!VTD20</f>
        <v>0</v>
      </c>
      <c r="VTE52" s="39">
        <f>Time!VTE20</f>
        <v>0</v>
      </c>
      <c r="VTF52" s="39">
        <f>Time!VTF20</f>
        <v>0</v>
      </c>
      <c r="VTG52" s="39">
        <f>Time!VTG20</f>
        <v>0</v>
      </c>
      <c r="VTH52" s="39">
        <f>Time!VTH20</f>
        <v>0</v>
      </c>
      <c r="VTI52" s="39">
        <f>Time!VTI20</f>
        <v>0</v>
      </c>
      <c r="VTJ52" s="39">
        <f>Time!VTJ20</f>
        <v>0</v>
      </c>
      <c r="VTK52" s="39">
        <f>Time!VTK20</f>
        <v>0</v>
      </c>
      <c r="VTL52" s="39">
        <f>Time!VTL20</f>
        <v>0</v>
      </c>
      <c r="VTM52" s="39">
        <f>Time!VTM20</f>
        <v>0</v>
      </c>
      <c r="VTN52" s="39">
        <f>Time!VTN20</f>
        <v>0</v>
      </c>
      <c r="VTO52" s="39">
        <f>Time!VTO20</f>
        <v>0</v>
      </c>
      <c r="VTP52" s="39">
        <f>Time!VTP20</f>
        <v>0</v>
      </c>
      <c r="VTQ52" s="39">
        <f>Time!VTQ20</f>
        <v>0</v>
      </c>
      <c r="VTR52" s="39">
        <f>Time!VTR20</f>
        <v>0</v>
      </c>
      <c r="VTS52" s="39">
        <f>Time!VTS20</f>
        <v>0</v>
      </c>
      <c r="VTT52" s="39">
        <f>Time!VTT20</f>
        <v>0</v>
      </c>
      <c r="VTU52" s="39">
        <f>Time!VTU20</f>
        <v>0</v>
      </c>
      <c r="VTV52" s="39">
        <f>Time!VTV20</f>
        <v>0</v>
      </c>
      <c r="VTW52" s="39">
        <f>Time!VTW20</f>
        <v>0</v>
      </c>
      <c r="VTX52" s="39">
        <f>Time!VTX20</f>
        <v>0</v>
      </c>
      <c r="VTY52" s="39">
        <f>Time!VTY20</f>
        <v>0</v>
      </c>
      <c r="VTZ52" s="39">
        <f>Time!VTZ20</f>
        <v>0</v>
      </c>
      <c r="VUA52" s="39">
        <f>Time!VUA20</f>
        <v>0</v>
      </c>
      <c r="VUB52" s="39">
        <f>Time!VUB20</f>
        <v>0</v>
      </c>
      <c r="VUC52" s="39">
        <f>Time!VUC20</f>
        <v>0</v>
      </c>
      <c r="VUD52" s="39">
        <f>Time!VUD20</f>
        <v>0</v>
      </c>
      <c r="VUE52" s="39">
        <f>Time!VUE20</f>
        <v>0</v>
      </c>
      <c r="VUF52" s="39">
        <f>Time!VUF20</f>
        <v>0</v>
      </c>
      <c r="VUG52" s="39">
        <f>Time!VUG20</f>
        <v>0</v>
      </c>
      <c r="VUH52" s="39">
        <f>Time!VUH20</f>
        <v>0</v>
      </c>
      <c r="VUI52" s="39">
        <f>Time!VUI20</f>
        <v>0</v>
      </c>
      <c r="VUJ52" s="39">
        <f>Time!VUJ20</f>
        <v>0</v>
      </c>
      <c r="VUK52" s="39">
        <f>Time!VUK20</f>
        <v>0</v>
      </c>
      <c r="VUL52" s="39">
        <f>Time!VUL20</f>
        <v>0</v>
      </c>
      <c r="VUM52" s="39">
        <f>Time!VUM20</f>
        <v>0</v>
      </c>
      <c r="VUN52" s="39">
        <f>Time!VUN20</f>
        <v>0</v>
      </c>
      <c r="VUO52" s="39">
        <f>Time!VUO20</f>
        <v>0</v>
      </c>
      <c r="VUP52" s="39">
        <f>Time!VUP20</f>
        <v>0</v>
      </c>
      <c r="VUQ52" s="39">
        <f>Time!VUQ20</f>
        <v>0</v>
      </c>
      <c r="VUR52" s="39">
        <f>Time!VUR20</f>
        <v>0</v>
      </c>
      <c r="VUS52" s="39">
        <f>Time!VUS20</f>
        <v>0</v>
      </c>
      <c r="VUT52" s="39">
        <f>Time!VUT20</f>
        <v>0</v>
      </c>
      <c r="VUU52" s="39">
        <f>Time!VUU20</f>
        <v>0</v>
      </c>
      <c r="VUV52" s="39">
        <f>Time!VUV20</f>
        <v>0</v>
      </c>
      <c r="VUW52" s="39">
        <f>Time!VUW20</f>
        <v>0</v>
      </c>
      <c r="VUX52" s="39">
        <f>Time!VUX20</f>
        <v>0</v>
      </c>
      <c r="VUY52" s="39">
        <f>Time!VUY20</f>
        <v>0</v>
      </c>
      <c r="VUZ52" s="39">
        <f>Time!VUZ20</f>
        <v>0</v>
      </c>
      <c r="VVA52" s="39">
        <f>Time!VVA20</f>
        <v>0</v>
      </c>
      <c r="VVB52" s="39">
        <f>Time!VVB20</f>
        <v>0</v>
      </c>
      <c r="VVC52" s="39">
        <f>Time!VVC20</f>
        <v>0</v>
      </c>
      <c r="VVD52" s="39">
        <f>Time!VVD20</f>
        <v>0</v>
      </c>
      <c r="VVE52" s="39">
        <f>Time!VVE20</f>
        <v>0</v>
      </c>
      <c r="VVF52" s="39">
        <f>Time!VVF20</f>
        <v>0</v>
      </c>
      <c r="VVG52" s="39">
        <f>Time!VVG20</f>
        <v>0</v>
      </c>
      <c r="VVH52" s="39">
        <f>Time!VVH20</f>
        <v>0</v>
      </c>
      <c r="VVI52" s="39">
        <f>Time!VVI20</f>
        <v>0</v>
      </c>
      <c r="VVJ52" s="39">
        <f>Time!VVJ20</f>
        <v>0</v>
      </c>
      <c r="VVK52" s="39">
        <f>Time!VVK20</f>
        <v>0</v>
      </c>
      <c r="VVL52" s="39">
        <f>Time!VVL20</f>
        <v>0</v>
      </c>
      <c r="VVM52" s="39">
        <f>Time!VVM20</f>
        <v>0</v>
      </c>
      <c r="VVN52" s="39">
        <f>Time!VVN20</f>
        <v>0</v>
      </c>
      <c r="VVO52" s="39">
        <f>Time!VVO20</f>
        <v>0</v>
      </c>
      <c r="VVP52" s="39">
        <f>Time!VVP20</f>
        <v>0</v>
      </c>
      <c r="VVQ52" s="39">
        <f>Time!VVQ20</f>
        <v>0</v>
      </c>
      <c r="VVR52" s="39">
        <f>Time!VVR20</f>
        <v>0</v>
      </c>
      <c r="VVS52" s="39">
        <f>Time!VVS20</f>
        <v>0</v>
      </c>
      <c r="VVT52" s="39">
        <f>Time!VVT20</f>
        <v>0</v>
      </c>
      <c r="VVU52" s="39">
        <f>Time!VVU20</f>
        <v>0</v>
      </c>
      <c r="VVV52" s="39">
        <f>Time!VVV20</f>
        <v>0</v>
      </c>
      <c r="VVW52" s="39">
        <f>Time!VVW20</f>
        <v>0</v>
      </c>
      <c r="VVX52" s="39">
        <f>Time!VVX20</f>
        <v>0</v>
      </c>
      <c r="VVY52" s="39">
        <f>Time!VVY20</f>
        <v>0</v>
      </c>
      <c r="VVZ52" s="39">
        <f>Time!VVZ20</f>
        <v>0</v>
      </c>
      <c r="VWA52" s="39">
        <f>Time!VWA20</f>
        <v>0</v>
      </c>
      <c r="VWB52" s="39">
        <f>Time!VWB20</f>
        <v>0</v>
      </c>
      <c r="VWC52" s="39">
        <f>Time!VWC20</f>
        <v>0</v>
      </c>
      <c r="VWD52" s="39">
        <f>Time!VWD20</f>
        <v>0</v>
      </c>
      <c r="VWE52" s="39">
        <f>Time!VWE20</f>
        <v>0</v>
      </c>
      <c r="VWF52" s="39">
        <f>Time!VWF20</f>
        <v>0</v>
      </c>
      <c r="VWG52" s="39">
        <f>Time!VWG20</f>
        <v>0</v>
      </c>
      <c r="VWH52" s="39">
        <f>Time!VWH20</f>
        <v>0</v>
      </c>
      <c r="VWI52" s="39">
        <f>Time!VWI20</f>
        <v>0</v>
      </c>
      <c r="VWJ52" s="39">
        <f>Time!VWJ20</f>
        <v>0</v>
      </c>
      <c r="VWK52" s="39">
        <f>Time!VWK20</f>
        <v>0</v>
      </c>
      <c r="VWL52" s="39">
        <f>Time!VWL20</f>
        <v>0</v>
      </c>
      <c r="VWM52" s="39">
        <f>Time!VWM20</f>
        <v>0</v>
      </c>
      <c r="VWN52" s="39">
        <f>Time!VWN20</f>
        <v>0</v>
      </c>
      <c r="VWO52" s="39">
        <f>Time!VWO20</f>
        <v>0</v>
      </c>
      <c r="VWP52" s="39">
        <f>Time!VWP20</f>
        <v>0</v>
      </c>
      <c r="VWQ52" s="39">
        <f>Time!VWQ20</f>
        <v>0</v>
      </c>
      <c r="VWR52" s="39">
        <f>Time!VWR20</f>
        <v>0</v>
      </c>
      <c r="VWS52" s="39">
        <f>Time!VWS20</f>
        <v>0</v>
      </c>
      <c r="VWT52" s="39">
        <f>Time!VWT20</f>
        <v>0</v>
      </c>
      <c r="VWU52" s="39">
        <f>Time!VWU20</f>
        <v>0</v>
      </c>
      <c r="VWV52" s="39">
        <f>Time!VWV20</f>
        <v>0</v>
      </c>
      <c r="VWW52" s="39">
        <f>Time!VWW20</f>
        <v>0</v>
      </c>
      <c r="VWX52" s="39">
        <f>Time!VWX20</f>
        <v>0</v>
      </c>
      <c r="VWY52" s="39">
        <f>Time!VWY20</f>
        <v>0</v>
      </c>
      <c r="VWZ52" s="39">
        <f>Time!VWZ20</f>
        <v>0</v>
      </c>
      <c r="VXA52" s="39">
        <f>Time!VXA20</f>
        <v>0</v>
      </c>
      <c r="VXB52" s="39">
        <f>Time!VXB20</f>
        <v>0</v>
      </c>
      <c r="VXC52" s="39">
        <f>Time!VXC20</f>
        <v>0</v>
      </c>
      <c r="VXD52" s="39">
        <f>Time!VXD20</f>
        <v>0</v>
      </c>
      <c r="VXE52" s="39">
        <f>Time!VXE20</f>
        <v>0</v>
      </c>
      <c r="VXF52" s="39">
        <f>Time!VXF20</f>
        <v>0</v>
      </c>
      <c r="VXG52" s="39">
        <f>Time!VXG20</f>
        <v>0</v>
      </c>
      <c r="VXH52" s="39">
        <f>Time!VXH20</f>
        <v>0</v>
      </c>
      <c r="VXI52" s="39">
        <f>Time!VXI20</f>
        <v>0</v>
      </c>
      <c r="VXJ52" s="39">
        <f>Time!VXJ20</f>
        <v>0</v>
      </c>
      <c r="VXK52" s="39">
        <f>Time!VXK20</f>
        <v>0</v>
      </c>
      <c r="VXL52" s="39">
        <f>Time!VXL20</f>
        <v>0</v>
      </c>
      <c r="VXM52" s="39">
        <f>Time!VXM20</f>
        <v>0</v>
      </c>
      <c r="VXN52" s="39">
        <f>Time!VXN20</f>
        <v>0</v>
      </c>
      <c r="VXO52" s="39">
        <f>Time!VXO20</f>
        <v>0</v>
      </c>
      <c r="VXP52" s="39">
        <f>Time!VXP20</f>
        <v>0</v>
      </c>
      <c r="VXQ52" s="39">
        <f>Time!VXQ20</f>
        <v>0</v>
      </c>
      <c r="VXR52" s="39">
        <f>Time!VXR20</f>
        <v>0</v>
      </c>
      <c r="VXS52" s="39">
        <f>Time!VXS20</f>
        <v>0</v>
      </c>
      <c r="VXT52" s="39">
        <f>Time!VXT20</f>
        <v>0</v>
      </c>
      <c r="VXU52" s="39">
        <f>Time!VXU20</f>
        <v>0</v>
      </c>
      <c r="VXV52" s="39">
        <f>Time!VXV20</f>
        <v>0</v>
      </c>
      <c r="VXW52" s="39">
        <f>Time!VXW20</f>
        <v>0</v>
      </c>
      <c r="VXX52" s="39">
        <f>Time!VXX20</f>
        <v>0</v>
      </c>
      <c r="VXY52" s="39">
        <f>Time!VXY20</f>
        <v>0</v>
      </c>
      <c r="VXZ52" s="39">
        <f>Time!VXZ20</f>
        <v>0</v>
      </c>
      <c r="VYA52" s="39">
        <f>Time!VYA20</f>
        <v>0</v>
      </c>
      <c r="VYB52" s="39">
        <f>Time!VYB20</f>
        <v>0</v>
      </c>
      <c r="VYC52" s="39">
        <f>Time!VYC20</f>
        <v>0</v>
      </c>
      <c r="VYD52" s="39">
        <f>Time!VYD20</f>
        <v>0</v>
      </c>
      <c r="VYE52" s="39">
        <f>Time!VYE20</f>
        <v>0</v>
      </c>
      <c r="VYF52" s="39">
        <f>Time!VYF20</f>
        <v>0</v>
      </c>
      <c r="VYG52" s="39">
        <f>Time!VYG20</f>
        <v>0</v>
      </c>
      <c r="VYH52" s="39">
        <f>Time!VYH20</f>
        <v>0</v>
      </c>
      <c r="VYI52" s="39">
        <f>Time!VYI20</f>
        <v>0</v>
      </c>
      <c r="VYJ52" s="39">
        <f>Time!VYJ20</f>
        <v>0</v>
      </c>
      <c r="VYK52" s="39">
        <f>Time!VYK20</f>
        <v>0</v>
      </c>
      <c r="VYL52" s="39">
        <f>Time!VYL20</f>
        <v>0</v>
      </c>
      <c r="VYM52" s="39">
        <f>Time!VYM20</f>
        <v>0</v>
      </c>
      <c r="VYN52" s="39">
        <f>Time!VYN20</f>
        <v>0</v>
      </c>
      <c r="VYO52" s="39">
        <f>Time!VYO20</f>
        <v>0</v>
      </c>
      <c r="VYP52" s="39">
        <f>Time!VYP20</f>
        <v>0</v>
      </c>
      <c r="VYQ52" s="39">
        <f>Time!VYQ20</f>
        <v>0</v>
      </c>
      <c r="VYR52" s="39">
        <f>Time!VYR20</f>
        <v>0</v>
      </c>
      <c r="VYS52" s="39">
        <f>Time!VYS20</f>
        <v>0</v>
      </c>
      <c r="VYT52" s="39">
        <f>Time!VYT20</f>
        <v>0</v>
      </c>
      <c r="VYU52" s="39">
        <f>Time!VYU20</f>
        <v>0</v>
      </c>
      <c r="VYV52" s="39">
        <f>Time!VYV20</f>
        <v>0</v>
      </c>
      <c r="VYW52" s="39">
        <f>Time!VYW20</f>
        <v>0</v>
      </c>
      <c r="VYX52" s="39">
        <f>Time!VYX20</f>
        <v>0</v>
      </c>
      <c r="VYY52" s="39">
        <f>Time!VYY20</f>
        <v>0</v>
      </c>
      <c r="VYZ52" s="39">
        <f>Time!VYZ20</f>
        <v>0</v>
      </c>
      <c r="VZA52" s="39">
        <f>Time!VZA20</f>
        <v>0</v>
      </c>
      <c r="VZB52" s="39">
        <f>Time!VZB20</f>
        <v>0</v>
      </c>
      <c r="VZC52" s="39">
        <f>Time!VZC20</f>
        <v>0</v>
      </c>
      <c r="VZD52" s="39">
        <f>Time!VZD20</f>
        <v>0</v>
      </c>
      <c r="VZE52" s="39">
        <f>Time!VZE20</f>
        <v>0</v>
      </c>
      <c r="VZF52" s="39">
        <f>Time!VZF20</f>
        <v>0</v>
      </c>
      <c r="VZG52" s="39">
        <f>Time!VZG20</f>
        <v>0</v>
      </c>
      <c r="VZH52" s="39">
        <f>Time!VZH20</f>
        <v>0</v>
      </c>
      <c r="VZI52" s="39">
        <f>Time!VZI20</f>
        <v>0</v>
      </c>
      <c r="VZJ52" s="39">
        <f>Time!VZJ20</f>
        <v>0</v>
      </c>
      <c r="VZK52" s="39">
        <f>Time!VZK20</f>
        <v>0</v>
      </c>
      <c r="VZL52" s="39">
        <f>Time!VZL20</f>
        <v>0</v>
      </c>
      <c r="VZM52" s="39">
        <f>Time!VZM20</f>
        <v>0</v>
      </c>
      <c r="VZN52" s="39">
        <f>Time!VZN20</f>
        <v>0</v>
      </c>
      <c r="VZO52" s="39">
        <f>Time!VZO20</f>
        <v>0</v>
      </c>
      <c r="VZP52" s="39">
        <f>Time!VZP20</f>
        <v>0</v>
      </c>
      <c r="VZQ52" s="39">
        <f>Time!VZQ20</f>
        <v>0</v>
      </c>
      <c r="VZR52" s="39">
        <f>Time!VZR20</f>
        <v>0</v>
      </c>
      <c r="VZS52" s="39">
        <f>Time!VZS20</f>
        <v>0</v>
      </c>
      <c r="VZT52" s="39">
        <f>Time!VZT20</f>
        <v>0</v>
      </c>
      <c r="VZU52" s="39">
        <f>Time!VZU20</f>
        <v>0</v>
      </c>
      <c r="VZV52" s="39">
        <f>Time!VZV20</f>
        <v>0</v>
      </c>
      <c r="VZW52" s="39">
        <f>Time!VZW20</f>
        <v>0</v>
      </c>
      <c r="VZX52" s="39">
        <f>Time!VZX20</f>
        <v>0</v>
      </c>
      <c r="VZY52" s="39">
        <f>Time!VZY20</f>
        <v>0</v>
      </c>
      <c r="VZZ52" s="39">
        <f>Time!VZZ20</f>
        <v>0</v>
      </c>
      <c r="WAA52" s="39">
        <f>Time!WAA20</f>
        <v>0</v>
      </c>
      <c r="WAB52" s="39">
        <f>Time!WAB20</f>
        <v>0</v>
      </c>
      <c r="WAC52" s="39">
        <f>Time!WAC20</f>
        <v>0</v>
      </c>
      <c r="WAD52" s="39">
        <f>Time!WAD20</f>
        <v>0</v>
      </c>
      <c r="WAE52" s="39">
        <f>Time!WAE20</f>
        <v>0</v>
      </c>
      <c r="WAF52" s="39">
        <f>Time!WAF20</f>
        <v>0</v>
      </c>
      <c r="WAG52" s="39">
        <f>Time!WAG20</f>
        <v>0</v>
      </c>
      <c r="WAH52" s="39">
        <f>Time!WAH20</f>
        <v>0</v>
      </c>
      <c r="WAI52" s="39">
        <f>Time!WAI20</f>
        <v>0</v>
      </c>
      <c r="WAJ52" s="39">
        <f>Time!WAJ20</f>
        <v>0</v>
      </c>
      <c r="WAK52" s="39">
        <f>Time!WAK20</f>
        <v>0</v>
      </c>
      <c r="WAL52" s="39">
        <f>Time!WAL20</f>
        <v>0</v>
      </c>
      <c r="WAM52" s="39">
        <f>Time!WAM20</f>
        <v>0</v>
      </c>
      <c r="WAN52" s="39">
        <f>Time!WAN20</f>
        <v>0</v>
      </c>
      <c r="WAO52" s="39">
        <f>Time!WAO20</f>
        <v>0</v>
      </c>
      <c r="WAP52" s="39">
        <f>Time!WAP20</f>
        <v>0</v>
      </c>
      <c r="WAQ52" s="39">
        <f>Time!WAQ20</f>
        <v>0</v>
      </c>
      <c r="WAR52" s="39">
        <f>Time!WAR20</f>
        <v>0</v>
      </c>
      <c r="WAS52" s="39">
        <f>Time!WAS20</f>
        <v>0</v>
      </c>
      <c r="WAT52" s="39">
        <f>Time!WAT20</f>
        <v>0</v>
      </c>
      <c r="WAU52" s="39">
        <f>Time!WAU20</f>
        <v>0</v>
      </c>
      <c r="WAV52" s="39">
        <f>Time!WAV20</f>
        <v>0</v>
      </c>
      <c r="WAW52" s="39">
        <f>Time!WAW20</f>
        <v>0</v>
      </c>
      <c r="WAX52" s="39">
        <f>Time!WAX20</f>
        <v>0</v>
      </c>
      <c r="WAY52" s="39">
        <f>Time!WAY20</f>
        <v>0</v>
      </c>
      <c r="WAZ52" s="39">
        <f>Time!WAZ20</f>
        <v>0</v>
      </c>
      <c r="WBA52" s="39">
        <f>Time!WBA20</f>
        <v>0</v>
      </c>
      <c r="WBB52" s="39">
        <f>Time!WBB20</f>
        <v>0</v>
      </c>
      <c r="WBC52" s="39">
        <f>Time!WBC20</f>
        <v>0</v>
      </c>
      <c r="WBD52" s="39">
        <f>Time!WBD20</f>
        <v>0</v>
      </c>
      <c r="WBE52" s="39">
        <f>Time!WBE20</f>
        <v>0</v>
      </c>
      <c r="WBF52" s="39">
        <f>Time!WBF20</f>
        <v>0</v>
      </c>
      <c r="WBG52" s="39">
        <f>Time!WBG20</f>
        <v>0</v>
      </c>
      <c r="WBH52" s="39">
        <f>Time!WBH20</f>
        <v>0</v>
      </c>
      <c r="WBI52" s="39">
        <f>Time!WBI20</f>
        <v>0</v>
      </c>
      <c r="WBJ52" s="39">
        <f>Time!WBJ20</f>
        <v>0</v>
      </c>
      <c r="WBK52" s="39">
        <f>Time!WBK20</f>
        <v>0</v>
      </c>
      <c r="WBL52" s="39">
        <f>Time!WBL20</f>
        <v>0</v>
      </c>
      <c r="WBM52" s="39">
        <f>Time!WBM20</f>
        <v>0</v>
      </c>
      <c r="WBN52" s="39">
        <f>Time!WBN20</f>
        <v>0</v>
      </c>
      <c r="WBO52" s="39">
        <f>Time!WBO20</f>
        <v>0</v>
      </c>
      <c r="WBP52" s="39">
        <f>Time!WBP20</f>
        <v>0</v>
      </c>
      <c r="WBQ52" s="39">
        <f>Time!WBQ20</f>
        <v>0</v>
      </c>
      <c r="WBR52" s="39">
        <f>Time!WBR20</f>
        <v>0</v>
      </c>
      <c r="WBS52" s="39">
        <f>Time!WBS20</f>
        <v>0</v>
      </c>
      <c r="WBT52" s="39">
        <f>Time!WBT20</f>
        <v>0</v>
      </c>
      <c r="WBU52" s="39">
        <f>Time!WBU20</f>
        <v>0</v>
      </c>
      <c r="WBV52" s="39">
        <f>Time!WBV20</f>
        <v>0</v>
      </c>
      <c r="WBW52" s="39">
        <f>Time!WBW20</f>
        <v>0</v>
      </c>
      <c r="WBX52" s="39">
        <f>Time!WBX20</f>
        <v>0</v>
      </c>
      <c r="WBY52" s="39">
        <f>Time!WBY20</f>
        <v>0</v>
      </c>
      <c r="WBZ52" s="39">
        <f>Time!WBZ20</f>
        <v>0</v>
      </c>
      <c r="WCA52" s="39">
        <f>Time!WCA20</f>
        <v>0</v>
      </c>
      <c r="WCB52" s="39">
        <f>Time!WCB20</f>
        <v>0</v>
      </c>
      <c r="WCC52" s="39">
        <f>Time!WCC20</f>
        <v>0</v>
      </c>
      <c r="WCD52" s="39">
        <f>Time!WCD20</f>
        <v>0</v>
      </c>
      <c r="WCE52" s="39">
        <f>Time!WCE20</f>
        <v>0</v>
      </c>
      <c r="WCF52" s="39">
        <f>Time!WCF20</f>
        <v>0</v>
      </c>
      <c r="WCG52" s="39">
        <f>Time!WCG20</f>
        <v>0</v>
      </c>
      <c r="WCH52" s="39">
        <f>Time!WCH20</f>
        <v>0</v>
      </c>
      <c r="WCI52" s="39">
        <f>Time!WCI20</f>
        <v>0</v>
      </c>
      <c r="WCJ52" s="39">
        <f>Time!WCJ20</f>
        <v>0</v>
      </c>
      <c r="WCK52" s="39">
        <f>Time!WCK20</f>
        <v>0</v>
      </c>
      <c r="WCL52" s="39">
        <f>Time!WCL20</f>
        <v>0</v>
      </c>
      <c r="WCM52" s="39">
        <f>Time!WCM20</f>
        <v>0</v>
      </c>
      <c r="WCN52" s="39">
        <f>Time!WCN20</f>
        <v>0</v>
      </c>
      <c r="WCO52" s="39">
        <f>Time!WCO20</f>
        <v>0</v>
      </c>
      <c r="WCP52" s="39">
        <f>Time!WCP20</f>
        <v>0</v>
      </c>
      <c r="WCQ52" s="39">
        <f>Time!WCQ20</f>
        <v>0</v>
      </c>
      <c r="WCR52" s="39">
        <f>Time!WCR20</f>
        <v>0</v>
      </c>
      <c r="WCS52" s="39">
        <f>Time!WCS20</f>
        <v>0</v>
      </c>
      <c r="WCT52" s="39">
        <f>Time!WCT20</f>
        <v>0</v>
      </c>
      <c r="WCU52" s="39">
        <f>Time!WCU20</f>
        <v>0</v>
      </c>
      <c r="WCV52" s="39">
        <f>Time!WCV20</f>
        <v>0</v>
      </c>
      <c r="WCW52" s="39">
        <f>Time!WCW20</f>
        <v>0</v>
      </c>
      <c r="WCX52" s="39">
        <f>Time!WCX20</f>
        <v>0</v>
      </c>
      <c r="WCY52" s="39">
        <f>Time!WCY20</f>
        <v>0</v>
      </c>
      <c r="WCZ52" s="39">
        <f>Time!WCZ20</f>
        <v>0</v>
      </c>
      <c r="WDA52" s="39">
        <f>Time!WDA20</f>
        <v>0</v>
      </c>
      <c r="WDB52" s="39">
        <f>Time!WDB20</f>
        <v>0</v>
      </c>
      <c r="WDC52" s="39">
        <f>Time!WDC20</f>
        <v>0</v>
      </c>
      <c r="WDD52" s="39">
        <f>Time!WDD20</f>
        <v>0</v>
      </c>
      <c r="WDE52" s="39">
        <f>Time!WDE20</f>
        <v>0</v>
      </c>
      <c r="WDF52" s="39">
        <f>Time!WDF20</f>
        <v>0</v>
      </c>
      <c r="WDG52" s="39">
        <f>Time!WDG20</f>
        <v>0</v>
      </c>
      <c r="WDH52" s="39">
        <f>Time!WDH20</f>
        <v>0</v>
      </c>
      <c r="WDI52" s="39">
        <f>Time!WDI20</f>
        <v>0</v>
      </c>
      <c r="WDJ52" s="39">
        <f>Time!WDJ20</f>
        <v>0</v>
      </c>
      <c r="WDK52" s="39">
        <f>Time!WDK20</f>
        <v>0</v>
      </c>
      <c r="WDL52" s="39">
        <f>Time!WDL20</f>
        <v>0</v>
      </c>
      <c r="WDM52" s="39">
        <f>Time!WDM20</f>
        <v>0</v>
      </c>
      <c r="WDN52" s="39">
        <f>Time!WDN20</f>
        <v>0</v>
      </c>
      <c r="WDO52" s="39">
        <f>Time!WDO20</f>
        <v>0</v>
      </c>
      <c r="WDP52" s="39">
        <f>Time!WDP20</f>
        <v>0</v>
      </c>
      <c r="WDQ52" s="39">
        <f>Time!WDQ20</f>
        <v>0</v>
      </c>
      <c r="WDR52" s="39">
        <f>Time!WDR20</f>
        <v>0</v>
      </c>
      <c r="WDS52" s="39">
        <f>Time!WDS20</f>
        <v>0</v>
      </c>
      <c r="WDT52" s="39">
        <f>Time!WDT20</f>
        <v>0</v>
      </c>
      <c r="WDU52" s="39">
        <f>Time!WDU20</f>
        <v>0</v>
      </c>
      <c r="WDV52" s="39">
        <f>Time!WDV20</f>
        <v>0</v>
      </c>
      <c r="WDW52" s="39">
        <f>Time!WDW20</f>
        <v>0</v>
      </c>
      <c r="WDX52" s="39">
        <f>Time!WDX20</f>
        <v>0</v>
      </c>
      <c r="WDY52" s="39">
        <f>Time!WDY20</f>
        <v>0</v>
      </c>
      <c r="WDZ52" s="39">
        <f>Time!WDZ20</f>
        <v>0</v>
      </c>
      <c r="WEA52" s="39">
        <f>Time!WEA20</f>
        <v>0</v>
      </c>
      <c r="WEB52" s="39">
        <f>Time!WEB20</f>
        <v>0</v>
      </c>
      <c r="WEC52" s="39">
        <f>Time!WEC20</f>
        <v>0</v>
      </c>
      <c r="WED52" s="39">
        <f>Time!WED20</f>
        <v>0</v>
      </c>
      <c r="WEE52" s="39">
        <f>Time!WEE20</f>
        <v>0</v>
      </c>
      <c r="WEF52" s="39">
        <f>Time!WEF20</f>
        <v>0</v>
      </c>
      <c r="WEG52" s="39">
        <f>Time!WEG20</f>
        <v>0</v>
      </c>
      <c r="WEH52" s="39">
        <f>Time!WEH20</f>
        <v>0</v>
      </c>
      <c r="WEI52" s="39">
        <f>Time!WEI20</f>
        <v>0</v>
      </c>
      <c r="WEJ52" s="39">
        <f>Time!WEJ20</f>
        <v>0</v>
      </c>
      <c r="WEK52" s="39">
        <f>Time!WEK20</f>
        <v>0</v>
      </c>
      <c r="WEL52" s="39">
        <f>Time!WEL20</f>
        <v>0</v>
      </c>
      <c r="WEM52" s="39">
        <f>Time!WEM20</f>
        <v>0</v>
      </c>
      <c r="WEN52" s="39">
        <f>Time!WEN20</f>
        <v>0</v>
      </c>
      <c r="WEO52" s="39">
        <f>Time!WEO20</f>
        <v>0</v>
      </c>
      <c r="WEP52" s="39">
        <f>Time!WEP20</f>
        <v>0</v>
      </c>
      <c r="WEQ52" s="39">
        <f>Time!WEQ20</f>
        <v>0</v>
      </c>
      <c r="WER52" s="39">
        <f>Time!WER20</f>
        <v>0</v>
      </c>
      <c r="WES52" s="39">
        <f>Time!WES20</f>
        <v>0</v>
      </c>
      <c r="WET52" s="39">
        <f>Time!WET20</f>
        <v>0</v>
      </c>
      <c r="WEU52" s="39">
        <f>Time!WEU20</f>
        <v>0</v>
      </c>
      <c r="WEV52" s="39">
        <f>Time!WEV20</f>
        <v>0</v>
      </c>
      <c r="WEW52" s="39">
        <f>Time!WEW20</f>
        <v>0</v>
      </c>
      <c r="WEX52" s="39">
        <f>Time!WEX20</f>
        <v>0</v>
      </c>
      <c r="WEY52" s="39">
        <f>Time!WEY20</f>
        <v>0</v>
      </c>
      <c r="WEZ52" s="39">
        <f>Time!WEZ20</f>
        <v>0</v>
      </c>
      <c r="WFA52" s="39">
        <f>Time!WFA20</f>
        <v>0</v>
      </c>
      <c r="WFB52" s="39">
        <f>Time!WFB20</f>
        <v>0</v>
      </c>
      <c r="WFC52" s="39">
        <f>Time!WFC20</f>
        <v>0</v>
      </c>
      <c r="WFD52" s="39">
        <f>Time!WFD20</f>
        <v>0</v>
      </c>
      <c r="WFE52" s="39">
        <f>Time!WFE20</f>
        <v>0</v>
      </c>
      <c r="WFF52" s="39">
        <f>Time!WFF20</f>
        <v>0</v>
      </c>
      <c r="WFG52" s="39">
        <f>Time!WFG20</f>
        <v>0</v>
      </c>
      <c r="WFH52" s="39">
        <f>Time!WFH20</f>
        <v>0</v>
      </c>
      <c r="WFI52" s="39">
        <f>Time!WFI20</f>
        <v>0</v>
      </c>
      <c r="WFJ52" s="39">
        <f>Time!WFJ20</f>
        <v>0</v>
      </c>
      <c r="WFK52" s="39">
        <f>Time!WFK20</f>
        <v>0</v>
      </c>
      <c r="WFL52" s="39">
        <f>Time!WFL20</f>
        <v>0</v>
      </c>
      <c r="WFM52" s="39">
        <f>Time!WFM20</f>
        <v>0</v>
      </c>
      <c r="WFN52" s="39">
        <f>Time!WFN20</f>
        <v>0</v>
      </c>
      <c r="WFO52" s="39">
        <f>Time!WFO20</f>
        <v>0</v>
      </c>
      <c r="WFP52" s="39">
        <f>Time!WFP20</f>
        <v>0</v>
      </c>
      <c r="WFQ52" s="39">
        <f>Time!WFQ20</f>
        <v>0</v>
      </c>
      <c r="WFR52" s="39">
        <f>Time!WFR20</f>
        <v>0</v>
      </c>
      <c r="WFS52" s="39">
        <f>Time!WFS20</f>
        <v>0</v>
      </c>
      <c r="WFT52" s="39">
        <f>Time!WFT20</f>
        <v>0</v>
      </c>
      <c r="WFU52" s="39">
        <f>Time!WFU20</f>
        <v>0</v>
      </c>
      <c r="WFV52" s="39">
        <f>Time!WFV20</f>
        <v>0</v>
      </c>
      <c r="WFW52" s="39">
        <f>Time!WFW20</f>
        <v>0</v>
      </c>
      <c r="WFX52" s="39">
        <f>Time!WFX20</f>
        <v>0</v>
      </c>
      <c r="WFY52" s="39">
        <f>Time!WFY20</f>
        <v>0</v>
      </c>
      <c r="WFZ52" s="39">
        <f>Time!WFZ20</f>
        <v>0</v>
      </c>
      <c r="WGA52" s="39">
        <f>Time!WGA20</f>
        <v>0</v>
      </c>
      <c r="WGB52" s="39">
        <f>Time!WGB20</f>
        <v>0</v>
      </c>
      <c r="WGC52" s="39">
        <f>Time!WGC20</f>
        <v>0</v>
      </c>
      <c r="WGD52" s="39">
        <f>Time!WGD20</f>
        <v>0</v>
      </c>
      <c r="WGE52" s="39">
        <f>Time!WGE20</f>
        <v>0</v>
      </c>
      <c r="WGF52" s="39">
        <f>Time!WGF20</f>
        <v>0</v>
      </c>
      <c r="WGG52" s="39">
        <f>Time!WGG20</f>
        <v>0</v>
      </c>
      <c r="WGH52" s="39">
        <f>Time!WGH20</f>
        <v>0</v>
      </c>
      <c r="WGI52" s="39">
        <f>Time!WGI20</f>
        <v>0</v>
      </c>
      <c r="WGJ52" s="39">
        <f>Time!WGJ20</f>
        <v>0</v>
      </c>
      <c r="WGK52" s="39">
        <f>Time!WGK20</f>
        <v>0</v>
      </c>
      <c r="WGL52" s="39">
        <f>Time!WGL20</f>
        <v>0</v>
      </c>
      <c r="WGM52" s="39">
        <f>Time!WGM20</f>
        <v>0</v>
      </c>
      <c r="WGN52" s="39">
        <f>Time!WGN20</f>
        <v>0</v>
      </c>
      <c r="WGO52" s="39">
        <f>Time!WGO20</f>
        <v>0</v>
      </c>
      <c r="WGP52" s="39">
        <f>Time!WGP20</f>
        <v>0</v>
      </c>
      <c r="WGQ52" s="39">
        <f>Time!WGQ20</f>
        <v>0</v>
      </c>
      <c r="WGR52" s="39">
        <f>Time!WGR20</f>
        <v>0</v>
      </c>
      <c r="WGS52" s="39">
        <f>Time!WGS20</f>
        <v>0</v>
      </c>
      <c r="WGT52" s="39">
        <f>Time!WGT20</f>
        <v>0</v>
      </c>
      <c r="WGU52" s="39">
        <f>Time!WGU20</f>
        <v>0</v>
      </c>
      <c r="WGV52" s="39">
        <f>Time!WGV20</f>
        <v>0</v>
      </c>
      <c r="WGW52" s="39">
        <f>Time!WGW20</f>
        <v>0</v>
      </c>
      <c r="WGX52" s="39">
        <f>Time!WGX20</f>
        <v>0</v>
      </c>
      <c r="WGY52" s="39">
        <f>Time!WGY20</f>
        <v>0</v>
      </c>
      <c r="WGZ52" s="39">
        <f>Time!WGZ20</f>
        <v>0</v>
      </c>
      <c r="WHA52" s="39">
        <f>Time!WHA20</f>
        <v>0</v>
      </c>
      <c r="WHB52" s="39">
        <f>Time!WHB20</f>
        <v>0</v>
      </c>
      <c r="WHC52" s="39">
        <f>Time!WHC20</f>
        <v>0</v>
      </c>
      <c r="WHD52" s="39">
        <f>Time!WHD20</f>
        <v>0</v>
      </c>
      <c r="WHE52" s="39">
        <f>Time!WHE20</f>
        <v>0</v>
      </c>
      <c r="WHF52" s="39">
        <f>Time!WHF20</f>
        <v>0</v>
      </c>
      <c r="WHG52" s="39">
        <f>Time!WHG20</f>
        <v>0</v>
      </c>
      <c r="WHH52" s="39">
        <f>Time!WHH20</f>
        <v>0</v>
      </c>
      <c r="WHI52" s="39">
        <f>Time!WHI20</f>
        <v>0</v>
      </c>
      <c r="WHJ52" s="39">
        <f>Time!WHJ20</f>
        <v>0</v>
      </c>
      <c r="WHK52" s="39">
        <f>Time!WHK20</f>
        <v>0</v>
      </c>
      <c r="WHL52" s="39">
        <f>Time!WHL20</f>
        <v>0</v>
      </c>
      <c r="WHM52" s="39">
        <f>Time!WHM20</f>
        <v>0</v>
      </c>
      <c r="WHN52" s="39">
        <f>Time!WHN20</f>
        <v>0</v>
      </c>
      <c r="WHO52" s="39">
        <f>Time!WHO20</f>
        <v>0</v>
      </c>
      <c r="WHP52" s="39">
        <f>Time!WHP20</f>
        <v>0</v>
      </c>
      <c r="WHQ52" s="39">
        <f>Time!WHQ20</f>
        <v>0</v>
      </c>
      <c r="WHR52" s="39">
        <f>Time!WHR20</f>
        <v>0</v>
      </c>
      <c r="WHS52" s="39">
        <f>Time!WHS20</f>
        <v>0</v>
      </c>
      <c r="WHT52" s="39">
        <f>Time!WHT20</f>
        <v>0</v>
      </c>
      <c r="WHU52" s="39">
        <f>Time!WHU20</f>
        <v>0</v>
      </c>
      <c r="WHV52" s="39">
        <f>Time!WHV20</f>
        <v>0</v>
      </c>
      <c r="WHW52" s="39">
        <f>Time!WHW20</f>
        <v>0</v>
      </c>
      <c r="WHX52" s="39">
        <f>Time!WHX20</f>
        <v>0</v>
      </c>
      <c r="WHY52" s="39">
        <f>Time!WHY20</f>
        <v>0</v>
      </c>
      <c r="WHZ52" s="39">
        <f>Time!WHZ20</f>
        <v>0</v>
      </c>
      <c r="WIA52" s="39">
        <f>Time!WIA20</f>
        <v>0</v>
      </c>
      <c r="WIB52" s="39">
        <f>Time!WIB20</f>
        <v>0</v>
      </c>
      <c r="WIC52" s="39">
        <f>Time!WIC20</f>
        <v>0</v>
      </c>
      <c r="WID52" s="39">
        <f>Time!WID20</f>
        <v>0</v>
      </c>
      <c r="WIE52" s="39">
        <f>Time!WIE20</f>
        <v>0</v>
      </c>
      <c r="WIF52" s="39">
        <f>Time!WIF20</f>
        <v>0</v>
      </c>
      <c r="WIG52" s="39">
        <f>Time!WIG20</f>
        <v>0</v>
      </c>
      <c r="WIH52" s="39">
        <f>Time!WIH20</f>
        <v>0</v>
      </c>
      <c r="WII52" s="39">
        <f>Time!WII20</f>
        <v>0</v>
      </c>
      <c r="WIJ52" s="39">
        <f>Time!WIJ20</f>
        <v>0</v>
      </c>
      <c r="WIK52" s="39">
        <f>Time!WIK20</f>
        <v>0</v>
      </c>
      <c r="WIL52" s="39">
        <f>Time!WIL20</f>
        <v>0</v>
      </c>
      <c r="WIM52" s="39">
        <f>Time!WIM20</f>
        <v>0</v>
      </c>
      <c r="WIN52" s="39">
        <f>Time!WIN20</f>
        <v>0</v>
      </c>
      <c r="WIO52" s="39">
        <f>Time!WIO20</f>
        <v>0</v>
      </c>
      <c r="WIP52" s="39">
        <f>Time!WIP20</f>
        <v>0</v>
      </c>
      <c r="WIQ52" s="39">
        <f>Time!WIQ20</f>
        <v>0</v>
      </c>
      <c r="WIR52" s="39">
        <f>Time!WIR20</f>
        <v>0</v>
      </c>
      <c r="WIS52" s="39">
        <f>Time!WIS20</f>
        <v>0</v>
      </c>
      <c r="WIT52" s="39">
        <f>Time!WIT20</f>
        <v>0</v>
      </c>
      <c r="WIU52" s="39">
        <f>Time!WIU20</f>
        <v>0</v>
      </c>
      <c r="WIV52" s="39">
        <f>Time!WIV20</f>
        <v>0</v>
      </c>
      <c r="WIW52" s="39">
        <f>Time!WIW20</f>
        <v>0</v>
      </c>
      <c r="WIX52" s="39">
        <f>Time!WIX20</f>
        <v>0</v>
      </c>
      <c r="WIY52" s="39">
        <f>Time!WIY20</f>
        <v>0</v>
      </c>
      <c r="WIZ52" s="39">
        <f>Time!WIZ20</f>
        <v>0</v>
      </c>
      <c r="WJA52" s="39">
        <f>Time!WJA20</f>
        <v>0</v>
      </c>
      <c r="WJB52" s="39">
        <f>Time!WJB20</f>
        <v>0</v>
      </c>
      <c r="WJC52" s="39">
        <f>Time!WJC20</f>
        <v>0</v>
      </c>
      <c r="WJD52" s="39">
        <f>Time!WJD20</f>
        <v>0</v>
      </c>
      <c r="WJE52" s="39">
        <f>Time!WJE20</f>
        <v>0</v>
      </c>
      <c r="WJF52" s="39">
        <f>Time!WJF20</f>
        <v>0</v>
      </c>
      <c r="WJG52" s="39">
        <f>Time!WJG20</f>
        <v>0</v>
      </c>
      <c r="WJH52" s="39">
        <f>Time!WJH20</f>
        <v>0</v>
      </c>
      <c r="WJI52" s="39">
        <f>Time!WJI20</f>
        <v>0</v>
      </c>
      <c r="WJJ52" s="39">
        <f>Time!WJJ20</f>
        <v>0</v>
      </c>
      <c r="WJK52" s="39">
        <f>Time!WJK20</f>
        <v>0</v>
      </c>
      <c r="WJL52" s="39">
        <f>Time!WJL20</f>
        <v>0</v>
      </c>
      <c r="WJM52" s="39">
        <f>Time!WJM20</f>
        <v>0</v>
      </c>
      <c r="WJN52" s="39">
        <f>Time!WJN20</f>
        <v>0</v>
      </c>
      <c r="WJO52" s="39">
        <f>Time!WJO20</f>
        <v>0</v>
      </c>
      <c r="WJP52" s="39">
        <f>Time!WJP20</f>
        <v>0</v>
      </c>
      <c r="WJQ52" s="39">
        <f>Time!WJQ20</f>
        <v>0</v>
      </c>
      <c r="WJR52" s="39">
        <f>Time!WJR20</f>
        <v>0</v>
      </c>
      <c r="WJS52" s="39">
        <f>Time!WJS20</f>
        <v>0</v>
      </c>
      <c r="WJT52" s="39">
        <f>Time!WJT20</f>
        <v>0</v>
      </c>
      <c r="WJU52" s="39">
        <f>Time!WJU20</f>
        <v>0</v>
      </c>
      <c r="WJV52" s="39">
        <f>Time!WJV20</f>
        <v>0</v>
      </c>
      <c r="WJW52" s="39">
        <f>Time!WJW20</f>
        <v>0</v>
      </c>
      <c r="WJX52" s="39">
        <f>Time!WJX20</f>
        <v>0</v>
      </c>
      <c r="WJY52" s="39">
        <f>Time!WJY20</f>
        <v>0</v>
      </c>
      <c r="WJZ52" s="39">
        <f>Time!WJZ20</f>
        <v>0</v>
      </c>
      <c r="WKA52" s="39">
        <f>Time!WKA20</f>
        <v>0</v>
      </c>
      <c r="WKB52" s="39">
        <f>Time!WKB20</f>
        <v>0</v>
      </c>
      <c r="WKC52" s="39">
        <f>Time!WKC20</f>
        <v>0</v>
      </c>
      <c r="WKD52" s="39">
        <f>Time!WKD20</f>
        <v>0</v>
      </c>
      <c r="WKE52" s="39">
        <f>Time!WKE20</f>
        <v>0</v>
      </c>
      <c r="WKF52" s="39">
        <f>Time!WKF20</f>
        <v>0</v>
      </c>
      <c r="WKG52" s="39">
        <f>Time!WKG20</f>
        <v>0</v>
      </c>
      <c r="WKH52" s="39">
        <f>Time!WKH20</f>
        <v>0</v>
      </c>
      <c r="WKI52" s="39">
        <f>Time!WKI20</f>
        <v>0</v>
      </c>
      <c r="WKJ52" s="39">
        <f>Time!WKJ20</f>
        <v>0</v>
      </c>
      <c r="WKK52" s="39">
        <f>Time!WKK20</f>
        <v>0</v>
      </c>
      <c r="WKL52" s="39">
        <f>Time!WKL20</f>
        <v>0</v>
      </c>
      <c r="WKM52" s="39">
        <f>Time!WKM20</f>
        <v>0</v>
      </c>
      <c r="WKN52" s="39">
        <f>Time!WKN20</f>
        <v>0</v>
      </c>
      <c r="WKO52" s="39">
        <f>Time!WKO20</f>
        <v>0</v>
      </c>
      <c r="WKP52" s="39">
        <f>Time!WKP20</f>
        <v>0</v>
      </c>
      <c r="WKQ52" s="39">
        <f>Time!WKQ20</f>
        <v>0</v>
      </c>
      <c r="WKR52" s="39">
        <f>Time!WKR20</f>
        <v>0</v>
      </c>
      <c r="WKS52" s="39">
        <f>Time!WKS20</f>
        <v>0</v>
      </c>
      <c r="WKT52" s="39">
        <f>Time!WKT20</f>
        <v>0</v>
      </c>
      <c r="WKU52" s="39">
        <f>Time!WKU20</f>
        <v>0</v>
      </c>
      <c r="WKV52" s="39">
        <f>Time!WKV20</f>
        <v>0</v>
      </c>
      <c r="WKW52" s="39">
        <f>Time!WKW20</f>
        <v>0</v>
      </c>
      <c r="WKX52" s="39">
        <f>Time!WKX20</f>
        <v>0</v>
      </c>
      <c r="WKY52" s="39">
        <f>Time!WKY20</f>
        <v>0</v>
      </c>
      <c r="WKZ52" s="39">
        <f>Time!WKZ20</f>
        <v>0</v>
      </c>
      <c r="WLA52" s="39">
        <f>Time!WLA20</f>
        <v>0</v>
      </c>
      <c r="WLB52" s="39">
        <f>Time!WLB20</f>
        <v>0</v>
      </c>
      <c r="WLC52" s="39">
        <f>Time!WLC20</f>
        <v>0</v>
      </c>
      <c r="WLD52" s="39">
        <f>Time!WLD20</f>
        <v>0</v>
      </c>
      <c r="WLE52" s="39">
        <f>Time!WLE20</f>
        <v>0</v>
      </c>
      <c r="WLF52" s="39">
        <f>Time!WLF20</f>
        <v>0</v>
      </c>
      <c r="WLG52" s="39">
        <f>Time!WLG20</f>
        <v>0</v>
      </c>
      <c r="WLH52" s="39">
        <f>Time!WLH20</f>
        <v>0</v>
      </c>
      <c r="WLI52" s="39">
        <f>Time!WLI20</f>
        <v>0</v>
      </c>
      <c r="WLJ52" s="39">
        <f>Time!WLJ20</f>
        <v>0</v>
      </c>
      <c r="WLK52" s="39">
        <f>Time!WLK20</f>
        <v>0</v>
      </c>
      <c r="WLL52" s="39">
        <f>Time!WLL20</f>
        <v>0</v>
      </c>
      <c r="WLM52" s="39">
        <f>Time!WLM20</f>
        <v>0</v>
      </c>
      <c r="WLN52" s="39">
        <f>Time!WLN20</f>
        <v>0</v>
      </c>
      <c r="WLO52" s="39">
        <f>Time!WLO20</f>
        <v>0</v>
      </c>
      <c r="WLP52" s="39">
        <f>Time!WLP20</f>
        <v>0</v>
      </c>
      <c r="WLQ52" s="39">
        <f>Time!WLQ20</f>
        <v>0</v>
      </c>
      <c r="WLR52" s="39">
        <f>Time!WLR20</f>
        <v>0</v>
      </c>
      <c r="WLS52" s="39">
        <f>Time!WLS20</f>
        <v>0</v>
      </c>
      <c r="WLT52" s="39">
        <f>Time!WLT20</f>
        <v>0</v>
      </c>
      <c r="WLU52" s="39">
        <f>Time!WLU20</f>
        <v>0</v>
      </c>
      <c r="WLV52" s="39">
        <f>Time!WLV20</f>
        <v>0</v>
      </c>
      <c r="WLW52" s="39">
        <f>Time!WLW20</f>
        <v>0</v>
      </c>
      <c r="WLX52" s="39">
        <f>Time!WLX20</f>
        <v>0</v>
      </c>
      <c r="WLY52" s="39">
        <f>Time!WLY20</f>
        <v>0</v>
      </c>
      <c r="WLZ52" s="39">
        <f>Time!WLZ20</f>
        <v>0</v>
      </c>
      <c r="WMA52" s="39">
        <f>Time!WMA20</f>
        <v>0</v>
      </c>
      <c r="WMB52" s="39">
        <f>Time!WMB20</f>
        <v>0</v>
      </c>
      <c r="WMC52" s="39">
        <f>Time!WMC20</f>
        <v>0</v>
      </c>
      <c r="WMD52" s="39">
        <f>Time!WMD20</f>
        <v>0</v>
      </c>
      <c r="WME52" s="39">
        <f>Time!WME20</f>
        <v>0</v>
      </c>
      <c r="WMF52" s="39">
        <f>Time!WMF20</f>
        <v>0</v>
      </c>
      <c r="WMG52" s="39">
        <f>Time!WMG20</f>
        <v>0</v>
      </c>
      <c r="WMH52" s="39">
        <f>Time!WMH20</f>
        <v>0</v>
      </c>
      <c r="WMI52" s="39">
        <f>Time!WMI20</f>
        <v>0</v>
      </c>
      <c r="WMJ52" s="39">
        <f>Time!WMJ20</f>
        <v>0</v>
      </c>
      <c r="WMK52" s="39">
        <f>Time!WMK20</f>
        <v>0</v>
      </c>
      <c r="WML52" s="39">
        <f>Time!WML20</f>
        <v>0</v>
      </c>
      <c r="WMM52" s="39">
        <f>Time!WMM20</f>
        <v>0</v>
      </c>
      <c r="WMN52" s="39">
        <f>Time!WMN20</f>
        <v>0</v>
      </c>
      <c r="WMO52" s="39">
        <f>Time!WMO20</f>
        <v>0</v>
      </c>
      <c r="WMP52" s="39">
        <f>Time!WMP20</f>
        <v>0</v>
      </c>
      <c r="WMQ52" s="39">
        <f>Time!WMQ20</f>
        <v>0</v>
      </c>
      <c r="WMR52" s="39">
        <f>Time!WMR20</f>
        <v>0</v>
      </c>
      <c r="WMS52" s="39">
        <f>Time!WMS20</f>
        <v>0</v>
      </c>
      <c r="WMT52" s="39">
        <f>Time!WMT20</f>
        <v>0</v>
      </c>
      <c r="WMU52" s="39">
        <f>Time!WMU20</f>
        <v>0</v>
      </c>
      <c r="WMV52" s="39">
        <f>Time!WMV20</f>
        <v>0</v>
      </c>
      <c r="WMW52" s="39">
        <f>Time!WMW20</f>
        <v>0</v>
      </c>
      <c r="WMX52" s="39">
        <f>Time!WMX20</f>
        <v>0</v>
      </c>
      <c r="WMY52" s="39">
        <f>Time!WMY20</f>
        <v>0</v>
      </c>
      <c r="WMZ52" s="39">
        <f>Time!WMZ20</f>
        <v>0</v>
      </c>
      <c r="WNA52" s="39">
        <f>Time!WNA20</f>
        <v>0</v>
      </c>
      <c r="WNB52" s="39">
        <f>Time!WNB20</f>
        <v>0</v>
      </c>
      <c r="WNC52" s="39">
        <f>Time!WNC20</f>
        <v>0</v>
      </c>
      <c r="WND52" s="39">
        <f>Time!WND20</f>
        <v>0</v>
      </c>
      <c r="WNE52" s="39">
        <f>Time!WNE20</f>
        <v>0</v>
      </c>
      <c r="WNF52" s="39">
        <f>Time!WNF20</f>
        <v>0</v>
      </c>
      <c r="WNG52" s="39">
        <f>Time!WNG20</f>
        <v>0</v>
      </c>
      <c r="WNH52" s="39">
        <f>Time!WNH20</f>
        <v>0</v>
      </c>
      <c r="WNI52" s="39">
        <f>Time!WNI20</f>
        <v>0</v>
      </c>
      <c r="WNJ52" s="39">
        <f>Time!WNJ20</f>
        <v>0</v>
      </c>
      <c r="WNK52" s="39">
        <f>Time!WNK20</f>
        <v>0</v>
      </c>
      <c r="WNL52" s="39">
        <f>Time!WNL20</f>
        <v>0</v>
      </c>
      <c r="WNM52" s="39">
        <f>Time!WNM20</f>
        <v>0</v>
      </c>
      <c r="WNN52" s="39">
        <f>Time!WNN20</f>
        <v>0</v>
      </c>
      <c r="WNO52" s="39">
        <f>Time!WNO20</f>
        <v>0</v>
      </c>
      <c r="WNP52" s="39">
        <f>Time!WNP20</f>
        <v>0</v>
      </c>
      <c r="WNQ52" s="39">
        <f>Time!WNQ20</f>
        <v>0</v>
      </c>
      <c r="WNR52" s="39">
        <f>Time!WNR20</f>
        <v>0</v>
      </c>
      <c r="WNS52" s="39">
        <f>Time!WNS20</f>
        <v>0</v>
      </c>
      <c r="WNT52" s="39">
        <f>Time!WNT20</f>
        <v>0</v>
      </c>
      <c r="WNU52" s="39">
        <f>Time!WNU20</f>
        <v>0</v>
      </c>
      <c r="WNV52" s="39">
        <f>Time!WNV20</f>
        <v>0</v>
      </c>
      <c r="WNW52" s="39">
        <f>Time!WNW20</f>
        <v>0</v>
      </c>
      <c r="WNX52" s="39">
        <f>Time!WNX20</f>
        <v>0</v>
      </c>
      <c r="WNY52" s="39">
        <f>Time!WNY20</f>
        <v>0</v>
      </c>
      <c r="WNZ52" s="39">
        <f>Time!WNZ20</f>
        <v>0</v>
      </c>
      <c r="WOA52" s="39">
        <f>Time!WOA20</f>
        <v>0</v>
      </c>
      <c r="WOB52" s="39">
        <f>Time!WOB20</f>
        <v>0</v>
      </c>
      <c r="WOC52" s="39">
        <f>Time!WOC20</f>
        <v>0</v>
      </c>
      <c r="WOD52" s="39">
        <f>Time!WOD20</f>
        <v>0</v>
      </c>
      <c r="WOE52" s="39">
        <f>Time!WOE20</f>
        <v>0</v>
      </c>
      <c r="WOF52" s="39">
        <f>Time!WOF20</f>
        <v>0</v>
      </c>
      <c r="WOG52" s="39">
        <f>Time!WOG20</f>
        <v>0</v>
      </c>
      <c r="WOH52" s="39">
        <f>Time!WOH20</f>
        <v>0</v>
      </c>
      <c r="WOI52" s="39">
        <f>Time!WOI20</f>
        <v>0</v>
      </c>
      <c r="WOJ52" s="39">
        <f>Time!WOJ20</f>
        <v>0</v>
      </c>
      <c r="WOK52" s="39">
        <f>Time!WOK20</f>
        <v>0</v>
      </c>
      <c r="WOL52" s="39">
        <f>Time!WOL20</f>
        <v>0</v>
      </c>
      <c r="WOM52" s="39">
        <f>Time!WOM20</f>
        <v>0</v>
      </c>
      <c r="WON52" s="39">
        <f>Time!WON20</f>
        <v>0</v>
      </c>
      <c r="WOO52" s="39">
        <f>Time!WOO20</f>
        <v>0</v>
      </c>
      <c r="WOP52" s="39">
        <f>Time!WOP20</f>
        <v>0</v>
      </c>
      <c r="WOQ52" s="39">
        <f>Time!WOQ20</f>
        <v>0</v>
      </c>
      <c r="WOR52" s="39">
        <f>Time!WOR20</f>
        <v>0</v>
      </c>
      <c r="WOS52" s="39">
        <f>Time!WOS20</f>
        <v>0</v>
      </c>
      <c r="WOT52" s="39">
        <f>Time!WOT20</f>
        <v>0</v>
      </c>
      <c r="WOU52" s="39">
        <f>Time!WOU20</f>
        <v>0</v>
      </c>
      <c r="WOV52" s="39">
        <f>Time!WOV20</f>
        <v>0</v>
      </c>
      <c r="WOW52" s="39">
        <f>Time!WOW20</f>
        <v>0</v>
      </c>
      <c r="WOX52" s="39">
        <f>Time!WOX20</f>
        <v>0</v>
      </c>
      <c r="WOY52" s="39">
        <f>Time!WOY20</f>
        <v>0</v>
      </c>
      <c r="WOZ52" s="39">
        <f>Time!WOZ20</f>
        <v>0</v>
      </c>
      <c r="WPA52" s="39">
        <f>Time!WPA20</f>
        <v>0</v>
      </c>
      <c r="WPB52" s="39">
        <f>Time!WPB20</f>
        <v>0</v>
      </c>
      <c r="WPC52" s="39">
        <f>Time!WPC20</f>
        <v>0</v>
      </c>
      <c r="WPD52" s="39">
        <f>Time!WPD20</f>
        <v>0</v>
      </c>
      <c r="WPE52" s="39">
        <f>Time!WPE20</f>
        <v>0</v>
      </c>
      <c r="WPF52" s="39">
        <f>Time!WPF20</f>
        <v>0</v>
      </c>
      <c r="WPG52" s="39">
        <f>Time!WPG20</f>
        <v>0</v>
      </c>
      <c r="WPH52" s="39">
        <f>Time!WPH20</f>
        <v>0</v>
      </c>
      <c r="WPI52" s="39">
        <f>Time!WPI20</f>
        <v>0</v>
      </c>
      <c r="WPJ52" s="39">
        <f>Time!WPJ20</f>
        <v>0</v>
      </c>
      <c r="WPK52" s="39">
        <f>Time!WPK20</f>
        <v>0</v>
      </c>
      <c r="WPL52" s="39">
        <f>Time!WPL20</f>
        <v>0</v>
      </c>
      <c r="WPM52" s="39">
        <f>Time!WPM20</f>
        <v>0</v>
      </c>
      <c r="WPN52" s="39">
        <f>Time!WPN20</f>
        <v>0</v>
      </c>
      <c r="WPO52" s="39">
        <f>Time!WPO20</f>
        <v>0</v>
      </c>
      <c r="WPP52" s="39">
        <f>Time!WPP20</f>
        <v>0</v>
      </c>
      <c r="WPQ52" s="39">
        <f>Time!WPQ20</f>
        <v>0</v>
      </c>
      <c r="WPR52" s="39">
        <f>Time!WPR20</f>
        <v>0</v>
      </c>
      <c r="WPS52" s="39">
        <f>Time!WPS20</f>
        <v>0</v>
      </c>
      <c r="WPT52" s="39">
        <f>Time!WPT20</f>
        <v>0</v>
      </c>
      <c r="WPU52" s="39">
        <f>Time!WPU20</f>
        <v>0</v>
      </c>
      <c r="WPV52" s="39">
        <f>Time!WPV20</f>
        <v>0</v>
      </c>
      <c r="WPW52" s="39">
        <f>Time!WPW20</f>
        <v>0</v>
      </c>
      <c r="WPX52" s="39">
        <f>Time!WPX20</f>
        <v>0</v>
      </c>
      <c r="WPY52" s="39">
        <f>Time!WPY20</f>
        <v>0</v>
      </c>
      <c r="WPZ52" s="39">
        <f>Time!WPZ20</f>
        <v>0</v>
      </c>
      <c r="WQA52" s="39">
        <f>Time!WQA20</f>
        <v>0</v>
      </c>
      <c r="WQB52" s="39">
        <f>Time!WQB20</f>
        <v>0</v>
      </c>
      <c r="WQC52" s="39">
        <f>Time!WQC20</f>
        <v>0</v>
      </c>
      <c r="WQD52" s="39">
        <f>Time!WQD20</f>
        <v>0</v>
      </c>
      <c r="WQE52" s="39">
        <f>Time!WQE20</f>
        <v>0</v>
      </c>
      <c r="WQF52" s="39">
        <f>Time!WQF20</f>
        <v>0</v>
      </c>
      <c r="WQG52" s="39">
        <f>Time!WQG20</f>
        <v>0</v>
      </c>
      <c r="WQH52" s="39">
        <f>Time!WQH20</f>
        <v>0</v>
      </c>
      <c r="WQI52" s="39">
        <f>Time!WQI20</f>
        <v>0</v>
      </c>
      <c r="WQJ52" s="39">
        <f>Time!WQJ20</f>
        <v>0</v>
      </c>
      <c r="WQK52" s="39">
        <f>Time!WQK20</f>
        <v>0</v>
      </c>
      <c r="WQL52" s="39">
        <f>Time!WQL20</f>
        <v>0</v>
      </c>
      <c r="WQM52" s="39">
        <f>Time!WQM20</f>
        <v>0</v>
      </c>
      <c r="WQN52" s="39">
        <f>Time!WQN20</f>
        <v>0</v>
      </c>
      <c r="WQO52" s="39">
        <f>Time!WQO20</f>
        <v>0</v>
      </c>
      <c r="WQP52" s="39">
        <f>Time!WQP20</f>
        <v>0</v>
      </c>
      <c r="WQQ52" s="39">
        <f>Time!WQQ20</f>
        <v>0</v>
      </c>
      <c r="WQR52" s="39">
        <f>Time!WQR20</f>
        <v>0</v>
      </c>
      <c r="WQS52" s="39">
        <f>Time!WQS20</f>
        <v>0</v>
      </c>
      <c r="WQT52" s="39">
        <f>Time!WQT20</f>
        <v>0</v>
      </c>
      <c r="WQU52" s="39">
        <f>Time!WQU20</f>
        <v>0</v>
      </c>
      <c r="WQV52" s="39">
        <f>Time!WQV20</f>
        <v>0</v>
      </c>
      <c r="WQW52" s="39">
        <f>Time!WQW20</f>
        <v>0</v>
      </c>
      <c r="WQX52" s="39">
        <f>Time!WQX20</f>
        <v>0</v>
      </c>
      <c r="WQY52" s="39">
        <f>Time!WQY20</f>
        <v>0</v>
      </c>
      <c r="WQZ52" s="39">
        <f>Time!WQZ20</f>
        <v>0</v>
      </c>
      <c r="WRA52" s="39">
        <f>Time!WRA20</f>
        <v>0</v>
      </c>
      <c r="WRB52" s="39">
        <f>Time!WRB20</f>
        <v>0</v>
      </c>
      <c r="WRC52" s="39">
        <f>Time!WRC20</f>
        <v>0</v>
      </c>
      <c r="WRD52" s="39">
        <f>Time!WRD20</f>
        <v>0</v>
      </c>
      <c r="WRE52" s="39">
        <f>Time!WRE20</f>
        <v>0</v>
      </c>
      <c r="WRF52" s="39">
        <f>Time!WRF20</f>
        <v>0</v>
      </c>
      <c r="WRG52" s="39">
        <f>Time!WRG20</f>
        <v>0</v>
      </c>
      <c r="WRH52" s="39">
        <f>Time!WRH20</f>
        <v>0</v>
      </c>
      <c r="WRI52" s="39">
        <f>Time!WRI20</f>
        <v>0</v>
      </c>
      <c r="WRJ52" s="39">
        <f>Time!WRJ20</f>
        <v>0</v>
      </c>
      <c r="WRK52" s="39">
        <f>Time!WRK20</f>
        <v>0</v>
      </c>
      <c r="WRL52" s="39">
        <f>Time!WRL20</f>
        <v>0</v>
      </c>
      <c r="WRM52" s="39">
        <f>Time!WRM20</f>
        <v>0</v>
      </c>
      <c r="WRN52" s="39">
        <f>Time!WRN20</f>
        <v>0</v>
      </c>
      <c r="WRO52" s="39">
        <f>Time!WRO20</f>
        <v>0</v>
      </c>
      <c r="WRP52" s="39">
        <f>Time!WRP20</f>
        <v>0</v>
      </c>
      <c r="WRQ52" s="39">
        <f>Time!WRQ20</f>
        <v>0</v>
      </c>
      <c r="WRR52" s="39">
        <f>Time!WRR20</f>
        <v>0</v>
      </c>
      <c r="WRS52" s="39">
        <f>Time!WRS20</f>
        <v>0</v>
      </c>
      <c r="WRT52" s="39">
        <f>Time!WRT20</f>
        <v>0</v>
      </c>
      <c r="WRU52" s="39">
        <f>Time!WRU20</f>
        <v>0</v>
      </c>
      <c r="WRV52" s="39">
        <f>Time!WRV20</f>
        <v>0</v>
      </c>
      <c r="WRW52" s="39">
        <f>Time!WRW20</f>
        <v>0</v>
      </c>
      <c r="WRX52" s="39">
        <f>Time!WRX20</f>
        <v>0</v>
      </c>
      <c r="WRY52" s="39">
        <f>Time!WRY20</f>
        <v>0</v>
      </c>
      <c r="WRZ52" s="39">
        <f>Time!WRZ20</f>
        <v>0</v>
      </c>
      <c r="WSA52" s="39">
        <f>Time!WSA20</f>
        <v>0</v>
      </c>
      <c r="WSB52" s="39">
        <f>Time!WSB20</f>
        <v>0</v>
      </c>
      <c r="WSC52" s="39">
        <f>Time!WSC20</f>
        <v>0</v>
      </c>
      <c r="WSD52" s="39">
        <f>Time!WSD20</f>
        <v>0</v>
      </c>
      <c r="WSE52" s="39">
        <f>Time!WSE20</f>
        <v>0</v>
      </c>
      <c r="WSF52" s="39">
        <f>Time!WSF20</f>
        <v>0</v>
      </c>
      <c r="WSG52" s="39">
        <f>Time!WSG20</f>
        <v>0</v>
      </c>
      <c r="WSH52" s="39">
        <f>Time!WSH20</f>
        <v>0</v>
      </c>
      <c r="WSI52" s="39">
        <f>Time!WSI20</f>
        <v>0</v>
      </c>
      <c r="WSJ52" s="39">
        <f>Time!WSJ20</f>
        <v>0</v>
      </c>
      <c r="WSK52" s="39">
        <f>Time!WSK20</f>
        <v>0</v>
      </c>
      <c r="WSL52" s="39">
        <f>Time!WSL20</f>
        <v>0</v>
      </c>
      <c r="WSM52" s="39">
        <f>Time!WSM20</f>
        <v>0</v>
      </c>
      <c r="WSN52" s="39">
        <f>Time!WSN20</f>
        <v>0</v>
      </c>
      <c r="WSO52" s="39">
        <f>Time!WSO20</f>
        <v>0</v>
      </c>
      <c r="WSP52" s="39">
        <f>Time!WSP20</f>
        <v>0</v>
      </c>
      <c r="WSQ52" s="39">
        <f>Time!WSQ20</f>
        <v>0</v>
      </c>
      <c r="WSR52" s="39">
        <f>Time!WSR20</f>
        <v>0</v>
      </c>
      <c r="WSS52" s="39">
        <f>Time!WSS20</f>
        <v>0</v>
      </c>
      <c r="WST52" s="39">
        <f>Time!WST20</f>
        <v>0</v>
      </c>
      <c r="WSU52" s="39">
        <f>Time!WSU20</f>
        <v>0</v>
      </c>
      <c r="WSV52" s="39">
        <f>Time!WSV20</f>
        <v>0</v>
      </c>
      <c r="WSW52" s="39">
        <f>Time!WSW20</f>
        <v>0</v>
      </c>
      <c r="WSX52" s="39">
        <f>Time!WSX20</f>
        <v>0</v>
      </c>
      <c r="WSY52" s="39">
        <f>Time!WSY20</f>
        <v>0</v>
      </c>
      <c r="WSZ52" s="39">
        <f>Time!WSZ20</f>
        <v>0</v>
      </c>
      <c r="WTA52" s="39">
        <f>Time!WTA20</f>
        <v>0</v>
      </c>
      <c r="WTB52" s="39">
        <f>Time!WTB20</f>
        <v>0</v>
      </c>
      <c r="WTC52" s="39">
        <f>Time!WTC20</f>
        <v>0</v>
      </c>
      <c r="WTD52" s="39">
        <f>Time!WTD20</f>
        <v>0</v>
      </c>
      <c r="WTE52" s="39">
        <f>Time!WTE20</f>
        <v>0</v>
      </c>
      <c r="WTF52" s="39">
        <f>Time!WTF20</f>
        <v>0</v>
      </c>
      <c r="WTG52" s="39">
        <f>Time!WTG20</f>
        <v>0</v>
      </c>
      <c r="WTH52" s="39">
        <f>Time!WTH20</f>
        <v>0</v>
      </c>
      <c r="WTI52" s="39">
        <f>Time!WTI20</f>
        <v>0</v>
      </c>
      <c r="WTJ52" s="39">
        <f>Time!WTJ20</f>
        <v>0</v>
      </c>
      <c r="WTK52" s="39">
        <f>Time!WTK20</f>
        <v>0</v>
      </c>
      <c r="WTL52" s="39">
        <f>Time!WTL20</f>
        <v>0</v>
      </c>
      <c r="WTM52" s="39">
        <f>Time!WTM20</f>
        <v>0</v>
      </c>
      <c r="WTN52" s="39">
        <f>Time!WTN20</f>
        <v>0</v>
      </c>
      <c r="WTO52" s="39">
        <f>Time!WTO20</f>
        <v>0</v>
      </c>
      <c r="WTP52" s="39">
        <f>Time!WTP20</f>
        <v>0</v>
      </c>
      <c r="WTQ52" s="39">
        <f>Time!WTQ20</f>
        <v>0</v>
      </c>
      <c r="WTR52" s="39">
        <f>Time!WTR20</f>
        <v>0</v>
      </c>
      <c r="WTS52" s="39">
        <f>Time!WTS20</f>
        <v>0</v>
      </c>
      <c r="WTT52" s="39">
        <f>Time!WTT20</f>
        <v>0</v>
      </c>
      <c r="WTU52" s="39">
        <f>Time!WTU20</f>
        <v>0</v>
      </c>
      <c r="WTV52" s="39">
        <f>Time!WTV20</f>
        <v>0</v>
      </c>
      <c r="WTW52" s="39">
        <f>Time!WTW20</f>
        <v>0</v>
      </c>
      <c r="WTX52" s="39">
        <f>Time!WTX20</f>
        <v>0</v>
      </c>
      <c r="WTY52" s="39">
        <f>Time!WTY20</f>
        <v>0</v>
      </c>
      <c r="WTZ52" s="39">
        <f>Time!WTZ20</f>
        <v>0</v>
      </c>
      <c r="WUA52" s="39">
        <f>Time!WUA20</f>
        <v>0</v>
      </c>
      <c r="WUB52" s="39">
        <f>Time!WUB20</f>
        <v>0</v>
      </c>
      <c r="WUC52" s="39">
        <f>Time!WUC20</f>
        <v>0</v>
      </c>
      <c r="WUD52" s="39">
        <f>Time!WUD20</f>
        <v>0</v>
      </c>
      <c r="WUE52" s="39">
        <f>Time!WUE20</f>
        <v>0</v>
      </c>
      <c r="WUF52" s="39">
        <f>Time!WUF20</f>
        <v>0</v>
      </c>
      <c r="WUG52" s="39">
        <f>Time!WUG20</f>
        <v>0</v>
      </c>
      <c r="WUH52" s="39">
        <f>Time!WUH20</f>
        <v>0</v>
      </c>
      <c r="WUI52" s="39">
        <f>Time!WUI20</f>
        <v>0</v>
      </c>
      <c r="WUJ52" s="39">
        <f>Time!WUJ20</f>
        <v>0</v>
      </c>
      <c r="WUK52" s="39">
        <f>Time!WUK20</f>
        <v>0</v>
      </c>
      <c r="WUL52" s="39">
        <f>Time!WUL20</f>
        <v>0</v>
      </c>
      <c r="WUM52" s="39">
        <f>Time!WUM20</f>
        <v>0</v>
      </c>
      <c r="WUN52" s="39">
        <f>Time!WUN20</f>
        <v>0</v>
      </c>
      <c r="WUO52" s="39">
        <f>Time!WUO20</f>
        <v>0</v>
      </c>
      <c r="WUP52" s="39">
        <f>Time!WUP20</f>
        <v>0</v>
      </c>
      <c r="WUQ52" s="39">
        <f>Time!WUQ20</f>
        <v>0</v>
      </c>
      <c r="WUR52" s="39">
        <f>Time!WUR20</f>
        <v>0</v>
      </c>
      <c r="WUS52" s="39">
        <f>Time!WUS20</f>
        <v>0</v>
      </c>
      <c r="WUT52" s="39">
        <f>Time!WUT20</f>
        <v>0</v>
      </c>
      <c r="WUU52" s="39">
        <f>Time!WUU20</f>
        <v>0</v>
      </c>
      <c r="WUV52" s="39">
        <f>Time!WUV20</f>
        <v>0</v>
      </c>
      <c r="WUW52" s="39">
        <f>Time!WUW20</f>
        <v>0</v>
      </c>
      <c r="WUX52" s="39">
        <f>Time!WUX20</f>
        <v>0</v>
      </c>
      <c r="WUY52" s="39">
        <f>Time!WUY20</f>
        <v>0</v>
      </c>
      <c r="WUZ52" s="39">
        <f>Time!WUZ20</f>
        <v>0</v>
      </c>
      <c r="WVA52" s="39">
        <f>Time!WVA20</f>
        <v>0</v>
      </c>
      <c r="WVB52" s="39">
        <f>Time!WVB20</f>
        <v>0</v>
      </c>
      <c r="WVC52" s="39">
        <f>Time!WVC20</f>
        <v>0</v>
      </c>
      <c r="WVD52" s="39">
        <f>Time!WVD20</f>
        <v>0</v>
      </c>
      <c r="WVE52" s="39">
        <f>Time!WVE20</f>
        <v>0</v>
      </c>
      <c r="WVF52" s="39">
        <f>Time!WVF20</f>
        <v>0</v>
      </c>
      <c r="WVG52" s="39">
        <f>Time!WVG20</f>
        <v>0</v>
      </c>
      <c r="WVH52" s="39">
        <f>Time!WVH20</f>
        <v>0</v>
      </c>
      <c r="WVI52" s="39">
        <f>Time!WVI20</f>
        <v>0</v>
      </c>
      <c r="WVJ52" s="39">
        <f>Time!WVJ20</f>
        <v>0</v>
      </c>
      <c r="WVK52" s="39">
        <f>Time!WVK20</f>
        <v>0</v>
      </c>
      <c r="WVL52" s="39">
        <f>Time!WVL20</f>
        <v>0</v>
      </c>
      <c r="WVM52" s="39">
        <f>Time!WVM20</f>
        <v>0</v>
      </c>
      <c r="WVN52" s="39">
        <f>Time!WVN20</f>
        <v>0</v>
      </c>
      <c r="WVO52" s="39">
        <f>Time!WVO20</f>
        <v>0</v>
      </c>
      <c r="WVP52" s="39">
        <f>Time!WVP20</f>
        <v>0</v>
      </c>
      <c r="WVQ52" s="39">
        <f>Time!WVQ20</f>
        <v>0</v>
      </c>
      <c r="WVR52" s="39">
        <f>Time!WVR20</f>
        <v>0</v>
      </c>
      <c r="WVS52" s="39">
        <f>Time!WVS20</f>
        <v>0</v>
      </c>
      <c r="WVT52" s="39">
        <f>Time!WVT20</f>
        <v>0</v>
      </c>
      <c r="WVU52" s="39">
        <f>Time!WVU20</f>
        <v>0</v>
      </c>
      <c r="WVV52" s="39">
        <f>Time!WVV20</f>
        <v>0</v>
      </c>
      <c r="WVW52" s="39">
        <f>Time!WVW20</f>
        <v>0</v>
      </c>
      <c r="WVX52" s="39">
        <f>Time!WVX20</f>
        <v>0</v>
      </c>
      <c r="WVY52" s="39">
        <f>Time!WVY20</f>
        <v>0</v>
      </c>
      <c r="WVZ52" s="39">
        <f>Time!WVZ20</f>
        <v>0</v>
      </c>
      <c r="WWA52" s="39">
        <f>Time!WWA20</f>
        <v>0</v>
      </c>
      <c r="WWB52" s="39">
        <f>Time!WWB20</f>
        <v>0</v>
      </c>
      <c r="WWC52" s="39">
        <f>Time!WWC20</f>
        <v>0</v>
      </c>
      <c r="WWD52" s="39">
        <f>Time!WWD20</f>
        <v>0</v>
      </c>
      <c r="WWE52" s="39">
        <f>Time!WWE20</f>
        <v>0</v>
      </c>
      <c r="WWF52" s="39">
        <f>Time!WWF20</f>
        <v>0</v>
      </c>
      <c r="WWG52" s="39">
        <f>Time!WWG20</f>
        <v>0</v>
      </c>
      <c r="WWH52" s="39">
        <f>Time!WWH20</f>
        <v>0</v>
      </c>
      <c r="WWI52" s="39">
        <f>Time!WWI20</f>
        <v>0</v>
      </c>
      <c r="WWJ52" s="39">
        <f>Time!WWJ20</f>
        <v>0</v>
      </c>
      <c r="WWK52" s="39">
        <f>Time!WWK20</f>
        <v>0</v>
      </c>
      <c r="WWL52" s="39">
        <f>Time!WWL20</f>
        <v>0</v>
      </c>
      <c r="WWM52" s="39">
        <f>Time!WWM20</f>
        <v>0</v>
      </c>
      <c r="WWN52" s="39">
        <f>Time!WWN20</f>
        <v>0</v>
      </c>
      <c r="WWO52" s="39">
        <f>Time!WWO20</f>
        <v>0</v>
      </c>
      <c r="WWP52" s="39">
        <f>Time!WWP20</f>
        <v>0</v>
      </c>
      <c r="WWQ52" s="39">
        <f>Time!WWQ20</f>
        <v>0</v>
      </c>
      <c r="WWR52" s="39">
        <f>Time!WWR20</f>
        <v>0</v>
      </c>
      <c r="WWS52" s="39">
        <f>Time!WWS20</f>
        <v>0</v>
      </c>
      <c r="WWT52" s="39">
        <f>Time!WWT20</f>
        <v>0</v>
      </c>
      <c r="WWU52" s="39">
        <f>Time!WWU20</f>
        <v>0</v>
      </c>
      <c r="WWV52" s="39">
        <f>Time!WWV20</f>
        <v>0</v>
      </c>
      <c r="WWW52" s="39">
        <f>Time!WWW20</f>
        <v>0</v>
      </c>
      <c r="WWX52" s="39">
        <f>Time!WWX20</f>
        <v>0</v>
      </c>
      <c r="WWY52" s="39">
        <f>Time!WWY20</f>
        <v>0</v>
      </c>
      <c r="WWZ52" s="39">
        <f>Time!WWZ20</f>
        <v>0</v>
      </c>
      <c r="WXA52" s="39">
        <f>Time!WXA20</f>
        <v>0</v>
      </c>
      <c r="WXB52" s="39">
        <f>Time!WXB20</f>
        <v>0</v>
      </c>
      <c r="WXC52" s="39">
        <f>Time!WXC20</f>
        <v>0</v>
      </c>
      <c r="WXD52" s="39">
        <f>Time!WXD20</f>
        <v>0</v>
      </c>
      <c r="WXE52" s="39">
        <f>Time!WXE20</f>
        <v>0</v>
      </c>
      <c r="WXF52" s="39">
        <f>Time!WXF20</f>
        <v>0</v>
      </c>
      <c r="WXG52" s="39">
        <f>Time!WXG20</f>
        <v>0</v>
      </c>
      <c r="WXH52" s="39">
        <f>Time!WXH20</f>
        <v>0</v>
      </c>
      <c r="WXI52" s="39">
        <f>Time!WXI20</f>
        <v>0</v>
      </c>
      <c r="WXJ52" s="39">
        <f>Time!WXJ20</f>
        <v>0</v>
      </c>
      <c r="WXK52" s="39">
        <f>Time!WXK20</f>
        <v>0</v>
      </c>
      <c r="WXL52" s="39">
        <f>Time!WXL20</f>
        <v>0</v>
      </c>
      <c r="WXM52" s="39">
        <f>Time!WXM20</f>
        <v>0</v>
      </c>
      <c r="WXN52" s="39">
        <f>Time!WXN20</f>
        <v>0</v>
      </c>
      <c r="WXO52" s="39">
        <f>Time!WXO20</f>
        <v>0</v>
      </c>
      <c r="WXP52" s="39">
        <f>Time!WXP20</f>
        <v>0</v>
      </c>
      <c r="WXQ52" s="39">
        <f>Time!WXQ20</f>
        <v>0</v>
      </c>
      <c r="WXR52" s="39">
        <f>Time!WXR20</f>
        <v>0</v>
      </c>
      <c r="WXS52" s="39">
        <f>Time!WXS20</f>
        <v>0</v>
      </c>
      <c r="WXT52" s="39">
        <f>Time!WXT20</f>
        <v>0</v>
      </c>
      <c r="WXU52" s="39">
        <f>Time!WXU20</f>
        <v>0</v>
      </c>
      <c r="WXV52" s="39">
        <f>Time!WXV20</f>
        <v>0</v>
      </c>
      <c r="WXW52" s="39">
        <f>Time!WXW20</f>
        <v>0</v>
      </c>
      <c r="WXX52" s="39">
        <f>Time!WXX20</f>
        <v>0</v>
      </c>
      <c r="WXY52" s="39">
        <f>Time!WXY20</f>
        <v>0</v>
      </c>
      <c r="WXZ52" s="39">
        <f>Time!WXZ20</f>
        <v>0</v>
      </c>
      <c r="WYA52" s="39">
        <f>Time!WYA20</f>
        <v>0</v>
      </c>
      <c r="WYB52" s="39">
        <f>Time!WYB20</f>
        <v>0</v>
      </c>
      <c r="WYC52" s="39">
        <f>Time!WYC20</f>
        <v>0</v>
      </c>
      <c r="WYD52" s="39">
        <f>Time!WYD20</f>
        <v>0</v>
      </c>
      <c r="WYE52" s="39">
        <f>Time!WYE20</f>
        <v>0</v>
      </c>
      <c r="WYF52" s="39">
        <f>Time!WYF20</f>
        <v>0</v>
      </c>
      <c r="WYG52" s="39">
        <f>Time!WYG20</f>
        <v>0</v>
      </c>
      <c r="WYH52" s="39">
        <f>Time!WYH20</f>
        <v>0</v>
      </c>
      <c r="WYI52" s="39">
        <f>Time!WYI20</f>
        <v>0</v>
      </c>
      <c r="WYJ52" s="39">
        <f>Time!WYJ20</f>
        <v>0</v>
      </c>
      <c r="WYK52" s="39">
        <f>Time!WYK20</f>
        <v>0</v>
      </c>
      <c r="WYL52" s="39">
        <f>Time!WYL20</f>
        <v>0</v>
      </c>
      <c r="WYM52" s="39">
        <f>Time!WYM20</f>
        <v>0</v>
      </c>
      <c r="WYN52" s="39">
        <f>Time!WYN20</f>
        <v>0</v>
      </c>
      <c r="WYO52" s="39">
        <f>Time!WYO20</f>
        <v>0</v>
      </c>
      <c r="WYP52" s="39">
        <f>Time!WYP20</f>
        <v>0</v>
      </c>
      <c r="WYQ52" s="39">
        <f>Time!WYQ20</f>
        <v>0</v>
      </c>
      <c r="WYR52" s="39">
        <f>Time!WYR20</f>
        <v>0</v>
      </c>
      <c r="WYS52" s="39">
        <f>Time!WYS20</f>
        <v>0</v>
      </c>
      <c r="WYT52" s="39">
        <f>Time!WYT20</f>
        <v>0</v>
      </c>
      <c r="WYU52" s="39">
        <f>Time!WYU20</f>
        <v>0</v>
      </c>
      <c r="WYV52" s="39">
        <f>Time!WYV20</f>
        <v>0</v>
      </c>
      <c r="WYW52" s="39">
        <f>Time!WYW20</f>
        <v>0</v>
      </c>
      <c r="WYX52" s="39">
        <f>Time!WYX20</f>
        <v>0</v>
      </c>
      <c r="WYY52" s="39">
        <f>Time!WYY20</f>
        <v>0</v>
      </c>
      <c r="WYZ52" s="39">
        <f>Time!WYZ20</f>
        <v>0</v>
      </c>
      <c r="WZA52" s="39">
        <f>Time!WZA20</f>
        <v>0</v>
      </c>
      <c r="WZB52" s="39">
        <f>Time!WZB20</f>
        <v>0</v>
      </c>
      <c r="WZC52" s="39">
        <f>Time!WZC20</f>
        <v>0</v>
      </c>
      <c r="WZD52" s="39">
        <f>Time!WZD20</f>
        <v>0</v>
      </c>
      <c r="WZE52" s="39">
        <f>Time!WZE20</f>
        <v>0</v>
      </c>
      <c r="WZF52" s="39">
        <f>Time!WZF20</f>
        <v>0</v>
      </c>
      <c r="WZG52" s="39">
        <f>Time!WZG20</f>
        <v>0</v>
      </c>
      <c r="WZH52" s="39">
        <f>Time!WZH20</f>
        <v>0</v>
      </c>
      <c r="WZI52" s="39">
        <f>Time!WZI20</f>
        <v>0</v>
      </c>
      <c r="WZJ52" s="39">
        <f>Time!WZJ20</f>
        <v>0</v>
      </c>
      <c r="WZK52" s="39">
        <f>Time!WZK20</f>
        <v>0</v>
      </c>
      <c r="WZL52" s="39">
        <f>Time!WZL20</f>
        <v>0</v>
      </c>
      <c r="WZM52" s="39">
        <f>Time!WZM20</f>
        <v>0</v>
      </c>
      <c r="WZN52" s="39">
        <f>Time!WZN20</f>
        <v>0</v>
      </c>
      <c r="WZO52" s="39">
        <f>Time!WZO20</f>
        <v>0</v>
      </c>
      <c r="WZP52" s="39">
        <f>Time!WZP20</f>
        <v>0</v>
      </c>
      <c r="WZQ52" s="39">
        <f>Time!WZQ20</f>
        <v>0</v>
      </c>
      <c r="WZR52" s="39">
        <f>Time!WZR20</f>
        <v>0</v>
      </c>
      <c r="WZS52" s="39">
        <f>Time!WZS20</f>
        <v>0</v>
      </c>
      <c r="WZT52" s="39">
        <f>Time!WZT20</f>
        <v>0</v>
      </c>
      <c r="WZU52" s="39">
        <f>Time!WZU20</f>
        <v>0</v>
      </c>
      <c r="WZV52" s="39">
        <f>Time!WZV20</f>
        <v>0</v>
      </c>
      <c r="WZW52" s="39">
        <f>Time!WZW20</f>
        <v>0</v>
      </c>
      <c r="WZX52" s="39">
        <f>Time!WZX20</f>
        <v>0</v>
      </c>
      <c r="WZY52" s="39">
        <f>Time!WZY20</f>
        <v>0</v>
      </c>
      <c r="WZZ52" s="39">
        <f>Time!WZZ20</f>
        <v>0</v>
      </c>
      <c r="XAA52" s="39">
        <f>Time!XAA20</f>
        <v>0</v>
      </c>
      <c r="XAB52" s="39">
        <f>Time!XAB20</f>
        <v>0</v>
      </c>
      <c r="XAC52" s="39">
        <f>Time!XAC20</f>
        <v>0</v>
      </c>
      <c r="XAD52" s="39">
        <f>Time!XAD20</f>
        <v>0</v>
      </c>
      <c r="XAE52" s="39">
        <f>Time!XAE20</f>
        <v>0</v>
      </c>
      <c r="XAF52" s="39">
        <f>Time!XAF20</f>
        <v>0</v>
      </c>
      <c r="XAG52" s="39">
        <f>Time!XAG20</f>
        <v>0</v>
      </c>
      <c r="XAH52" s="39">
        <f>Time!XAH20</f>
        <v>0</v>
      </c>
      <c r="XAI52" s="39">
        <f>Time!XAI20</f>
        <v>0</v>
      </c>
      <c r="XAJ52" s="39">
        <f>Time!XAJ20</f>
        <v>0</v>
      </c>
      <c r="XAK52" s="39">
        <f>Time!XAK20</f>
        <v>0</v>
      </c>
      <c r="XAL52" s="39">
        <f>Time!XAL20</f>
        <v>0</v>
      </c>
      <c r="XAM52" s="39">
        <f>Time!XAM20</f>
        <v>0</v>
      </c>
      <c r="XAN52" s="39">
        <f>Time!XAN20</f>
        <v>0</v>
      </c>
      <c r="XAO52" s="39">
        <f>Time!XAO20</f>
        <v>0</v>
      </c>
      <c r="XAP52" s="39">
        <f>Time!XAP20</f>
        <v>0</v>
      </c>
      <c r="XAQ52" s="39">
        <f>Time!XAQ20</f>
        <v>0</v>
      </c>
      <c r="XAR52" s="39">
        <f>Time!XAR20</f>
        <v>0</v>
      </c>
      <c r="XAS52" s="39">
        <f>Time!XAS20</f>
        <v>0</v>
      </c>
      <c r="XAT52" s="39">
        <f>Time!XAT20</f>
        <v>0</v>
      </c>
      <c r="XAU52" s="39">
        <f>Time!XAU20</f>
        <v>0</v>
      </c>
      <c r="XAV52" s="39">
        <f>Time!XAV20</f>
        <v>0</v>
      </c>
      <c r="XAW52" s="39">
        <f>Time!XAW20</f>
        <v>0</v>
      </c>
      <c r="XAX52" s="39">
        <f>Time!XAX20</f>
        <v>0</v>
      </c>
      <c r="XAY52" s="39">
        <f>Time!XAY20</f>
        <v>0</v>
      </c>
      <c r="XAZ52" s="39">
        <f>Time!XAZ20</f>
        <v>0</v>
      </c>
      <c r="XBA52" s="39">
        <f>Time!XBA20</f>
        <v>0</v>
      </c>
      <c r="XBB52" s="39">
        <f>Time!XBB20</f>
        <v>0</v>
      </c>
      <c r="XBC52" s="39">
        <f>Time!XBC20</f>
        <v>0</v>
      </c>
      <c r="XBD52" s="39">
        <f>Time!XBD20</f>
        <v>0</v>
      </c>
      <c r="XBE52" s="39">
        <f>Time!XBE20</f>
        <v>0</v>
      </c>
      <c r="XBF52" s="39">
        <f>Time!XBF20</f>
        <v>0</v>
      </c>
      <c r="XBG52" s="39">
        <f>Time!XBG20</f>
        <v>0</v>
      </c>
      <c r="XBH52" s="39">
        <f>Time!XBH20</f>
        <v>0</v>
      </c>
      <c r="XBI52" s="39">
        <f>Time!XBI20</f>
        <v>0</v>
      </c>
      <c r="XBJ52" s="39">
        <f>Time!XBJ20</f>
        <v>0</v>
      </c>
      <c r="XBK52" s="39">
        <f>Time!XBK20</f>
        <v>0</v>
      </c>
      <c r="XBL52" s="39">
        <f>Time!XBL20</f>
        <v>0</v>
      </c>
      <c r="XBM52" s="39">
        <f>Time!XBM20</f>
        <v>0</v>
      </c>
      <c r="XBN52" s="39">
        <f>Time!XBN20</f>
        <v>0</v>
      </c>
      <c r="XBO52" s="39">
        <f>Time!XBO20</f>
        <v>0</v>
      </c>
      <c r="XBP52" s="39">
        <f>Time!XBP20</f>
        <v>0</v>
      </c>
      <c r="XBQ52" s="39">
        <f>Time!XBQ20</f>
        <v>0</v>
      </c>
      <c r="XBR52" s="39">
        <f>Time!XBR20</f>
        <v>0</v>
      </c>
      <c r="XBS52" s="39">
        <f>Time!XBS20</f>
        <v>0</v>
      </c>
      <c r="XBT52" s="39">
        <f>Time!XBT20</f>
        <v>0</v>
      </c>
      <c r="XBU52" s="39">
        <f>Time!XBU20</f>
        <v>0</v>
      </c>
      <c r="XBV52" s="39">
        <f>Time!XBV20</f>
        <v>0</v>
      </c>
      <c r="XBW52" s="39">
        <f>Time!XBW20</f>
        <v>0</v>
      </c>
      <c r="XBX52" s="39">
        <f>Time!XBX20</f>
        <v>0</v>
      </c>
      <c r="XBY52" s="39">
        <f>Time!XBY20</f>
        <v>0</v>
      </c>
      <c r="XBZ52" s="39">
        <f>Time!XBZ20</f>
        <v>0</v>
      </c>
      <c r="XCA52" s="39">
        <f>Time!XCA20</f>
        <v>0</v>
      </c>
      <c r="XCB52" s="39">
        <f>Time!XCB20</f>
        <v>0</v>
      </c>
      <c r="XCC52" s="39">
        <f>Time!XCC20</f>
        <v>0</v>
      </c>
      <c r="XCD52" s="39">
        <f>Time!XCD20</f>
        <v>0</v>
      </c>
      <c r="XCE52" s="39">
        <f>Time!XCE20</f>
        <v>0</v>
      </c>
      <c r="XCF52" s="39">
        <f>Time!XCF20</f>
        <v>0</v>
      </c>
      <c r="XCG52" s="39">
        <f>Time!XCG20</f>
        <v>0</v>
      </c>
      <c r="XCH52" s="39">
        <f>Time!XCH20</f>
        <v>0</v>
      </c>
      <c r="XCI52" s="39">
        <f>Time!XCI20</f>
        <v>0</v>
      </c>
      <c r="XCJ52" s="39">
        <f>Time!XCJ20</f>
        <v>0</v>
      </c>
      <c r="XCK52" s="39">
        <f>Time!XCK20</f>
        <v>0</v>
      </c>
      <c r="XCL52" s="39">
        <f>Time!XCL20</f>
        <v>0</v>
      </c>
      <c r="XCM52" s="39">
        <f>Time!XCM20</f>
        <v>0</v>
      </c>
      <c r="XCN52" s="39">
        <f>Time!XCN20</f>
        <v>0</v>
      </c>
      <c r="XCO52" s="39">
        <f>Time!XCO20</f>
        <v>0</v>
      </c>
      <c r="XCP52" s="39">
        <f>Time!XCP20</f>
        <v>0</v>
      </c>
      <c r="XCQ52" s="39">
        <f>Time!XCQ20</f>
        <v>0</v>
      </c>
      <c r="XCR52" s="39">
        <f>Time!XCR20</f>
        <v>0</v>
      </c>
      <c r="XCS52" s="39">
        <f>Time!XCS20</f>
        <v>0</v>
      </c>
      <c r="XCT52" s="39">
        <f>Time!XCT20</f>
        <v>0</v>
      </c>
      <c r="XCU52" s="39">
        <f>Time!XCU20</f>
        <v>0</v>
      </c>
      <c r="XCV52" s="39">
        <f>Time!XCV20</f>
        <v>0</v>
      </c>
      <c r="XCW52" s="39">
        <f>Time!XCW20</f>
        <v>0</v>
      </c>
      <c r="XCX52" s="39">
        <f>Time!XCX20</f>
        <v>0</v>
      </c>
      <c r="XCY52" s="39">
        <f>Time!XCY20</f>
        <v>0</v>
      </c>
      <c r="XCZ52" s="39">
        <f>Time!XCZ20</f>
        <v>0</v>
      </c>
      <c r="XDA52" s="39">
        <f>Time!XDA20</f>
        <v>0</v>
      </c>
      <c r="XDB52" s="39">
        <f>Time!XDB20</f>
        <v>0</v>
      </c>
      <c r="XDC52" s="39">
        <f>Time!XDC20</f>
        <v>0</v>
      </c>
      <c r="XDD52" s="39">
        <f>Time!XDD20</f>
        <v>0</v>
      </c>
      <c r="XDE52" s="39">
        <f>Time!XDE20</f>
        <v>0</v>
      </c>
      <c r="XDF52" s="39">
        <f>Time!XDF20</f>
        <v>0</v>
      </c>
      <c r="XDG52" s="39">
        <f>Time!XDG20</f>
        <v>0</v>
      </c>
      <c r="XDH52" s="39">
        <f>Time!XDH20</f>
        <v>0</v>
      </c>
      <c r="XDI52" s="39">
        <f>Time!XDI20</f>
        <v>0</v>
      </c>
      <c r="XDJ52" s="39">
        <f>Time!XDJ20</f>
        <v>0</v>
      </c>
      <c r="XDK52" s="39">
        <f>Time!XDK20</f>
        <v>0</v>
      </c>
      <c r="XDL52" s="39">
        <f>Time!XDL20</f>
        <v>0</v>
      </c>
      <c r="XDM52" s="39">
        <f>Time!XDM20</f>
        <v>0</v>
      </c>
      <c r="XDN52" s="39">
        <f>Time!XDN20</f>
        <v>0</v>
      </c>
      <c r="XDO52" s="39">
        <f>Time!XDO20</f>
        <v>0</v>
      </c>
      <c r="XDP52" s="39">
        <f>Time!XDP20</f>
        <v>0</v>
      </c>
      <c r="XDQ52" s="39">
        <f>Time!XDQ20</f>
        <v>0</v>
      </c>
      <c r="XDR52" s="39">
        <f>Time!XDR20</f>
        <v>0</v>
      </c>
      <c r="XDS52" s="39">
        <f>Time!XDS20</f>
        <v>0</v>
      </c>
      <c r="XDT52" s="39">
        <f>Time!XDT20</f>
        <v>0</v>
      </c>
      <c r="XDU52" s="39">
        <f>Time!XDU20</f>
        <v>0</v>
      </c>
      <c r="XDV52" s="39">
        <f>Time!XDV20</f>
        <v>0</v>
      </c>
      <c r="XDW52" s="39">
        <f>Time!XDW20</f>
        <v>0</v>
      </c>
      <c r="XDX52" s="39">
        <f>Time!XDX20</f>
        <v>0</v>
      </c>
      <c r="XDY52" s="39">
        <f>Time!XDY20</f>
        <v>0</v>
      </c>
      <c r="XDZ52" s="39">
        <f>Time!XDZ20</f>
        <v>0</v>
      </c>
      <c r="XEA52" s="39">
        <f>Time!XEA20</f>
        <v>0</v>
      </c>
      <c r="XEB52" s="39">
        <f>Time!XEB20</f>
        <v>0</v>
      </c>
      <c r="XEC52" s="39">
        <f>Time!XEC20</f>
        <v>0</v>
      </c>
      <c r="XED52" s="39">
        <f>Time!XED20</f>
        <v>0</v>
      </c>
      <c r="XEE52" s="39">
        <f>Time!XEE20</f>
        <v>0</v>
      </c>
      <c r="XEF52" s="39">
        <f>Time!XEF20</f>
        <v>0</v>
      </c>
      <c r="XEG52" s="39">
        <f>Time!XEG20</f>
        <v>0</v>
      </c>
      <c r="XEH52" s="39">
        <f>Time!XEH20</f>
        <v>0</v>
      </c>
      <c r="XEI52" s="39">
        <f>Time!XEI20</f>
        <v>0</v>
      </c>
      <c r="XEJ52" s="39">
        <f>Time!XEJ20</f>
        <v>0</v>
      </c>
      <c r="XEK52" s="39">
        <f>Time!XEK20</f>
        <v>0</v>
      </c>
      <c r="XEL52" s="39">
        <f>Time!XEL20</f>
        <v>0</v>
      </c>
      <c r="XEM52" s="39">
        <f>Time!XEM20</f>
        <v>0</v>
      </c>
      <c r="XEN52" s="39">
        <f>Time!XEN20</f>
        <v>0</v>
      </c>
      <c r="XEO52" s="39">
        <f>Time!XEO20</f>
        <v>0</v>
      </c>
      <c r="XEP52" s="39">
        <f>Time!XEP20</f>
        <v>0</v>
      </c>
      <c r="XEQ52" s="39">
        <f>Time!XEQ20</f>
        <v>0</v>
      </c>
      <c r="XER52" s="39">
        <f>Time!XER20</f>
        <v>0</v>
      </c>
      <c r="XES52" s="39">
        <f>Time!XES20</f>
        <v>0</v>
      </c>
      <c r="XET52" s="39">
        <f>Time!XET20</f>
        <v>0</v>
      </c>
      <c r="XEU52" s="39">
        <f>Time!XEU20</f>
        <v>0</v>
      </c>
      <c r="XEV52" s="39">
        <f>Time!XEV20</f>
        <v>0</v>
      </c>
      <c r="XEW52" s="39">
        <f>Time!XEW20</f>
        <v>0</v>
      </c>
      <c r="XEX52" s="39">
        <f>Time!XEX20</f>
        <v>0</v>
      </c>
      <c r="XEY52" s="39">
        <f>Time!XEY20</f>
        <v>0</v>
      </c>
      <c r="XEZ52" s="39">
        <f>Time!XEZ20</f>
        <v>0</v>
      </c>
      <c r="XFA52" s="39">
        <f>Time!XFA20</f>
        <v>0</v>
      </c>
      <c r="XFB52" s="39">
        <f>Time!XFB20</f>
        <v>0</v>
      </c>
      <c r="XFC52" s="39">
        <f>Time!XFC20</f>
        <v>0</v>
      </c>
      <c r="XFD52" s="39">
        <f>Time!XFD20</f>
        <v>0</v>
      </c>
    </row>
    <row r="53" spans="1:16384" hidden="1" outlineLevel="2" x14ac:dyDescent="0.25">
      <c r="A53" s="31"/>
      <c r="B53" s="31"/>
      <c r="C53" s="52"/>
      <c r="D53" s="53"/>
      <c r="E53" s="20" t="s">
        <v>1036</v>
      </c>
      <c r="F53" s="15">
        <f xml:space="preserve"> SUMPRODUCT( $J52:$T52, $J47:$T47 )</f>
        <v>0</v>
      </c>
      <c r="G53" s="20" t="s">
        <v>776</v>
      </c>
    </row>
    <row r="54" spans="1:16384" hidden="1" outlineLevel="2" x14ac:dyDescent="0.25">
      <c r="A54" s="31"/>
      <c r="B54" s="31"/>
      <c r="C54" s="52"/>
      <c r="D54" s="53"/>
      <c r="E54" s="20" t="s">
        <v>1037</v>
      </c>
      <c r="F54" s="15">
        <f xml:space="preserve"> SUMPRODUCT( $J52:$T52, $J48:$T48 )</f>
        <v>0</v>
      </c>
      <c r="G54" s="20" t="s">
        <v>776</v>
      </c>
    </row>
    <row r="55" spans="1:16384" hidden="1" outlineLevel="2" x14ac:dyDescent="0.25">
      <c r="A55" s="31"/>
      <c r="B55" s="31"/>
      <c r="C55" s="52"/>
      <c r="D55" s="53"/>
      <c r="E55" s="20" t="s">
        <v>1117</v>
      </c>
      <c r="F55" s="15">
        <f xml:space="preserve"> SUMPRODUCT( $J52:$T52, $J49:$T49 )</f>
        <v>0</v>
      </c>
      <c r="G55" s="20" t="s">
        <v>776</v>
      </c>
    </row>
    <row r="56" spans="1:16384" hidden="1" outlineLevel="2" x14ac:dyDescent="0.25">
      <c r="A56" s="31"/>
      <c r="B56" s="31"/>
      <c r="C56" s="52"/>
      <c r="D56" s="53"/>
      <c r="E56" s="20" t="s">
        <v>643</v>
      </c>
      <c r="F56" s="15">
        <f xml:space="preserve"> SUMPRODUCT( $J52:$T52, $J50:$T50 )</f>
        <v>0</v>
      </c>
      <c r="G56" s="20" t="s">
        <v>776</v>
      </c>
    </row>
    <row r="57" spans="1:16384" hidden="1" outlineLevel="2" x14ac:dyDescent="0.25">
      <c r="A57" s="31"/>
      <c r="B57" s="31"/>
      <c r="C57" s="52"/>
      <c r="D57" s="53"/>
      <c r="E57" s="20" t="s">
        <v>31</v>
      </c>
      <c r="F57" s="15">
        <f xml:space="preserve"> SUMPRODUCT( $J52:$T52, $J51:$T51 )</f>
        <v>0</v>
      </c>
      <c r="G57" s="20" t="s">
        <v>776</v>
      </c>
    </row>
    <row r="58" spans="1:16384" hidden="1" outlineLevel="2" x14ac:dyDescent="0.25"/>
    <row r="59" spans="1:16384" hidden="1" outlineLevel="1" x14ac:dyDescent="0.25"/>
    <row r="60" spans="1:16384" hidden="1" outlineLevel="1" x14ac:dyDescent="0.25">
      <c r="B60" s="32" t="s">
        <v>1028</v>
      </c>
    </row>
    <row r="61" spans="1:16384" hidden="1" outlineLevel="1" x14ac:dyDescent="0.25">
      <c r="A61" s="14"/>
      <c r="B61" s="14"/>
      <c r="C61" s="21"/>
      <c r="D61" s="22"/>
      <c r="E61" s="17" t="str">
        <f xml:space="preserve"> Inputs!E$31</f>
        <v xml:space="preserve">Net ODI payments - wholesale (WR) </v>
      </c>
      <c r="F61" s="10">
        <f xml:space="preserve"> Inputs!F$31</f>
        <v>0</v>
      </c>
      <c r="G61" s="17" t="str">
        <f xml:space="preserve"> Inputs!G$31</f>
        <v>£m (2022-23 FYA CPIH prices)</v>
      </c>
    </row>
    <row r="62" spans="1:16384" hidden="1" outlineLevel="1" x14ac:dyDescent="0.25">
      <c r="A62" s="14"/>
      <c r="B62" s="14"/>
      <c r="C62" s="21"/>
      <c r="D62" s="22"/>
      <c r="E62" s="17" t="str">
        <f xml:space="preserve"> Inputs!E$32</f>
        <v xml:space="preserve">Net ODI payments - wholesale (WN) </v>
      </c>
      <c r="F62" s="10">
        <f xml:space="preserve"> Inputs!F$32</f>
        <v>0</v>
      </c>
      <c r="G62" s="17" t="str">
        <f xml:space="preserve"> Inputs!G$32</f>
        <v>£m (2022-23 FYA CPIH prices)</v>
      </c>
    </row>
    <row r="63" spans="1:16384" hidden="1" outlineLevel="1" x14ac:dyDescent="0.25">
      <c r="A63" s="14"/>
      <c r="B63" s="14"/>
      <c r="C63" s="21"/>
      <c r="D63" s="22"/>
      <c r="E63" s="17" t="str">
        <f xml:space="preserve"> Inputs!E$33</f>
        <v xml:space="preserve">Net ODI payments - wholesale (WWN) </v>
      </c>
      <c r="F63" s="10">
        <f xml:space="preserve"> Inputs!F$33</f>
        <v>0</v>
      </c>
      <c r="G63" s="17" t="str">
        <f xml:space="preserve"> Inputs!G$33</f>
        <v>£m (2022-23 FYA CPIH prices)</v>
      </c>
    </row>
    <row r="64" spans="1:16384" hidden="1" outlineLevel="1" x14ac:dyDescent="0.25">
      <c r="A64" s="14"/>
      <c r="B64" s="14"/>
      <c r="C64" s="21"/>
      <c r="D64" s="22"/>
      <c r="E64" s="17" t="str">
        <f xml:space="preserve"> Inputs!E$34</f>
        <v xml:space="preserve">Net ODI payments - wholesale (ADDN1) </v>
      </c>
      <c r="F64" s="10">
        <f xml:space="preserve"> Inputs!F$34</f>
        <v>0</v>
      </c>
      <c r="G64" s="17" t="str">
        <f xml:space="preserve"> Inputs!G$34</f>
        <v>£m (2022-23 FYA CPIH prices)</v>
      </c>
    </row>
    <row r="65" spans="1:7" hidden="1" outlineLevel="1" x14ac:dyDescent="0.25">
      <c r="A65" s="14"/>
      <c r="B65" s="14"/>
      <c r="C65" s="21"/>
      <c r="D65" s="22"/>
      <c r="E65" s="17" t="str">
        <f xml:space="preserve"> Inputs!E$35</f>
        <v xml:space="preserve">Net ODI payments - wholesale (ADDN2) </v>
      </c>
      <c r="F65" s="10">
        <f xml:space="preserve"> Inputs!F$35</f>
        <v>0</v>
      </c>
      <c r="G65" s="17" t="str">
        <f xml:space="preserve"> Inputs!G$35</f>
        <v>£m (2022-23 FYA CPIH prices)</v>
      </c>
    </row>
    <row r="66" spans="1:7" hidden="1" outlineLevel="1" x14ac:dyDescent="0.25">
      <c r="A66" s="14"/>
      <c r="B66" s="14"/>
      <c r="C66" s="21"/>
      <c r="D66" s="22"/>
      <c r="E66" s="17" t="str">
        <f xml:space="preserve"> Inputs!E$44</f>
        <v xml:space="preserve">ODI payments deferred from previous reconciliation year - wholesale (WR) </v>
      </c>
      <c r="F66" s="10">
        <f xml:space="preserve"> Inputs!F$44</f>
        <v>0</v>
      </c>
      <c r="G66" s="17" t="str">
        <f xml:space="preserve"> Inputs!G$44</f>
        <v>£m (2022-23 FYA CPIH prices)</v>
      </c>
    </row>
    <row r="67" spans="1:7" hidden="1" outlineLevel="1" x14ac:dyDescent="0.25">
      <c r="A67" s="14"/>
      <c r="B67" s="14"/>
      <c r="C67" s="21"/>
      <c r="D67" s="22"/>
      <c r="E67" s="17" t="str">
        <f xml:space="preserve"> Inputs!E$45</f>
        <v xml:space="preserve">ODI payments deferred from previous reconciliation year - wholesale (WN) </v>
      </c>
      <c r="F67" s="10">
        <f xml:space="preserve"> Inputs!F$45</f>
        <v>0</v>
      </c>
      <c r="G67" s="17" t="str">
        <f xml:space="preserve"> Inputs!G$45</f>
        <v>£m (2022-23 FYA CPIH prices)</v>
      </c>
    </row>
    <row r="68" spans="1:7" hidden="1" outlineLevel="1" x14ac:dyDescent="0.25">
      <c r="A68" s="14"/>
      <c r="B68" s="14"/>
      <c r="C68" s="21"/>
      <c r="D68" s="22"/>
      <c r="E68" s="17" t="str">
        <f xml:space="preserve"> Inputs!E$46</f>
        <v xml:space="preserve">ODI payments deferred from previous reconciliation year - wholesale (WWN) </v>
      </c>
      <c r="F68" s="10">
        <f xml:space="preserve"> Inputs!F$46</f>
        <v>0</v>
      </c>
      <c r="G68" s="17" t="str">
        <f xml:space="preserve"> Inputs!G$46</f>
        <v>£m (2022-23 FYA CPIH prices)</v>
      </c>
    </row>
    <row r="69" spans="1:7" hidden="1" outlineLevel="1" x14ac:dyDescent="0.25">
      <c r="A69" s="14"/>
      <c r="B69" s="14"/>
      <c r="C69" s="21"/>
      <c r="D69" s="22"/>
      <c r="E69" s="17" t="str">
        <f xml:space="preserve"> Inputs!E$47</f>
        <v xml:space="preserve">ODI payments deferred from previous reconciliation year - wholesale (ADDN1) </v>
      </c>
      <c r="F69" s="10">
        <f xml:space="preserve"> Inputs!F$47</f>
        <v>0</v>
      </c>
      <c r="G69" s="17" t="str">
        <f xml:space="preserve"> Inputs!G$47</f>
        <v>£m (2022-23 FYA CPIH prices)</v>
      </c>
    </row>
    <row r="70" spans="1:7" hidden="1" outlineLevel="1" x14ac:dyDescent="0.25">
      <c r="A70" s="14"/>
      <c r="B70" s="14"/>
      <c r="C70" s="21"/>
      <c r="D70" s="22"/>
      <c r="E70" s="17" t="str">
        <f xml:space="preserve"> Inputs!E$48</f>
        <v xml:space="preserve">ODI payments deferred from previous reconciliation year - wholesale (ADDN2) </v>
      </c>
      <c r="F70" s="10">
        <f xml:space="preserve"> Inputs!F$48</f>
        <v>0</v>
      </c>
      <c r="G70" s="17" t="str">
        <f xml:space="preserve"> Inputs!G$48</f>
        <v>£m (2022-23 FYA CPIH prices)</v>
      </c>
    </row>
    <row r="71" spans="1:7" hidden="1" outlineLevel="1" x14ac:dyDescent="0.25">
      <c r="E71" s="39" t="s">
        <v>1038</v>
      </c>
      <c r="F71" s="5">
        <f t="shared" ref="F71:F75" si="14" xml:space="preserve"> $F61 + $F66</f>
        <v>0</v>
      </c>
      <c r="G71" s="39" t="s">
        <v>776</v>
      </c>
    </row>
    <row r="72" spans="1:7" hidden="1" outlineLevel="1" x14ac:dyDescent="0.25">
      <c r="E72" s="39" t="s">
        <v>1039</v>
      </c>
      <c r="F72" s="5">
        <f t="shared" si="14"/>
        <v>0</v>
      </c>
      <c r="G72" s="39" t="s">
        <v>776</v>
      </c>
    </row>
    <row r="73" spans="1:7" hidden="1" outlineLevel="1" x14ac:dyDescent="0.25">
      <c r="E73" s="39" t="s">
        <v>269</v>
      </c>
      <c r="F73" s="5">
        <f t="shared" si="14"/>
        <v>0</v>
      </c>
      <c r="G73" s="39" t="s">
        <v>776</v>
      </c>
    </row>
    <row r="74" spans="1:7" hidden="1" outlineLevel="1" x14ac:dyDescent="0.25">
      <c r="E74" s="39" t="s">
        <v>1118</v>
      </c>
      <c r="F74" s="5">
        <f t="shared" si="14"/>
        <v>0</v>
      </c>
      <c r="G74" s="39" t="s">
        <v>776</v>
      </c>
    </row>
    <row r="75" spans="1:7" hidden="1" outlineLevel="1" x14ac:dyDescent="0.25">
      <c r="E75" s="39" t="s">
        <v>497</v>
      </c>
      <c r="F75" s="5">
        <f t="shared" si="14"/>
        <v>0</v>
      </c>
      <c r="G75" s="39" t="s">
        <v>776</v>
      </c>
    </row>
    <row r="76" spans="1:7" hidden="1" outlineLevel="1" x14ac:dyDescent="0.25"/>
    <row r="77" spans="1:7" hidden="1" outlineLevel="1" x14ac:dyDescent="0.25"/>
    <row r="78" spans="1:7" hidden="1" outlineLevel="1" x14ac:dyDescent="0.25">
      <c r="B78" s="32" t="s">
        <v>484</v>
      </c>
    </row>
    <row r="79" spans="1:7" hidden="1" outlineLevel="1" x14ac:dyDescent="0.25">
      <c r="E79" s="39" t="str">
        <f t="shared" ref="E79:G79" si="15" xml:space="preserve"> E$71</f>
        <v xml:space="preserve">Net ODI payments to be applied this year - wholesale (WR) </v>
      </c>
      <c r="F79" s="5">
        <f t="shared" si="15"/>
        <v>0</v>
      </c>
      <c r="G79" s="39" t="str">
        <f t="shared" si="15"/>
        <v>£m (2022-23 FYA CPIH prices)</v>
      </c>
    </row>
    <row r="80" spans="1:7" hidden="1" outlineLevel="1" x14ac:dyDescent="0.25">
      <c r="E80" s="39" t="str">
        <f t="shared" ref="E80:G80" si="16" xml:space="preserve"> E$72</f>
        <v xml:space="preserve">Net ODI payments to be applied this year - wholesale (WN) </v>
      </c>
      <c r="F80" s="5">
        <f t="shared" si="16"/>
        <v>0</v>
      </c>
      <c r="G80" s="39" t="str">
        <f t="shared" si="16"/>
        <v>£m (2022-23 FYA CPIH prices)</v>
      </c>
    </row>
    <row r="81" spans="1:7" hidden="1" outlineLevel="1" x14ac:dyDescent="0.25">
      <c r="E81" s="39" t="str">
        <f t="shared" ref="E81:G81" si="17" xml:space="preserve"> E$73</f>
        <v xml:space="preserve">Net ODI payments to be applied this year - wholesale (WWN) </v>
      </c>
      <c r="F81" s="5">
        <f t="shared" si="17"/>
        <v>0</v>
      </c>
      <c r="G81" s="39" t="str">
        <f t="shared" si="17"/>
        <v>£m (2022-23 FYA CPIH prices)</v>
      </c>
    </row>
    <row r="82" spans="1:7" hidden="1" outlineLevel="1" x14ac:dyDescent="0.25">
      <c r="E82" s="39" t="str">
        <f t="shared" ref="E82:G82" si="18" xml:space="preserve"> E$74</f>
        <v xml:space="preserve">Net ODI payments to be applied this year - wholesale (ADDN1) </v>
      </c>
      <c r="F82" s="5">
        <f t="shared" si="18"/>
        <v>0</v>
      </c>
      <c r="G82" s="39" t="str">
        <f t="shared" si="18"/>
        <v>£m (2022-23 FYA CPIH prices)</v>
      </c>
    </row>
    <row r="83" spans="1:7" hidden="1" outlineLevel="1" x14ac:dyDescent="0.25">
      <c r="E83" s="39" t="str">
        <f t="shared" ref="E83:G83" si="19" xml:space="preserve"> E$75</f>
        <v xml:space="preserve">Net ODI payments to be applied this year - wholesale (ADDN2) </v>
      </c>
      <c r="F83" s="5">
        <f t="shared" si="19"/>
        <v>0</v>
      </c>
      <c r="G83" s="39" t="str">
        <f t="shared" si="19"/>
        <v>£m (2022-23 FYA CPIH prices)</v>
      </c>
    </row>
    <row r="84" spans="1:7" hidden="1" outlineLevel="1" x14ac:dyDescent="0.25">
      <c r="A84" s="14"/>
      <c r="B84" s="14"/>
      <c r="C84" s="21"/>
      <c r="D84" s="22"/>
      <c r="E84" s="17" t="str">
        <f xml:space="preserve"> Inputs!E$61</f>
        <v xml:space="preserve">Voluntary abatements - wholesale (WR) </v>
      </c>
      <c r="F84" s="10">
        <f xml:space="preserve"> Inputs!F$61</f>
        <v>0</v>
      </c>
      <c r="G84" s="17" t="str">
        <f xml:space="preserve"> Inputs!G$61</f>
        <v>£m (2022-23 FYA CPIH prices)</v>
      </c>
    </row>
    <row r="85" spans="1:7" hidden="1" outlineLevel="1" x14ac:dyDescent="0.25">
      <c r="A85" s="14"/>
      <c r="B85" s="14"/>
      <c r="C85" s="21"/>
      <c r="D85" s="22"/>
      <c r="E85" s="17" t="str">
        <f xml:space="preserve"> Inputs!E$62</f>
        <v xml:space="preserve">Voluntary abatements - wholesale (WN) </v>
      </c>
      <c r="F85" s="10">
        <f xml:space="preserve"> Inputs!F$62</f>
        <v>0</v>
      </c>
      <c r="G85" s="17" t="str">
        <f xml:space="preserve"> Inputs!G$62</f>
        <v>£m (2022-23 FYA CPIH prices)</v>
      </c>
    </row>
    <row r="86" spans="1:7" hidden="1" outlineLevel="1" x14ac:dyDescent="0.25">
      <c r="A86" s="14"/>
      <c r="B86" s="14"/>
      <c r="C86" s="21"/>
      <c r="D86" s="22"/>
      <c r="E86" s="17" t="str">
        <f xml:space="preserve"> Inputs!E$63</f>
        <v xml:space="preserve">Voluntary abatements - wholesale (WWN) </v>
      </c>
      <c r="F86" s="10">
        <f xml:space="preserve"> Inputs!F$63</f>
        <v>0</v>
      </c>
      <c r="G86" s="17" t="str">
        <f xml:space="preserve"> Inputs!G$63</f>
        <v>£m (2022-23 FYA CPIH prices)</v>
      </c>
    </row>
    <row r="87" spans="1:7" hidden="1" outlineLevel="1" x14ac:dyDescent="0.25">
      <c r="A87" s="14"/>
      <c r="B87" s="14"/>
      <c r="C87" s="21"/>
      <c r="D87" s="22"/>
      <c r="E87" s="17" t="str">
        <f xml:space="preserve"> Inputs!E$64</f>
        <v xml:space="preserve">Voluntary abatements - wholesale (ADDN1) </v>
      </c>
      <c r="F87" s="10">
        <f xml:space="preserve"> Inputs!F$64</f>
        <v>0</v>
      </c>
      <c r="G87" s="17" t="str">
        <f xml:space="preserve"> Inputs!G$64</f>
        <v>£m (2022-23 FYA CPIH prices)</v>
      </c>
    </row>
    <row r="88" spans="1:7" hidden="1" outlineLevel="1" x14ac:dyDescent="0.25">
      <c r="A88" s="14"/>
      <c r="B88" s="14"/>
      <c r="C88" s="21"/>
      <c r="D88" s="22"/>
      <c r="E88" s="17" t="str">
        <f xml:space="preserve"> Inputs!E$65</f>
        <v xml:space="preserve">Voluntary abatements - wholesale (ADDN2) </v>
      </c>
      <c r="F88" s="10">
        <f xml:space="preserve"> Inputs!F$65</f>
        <v>0</v>
      </c>
      <c r="G88" s="17" t="str">
        <f xml:space="preserve"> Inputs!G$65</f>
        <v>£m (2022-23 FYA CPIH prices)</v>
      </c>
    </row>
    <row r="89" spans="1:7" hidden="1" outlineLevel="1" x14ac:dyDescent="0.25">
      <c r="E89" s="39" t="s">
        <v>644</v>
      </c>
      <c r="F89" s="5">
        <f t="shared" ref="F89:F93" si="20" xml:space="preserve"> IF( $F79 &gt; 0, IF( $F84 &lt; $F79, $F79 - $F84, 0 ), $F79 )</f>
        <v>0</v>
      </c>
      <c r="G89" s="39" t="s">
        <v>776</v>
      </c>
    </row>
    <row r="90" spans="1:7" hidden="1" outlineLevel="1" x14ac:dyDescent="0.25">
      <c r="E90" s="39" t="s">
        <v>562</v>
      </c>
      <c r="F90" s="5">
        <f t="shared" si="20"/>
        <v>0</v>
      </c>
      <c r="G90" s="39" t="s">
        <v>776</v>
      </c>
    </row>
    <row r="91" spans="1:7" hidden="1" outlineLevel="1" x14ac:dyDescent="0.25">
      <c r="E91" s="39" t="s">
        <v>348</v>
      </c>
      <c r="F91" s="5">
        <f t="shared" si="20"/>
        <v>0</v>
      </c>
      <c r="G91" s="39" t="s">
        <v>776</v>
      </c>
    </row>
    <row r="92" spans="1:7" hidden="1" outlineLevel="1" x14ac:dyDescent="0.25">
      <c r="E92" s="39" t="s">
        <v>887</v>
      </c>
      <c r="F92" s="5">
        <f t="shared" si="20"/>
        <v>0</v>
      </c>
      <c r="G92" s="39" t="s">
        <v>776</v>
      </c>
    </row>
    <row r="93" spans="1:7" hidden="1" outlineLevel="1" x14ac:dyDescent="0.25">
      <c r="E93" s="39" t="s">
        <v>270</v>
      </c>
      <c r="F93" s="5">
        <f t="shared" si="20"/>
        <v>0</v>
      </c>
      <c r="G93" s="39" t="s">
        <v>776</v>
      </c>
    </row>
    <row r="94" spans="1:7" hidden="1" outlineLevel="1" x14ac:dyDescent="0.25"/>
    <row r="95" spans="1:7" hidden="1" outlineLevel="1" x14ac:dyDescent="0.25"/>
    <row r="96" spans="1:7" hidden="1" outlineLevel="1" x14ac:dyDescent="0.25">
      <c r="B96" s="32" t="s">
        <v>1029</v>
      </c>
    </row>
    <row r="97" spans="1:7" hidden="1" outlineLevel="1" x14ac:dyDescent="0.25">
      <c r="E97" s="39" t="str">
        <f t="shared" ref="E97:G97" si="21" xml:space="preserve"> E$89</f>
        <v xml:space="preserve">Unadjusted payments after abatements - wholesale (WR) </v>
      </c>
      <c r="F97" s="5">
        <f t="shared" si="21"/>
        <v>0</v>
      </c>
      <c r="G97" s="39" t="str">
        <f t="shared" si="21"/>
        <v>£m (2022-23 FYA CPIH prices)</v>
      </c>
    </row>
    <row r="98" spans="1:7" hidden="1" outlineLevel="1" x14ac:dyDescent="0.25">
      <c r="E98" s="39" t="str">
        <f t="shared" ref="E98:G98" si="22" xml:space="preserve"> E$90</f>
        <v xml:space="preserve">Unadjusted payments after abatements - wholesale (WN) </v>
      </c>
      <c r="F98" s="5">
        <f t="shared" si="22"/>
        <v>0</v>
      </c>
      <c r="G98" s="39" t="str">
        <f t="shared" si="22"/>
        <v>£m (2022-23 FYA CPIH prices)</v>
      </c>
    </row>
    <row r="99" spans="1:7" hidden="1" outlineLevel="1" x14ac:dyDescent="0.25">
      <c r="E99" s="39" t="str">
        <f t="shared" ref="E99:G99" si="23" xml:space="preserve"> E$91</f>
        <v xml:space="preserve">Unadjusted payments after abatements - wholesale (WWN) </v>
      </c>
      <c r="F99" s="5">
        <f t="shared" si="23"/>
        <v>0</v>
      </c>
      <c r="G99" s="39" t="str">
        <f t="shared" si="23"/>
        <v>£m (2022-23 FYA CPIH prices)</v>
      </c>
    </row>
    <row r="100" spans="1:7" hidden="1" outlineLevel="1" x14ac:dyDescent="0.25">
      <c r="E100" s="39" t="str">
        <f t="shared" ref="E100:G100" si="24" xml:space="preserve"> E$92</f>
        <v xml:space="preserve">Unadjusted payments after abatements - wholesale (ADDN1) </v>
      </c>
      <c r="F100" s="5">
        <f t="shared" si="24"/>
        <v>0</v>
      </c>
      <c r="G100" s="39" t="str">
        <f t="shared" si="24"/>
        <v>£m (2022-23 FYA CPIH prices)</v>
      </c>
    </row>
    <row r="101" spans="1:7" hidden="1" outlineLevel="1" x14ac:dyDescent="0.25">
      <c r="E101" s="39" t="str">
        <f t="shared" ref="E101:G101" si="25" xml:space="preserve"> E$93</f>
        <v xml:space="preserve">Unadjusted payments after abatements - wholesale (ADDN2) </v>
      </c>
      <c r="F101" s="5">
        <f t="shared" si="25"/>
        <v>0</v>
      </c>
      <c r="G101" s="39" t="str">
        <f t="shared" si="25"/>
        <v>£m (2022-23 FYA CPIH prices)</v>
      </c>
    </row>
    <row r="102" spans="1:7" hidden="1" outlineLevel="1" x14ac:dyDescent="0.25">
      <c r="A102" s="14"/>
      <c r="B102" s="14"/>
      <c r="C102" s="21"/>
      <c r="D102" s="22"/>
      <c r="E102" s="17" t="str">
        <f xml:space="preserve"> Inputs!E$74</f>
        <v xml:space="preserve">Voluntary deferrals - wholesale (WR) </v>
      </c>
      <c r="F102" s="10">
        <f xml:space="preserve"> Inputs!F$74</f>
        <v>0</v>
      </c>
      <c r="G102" s="17" t="str">
        <f xml:space="preserve"> Inputs!G$74</f>
        <v>£m (2022-23 FYA CPIH prices)</v>
      </c>
    </row>
    <row r="103" spans="1:7" hidden="1" outlineLevel="1" x14ac:dyDescent="0.25">
      <c r="A103" s="14"/>
      <c r="B103" s="14"/>
      <c r="C103" s="21"/>
      <c r="D103" s="22"/>
      <c r="E103" s="17" t="str">
        <f xml:space="preserve"> Inputs!E$75</f>
        <v xml:space="preserve">Voluntary deferrals - wholesale (WN) </v>
      </c>
      <c r="F103" s="10">
        <f xml:space="preserve"> Inputs!F$75</f>
        <v>0</v>
      </c>
      <c r="G103" s="17" t="str">
        <f xml:space="preserve"> Inputs!G$75</f>
        <v>£m (2022-23 FYA CPIH prices)</v>
      </c>
    </row>
    <row r="104" spans="1:7" hidden="1" outlineLevel="1" x14ac:dyDescent="0.25">
      <c r="A104" s="14"/>
      <c r="B104" s="14"/>
      <c r="C104" s="21"/>
      <c r="D104" s="22"/>
      <c r="E104" s="17" t="str">
        <f xml:space="preserve"> Inputs!E$76</f>
        <v xml:space="preserve">Voluntary deferrals - wholesale (WWN) </v>
      </c>
      <c r="F104" s="10">
        <f xml:space="preserve"> Inputs!F$76</f>
        <v>0</v>
      </c>
      <c r="G104" s="17" t="str">
        <f xml:space="preserve"> Inputs!G$76</f>
        <v>£m (2022-23 FYA CPIH prices)</v>
      </c>
    </row>
    <row r="105" spans="1:7" hidden="1" outlineLevel="1" x14ac:dyDescent="0.25">
      <c r="A105" s="14"/>
      <c r="B105" s="14"/>
      <c r="C105" s="21"/>
      <c r="D105" s="22"/>
      <c r="E105" s="17" t="str">
        <f xml:space="preserve"> Inputs!E$77</f>
        <v xml:space="preserve">Voluntary deferrals - wholesale (ADDN1) </v>
      </c>
      <c r="F105" s="10">
        <f xml:space="preserve"> Inputs!F$77</f>
        <v>0</v>
      </c>
      <c r="G105" s="17" t="str">
        <f xml:space="preserve"> Inputs!G$77</f>
        <v>£m (2022-23 FYA CPIH prices)</v>
      </c>
    </row>
    <row r="106" spans="1:7" hidden="1" outlineLevel="1" x14ac:dyDescent="0.25">
      <c r="A106" s="14"/>
      <c r="B106" s="14"/>
      <c r="C106" s="21"/>
      <c r="D106" s="22"/>
      <c r="E106" s="17" t="str">
        <f xml:space="preserve"> Inputs!E$78</f>
        <v xml:space="preserve">Voluntary deferrals - wholesale (ADDN2) </v>
      </c>
      <c r="F106" s="10">
        <f xml:space="preserve"> Inputs!F$78</f>
        <v>0</v>
      </c>
      <c r="G106" s="17" t="str">
        <f xml:space="preserve"> Inputs!G$78</f>
        <v>£m (2022-23 FYA CPIH prices)</v>
      </c>
    </row>
    <row r="107" spans="1:7" hidden="1" outlineLevel="1" x14ac:dyDescent="0.25">
      <c r="E107" s="39" t="s">
        <v>498</v>
      </c>
      <c r="F107" s="5">
        <f t="shared" ref="F107:F111" si="26" xml:space="preserve"> $F97 - $F102</f>
        <v>0</v>
      </c>
      <c r="G107" s="39" t="s">
        <v>776</v>
      </c>
    </row>
    <row r="108" spans="1:7" hidden="1" outlineLevel="1" x14ac:dyDescent="0.25">
      <c r="E108" s="39" t="s">
        <v>499</v>
      </c>
      <c r="F108" s="5">
        <f t="shared" si="26"/>
        <v>0</v>
      </c>
      <c r="G108" s="39" t="s">
        <v>776</v>
      </c>
    </row>
    <row r="109" spans="1:7" hidden="1" outlineLevel="1" x14ac:dyDescent="0.25">
      <c r="E109" s="39" t="s">
        <v>563</v>
      </c>
      <c r="F109" s="5">
        <f t="shared" si="26"/>
        <v>0</v>
      </c>
      <c r="G109" s="39" t="s">
        <v>776</v>
      </c>
    </row>
    <row r="110" spans="1:7" hidden="1" outlineLevel="1" x14ac:dyDescent="0.25">
      <c r="E110" s="39" t="s">
        <v>500</v>
      </c>
      <c r="F110" s="5">
        <f t="shared" si="26"/>
        <v>0</v>
      </c>
      <c r="G110" s="39" t="s">
        <v>776</v>
      </c>
    </row>
    <row r="111" spans="1:7" hidden="1" outlineLevel="1" x14ac:dyDescent="0.25">
      <c r="E111" s="39" t="s">
        <v>1119</v>
      </c>
      <c r="F111" s="5">
        <f t="shared" si="26"/>
        <v>0</v>
      </c>
      <c r="G111" s="39" t="s">
        <v>776</v>
      </c>
    </row>
    <row r="112" spans="1:7" hidden="1" outlineLevel="1" x14ac:dyDescent="0.25"/>
    <row r="113" spans="1:20" hidden="1" outlineLevel="1" x14ac:dyDescent="0.25"/>
    <row r="114" spans="1:20" hidden="1" outlineLevel="1" x14ac:dyDescent="0.25">
      <c r="B114" s="32" t="s">
        <v>783</v>
      </c>
    </row>
    <row r="115" spans="1:20" hidden="1" outlineLevel="1" x14ac:dyDescent="0.25">
      <c r="A115" s="14"/>
      <c r="B115" s="14"/>
      <c r="C115" s="21"/>
      <c r="D115" s="22"/>
      <c r="E115" s="17" t="str">
        <f xml:space="preserve"> Inputs!E$117</f>
        <v xml:space="preserve">Delayed delivery mechanism adjustment - wholesale (WR) </v>
      </c>
      <c r="F115" s="10">
        <f xml:space="preserve"> Inputs!F$117</f>
        <v>0</v>
      </c>
      <c r="G115" s="10" t="str">
        <f xml:space="preserve"> Inputs!G$117</f>
        <v>£m (2022-23 FYA CPIH prices)</v>
      </c>
      <c r="H115" s="10">
        <f xml:space="preserve"> Inputs!H$117</f>
        <v>0</v>
      </c>
      <c r="I115" s="10">
        <f xml:space="preserve"> Inputs!I$117</f>
        <v>0</v>
      </c>
      <c r="J115" s="10">
        <f xml:space="preserve"> Inputs!J$117</f>
        <v>0</v>
      </c>
      <c r="K115" s="10">
        <f xml:space="preserve"> Inputs!K$117</f>
        <v>0</v>
      </c>
      <c r="L115" s="10">
        <f xml:space="preserve"> Inputs!L$117</f>
        <v>0</v>
      </c>
      <c r="M115" s="10">
        <f xml:space="preserve"> Inputs!M$117</f>
        <v>0</v>
      </c>
      <c r="N115" s="10">
        <f xml:space="preserve"> Inputs!N$117</f>
        <v>0</v>
      </c>
      <c r="O115" s="10">
        <f xml:space="preserve"> Inputs!O$117</f>
        <v>0</v>
      </c>
      <c r="P115" s="10">
        <f xml:space="preserve"> Inputs!P$117</f>
        <v>0</v>
      </c>
      <c r="Q115" s="10">
        <f xml:space="preserve"> Inputs!Q$117</f>
        <v>0</v>
      </c>
      <c r="R115" s="10">
        <f xml:space="preserve"> Inputs!R$117</f>
        <v>0</v>
      </c>
      <c r="S115" s="10">
        <f xml:space="preserve"> Inputs!S$117</f>
        <v>0</v>
      </c>
      <c r="T115" s="10">
        <f xml:space="preserve"> Inputs!T$117</f>
        <v>0</v>
      </c>
    </row>
    <row r="116" spans="1:20" hidden="1" outlineLevel="1" x14ac:dyDescent="0.25">
      <c r="A116" s="14"/>
      <c r="B116" s="14"/>
      <c r="C116" s="21"/>
      <c r="D116" s="22"/>
      <c r="E116" s="17" t="str">
        <f xml:space="preserve"> Inputs!E$118</f>
        <v xml:space="preserve">Delayed delivery mechanism adjustment - wholesale (WN) </v>
      </c>
      <c r="F116" s="10">
        <f xml:space="preserve"> Inputs!F$118</f>
        <v>0</v>
      </c>
      <c r="G116" s="10" t="str">
        <f xml:space="preserve"> Inputs!G$118</f>
        <v>£m (2022-23 FYA CPIH prices)</v>
      </c>
      <c r="H116" s="10">
        <f xml:space="preserve"> Inputs!H$118</f>
        <v>0</v>
      </c>
      <c r="I116" s="10">
        <f xml:space="preserve"> Inputs!I$118</f>
        <v>0</v>
      </c>
      <c r="J116" s="10">
        <f xml:space="preserve"> Inputs!J$118</f>
        <v>0</v>
      </c>
      <c r="K116" s="10">
        <f xml:space="preserve"> Inputs!K$118</f>
        <v>0</v>
      </c>
      <c r="L116" s="10">
        <f xml:space="preserve"> Inputs!L$118</f>
        <v>0</v>
      </c>
      <c r="M116" s="10">
        <f xml:space="preserve"> Inputs!M$118</f>
        <v>0</v>
      </c>
      <c r="N116" s="10">
        <f xml:space="preserve"> Inputs!N$118</f>
        <v>0</v>
      </c>
      <c r="O116" s="10">
        <f xml:space="preserve"> Inputs!O$118</f>
        <v>0</v>
      </c>
      <c r="P116" s="10">
        <f xml:space="preserve"> Inputs!P$118</f>
        <v>0</v>
      </c>
      <c r="Q116" s="10">
        <f xml:space="preserve"> Inputs!Q$118</f>
        <v>0</v>
      </c>
      <c r="R116" s="10">
        <f xml:space="preserve"> Inputs!R$118</f>
        <v>0</v>
      </c>
      <c r="S116" s="10">
        <f xml:space="preserve"> Inputs!S$118</f>
        <v>0</v>
      </c>
      <c r="T116" s="10">
        <f xml:space="preserve"> Inputs!T$118</f>
        <v>0</v>
      </c>
    </row>
    <row r="117" spans="1:20" hidden="1" outlineLevel="1" x14ac:dyDescent="0.25">
      <c r="A117" s="14"/>
      <c r="B117" s="14"/>
      <c r="C117" s="21"/>
      <c r="D117" s="22"/>
      <c r="E117" s="17" t="str">
        <f xml:space="preserve"> Inputs!E$119</f>
        <v xml:space="preserve">Delayed delivery mechanism adjustment - wholesale (WWN) </v>
      </c>
      <c r="F117" s="10">
        <f xml:space="preserve"> Inputs!F$119</f>
        <v>0</v>
      </c>
      <c r="G117" s="10" t="str">
        <f xml:space="preserve"> Inputs!G$119</f>
        <v>£m (2022-23 FYA CPIH prices)</v>
      </c>
      <c r="H117" s="10">
        <f xml:space="preserve"> Inputs!H$119</f>
        <v>0</v>
      </c>
      <c r="I117" s="10">
        <f xml:space="preserve"> Inputs!I$119</f>
        <v>0</v>
      </c>
      <c r="J117" s="10">
        <f xml:space="preserve"> Inputs!J$119</f>
        <v>0</v>
      </c>
      <c r="K117" s="10">
        <f xml:space="preserve"> Inputs!K$119</f>
        <v>0</v>
      </c>
      <c r="L117" s="10">
        <f xml:space="preserve"> Inputs!L$119</f>
        <v>0</v>
      </c>
      <c r="M117" s="10">
        <f xml:space="preserve"> Inputs!M$119</f>
        <v>0</v>
      </c>
      <c r="N117" s="10">
        <f xml:space="preserve"> Inputs!N$119</f>
        <v>0</v>
      </c>
      <c r="O117" s="10">
        <f xml:space="preserve"> Inputs!O$119</f>
        <v>0</v>
      </c>
      <c r="P117" s="10">
        <f xml:space="preserve"> Inputs!P$119</f>
        <v>0</v>
      </c>
      <c r="Q117" s="10">
        <f xml:space="preserve"> Inputs!Q$119</f>
        <v>0</v>
      </c>
      <c r="R117" s="10">
        <f xml:space="preserve"> Inputs!R$119</f>
        <v>0</v>
      </c>
      <c r="S117" s="10">
        <f xml:space="preserve"> Inputs!S$119</f>
        <v>0</v>
      </c>
      <c r="T117" s="10">
        <f xml:space="preserve"> Inputs!T$119</f>
        <v>0</v>
      </c>
    </row>
    <row r="118" spans="1:20" hidden="1" outlineLevel="1" x14ac:dyDescent="0.25">
      <c r="A118" s="14"/>
      <c r="B118" s="14"/>
      <c r="C118" s="21"/>
      <c r="D118" s="22"/>
      <c r="E118" s="17" t="str">
        <f xml:space="preserve"> Inputs!E$120</f>
        <v xml:space="preserve">Delayed delivery mechanism adjustment - wholesale (ADDN1) </v>
      </c>
      <c r="F118" s="10">
        <f xml:space="preserve"> Inputs!F$120</f>
        <v>0</v>
      </c>
      <c r="G118" s="10" t="str">
        <f xml:space="preserve"> Inputs!G$120</f>
        <v>£m (2022-23 FYA CPIH prices)</v>
      </c>
      <c r="H118" s="10">
        <f xml:space="preserve"> Inputs!H$120</f>
        <v>0</v>
      </c>
      <c r="I118" s="10">
        <f xml:space="preserve"> Inputs!I$120</f>
        <v>0</v>
      </c>
      <c r="J118" s="10">
        <f xml:space="preserve"> Inputs!J$120</f>
        <v>0</v>
      </c>
      <c r="K118" s="10">
        <f xml:space="preserve"> Inputs!K$120</f>
        <v>0</v>
      </c>
      <c r="L118" s="10">
        <f xml:space="preserve"> Inputs!L$120</f>
        <v>0</v>
      </c>
      <c r="M118" s="10">
        <f xml:space="preserve"> Inputs!M$120</f>
        <v>0</v>
      </c>
      <c r="N118" s="10">
        <f xml:space="preserve"> Inputs!N$120</f>
        <v>0</v>
      </c>
      <c r="O118" s="10">
        <f xml:space="preserve"> Inputs!O$120</f>
        <v>0</v>
      </c>
      <c r="P118" s="10">
        <f xml:space="preserve"> Inputs!P$120</f>
        <v>0</v>
      </c>
      <c r="Q118" s="10">
        <f xml:space="preserve"> Inputs!Q$120</f>
        <v>0</v>
      </c>
      <c r="R118" s="10">
        <f xml:space="preserve"> Inputs!R$120</f>
        <v>0</v>
      </c>
      <c r="S118" s="10">
        <f xml:space="preserve"> Inputs!S$120</f>
        <v>0</v>
      </c>
      <c r="T118" s="10">
        <f xml:space="preserve"> Inputs!T$120</f>
        <v>0</v>
      </c>
    </row>
    <row r="119" spans="1:20" hidden="1" outlineLevel="1" x14ac:dyDescent="0.25">
      <c r="A119" s="14"/>
      <c r="B119" s="14"/>
      <c r="C119" s="21"/>
      <c r="D119" s="22"/>
      <c r="E119" s="17" t="str">
        <f xml:space="preserve"> Inputs!E$121</f>
        <v xml:space="preserve">Delayed delivery mechanism adjustment - wholesale (ADDN2) </v>
      </c>
      <c r="F119" s="10">
        <f xml:space="preserve"> Inputs!F$121</f>
        <v>0</v>
      </c>
      <c r="G119" s="10" t="str">
        <f xml:space="preserve"> Inputs!G$121</f>
        <v>£m (2022-23 FYA CPIH prices)</v>
      </c>
      <c r="H119" s="10">
        <f xml:space="preserve"> Inputs!H$121</f>
        <v>0</v>
      </c>
      <c r="I119" s="10">
        <f xml:space="preserve"> Inputs!I$121</f>
        <v>0</v>
      </c>
      <c r="J119" s="10">
        <f xml:space="preserve"> Inputs!J$121</f>
        <v>0</v>
      </c>
      <c r="K119" s="10">
        <f xml:space="preserve"> Inputs!K$121</f>
        <v>0</v>
      </c>
      <c r="L119" s="10">
        <f xml:space="preserve"> Inputs!L$121</f>
        <v>0</v>
      </c>
      <c r="M119" s="10">
        <f xml:space="preserve"> Inputs!M$121</f>
        <v>0</v>
      </c>
      <c r="N119" s="10">
        <f xml:space="preserve"> Inputs!N$121</f>
        <v>0</v>
      </c>
      <c r="O119" s="10">
        <f xml:space="preserve"> Inputs!O$121</f>
        <v>0</v>
      </c>
      <c r="P119" s="10">
        <f xml:space="preserve"> Inputs!P$121</f>
        <v>0</v>
      </c>
      <c r="Q119" s="10">
        <f xml:space="preserve"> Inputs!Q$121</f>
        <v>0</v>
      </c>
      <c r="R119" s="10">
        <f xml:space="preserve"> Inputs!R$121</f>
        <v>0</v>
      </c>
      <c r="S119" s="10">
        <f xml:space="preserve"> Inputs!S$121</f>
        <v>0</v>
      </c>
      <c r="T119" s="10">
        <f xml:space="preserve"> Inputs!T$121</f>
        <v>0</v>
      </c>
    </row>
    <row r="120" spans="1:20" hidden="1" outlineLevel="1" x14ac:dyDescent="0.25">
      <c r="A120" s="14"/>
      <c r="B120" s="14"/>
      <c r="C120" s="21"/>
      <c r="D120" s="22"/>
      <c r="E120" s="17" t="str">
        <f xml:space="preserve"> Inputs!E$123</f>
        <v xml:space="preserve">Delivery mechanism adjustment - wholesale (WR) </v>
      </c>
      <c r="F120" s="10">
        <f xml:space="preserve"> Inputs!F$123</f>
        <v>0</v>
      </c>
      <c r="G120" s="10" t="str">
        <f xml:space="preserve"> Inputs!G$123</f>
        <v>£m (2022-23 FYA CPIH prices)</v>
      </c>
      <c r="H120" s="10">
        <f xml:space="preserve"> Inputs!H$123</f>
        <v>0</v>
      </c>
      <c r="I120" s="10">
        <f xml:space="preserve"> Inputs!I$123</f>
        <v>0</v>
      </c>
      <c r="J120" s="10">
        <f xml:space="preserve"> Inputs!J$123</f>
        <v>0</v>
      </c>
      <c r="K120" s="10">
        <f xml:space="preserve"> Inputs!K$123</f>
        <v>0</v>
      </c>
      <c r="L120" s="10">
        <f xml:space="preserve"> Inputs!L$123</f>
        <v>0</v>
      </c>
      <c r="M120" s="10">
        <f xml:space="preserve"> Inputs!M$123</f>
        <v>0</v>
      </c>
      <c r="N120" s="10">
        <f xml:space="preserve"> Inputs!N$123</f>
        <v>0</v>
      </c>
      <c r="O120" s="10">
        <f xml:space="preserve"> Inputs!O$123</f>
        <v>0</v>
      </c>
      <c r="P120" s="10">
        <f xml:space="preserve"> Inputs!P$123</f>
        <v>0</v>
      </c>
      <c r="Q120" s="10">
        <f xml:space="preserve"> Inputs!Q$123</f>
        <v>0</v>
      </c>
      <c r="R120" s="10">
        <f xml:space="preserve"> Inputs!R$123</f>
        <v>0</v>
      </c>
      <c r="S120" s="10">
        <f xml:space="preserve"> Inputs!S$123</f>
        <v>0</v>
      </c>
      <c r="T120" s="10">
        <f xml:space="preserve"> Inputs!T$123</f>
        <v>0</v>
      </c>
    </row>
    <row r="121" spans="1:20" hidden="1" outlineLevel="1" x14ac:dyDescent="0.25">
      <c r="A121" s="14"/>
      <c r="B121" s="14"/>
      <c r="C121" s="21"/>
      <c r="D121" s="22"/>
      <c r="E121" s="17" t="str">
        <f xml:space="preserve"> Inputs!E$124</f>
        <v xml:space="preserve">Delivery mechanism adjustment - wholesale (WN) </v>
      </c>
      <c r="F121" s="10">
        <f xml:space="preserve"> Inputs!F$124</f>
        <v>0</v>
      </c>
      <c r="G121" s="10" t="str">
        <f xml:space="preserve"> Inputs!G$124</f>
        <v>£m (2022-23 FYA CPIH prices)</v>
      </c>
      <c r="H121" s="10">
        <f xml:space="preserve"> Inputs!H$124</f>
        <v>0</v>
      </c>
      <c r="I121" s="10">
        <f xml:space="preserve"> Inputs!I$124</f>
        <v>0</v>
      </c>
      <c r="J121" s="10">
        <f xml:space="preserve"> Inputs!J$124</f>
        <v>0</v>
      </c>
      <c r="K121" s="10">
        <f xml:space="preserve"> Inputs!K$124</f>
        <v>0</v>
      </c>
      <c r="L121" s="10">
        <f xml:space="preserve"> Inputs!L$124</f>
        <v>0</v>
      </c>
      <c r="M121" s="10">
        <f xml:space="preserve"> Inputs!M$124</f>
        <v>0</v>
      </c>
      <c r="N121" s="10">
        <f xml:space="preserve"> Inputs!N$124</f>
        <v>0</v>
      </c>
      <c r="O121" s="10">
        <f xml:space="preserve"> Inputs!O$124</f>
        <v>0</v>
      </c>
      <c r="P121" s="10">
        <f xml:space="preserve"> Inputs!P$124</f>
        <v>0</v>
      </c>
      <c r="Q121" s="10">
        <f xml:space="preserve"> Inputs!Q$124</f>
        <v>0</v>
      </c>
      <c r="R121" s="10">
        <f xml:space="preserve"> Inputs!R$124</f>
        <v>0</v>
      </c>
      <c r="S121" s="10">
        <f xml:space="preserve"> Inputs!S$124</f>
        <v>0</v>
      </c>
      <c r="T121" s="10">
        <f xml:space="preserve"> Inputs!T$124</f>
        <v>0</v>
      </c>
    </row>
    <row r="122" spans="1:20" hidden="1" outlineLevel="1" x14ac:dyDescent="0.25">
      <c r="A122" s="14"/>
      <c r="B122" s="14"/>
      <c r="C122" s="21"/>
      <c r="D122" s="22"/>
      <c r="E122" s="17" t="str">
        <f xml:space="preserve"> Inputs!E$125</f>
        <v xml:space="preserve">Delivery mechanism adjustment - wholesale (WWN) </v>
      </c>
      <c r="F122" s="10">
        <f xml:space="preserve"> Inputs!F$125</f>
        <v>0</v>
      </c>
      <c r="G122" s="10" t="str">
        <f xml:space="preserve"> Inputs!G$125</f>
        <v>£m (2022-23 FYA CPIH prices)</v>
      </c>
      <c r="H122" s="10">
        <f xml:space="preserve"> Inputs!H$125</f>
        <v>0</v>
      </c>
      <c r="I122" s="10">
        <f xml:space="preserve"> Inputs!I$125</f>
        <v>0</v>
      </c>
      <c r="J122" s="10">
        <f xml:space="preserve"> Inputs!J$125</f>
        <v>0</v>
      </c>
      <c r="K122" s="10">
        <f xml:space="preserve"> Inputs!K$125</f>
        <v>0</v>
      </c>
      <c r="L122" s="10">
        <f xml:space="preserve"> Inputs!L$125</f>
        <v>0</v>
      </c>
      <c r="M122" s="10">
        <f xml:space="preserve"> Inputs!M$125</f>
        <v>0</v>
      </c>
      <c r="N122" s="10">
        <f xml:space="preserve"> Inputs!N$125</f>
        <v>0</v>
      </c>
      <c r="O122" s="10">
        <f xml:space="preserve"> Inputs!O$125</f>
        <v>0</v>
      </c>
      <c r="P122" s="10">
        <f xml:space="preserve"> Inputs!P$125</f>
        <v>0</v>
      </c>
      <c r="Q122" s="10">
        <f xml:space="preserve"> Inputs!Q$125</f>
        <v>0</v>
      </c>
      <c r="R122" s="10">
        <f xml:space="preserve"> Inputs!R$125</f>
        <v>0</v>
      </c>
      <c r="S122" s="10">
        <f xml:space="preserve"> Inputs!S$125</f>
        <v>0</v>
      </c>
      <c r="T122" s="10">
        <f xml:space="preserve"> Inputs!T$125</f>
        <v>0</v>
      </c>
    </row>
    <row r="123" spans="1:20" hidden="1" outlineLevel="1" x14ac:dyDescent="0.25">
      <c r="A123" s="14"/>
      <c r="B123" s="14"/>
      <c r="C123" s="21"/>
      <c r="D123" s="22"/>
      <c r="E123" s="17" t="str">
        <f xml:space="preserve"> Inputs!E$126</f>
        <v xml:space="preserve">Delivery mechanism adjustment - wholesale (ADDN1) </v>
      </c>
      <c r="F123" s="10">
        <f xml:space="preserve"> Inputs!F$126</f>
        <v>0</v>
      </c>
      <c r="G123" s="10" t="str">
        <f xml:space="preserve"> Inputs!G$126</f>
        <v>£m (2022-23 FYA CPIH prices)</v>
      </c>
      <c r="H123" s="10">
        <f xml:space="preserve"> Inputs!H$126</f>
        <v>0</v>
      </c>
      <c r="I123" s="10">
        <f xml:space="preserve"> Inputs!I$126</f>
        <v>0</v>
      </c>
      <c r="J123" s="10">
        <f xml:space="preserve"> Inputs!J$126</f>
        <v>0</v>
      </c>
      <c r="K123" s="10">
        <f xml:space="preserve"> Inputs!K$126</f>
        <v>0</v>
      </c>
      <c r="L123" s="10">
        <f xml:space="preserve"> Inputs!L$126</f>
        <v>0</v>
      </c>
      <c r="M123" s="10">
        <f xml:space="preserve"> Inputs!M$126</f>
        <v>0</v>
      </c>
      <c r="N123" s="10">
        <f xml:space="preserve"> Inputs!N$126</f>
        <v>0</v>
      </c>
      <c r="O123" s="10">
        <f xml:space="preserve"> Inputs!O$126</f>
        <v>0</v>
      </c>
      <c r="P123" s="10">
        <f xml:space="preserve"> Inputs!P$126</f>
        <v>0</v>
      </c>
      <c r="Q123" s="10">
        <f xml:space="preserve"> Inputs!Q$126</f>
        <v>0</v>
      </c>
      <c r="R123" s="10">
        <f xml:space="preserve"> Inputs!R$126</f>
        <v>0</v>
      </c>
      <c r="S123" s="10">
        <f xml:space="preserve"> Inputs!S$126</f>
        <v>0</v>
      </c>
      <c r="T123" s="10">
        <f xml:space="preserve"> Inputs!T$126</f>
        <v>0</v>
      </c>
    </row>
    <row r="124" spans="1:20" hidden="1" outlineLevel="1" x14ac:dyDescent="0.25">
      <c r="A124" s="14"/>
      <c r="B124" s="14"/>
      <c r="C124" s="21"/>
      <c r="D124" s="22"/>
      <c r="E124" s="17" t="str">
        <f xml:space="preserve"> Inputs!E$127</f>
        <v xml:space="preserve">Delivery mechanism adjustment - wholesale (ADDN2) </v>
      </c>
      <c r="F124" s="10">
        <f xml:space="preserve"> Inputs!F$127</f>
        <v>0</v>
      </c>
      <c r="G124" s="10" t="str">
        <f xml:space="preserve"> Inputs!G$127</f>
        <v>£m (2022-23 FYA CPIH prices)</v>
      </c>
      <c r="H124" s="10">
        <f xml:space="preserve"> Inputs!H$127</f>
        <v>0</v>
      </c>
      <c r="I124" s="10">
        <f xml:space="preserve"> Inputs!I$127</f>
        <v>0</v>
      </c>
      <c r="J124" s="10">
        <f xml:space="preserve"> Inputs!J$127</f>
        <v>0</v>
      </c>
      <c r="K124" s="10">
        <f xml:space="preserve"> Inputs!K$127</f>
        <v>0</v>
      </c>
      <c r="L124" s="10">
        <f xml:space="preserve"> Inputs!L$127</f>
        <v>0</v>
      </c>
      <c r="M124" s="10">
        <f xml:space="preserve"> Inputs!M$127</f>
        <v>0</v>
      </c>
      <c r="N124" s="10">
        <f xml:space="preserve"> Inputs!N$127</f>
        <v>0</v>
      </c>
      <c r="O124" s="10">
        <f xml:space="preserve"> Inputs!O$127</f>
        <v>0</v>
      </c>
      <c r="P124" s="10">
        <f xml:space="preserve"> Inputs!P$127</f>
        <v>0</v>
      </c>
      <c r="Q124" s="10">
        <f xml:space="preserve"> Inputs!Q$127</f>
        <v>0</v>
      </c>
      <c r="R124" s="10">
        <f xml:space="preserve"> Inputs!R$127</f>
        <v>0</v>
      </c>
      <c r="S124" s="10">
        <f xml:space="preserve"> Inputs!S$127</f>
        <v>0</v>
      </c>
      <c r="T124" s="10">
        <f xml:space="preserve"> Inputs!T$127</f>
        <v>0</v>
      </c>
    </row>
    <row r="125" spans="1:20" hidden="1" outlineLevel="1" x14ac:dyDescent="0.25">
      <c r="E125" s="39" t="s">
        <v>114</v>
      </c>
      <c r="G125" s="39" t="s">
        <v>776</v>
      </c>
      <c r="H125" s="5">
        <f t="shared" ref="H125:H129" si="27" xml:space="preserve"> SUM( J125:T125 )</f>
        <v>0</v>
      </c>
      <c r="J125" s="5">
        <f t="shared" ref="J125:T129" si="28" xml:space="preserve"> J115 + J120</f>
        <v>0</v>
      </c>
      <c r="K125" s="5">
        <f t="shared" si="28"/>
        <v>0</v>
      </c>
      <c r="L125" s="5">
        <f t="shared" si="28"/>
        <v>0</v>
      </c>
      <c r="M125" s="5">
        <f t="shared" si="28"/>
        <v>0</v>
      </c>
      <c r="N125" s="5">
        <f t="shared" si="28"/>
        <v>0</v>
      </c>
      <c r="O125" s="5">
        <f t="shared" si="28"/>
        <v>0</v>
      </c>
      <c r="P125" s="5">
        <f t="shared" si="28"/>
        <v>0</v>
      </c>
      <c r="Q125" s="5">
        <f t="shared" si="28"/>
        <v>0</v>
      </c>
      <c r="R125" s="5">
        <f t="shared" si="28"/>
        <v>0</v>
      </c>
      <c r="S125" s="5">
        <f t="shared" si="28"/>
        <v>0</v>
      </c>
      <c r="T125" s="5">
        <f t="shared" si="28"/>
        <v>0</v>
      </c>
    </row>
    <row r="126" spans="1:20" hidden="1" outlineLevel="1" x14ac:dyDescent="0.25">
      <c r="E126" s="39" t="s">
        <v>115</v>
      </c>
      <c r="G126" s="39" t="s">
        <v>776</v>
      </c>
      <c r="H126" s="5">
        <f t="shared" si="27"/>
        <v>0</v>
      </c>
      <c r="J126" s="5">
        <f t="shared" si="28"/>
        <v>0</v>
      </c>
      <c r="K126" s="5">
        <f t="shared" si="28"/>
        <v>0</v>
      </c>
      <c r="L126" s="5">
        <f t="shared" si="28"/>
        <v>0</v>
      </c>
      <c r="M126" s="5">
        <f t="shared" si="28"/>
        <v>0</v>
      </c>
      <c r="N126" s="5">
        <f t="shared" si="28"/>
        <v>0</v>
      </c>
      <c r="O126" s="5">
        <f t="shared" si="28"/>
        <v>0</v>
      </c>
      <c r="P126" s="5">
        <f t="shared" si="28"/>
        <v>0</v>
      </c>
      <c r="Q126" s="5">
        <f t="shared" si="28"/>
        <v>0</v>
      </c>
      <c r="R126" s="5">
        <f t="shared" si="28"/>
        <v>0</v>
      </c>
      <c r="S126" s="5">
        <f t="shared" si="28"/>
        <v>0</v>
      </c>
      <c r="T126" s="5">
        <f t="shared" si="28"/>
        <v>0</v>
      </c>
    </row>
    <row r="127" spans="1:20" hidden="1" outlineLevel="1" x14ac:dyDescent="0.25">
      <c r="E127" s="39" t="s">
        <v>349</v>
      </c>
      <c r="G127" s="39" t="s">
        <v>776</v>
      </c>
      <c r="H127" s="5">
        <f t="shared" si="27"/>
        <v>0</v>
      </c>
      <c r="J127" s="5">
        <f t="shared" si="28"/>
        <v>0</v>
      </c>
      <c r="K127" s="5">
        <f t="shared" si="28"/>
        <v>0</v>
      </c>
      <c r="L127" s="5">
        <f t="shared" si="28"/>
        <v>0</v>
      </c>
      <c r="M127" s="5">
        <f t="shared" si="28"/>
        <v>0</v>
      </c>
      <c r="N127" s="5">
        <f t="shared" si="28"/>
        <v>0</v>
      </c>
      <c r="O127" s="5">
        <f t="shared" si="28"/>
        <v>0</v>
      </c>
      <c r="P127" s="5">
        <f t="shared" si="28"/>
        <v>0</v>
      </c>
      <c r="Q127" s="5">
        <f t="shared" si="28"/>
        <v>0</v>
      </c>
      <c r="R127" s="5">
        <f t="shared" si="28"/>
        <v>0</v>
      </c>
      <c r="S127" s="5">
        <f t="shared" si="28"/>
        <v>0</v>
      </c>
      <c r="T127" s="5">
        <f t="shared" si="28"/>
        <v>0</v>
      </c>
    </row>
    <row r="128" spans="1:20" hidden="1" outlineLevel="1" x14ac:dyDescent="0.25">
      <c r="E128" s="39" t="s">
        <v>116</v>
      </c>
      <c r="G128" s="39" t="s">
        <v>776</v>
      </c>
      <c r="H128" s="5">
        <f t="shared" si="27"/>
        <v>0</v>
      </c>
      <c r="J128" s="5">
        <f t="shared" si="28"/>
        <v>0</v>
      </c>
      <c r="K128" s="5">
        <f t="shared" si="28"/>
        <v>0</v>
      </c>
      <c r="L128" s="5">
        <f t="shared" si="28"/>
        <v>0</v>
      </c>
      <c r="M128" s="5">
        <f t="shared" si="28"/>
        <v>0</v>
      </c>
      <c r="N128" s="5">
        <f t="shared" si="28"/>
        <v>0</v>
      </c>
      <c r="O128" s="5">
        <f t="shared" si="28"/>
        <v>0</v>
      </c>
      <c r="P128" s="5">
        <f t="shared" si="28"/>
        <v>0</v>
      </c>
      <c r="Q128" s="5">
        <f t="shared" si="28"/>
        <v>0</v>
      </c>
      <c r="R128" s="5">
        <f t="shared" si="28"/>
        <v>0</v>
      </c>
      <c r="S128" s="5">
        <f t="shared" si="28"/>
        <v>0</v>
      </c>
      <c r="T128" s="5">
        <f t="shared" si="28"/>
        <v>0</v>
      </c>
    </row>
    <row r="129" spans="1:20" hidden="1" outlineLevel="1" x14ac:dyDescent="0.25">
      <c r="E129" s="39" t="s">
        <v>715</v>
      </c>
      <c r="G129" s="39" t="s">
        <v>776</v>
      </c>
      <c r="H129" s="5">
        <f t="shared" si="27"/>
        <v>0</v>
      </c>
      <c r="J129" s="5">
        <f t="shared" si="28"/>
        <v>0</v>
      </c>
      <c r="K129" s="5">
        <f t="shared" si="28"/>
        <v>0</v>
      </c>
      <c r="L129" s="5">
        <f t="shared" si="28"/>
        <v>0</v>
      </c>
      <c r="M129" s="5">
        <f t="shared" si="28"/>
        <v>0</v>
      </c>
      <c r="N129" s="5">
        <f t="shared" si="28"/>
        <v>0</v>
      </c>
      <c r="O129" s="5">
        <f t="shared" si="28"/>
        <v>0</v>
      </c>
      <c r="P129" s="5">
        <f t="shared" si="28"/>
        <v>0</v>
      </c>
      <c r="Q129" s="5">
        <f t="shared" si="28"/>
        <v>0</v>
      </c>
      <c r="R129" s="5">
        <f t="shared" si="28"/>
        <v>0</v>
      </c>
      <c r="S129" s="5">
        <f t="shared" si="28"/>
        <v>0</v>
      </c>
      <c r="T129" s="5">
        <f t="shared" si="28"/>
        <v>0</v>
      </c>
    </row>
    <row r="130" spans="1:20" hidden="1" outlineLevel="1" x14ac:dyDescent="0.25"/>
    <row r="131" spans="1:20" hidden="1" outlineLevel="1" x14ac:dyDescent="0.25"/>
    <row r="132" spans="1:20" hidden="1" outlineLevel="1" x14ac:dyDescent="0.25">
      <c r="B132" s="32" t="s">
        <v>106</v>
      </c>
    </row>
    <row r="133" spans="1:20" hidden="1" outlineLevel="1" x14ac:dyDescent="0.25">
      <c r="E133" s="39" t="str">
        <f t="shared" ref="E133:T133" si="29" xml:space="preserve"> E$125</f>
        <v xml:space="preserve">Delayed Delivery &amp; DDCM mechanism adjustments - wholesale (WR) </v>
      </c>
      <c r="F133" s="5">
        <f t="shared" si="29"/>
        <v>0</v>
      </c>
      <c r="G133" s="5" t="str">
        <f t="shared" si="29"/>
        <v>£m (2022-23 FYA CPIH prices)</v>
      </c>
      <c r="H133" s="5">
        <f t="shared" si="29"/>
        <v>0</v>
      </c>
      <c r="I133" s="5">
        <f t="shared" si="29"/>
        <v>0</v>
      </c>
      <c r="J133" s="5">
        <f t="shared" si="29"/>
        <v>0</v>
      </c>
      <c r="K133" s="5">
        <f t="shared" si="29"/>
        <v>0</v>
      </c>
      <c r="L133" s="5">
        <f t="shared" si="29"/>
        <v>0</v>
      </c>
      <c r="M133" s="5">
        <f t="shared" si="29"/>
        <v>0</v>
      </c>
      <c r="N133" s="5">
        <f t="shared" si="29"/>
        <v>0</v>
      </c>
      <c r="O133" s="5">
        <f t="shared" si="29"/>
        <v>0</v>
      </c>
      <c r="P133" s="5">
        <f t="shared" si="29"/>
        <v>0</v>
      </c>
      <c r="Q133" s="5">
        <f t="shared" si="29"/>
        <v>0</v>
      </c>
      <c r="R133" s="5">
        <f t="shared" si="29"/>
        <v>0</v>
      </c>
      <c r="S133" s="5">
        <f t="shared" si="29"/>
        <v>0</v>
      </c>
      <c r="T133" s="5">
        <f t="shared" si="29"/>
        <v>0</v>
      </c>
    </row>
    <row r="134" spans="1:20" hidden="1" outlineLevel="1" x14ac:dyDescent="0.25">
      <c r="E134" s="39" t="str">
        <f t="shared" ref="E134:T134" si="30" xml:space="preserve"> E$126</f>
        <v xml:space="preserve">Delayed Delivery &amp; DDCM mechanism adjustments - wholesale (WN) </v>
      </c>
      <c r="F134" s="5">
        <f t="shared" si="30"/>
        <v>0</v>
      </c>
      <c r="G134" s="5" t="str">
        <f t="shared" si="30"/>
        <v>£m (2022-23 FYA CPIH prices)</v>
      </c>
      <c r="H134" s="5">
        <f t="shared" si="30"/>
        <v>0</v>
      </c>
      <c r="I134" s="5">
        <f t="shared" si="30"/>
        <v>0</v>
      </c>
      <c r="J134" s="5">
        <f t="shared" si="30"/>
        <v>0</v>
      </c>
      <c r="K134" s="5">
        <f t="shared" si="30"/>
        <v>0</v>
      </c>
      <c r="L134" s="5">
        <f t="shared" si="30"/>
        <v>0</v>
      </c>
      <c r="M134" s="5">
        <f t="shared" si="30"/>
        <v>0</v>
      </c>
      <c r="N134" s="5">
        <f t="shared" si="30"/>
        <v>0</v>
      </c>
      <c r="O134" s="5">
        <f t="shared" si="30"/>
        <v>0</v>
      </c>
      <c r="P134" s="5">
        <f t="shared" si="30"/>
        <v>0</v>
      </c>
      <c r="Q134" s="5">
        <f t="shared" si="30"/>
        <v>0</v>
      </c>
      <c r="R134" s="5">
        <f t="shared" si="30"/>
        <v>0</v>
      </c>
      <c r="S134" s="5">
        <f t="shared" si="30"/>
        <v>0</v>
      </c>
      <c r="T134" s="5">
        <f t="shared" si="30"/>
        <v>0</v>
      </c>
    </row>
    <row r="135" spans="1:20" hidden="1" outlineLevel="1" x14ac:dyDescent="0.25">
      <c r="E135" s="39" t="str">
        <f t="shared" ref="E135:T135" si="31" xml:space="preserve"> E$127</f>
        <v xml:space="preserve">Delayed Delivery &amp; DDCM mechanism adjustments - wholesale (WWN) </v>
      </c>
      <c r="F135" s="5">
        <f t="shared" si="31"/>
        <v>0</v>
      </c>
      <c r="G135" s="5" t="str">
        <f t="shared" si="31"/>
        <v>£m (2022-23 FYA CPIH prices)</v>
      </c>
      <c r="H135" s="5">
        <f t="shared" si="31"/>
        <v>0</v>
      </c>
      <c r="I135" s="5">
        <f t="shared" si="31"/>
        <v>0</v>
      </c>
      <c r="J135" s="5">
        <f t="shared" si="31"/>
        <v>0</v>
      </c>
      <c r="K135" s="5">
        <f t="shared" si="31"/>
        <v>0</v>
      </c>
      <c r="L135" s="5">
        <f t="shared" si="31"/>
        <v>0</v>
      </c>
      <c r="M135" s="5">
        <f t="shared" si="31"/>
        <v>0</v>
      </c>
      <c r="N135" s="5">
        <f t="shared" si="31"/>
        <v>0</v>
      </c>
      <c r="O135" s="5">
        <f t="shared" si="31"/>
        <v>0</v>
      </c>
      <c r="P135" s="5">
        <f t="shared" si="31"/>
        <v>0</v>
      </c>
      <c r="Q135" s="5">
        <f t="shared" si="31"/>
        <v>0</v>
      </c>
      <c r="R135" s="5">
        <f t="shared" si="31"/>
        <v>0</v>
      </c>
      <c r="S135" s="5">
        <f t="shared" si="31"/>
        <v>0</v>
      </c>
      <c r="T135" s="5">
        <f t="shared" si="31"/>
        <v>0</v>
      </c>
    </row>
    <row r="136" spans="1:20" hidden="1" outlineLevel="1" x14ac:dyDescent="0.25">
      <c r="E136" s="39" t="str">
        <f t="shared" ref="E136:T136" si="32" xml:space="preserve"> E$128</f>
        <v xml:space="preserve">Delayed Delivery &amp; DDCM mechanism adjustments - wholesale (ADDN1) </v>
      </c>
      <c r="F136" s="5">
        <f t="shared" si="32"/>
        <v>0</v>
      </c>
      <c r="G136" s="5" t="str">
        <f t="shared" si="32"/>
        <v>£m (2022-23 FYA CPIH prices)</v>
      </c>
      <c r="H136" s="5">
        <f t="shared" si="32"/>
        <v>0</v>
      </c>
      <c r="I136" s="5">
        <f t="shared" si="32"/>
        <v>0</v>
      </c>
      <c r="J136" s="5">
        <f t="shared" si="32"/>
        <v>0</v>
      </c>
      <c r="K136" s="5">
        <f t="shared" si="32"/>
        <v>0</v>
      </c>
      <c r="L136" s="5">
        <f t="shared" si="32"/>
        <v>0</v>
      </c>
      <c r="M136" s="5">
        <f t="shared" si="32"/>
        <v>0</v>
      </c>
      <c r="N136" s="5">
        <f t="shared" si="32"/>
        <v>0</v>
      </c>
      <c r="O136" s="5">
        <f t="shared" si="32"/>
        <v>0</v>
      </c>
      <c r="P136" s="5">
        <f t="shared" si="32"/>
        <v>0</v>
      </c>
      <c r="Q136" s="5">
        <f t="shared" si="32"/>
        <v>0</v>
      </c>
      <c r="R136" s="5">
        <f t="shared" si="32"/>
        <v>0</v>
      </c>
      <c r="S136" s="5">
        <f t="shared" si="32"/>
        <v>0</v>
      </c>
      <c r="T136" s="5">
        <f t="shared" si="32"/>
        <v>0</v>
      </c>
    </row>
    <row r="137" spans="1:20" hidden="1" outlineLevel="1" x14ac:dyDescent="0.25">
      <c r="E137" s="39" t="str">
        <f t="shared" ref="E137:T137" si="33" xml:space="preserve"> E$129</f>
        <v xml:space="preserve">Delayed Delivery &amp; DDCM mechanism adjustments - wholesale (ADDN2) </v>
      </c>
      <c r="F137" s="5">
        <f t="shared" si="33"/>
        <v>0</v>
      </c>
      <c r="G137" s="5" t="str">
        <f t="shared" si="33"/>
        <v>£m (2022-23 FYA CPIH prices)</v>
      </c>
      <c r="H137" s="5">
        <f t="shared" si="33"/>
        <v>0</v>
      </c>
      <c r="I137" s="5">
        <f t="shared" si="33"/>
        <v>0</v>
      </c>
      <c r="J137" s="5">
        <f t="shared" si="33"/>
        <v>0</v>
      </c>
      <c r="K137" s="5">
        <f t="shared" si="33"/>
        <v>0</v>
      </c>
      <c r="L137" s="5">
        <f t="shared" si="33"/>
        <v>0</v>
      </c>
      <c r="M137" s="5">
        <f t="shared" si="33"/>
        <v>0</v>
      </c>
      <c r="N137" s="5">
        <f t="shared" si="33"/>
        <v>0</v>
      </c>
      <c r="O137" s="5">
        <f t="shared" si="33"/>
        <v>0</v>
      </c>
      <c r="P137" s="5">
        <f t="shared" si="33"/>
        <v>0</v>
      </c>
      <c r="Q137" s="5">
        <f t="shared" si="33"/>
        <v>0</v>
      </c>
      <c r="R137" s="5">
        <f t="shared" si="33"/>
        <v>0</v>
      </c>
      <c r="S137" s="5">
        <f t="shared" si="33"/>
        <v>0</v>
      </c>
      <c r="T137" s="5">
        <f t="shared" si="33"/>
        <v>0</v>
      </c>
    </row>
    <row r="138" spans="1:20" hidden="1" outlineLevel="1" x14ac:dyDescent="0.25">
      <c r="A138" s="14"/>
      <c r="B138" s="14"/>
      <c r="C138" s="21"/>
      <c r="D138" s="22"/>
      <c r="E138" s="17" t="str">
        <f xml:space="preserve"> Time!E$14</f>
        <v>Year of performance</v>
      </c>
      <c r="F138" s="8">
        <f xml:space="preserve"> Time!F$14</f>
        <v>0</v>
      </c>
      <c r="G138" s="8" t="str">
        <f xml:space="preserve"> Time!G$14</f>
        <v>flag</v>
      </c>
      <c r="H138" s="8">
        <f xml:space="preserve"> Time!H$14</f>
        <v>1</v>
      </c>
      <c r="I138" s="8">
        <f xml:space="preserve"> Time!I$14</f>
        <v>0</v>
      </c>
      <c r="J138" s="8">
        <f xml:space="preserve"> Time!J$14</f>
        <v>0</v>
      </c>
      <c r="K138" s="8">
        <f xml:space="preserve"> Time!K$14</f>
        <v>0</v>
      </c>
      <c r="L138" s="8">
        <f xml:space="preserve"> Time!L$14</f>
        <v>0</v>
      </c>
      <c r="M138" s="8">
        <f xml:space="preserve"> Time!M$14</f>
        <v>0</v>
      </c>
      <c r="N138" s="8">
        <f xml:space="preserve"> Time!N$14</f>
        <v>0</v>
      </c>
      <c r="O138" s="8">
        <f xml:space="preserve"> Time!O$14</f>
        <v>1</v>
      </c>
      <c r="P138" s="8">
        <f xml:space="preserve"> Time!P$14</f>
        <v>0</v>
      </c>
      <c r="Q138" s="8">
        <f xml:space="preserve"> Time!Q$14</f>
        <v>0</v>
      </c>
      <c r="R138" s="8">
        <f xml:space="preserve"> Time!R$14</f>
        <v>0</v>
      </c>
      <c r="S138" s="8">
        <f xml:space="preserve"> Time!S$14</f>
        <v>0</v>
      </c>
      <c r="T138" s="8">
        <f xml:space="preserve"> Time!T$14</f>
        <v>0</v>
      </c>
    </row>
    <row r="139" spans="1:20" hidden="1" outlineLevel="1" x14ac:dyDescent="0.25">
      <c r="E139" s="39" t="s">
        <v>716</v>
      </c>
      <c r="F139" s="5">
        <f xml:space="preserve"> SUMPRODUCT( $J138:$T138, $J133:$T133 )</f>
        <v>0</v>
      </c>
      <c r="G139" s="39" t="s">
        <v>776</v>
      </c>
    </row>
    <row r="140" spans="1:20" hidden="1" outlineLevel="1" x14ac:dyDescent="0.25">
      <c r="E140" s="39" t="s">
        <v>717</v>
      </c>
      <c r="F140" s="5">
        <f xml:space="preserve"> SUMPRODUCT( $J138:$T138, $J134:$T134 )</f>
        <v>0</v>
      </c>
      <c r="G140" s="39" t="s">
        <v>776</v>
      </c>
    </row>
    <row r="141" spans="1:20" hidden="1" outlineLevel="1" x14ac:dyDescent="0.25">
      <c r="E141" s="39" t="s">
        <v>501</v>
      </c>
      <c r="F141" s="5">
        <f xml:space="preserve"> SUMPRODUCT( $J138:$T138, $J135:$T135 )</f>
        <v>0</v>
      </c>
      <c r="G141" s="39" t="s">
        <v>776</v>
      </c>
    </row>
    <row r="142" spans="1:20" hidden="1" outlineLevel="1" x14ac:dyDescent="0.25">
      <c r="E142" s="39" t="s">
        <v>32</v>
      </c>
      <c r="F142" s="5">
        <f xml:space="preserve"> SUMPRODUCT( $J138:$T138, $J136:$T136 )</f>
        <v>0</v>
      </c>
      <c r="G142" s="39" t="s">
        <v>776</v>
      </c>
    </row>
    <row r="143" spans="1:20" hidden="1" outlineLevel="1" x14ac:dyDescent="0.25">
      <c r="E143" s="39" t="s">
        <v>645</v>
      </c>
      <c r="F143" s="5">
        <f xml:space="preserve"> SUMPRODUCT( $J138:$T138, $J137:$T137 )</f>
        <v>0</v>
      </c>
      <c r="G143" s="39" t="s">
        <v>776</v>
      </c>
    </row>
    <row r="144" spans="1:20" hidden="1" outlineLevel="1" x14ac:dyDescent="0.25"/>
    <row r="145" spans="1:7" hidden="1" outlineLevel="1" x14ac:dyDescent="0.25"/>
    <row r="146" spans="1:7" hidden="1" outlineLevel="1" x14ac:dyDescent="0.25">
      <c r="B146" s="32" t="s">
        <v>868</v>
      </c>
    </row>
    <row r="147" spans="1:7" hidden="1" outlineLevel="1" x14ac:dyDescent="0.25">
      <c r="E147" s="39" t="str">
        <f t="shared" ref="E147:G147" si="34" xml:space="preserve"> E$107</f>
        <v xml:space="preserve">Unadjusted payments after abatements and deferrals - wholesale (WR) </v>
      </c>
      <c r="F147" s="5">
        <f t="shared" si="34"/>
        <v>0</v>
      </c>
      <c r="G147" s="39" t="str">
        <f t="shared" si="34"/>
        <v>£m (2022-23 FYA CPIH prices)</v>
      </c>
    </row>
    <row r="148" spans="1:7" hidden="1" outlineLevel="1" x14ac:dyDescent="0.25">
      <c r="E148" s="39" t="str">
        <f t="shared" ref="E148:G148" si="35" xml:space="preserve"> E$108</f>
        <v xml:space="preserve">Unadjusted payments after abatements and deferrals - wholesale (WN) </v>
      </c>
      <c r="F148" s="5">
        <f t="shared" si="35"/>
        <v>0</v>
      </c>
      <c r="G148" s="39" t="str">
        <f t="shared" si="35"/>
        <v>£m (2022-23 FYA CPIH prices)</v>
      </c>
    </row>
    <row r="149" spans="1:7" hidden="1" outlineLevel="1" x14ac:dyDescent="0.25">
      <c r="E149" s="39" t="str">
        <f t="shared" ref="E149:G149" si="36" xml:space="preserve"> E$109</f>
        <v xml:space="preserve">Unadjusted payments after abatements and deferrals - wholesale (WWN) </v>
      </c>
      <c r="F149" s="5">
        <f t="shared" si="36"/>
        <v>0</v>
      </c>
      <c r="G149" s="39" t="str">
        <f t="shared" si="36"/>
        <v>£m (2022-23 FYA CPIH prices)</v>
      </c>
    </row>
    <row r="150" spans="1:7" hidden="1" outlineLevel="1" x14ac:dyDescent="0.25">
      <c r="E150" s="39" t="str">
        <f t="shared" ref="E150:G150" si="37" xml:space="preserve"> E$110</f>
        <v xml:space="preserve">Unadjusted payments after abatements and deferrals - wholesale (ADDN1) </v>
      </c>
      <c r="F150" s="5">
        <f t="shared" si="37"/>
        <v>0</v>
      </c>
      <c r="G150" s="39" t="str">
        <f t="shared" si="37"/>
        <v>£m (2022-23 FYA CPIH prices)</v>
      </c>
    </row>
    <row r="151" spans="1:7" hidden="1" outlineLevel="1" x14ac:dyDescent="0.25">
      <c r="E151" s="39" t="str">
        <f t="shared" ref="E151:G151" si="38" xml:space="preserve"> E$111</f>
        <v xml:space="preserve">Unadjusted payments after abatements and deferrals - wholesale (ADDN2) </v>
      </c>
      <c r="F151" s="5">
        <f t="shared" si="38"/>
        <v>0</v>
      </c>
      <c r="G151" s="39" t="str">
        <f t="shared" si="38"/>
        <v>£m (2022-23 FYA CPIH prices)</v>
      </c>
    </row>
    <row r="152" spans="1:7" hidden="1" outlineLevel="1" x14ac:dyDescent="0.25">
      <c r="A152" s="14"/>
      <c r="B152" s="14"/>
      <c r="C152" s="21"/>
      <c r="D152" s="22"/>
      <c r="E152" s="17" t="str">
        <f xml:space="preserve"> Inputs!E$87</f>
        <v xml:space="preserve">Other adjustments - wholesale (WR) </v>
      </c>
      <c r="F152" s="10">
        <f xml:space="preserve"> Inputs!F$87</f>
        <v>0</v>
      </c>
      <c r="G152" s="17" t="str">
        <f xml:space="preserve"> Inputs!G$87</f>
        <v>£m (2022-23 FYA CPIH prices)</v>
      </c>
    </row>
    <row r="153" spans="1:7" hidden="1" outlineLevel="1" x14ac:dyDescent="0.25">
      <c r="A153" s="14"/>
      <c r="B153" s="14"/>
      <c r="C153" s="21"/>
      <c r="D153" s="22"/>
      <c r="E153" s="17" t="str">
        <f xml:space="preserve"> Inputs!E$88</f>
        <v xml:space="preserve">Other adjustments - wholesale (WN) </v>
      </c>
      <c r="F153" s="10">
        <f xml:space="preserve"> Inputs!F$88</f>
        <v>0</v>
      </c>
      <c r="G153" s="17" t="str">
        <f xml:space="preserve"> Inputs!G$88</f>
        <v>£m (2022-23 FYA CPIH prices)</v>
      </c>
    </row>
    <row r="154" spans="1:7" hidden="1" outlineLevel="1" x14ac:dyDescent="0.25">
      <c r="A154" s="14"/>
      <c r="B154" s="14"/>
      <c r="C154" s="21"/>
      <c r="D154" s="22"/>
      <c r="E154" s="17" t="str">
        <f xml:space="preserve"> Inputs!E$89</f>
        <v xml:space="preserve">Other adjustments - wholesale (WWN) </v>
      </c>
      <c r="F154" s="10">
        <f xml:space="preserve"> Inputs!F$89</f>
        <v>0</v>
      </c>
      <c r="G154" s="17" t="str">
        <f xml:space="preserve"> Inputs!G$89</f>
        <v>£m (2022-23 FYA CPIH prices)</v>
      </c>
    </row>
    <row r="155" spans="1:7" hidden="1" outlineLevel="1" x14ac:dyDescent="0.25">
      <c r="A155" s="14"/>
      <c r="B155" s="14"/>
      <c r="C155" s="21"/>
      <c r="D155" s="22"/>
      <c r="E155" s="17" t="str">
        <f xml:space="preserve"> Inputs!E$90</f>
        <v xml:space="preserve">Other adjustments - wholesale (ADDN1) </v>
      </c>
      <c r="F155" s="10">
        <f xml:space="preserve"> Inputs!F$90</f>
        <v>0</v>
      </c>
      <c r="G155" s="17" t="str">
        <f xml:space="preserve"> Inputs!G$90</f>
        <v>£m (2022-23 FYA CPIH prices)</v>
      </c>
    </row>
    <row r="156" spans="1:7" hidden="1" outlineLevel="1" x14ac:dyDescent="0.25">
      <c r="A156" s="14"/>
      <c r="B156" s="14"/>
      <c r="C156" s="21"/>
      <c r="D156" s="22"/>
      <c r="E156" s="17" t="str">
        <f xml:space="preserve"> Inputs!E$91</f>
        <v xml:space="preserve">Other adjustments - wholesale (ADDN2) </v>
      </c>
      <c r="F156" s="10">
        <f xml:space="preserve"> Inputs!F$91</f>
        <v>0</v>
      </c>
      <c r="G156" s="17" t="str">
        <f xml:space="preserve"> Inputs!G$91</f>
        <v>£m (2022-23 FYA CPIH prices)</v>
      </c>
    </row>
    <row r="157" spans="1:7" hidden="1" outlineLevel="1" x14ac:dyDescent="0.25">
      <c r="E157" s="39" t="str">
        <f t="shared" ref="E157:G157" si="39" xml:space="preserve"> E$139</f>
        <v xml:space="preserve">Delayed Delivery &amp; DDCM mechanism adjustments - wholesale - current year (WR) </v>
      </c>
      <c r="F157" s="5">
        <f t="shared" si="39"/>
        <v>0</v>
      </c>
      <c r="G157" s="39" t="str">
        <f t="shared" si="39"/>
        <v>£m (2022-23 FYA CPIH prices)</v>
      </c>
    </row>
    <row r="158" spans="1:7" hidden="1" outlineLevel="1" x14ac:dyDescent="0.25">
      <c r="E158" s="39" t="str">
        <f t="shared" ref="E158:G158" si="40" xml:space="preserve"> E$140</f>
        <v xml:space="preserve">Delayed Delivery &amp; DDCM mechanism adjustments - wholesale - current year (WN) </v>
      </c>
      <c r="F158" s="5">
        <f t="shared" si="40"/>
        <v>0</v>
      </c>
      <c r="G158" s="39" t="str">
        <f t="shared" si="40"/>
        <v>£m (2022-23 FYA CPIH prices)</v>
      </c>
    </row>
    <row r="159" spans="1:7" hidden="1" outlineLevel="1" x14ac:dyDescent="0.25">
      <c r="E159" s="39" t="str">
        <f t="shared" ref="E159:G159" si="41" xml:space="preserve"> E$141</f>
        <v xml:space="preserve">Delayed Delivery &amp; DDCM mechanism adjustments - wholesale - current year (WWN) </v>
      </c>
      <c r="F159" s="5">
        <f t="shared" si="41"/>
        <v>0</v>
      </c>
      <c r="G159" s="39" t="str">
        <f t="shared" si="41"/>
        <v>£m (2022-23 FYA CPIH prices)</v>
      </c>
    </row>
    <row r="160" spans="1:7" hidden="1" outlineLevel="1" x14ac:dyDescent="0.25">
      <c r="E160" s="39" t="str">
        <f t="shared" ref="E160:G160" si="42" xml:space="preserve"> E$142</f>
        <v xml:space="preserve">Delayed Delivery &amp; DDCM mechanism adjustments - wholesale - current year (ADDN1) </v>
      </c>
      <c r="F160" s="5">
        <f t="shared" si="42"/>
        <v>0</v>
      </c>
      <c r="G160" s="39" t="str">
        <f t="shared" si="42"/>
        <v>£m (2022-23 FYA CPIH prices)</v>
      </c>
    </row>
    <row r="161" spans="1:20" hidden="1" outlineLevel="1" x14ac:dyDescent="0.25">
      <c r="E161" s="39" t="str">
        <f t="shared" ref="E161:G161" si="43" xml:space="preserve"> E$143</f>
        <v xml:space="preserve">Delayed Delivery &amp; DDCM mechanism adjustments - wholesale - current year (ADDN2) </v>
      </c>
      <c r="F161" s="5">
        <f t="shared" si="43"/>
        <v>0</v>
      </c>
      <c r="G161" s="39" t="str">
        <f t="shared" si="43"/>
        <v>£m (2022-23 FYA CPIH prices)</v>
      </c>
    </row>
    <row r="162" spans="1:20" hidden="1" outlineLevel="1" x14ac:dyDescent="0.25">
      <c r="A162" s="31"/>
      <c r="B162" s="31"/>
      <c r="C162" s="52"/>
      <c r="D162" s="53"/>
      <c r="E162" s="20" t="s">
        <v>195</v>
      </c>
      <c r="F162" s="15">
        <f t="shared" ref="F162:F166" si="44" xml:space="preserve"> $F147 + $F152 + $F157</f>
        <v>0</v>
      </c>
      <c r="G162" s="20" t="s">
        <v>776</v>
      </c>
    </row>
    <row r="163" spans="1:20" hidden="1" outlineLevel="1" x14ac:dyDescent="0.25">
      <c r="A163" s="31"/>
      <c r="B163" s="31"/>
      <c r="C163" s="52"/>
      <c r="D163" s="53"/>
      <c r="E163" s="20" t="s">
        <v>196</v>
      </c>
      <c r="F163" s="15">
        <f t="shared" si="44"/>
        <v>0</v>
      </c>
      <c r="G163" s="20" t="s">
        <v>776</v>
      </c>
    </row>
    <row r="164" spans="1:20" hidden="1" outlineLevel="1" x14ac:dyDescent="0.25">
      <c r="A164" s="31"/>
      <c r="B164" s="31"/>
      <c r="C164" s="52"/>
      <c r="D164" s="53"/>
      <c r="E164" s="20" t="s">
        <v>1184</v>
      </c>
      <c r="F164" s="15">
        <f t="shared" si="44"/>
        <v>0</v>
      </c>
      <c r="G164" s="20" t="s">
        <v>776</v>
      </c>
    </row>
    <row r="165" spans="1:20" hidden="1" outlineLevel="1" x14ac:dyDescent="0.25">
      <c r="A165" s="31"/>
      <c r="B165" s="31"/>
      <c r="C165" s="52"/>
      <c r="D165" s="53"/>
      <c r="E165" s="20" t="s">
        <v>888</v>
      </c>
      <c r="F165" s="15">
        <f t="shared" si="44"/>
        <v>0</v>
      </c>
      <c r="G165" s="20" t="s">
        <v>776</v>
      </c>
    </row>
    <row r="166" spans="1:20" hidden="1" outlineLevel="1" x14ac:dyDescent="0.25">
      <c r="A166" s="31"/>
      <c r="B166" s="31"/>
      <c r="C166" s="52"/>
      <c r="D166" s="53"/>
      <c r="E166" s="20" t="s">
        <v>271</v>
      </c>
      <c r="F166" s="15">
        <f t="shared" si="44"/>
        <v>0</v>
      </c>
      <c r="G166" s="20" t="s">
        <v>776</v>
      </c>
    </row>
    <row r="167" spans="1:20" hidden="1" outlineLevel="1" x14ac:dyDescent="0.25"/>
    <row r="170" spans="1:20" s="33" customFormat="1" x14ac:dyDescent="0.25">
      <c r="A170" s="24" t="s">
        <v>869</v>
      </c>
      <c r="B170" s="24"/>
      <c r="C170" s="37"/>
      <c r="D170" s="56"/>
    </row>
    <row r="171" spans="1:20" collapsed="1" x14ac:dyDescent="0.25"/>
    <row r="172" spans="1:20" hidden="1" outlineLevel="1" x14ac:dyDescent="0.25">
      <c r="B172" s="32" t="s">
        <v>191</v>
      </c>
    </row>
    <row r="173" spans="1:20" hidden="1" outlineLevel="1" x14ac:dyDescent="0.25">
      <c r="A173" s="14"/>
      <c r="B173" s="14"/>
      <c r="C173" s="21"/>
      <c r="D173" s="22"/>
      <c r="E173" s="17" t="str">
        <f xml:space="preserve"> Inputs!E$12</f>
        <v>Percent conversion</v>
      </c>
      <c r="F173" s="8">
        <f xml:space="preserve"> Inputs!F$12</f>
        <v>100</v>
      </c>
      <c r="G173" s="17" t="str">
        <f xml:space="preserve"> Inputs!G$12</f>
        <v>Number per %</v>
      </c>
    </row>
    <row r="174" spans="1:20" hidden="1" outlineLevel="1" x14ac:dyDescent="0.25">
      <c r="A174" s="14"/>
      <c r="B174" s="14"/>
      <c r="C174" s="21"/>
      <c r="D174" s="22"/>
      <c r="E174" s="17" t="str">
        <f xml:space="preserve"> Inputs!E$139</f>
        <v xml:space="preserve">K factors (last determined) (WR) </v>
      </c>
      <c r="F174" s="64">
        <f xml:space="preserve"> Inputs!F$139</f>
        <v>0</v>
      </c>
      <c r="G174" s="64" t="str">
        <f xml:space="preserve"> Inputs!G$139</f>
        <v>Number</v>
      </c>
      <c r="H174" s="64">
        <f xml:space="preserve"> Inputs!H$139</f>
        <v>0</v>
      </c>
      <c r="I174" s="64">
        <f xml:space="preserve"> Inputs!I$139</f>
        <v>0</v>
      </c>
      <c r="J174" s="64">
        <f xml:space="preserve"> Inputs!J$139</f>
        <v>0</v>
      </c>
      <c r="K174" s="64">
        <f xml:space="preserve"> Inputs!K$139</f>
        <v>0</v>
      </c>
      <c r="L174" s="64">
        <f xml:space="preserve"> Inputs!L$139</f>
        <v>0</v>
      </c>
      <c r="M174" s="64">
        <f xml:space="preserve"> Inputs!M$139</f>
        <v>0</v>
      </c>
      <c r="N174" s="64">
        <f xml:space="preserve"> Inputs!N$139</f>
        <v>0</v>
      </c>
      <c r="O174" s="64">
        <f xml:space="preserve"> Inputs!O$139</f>
        <v>0</v>
      </c>
      <c r="P174" s="64">
        <f xml:space="preserve"> Inputs!P$139</f>
        <v>0</v>
      </c>
      <c r="Q174" s="64">
        <f xml:space="preserve"> Inputs!Q$139</f>
        <v>0</v>
      </c>
      <c r="R174" s="64">
        <f xml:space="preserve"> Inputs!R$139</f>
        <v>0</v>
      </c>
      <c r="S174" s="64">
        <f xml:space="preserve"> Inputs!S$139</f>
        <v>0</v>
      </c>
      <c r="T174" s="64">
        <f xml:space="preserve"> Inputs!T$139</f>
        <v>0</v>
      </c>
    </row>
    <row r="175" spans="1:20" hidden="1" outlineLevel="1" x14ac:dyDescent="0.25">
      <c r="A175" s="14"/>
      <c r="B175" s="14"/>
      <c r="C175" s="21"/>
      <c r="D175" s="22"/>
      <c r="E175" s="17" t="str">
        <f xml:space="preserve"> Inputs!E$140</f>
        <v xml:space="preserve">K factors (last determined) (WN) </v>
      </c>
      <c r="F175" s="64">
        <f xml:space="preserve"> Inputs!F$140</f>
        <v>0</v>
      </c>
      <c r="G175" s="64" t="str">
        <f xml:space="preserve"> Inputs!G$140</f>
        <v>Number</v>
      </c>
      <c r="H175" s="64">
        <f xml:space="preserve"> Inputs!H$140</f>
        <v>0</v>
      </c>
      <c r="I175" s="64">
        <f xml:space="preserve"> Inputs!I$140</f>
        <v>0</v>
      </c>
      <c r="J175" s="64">
        <f xml:space="preserve"> Inputs!J$140</f>
        <v>0</v>
      </c>
      <c r="K175" s="64">
        <f xml:space="preserve"> Inputs!K$140</f>
        <v>0</v>
      </c>
      <c r="L175" s="64">
        <f xml:space="preserve"> Inputs!L$140</f>
        <v>0</v>
      </c>
      <c r="M175" s="64">
        <f xml:space="preserve"> Inputs!M$140</f>
        <v>0</v>
      </c>
      <c r="N175" s="64">
        <f xml:space="preserve"> Inputs!N$140</f>
        <v>0</v>
      </c>
      <c r="O175" s="64">
        <f xml:space="preserve"> Inputs!O$140</f>
        <v>0</v>
      </c>
      <c r="P175" s="64">
        <f xml:space="preserve"> Inputs!P$140</f>
        <v>0</v>
      </c>
      <c r="Q175" s="64">
        <f xml:space="preserve"> Inputs!Q$140</f>
        <v>0</v>
      </c>
      <c r="R175" s="64">
        <f xml:space="preserve"> Inputs!R$140</f>
        <v>0</v>
      </c>
      <c r="S175" s="64">
        <f xml:space="preserve"> Inputs!S$140</f>
        <v>0</v>
      </c>
      <c r="T175" s="64">
        <f xml:space="preserve"> Inputs!T$140</f>
        <v>0</v>
      </c>
    </row>
    <row r="176" spans="1:20" hidden="1" outlineLevel="1" x14ac:dyDescent="0.25">
      <c r="A176" s="14"/>
      <c r="B176" s="14"/>
      <c r="C176" s="21"/>
      <c r="D176" s="22"/>
      <c r="E176" s="17" t="str">
        <f xml:space="preserve"> Inputs!E$141</f>
        <v xml:space="preserve">K factors (last determined) (WWN) </v>
      </c>
      <c r="F176" s="64">
        <f xml:space="preserve"> Inputs!F$141</f>
        <v>0</v>
      </c>
      <c r="G176" s="64" t="str">
        <f xml:space="preserve"> Inputs!G$141</f>
        <v>Number</v>
      </c>
      <c r="H176" s="64">
        <f xml:space="preserve"> Inputs!H$141</f>
        <v>0</v>
      </c>
      <c r="I176" s="64">
        <f xml:space="preserve"> Inputs!I$141</f>
        <v>0</v>
      </c>
      <c r="J176" s="64">
        <f xml:space="preserve"> Inputs!J$141</f>
        <v>0</v>
      </c>
      <c r="K176" s="64">
        <f xml:space="preserve"> Inputs!K$141</f>
        <v>0</v>
      </c>
      <c r="L176" s="64">
        <f xml:space="preserve"> Inputs!L$141</f>
        <v>0</v>
      </c>
      <c r="M176" s="64">
        <f xml:space="preserve"> Inputs!M$141</f>
        <v>0</v>
      </c>
      <c r="N176" s="64">
        <f xml:space="preserve"> Inputs!N$141</f>
        <v>0</v>
      </c>
      <c r="O176" s="64">
        <f xml:space="preserve"> Inputs!O$141</f>
        <v>0</v>
      </c>
      <c r="P176" s="64">
        <f xml:space="preserve"> Inputs!P$141</f>
        <v>0</v>
      </c>
      <c r="Q176" s="64">
        <f xml:space="preserve"> Inputs!Q$141</f>
        <v>0</v>
      </c>
      <c r="R176" s="64">
        <f xml:space="preserve"> Inputs!R$141</f>
        <v>0</v>
      </c>
      <c r="S176" s="64">
        <f xml:space="preserve"> Inputs!S$141</f>
        <v>0</v>
      </c>
      <c r="T176" s="64">
        <f xml:space="preserve"> Inputs!T$141</f>
        <v>0</v>
      </c>
    </row>
    <row r="177" spans="1:20" hidden="1" outlineLevel="1" x14ac:dyDescent="0.25">
      <c r="A177" s="14"/>
      <c r="B177" s="14"/>
      <c r="C177" s="21"/>
      <c r="D177" s="22"/>
      <c r="E177" s="17" t="str">
        <f xml:space="preserve"> Inputs!E$142</f>
        <v xml:space="preserve">K factors (last determined) (ADDN1) </v>
      </c>
      <c r="F177" s="64">
        <f xml:space="preserve"> Inputs!F$142</f>
        <v>0</v>
      </c>
      <c r="G177" s="64" t="str">
        <f xml:space="preserve"> Inputs!G$142</f>
        <v>Number</v>
      </c>
      <c r="H177" s="64">
        <f xml:space="preserve"> Inputs!H$142</f>
        <v>0</v>
      </c>
      <c r="I177" s="64">
        <f xml:space="preserve"> Inputs!I$142</f>
        <v>0</v>
      </c>
      <c r="J177" s="64">
        <f xml:space="preserve"> Inputs!J$142</f>
        <v>0</v>
      </c>
      <c r="K177" s="64">
        <f xml:space="preserve"> Inputs!K$142</f>
        <v>0</v>
      </c>
      <c r="L177" s="64">
        <f xml:space="preserve"> Inputs!L$142</f>
        <v>0</v>
      </c>
      <c r="M177" s="64">
        <f xml:space="preserve"> Inputs!M$142</f>
        <v>0</v>
      </c>
      <c r="N177" s="64">
        <f xml:space="preserve"> Inputs!N$142</f>
        <v>0</v>
      </c>
      <c r="O177" s="64">
        <f xml:space="preserve"> Inputs!O$142</f>
        <v>0</v>
      </c>
      <c r="P177" s="64">
        <f xml:space="preserve"> Inputs!P$142</f>
        <v>0</v>
      </c>
      <c r="Q177" s="64">
        <f xml:space="preserve"> Inputs!Q$142</f>
        <v>0</v>
      </c>
      <c r="R177" s="64">
        <f xml:space="preserve"> Inputs!R$142</f>
        <v>0</v>
      </c>
      <c r="S177" s="64">
        <f xml:space="preserve"> Inputs!S$142</f>
        <v>0</v>
      </c>
      <c r="T177" s="64">
        <f xml:space="preserve"> Inputs!T$142</f>
        <v>0</v>
      </c>
    </row>
    <row r="178" spans="1:20" hidden="1" outlineLevel="1" x14ac:dyDescent="0.25">
      <c r="A178" s="14"/>
      <c r="B178" s="14"/>
      <c r="C178" s="21"/>
      <c r="D178" s="22"/>
      <c r="E178" s="17" t="str">
        <f xml:space="preserve"> Inputs!E$143</f>
        <v xml:space="preserve">K factors (last determined) (ADDN2) </v>
      </c>
      <c r="F178" s="64">
        <f xml:space="preserve"> Inputs!F$143</f>
        <v>0</v>
      </c>
      <c r="G178" s="64" t="str">
        <f xml:space="preserve"> Inputs!G$143</f>
        <v>Number</v>
      </c>
      <c r="H178" s="64">
        <f xml:space="preserve"> Inputs!H$143</f>
        <v>0</v>
      </c>
      <c r="I178" s="64">
        <f xml:space="preserve"> Inputs!I$143</f>
        <v>0</v>
      </c>
      <c r="J178" s="64">
        <f xml:space="preserve"> Inputs!J$143</f>
        <v>0</v>
      </c>
      <c r="K178" s="64">
        <f xml:space="preserve"> Inputs!K$143</f>
        <v>0</v>
      </c>
      <c r="L178" s="64">
        <f xml:space="preserve"> Inputs!L$143</f>
        <v>0</v>
      </c>
      <c r="M178" s="64">
        <f xml:space="preserve"> Inputs!M$143</f>
        <v>0</v>
      </c>
      <c r="N178" s="64">
        <f xml:space="preserve"> Inputs!N$143</f>
        <v>0</v>
      </c>
      <c r="O178" s="64">
        <f xml:space="preserve"> Inputs!O$143</f>
        <v>0</v>
      </c>
      <c r="P178" s="64">
        <f xml:space="preserve"> Inputs!P$143</f>
        <v>0</v>
      </c>
      <c r="Q178" s="64">
        <f xml:space="preserve"> Inputs!Q$143</f>
        <v>0</v>
      </c>
      <c r="R178" s="64">
        <f xml:space="preserve"> Inputs!R$143</f>
        <v>0</v>
      </c>
      <c r="S178" s="64">
        <f xml:space="preserve"> Inputs!S$143</f>
        <v>0</v>
      </c>
      <c r="T178" s="64">
        <f xml:space="preserve"> Inputs!T$143</f>
        <v>0</v>
      </c>
    </row>
    <row r="179" spans="1:20" hidden="1" outlineLevel="1" x14ac:dyDescent="0.25">
      <c r="E179" s="39" t="s">
        <v>117</v>
      </c>
      <c r="G179" s="39" t="s">
        <v>706</v>
      </c>
      <c r="J179" s="12">
        <f t="shared" ref="J179:T183" si="45" xml:space="preserve"> J174 / $F$173</f>
        <v>0</v>
      </c>
      <c r="K179" s="12">
        <f t="shared" si="45"/>
        <v>0</v>
      </c>
      <c r="L179" s="12">
        <f t="shared" si="45"/>
        <v>0</v>
      </c>
      <c r="M179" s="12">
        <f t="shared" si="45"/>
        <v>0</v>
      </c>
      <c r="N179" s="12">
        <f t="shared" si="45"/>
        <v>0</v>
      </c>
      <c r="O179" s="12">
        <f t="shared" si="45"/>
        <v>0</v>
      </c>
      <c r="P179" s="12">
        <f t="shared" si="45"/>
        <v>0</v>
      </c>
      <c r="Q179" s="12">
        <f t="shared" si="45"/>
        <v>0</v>
      </c>
      <c r="R179" s="12">
        <f t="shared" si="45"/>
        <v>0</v>
      </c>
      <c r="S179" s="12">
        <f t="shared" si="45"/>
        <v>0</v>
      </c>
      <c r="T179" s="12">
        <f t="shared" si="45"/>
        <v>0</v>
      </c>
    </row>
    <row r="180" spans="1:20" hidden="1" outlineLevel="1" x14ac:dyDescent="0.25">
      <c r="E180" s="39" t="s">
        <v>118</v>
      </c>
      <c r="G180" s="39" t="s">
        <v>706</v>
      </c>
      <c r="J180" s="12">
        <f t="shared" si="45"/>
        <v>0</v>
      </c>
      <c r="K180" s="12">
        <f t="shared" si="45"/>
        <v>0</v>
      </c>
      <c r="L180" s="12">
        <f t="shared" si="45"/>
        <v>0</v>
      </c>
      <c r="M180" s="12">
        <f t="shared" si="45"/>
        <v>0</v>
      </c>
      <c r="N180" s="12">
        <f t="shared" si="45"/>
        <v>0</v>
      </c>
      <c r="O180" s="12">
        <f t="shared" si="45"/>
        <v>0</v>
      </c>
      <c r="P180" s="12">
        <f t="shared" si="45"/>
        <v>0</v>
      </c>
      <c r="Q180" s="12">
        <f t="shared" si="45"/>
        <v>0</v>
      </c>
      <c r="R180" s="12">
        <f t="shared" si="45"/>
        <v>0</v>
      </c>
      <c r="S180" s="12">
        <f t="shared" si="45"/>
        <v>0</v>
      </c>
      <c r="T180" s="12">
        <f t="shared" si="45"/>
        <v>0</v>
      </c>
    </row>
    <row r="181" spans="1:20" hidden="1" outlineLevel="1" x14ac:dyDescent="0.25">
      <c r="E181" s="39" t="s">
        <v>1040</v>
      </c>
      <c r="G181" s="39" t="s">
        <v>706</v>
      </c>
      <c r="J181" s="12">
        <f t="shared" si="45"/>
        <v>0</v>
      </c>
      <c r="K181" s="12">
        <f t="shared" si="45"/>
        <v>0</v>
      </c>
      <c r="L181" s="12">
        <f t="shared" si="45"/>
        <v>0</v>
      </c>
      <c r="M181" s="12">
        <f t="shared" si="45"/>
        <v>0</v>
      </c>
      <c r="N181" s="12">
        <f t="shared" si="45"/>
        <v>0</v>
      </c>
      <c r="O181" s="12">
        <f t="shared" si="45"/>
        <v>0</v>
      </c>
      <c r="P181" s="12">
        <f t="shared" si="45"/>
        <v>0</v>
      </c>
      <c r="Q181" s="12">
        <f t="shared" si="45"/>
        <v>0</v>
      </c>
      <c r="R181" s="12">
        <f t="shared" si="45"/>
        <v>0</v>
      </c>
      <c r="S181" s="12">
        <f t="shared" si="45"/>
        <v>0</v>
      </c>
      <c r="T181" s="12">
        <f t="shared" si="45"/>
        <v>0</v>
      </c>
    </row>
    <row r="182" spans="1:20" hidden="1" outlineLevel="1" x14ac:dyDescent="0.25">
      <c r="E182" s="39" t="s">
        <v>197</v>
      </c>
      <c r="G182" s="39" t="s">
        <v>706</v>
      </c>
      <c r="J182" s="12">
        <f t="shared" si="45"/>
        <v>0</v>
      </c>
      <c r="K182" s="12">
        <f t="shared" si="45"/>
        <v>0</v>
      </c>
      <c r="L182" s="12">
        <f t="shared" si="45"/>
        <v>0</v>
      </c>
      <c r="M182" s="12">
        <f t="shared" si="45"/>
        <v>0</v>
      </c>
      <c r="N182" s="12">
        <f t="shared" si="45"/>
        <v>0</v>
      </c>
      <c r="O182" s="12">
        <f t="shared" si="45"/>
        <v>0</v>
      </c>
      <c r="P182" s="12">
        <f t="shared" si="45"/>
        <v>0</v>
      </c>
      <c r="Q182" s="12">
        <f t="shared" si="45"/>
        <v>0</v>
      </c>
      <c r="R182" s="12">
        <f t="shared" si="45"/>
        <v>0</v>
      </c>
      <c r="S182" s="12">
        <f t="shared" si="45"/>
        <v>0</v>
      </c>
      <c r="T182" s="12">
        <f t="shared" si="45"/>
        <v>0</v>
      </c>
    </row>
    <row r="183" spans="1:20" hidden="1" outlineLevel="1" x14ac:dyDescent="0.25">
      <c r="E183" s="39" t="s">
        <v>795</v>
      </c>
      <c r="G183" s="39" t="s">
        <v>706</v>
      </c>
      <c r="J183" s="12">
        <f t="shared" si="45"/>
        <v>0</v>
      </c>
      <c r="K183" s="12">
        <f t="shared" si="45"/>
        <v>0</v>
      </c>
      <c r="L183" s="12">
        <f t="shared" si="45"/>
        <v>0</v>
      </c>
      <c r="M183" s="12">
        <f t="shared" si="45"/>
        <v>0</v>
      </c>
      <c r="N183" s="12">
        <f t="shared" si="45"/>
        <v>0</v>
      </c>
      <c r="O183" s="12">
        <f t="shared" si="45"/>
        <v>0</v>
      </c>
      <c r="P183" s="12">
        <f t="shared" si="45"/>
        <v>0</v>
      </c>
      <c r="Q183" s="12">
        <f t="shared" si="45"/>
        <v>0</v>
      </c>
      <c r="R183" s="12">
        <f t="shared" si="45"/>
        <v>0</v>
      </c>
      <c r="S183" s="12">
        <f t="shared" si="45"/>
        <v>0</v>
      </c>
      <c r="T183" s="12">
        <f t="shared" si="45"/>
        <v>0</v>
      </c>
    </row>
    <row r="184" spans="1:20" hidden="1" outlineLevel="1" x14ac:dyDescent="0.25"/>
    <row r="185" spans="1:20" hidden="1" outlineLevel="1" x14ac:dyDescent="0.25"/>
    <row r="186" spans="1:20" hidden="1" outlineLevel="1" x14ac:dyDescent="0.25">
      <c r="B186" s="32" t="s">
        <v>1108</v>
      </c>
    </row>
    <row r="187" spans="1:20" hidden="1" outlineLevel="1" x14ac:dyDescent="0.25">
      <c r="A187" s="14"/>
      <c r="B187" s="14"/>
      <c r="C187" s="21"/>
      <c r="D187" s="22"/>
      <c r="E187" s="17" t="str">
        <f xml:space="preserve"> Inputs!E$145</f>
        <v xml:space="preserve">Allowed revenue starting point in FD - wholesale (WR) </v>
      </c>
      <c r="F187" s="10">
        <f xml:space="preserve"> Inputs!F$145</f>
        <v>0</v>
      </c>
      <c r="G187" s="17" t="str">
        <f xml:space="preserve"> Inputs!G$145</f>
        <v>£m (nominal)</v>
      </c>
    </row>
    <row r="188" spans="1:20" hidden="1" outlineLevel="1" x14ac:dyDescent="0.25">
      <c r="A188" s="14"/>
      <c r="B188" s="14"/>
      <c r="C188" s="21"/>
      <c r="D188" s="22"/>
      <c r="E188" s="17" t="str">
        <f xml:space="preserve"> Inputs!E$146</f>
        <v xml:space="preserve">Allowed revenue starting point in FD - wholesale (WN) </v>
      </c>
      <c r="F188" s="10">
        <f xml:space="preserve"> Inputs!F$146</f>
        <v>0</v>
      </c>
      <c r="G188" s="17" t="str">
        <f xml:space="preserve"> Inputs!G$146</f>
        <v>£m (nominal)</v>
      </c>
    </row>
    <row r="189" spans="1:20" hidden="1" outlineLevel="1" x14ac:dyDescent="0.25">
      <c r="A189" s="14"/>
      <c r="B189" s="14"/>
      <c r="C189" s="21"/>
      <c r="D189" s="22"/>
      <c r="E189" s="17" t="str">
        <f xml:space="preserve"> Inputs!E$147</f>
        <v xml:space="preserve">Allowed revenue starting point in FD - wholesale (WWN) </v>
      </c>
      <c r="F189" s="10">
        <f xml:space="preserve"> Inputs!F$147</f>
        <v>0</v>
      </c>
      <c r="G189" s="17" t="str">
        <f xml:space="preserve"> Inputs!G$147</f>
        <v>£m (nominal)</v>
      </c>
    </row>
    <row r="190" spans="1:20" hidden="1" outlineLevel="1" x14ac:dyDescent="0.25">
      <c r="A190" s="14"/>
      <c r="B190" s="14"/>
      <c r="C190" s="21"/>
      <c r="D190" s="22"/>
      <c r="E190" s="17" t="str">
        <f xml:space="preserve"> Inputs!E$148</f>
        <v xml:space="preserve">Allowed revenue starting point in FD - wholesale (ADDN1) </v>
      </c>
      <c r="F190" s="10">
        <f xml:space="preserve"> Inputs!F$148</f>
        <v>0</v>
      </c>
      <c r="G190" s="17" t="str">
        <f xml:space="preserve"> Inputs!G$148</f>
        <v>£m (nominal)</v>
      </c>
    </row>
    <row r="191" spans="1:20" hidden="1" outlineLevel="1" x14ac:dyDescent="0.25">
      <c r="A191" s="14"/>
      <c r="B191" s="14"/>
      <c r="C191" s="21"/>
      <c r="D191" s="22"/>
      <c r="E191" s="17" t="str">
        <f xml:space="preserve"> Inputs!E$149</f>
        <v xml:space="preserve">Allowed revenue starting point in FD - wholesale (ADDN2) </v>
      </c>
      <c r="F191" s="10">
        <f xml:space="preserve"> Inputs!F$149</f>
        <v>0</v>
      </c>
      <c r="G191" s="17" t="str">
        <f xml:space="preserve"> Inputs!G$149</f>
        <v>£m (nominal)</v>
      </c>
    </row>
    <row r="192" spans="1:20" hidden="1" outlineLevel="1" x14ac:dyDescent="0.25">
      <c r="E192" s="39" t="str">
        <f t="shared" ref="E192:T192" si="46" xml:space="preserve"> E$179</f>
        <v xml:space="preserve">K factors (last determined) as % (WR) </v>
      </c>
      <c r="F192" s="12">
        <f t="shared" si="46"/>
        <v>0</v>
      </c>
      <c r="G192" s="12" t="str">
        <f t="shared" si="46"/>
        <v>%</v>
      </c>
      <c r="H192" s="12">
        <f t="shared" si="46"/>
        <v>0</v>
      </c>
      <c r="I192" s="12">
        <f t="shared" si="46"/>
        <v>0</v>
      </c>
      <c r="J192" s="12">
        <f t="shared" si="46"/>
        <v>0</v>
      </c>
      <c r="K192" s="12">
        <f t="shared" si="46"/>
        <v>0</v>
      </c>
      <c r="L192" s="12">
        <f t="shared" si="46"/>
        <v>0</v>
      </c>
      <c r="M192" s="12">
        <f t="shared" si="46"/>
        <v>0</v>
      </c>
      <c r="N192" s="12">
        <f t="shared" si="46"/>
        <v>0</v>
      </c>
      <c r="O192" s="12">
        <f t="shared" si="46"/>
        <v>0</v>
      </c>
      <c r="P192" s="12">
        <f t="shared" si="46"/>
        <v>0</v>
      </c>
      <c r="Q192" s="12">
        <f t="shared" si="46"/>
        <v>0</v>
      </c>
      <c r="R192" s="12">
        <f t="shared" si="46"/>
        <v>0</v>
      </c>
      <c r="S192" s="12">
        <f t="shared" si="46"/>
        <v>0</v>
      </c>
      <c r="T192" s="12">
        <f t="shared" si="46"/>
        <v>0</v>
      </c>
    </row>
    <row r="193" spans="1:20" hidden="1" outlineLevel="1" x14ac:dyDescent="0.25">
      <c r="E193" s="39" t="str">
        <f t="shared" ref="E193:T193" si="47" xml:space="preserve"> E$180</f>
        <v xml:space="preserve">K factors (last determined) as % (WN) </v>
      </c>
      <c r="F193" s="12">
        <f t="shared" si="47"/>
        <v>0</v>
      </c>
      <c r="G193" s="12" t="str">
        <f t="shared" si="47"/>
        <v>%</v>
      </c>
      <c r="H193" s="12">
        <f t="shared" si="47"/>
        <v>0</v>
      </c>
      <c r="I193" s="12">
        <f t="shared" si="47"/>
        <v>0</v>
      </c>
      <c r="J193" s="12">
        <f t="shared" si="47"/>
        <v>0</v>
      </c>
      <c r="K193" s="12">
        <f t="shared" si="47"/>
        <v>0</v>
      </c>
      <c r="L193" s="12">
        <f t="shared" si="47"/>
        <v>0</v>
      </c>
      <c r="M193" s="12">
        <f t="shared" si="47"/>
        <v>0</v>
      </c>
      <c r="N193" s="12">
        <f t="shared" si="47"/>
        <v>0</v>
      </c>
      <c r="O193" s="12">
        <f t="shared" si="47"/>
        <v>0</v>
      </c>
      <c r="P193" s="12">
        <f t="shared" si="47"/>
        <v>0</v>
      </c>
      <c r="Q193" s="12">
        <f t="shared" si="47"/>
        <v>0</v>
      </c>
      <c r="R193" s="12">
        <f t="shared" si="47"/>
        <v>0</v>
      </c>
      <c r="S193" s="12">
        <f t="shared" si="47"/>
        <v>0</v>
      </c>
      <c r="T193" s="12">
        <f t="shared" si="47"/>
        <v>0</v>
      </c>
    </row>
    <row r="194" spans="1:20" hidden="1" outlineLevel="1" x14ac:dyDescent="0.25">
      <c r="E194" s="39" t="str">
        <f t="shared" ref="E194:T194" si="48" xml:space="preserve"> E$181</f>
        <v xml:space="preserve">K factors (last determined) as % (WWN) </v>
      </c>
      <c r="F194" s="12">
        <f t="shared" si="48"/>
        <v>0</v>
      </c>
      <c r="G194" s="12" t="str">
        <f t="shared" si="48"/>
        <v>%</v>
      </c>
      <c r="H194" s="12">
        <f t="shared" si="48"/>
        <v>0</v>
      </c>
      <c r="I194" s="12">
        <f t="shared" si="48"/>
        <v>0</v>
      </c>
      <c r="J194" s="12">
        <f t="shared" si="48"/>
        <v>0</v>
      </c>
      <c r="K194" s="12">
        <f t="shared" si="48"/>
        <v>0</v>
      </c>
      <c r="L194" s="12">
        <f t="shared" si="48"/>
        <v>0</v>
      </c>
      <c r="M194" s="12">
        <f t="shared" si="48"/>
        <v>0</v>
      </c>
      <c r="N194" s="12">
        <f t="shared" si="48"/>
        <v>0</v>
      </c>
      <c r="O194" s="12">
        <f t="shared" si="48"/>
        <v>0</v>
      </c>
      <c r="P194" s="12">
        <f t="shared" si="48"/>
        <v>0</v>
      </c>
      <c r="Q194" s="12">
        <f t="shared" si="48"/>
        <v>0</v>
      </c>
      <c r="R194" s="12">
        <f t="shared" si="48"/>
        <v>0</v>
      </c>
      <c r="S194" s="12">
        <f t="shared" si="48"/>
        <v>0</v>
      </c>
      <c r="T194" s="12">
        <f t="shared" si="48"/>
        <v>0</v>
      </c>
    </row>
    <row r="195" spans="1:20" hidden="1" outlineLevel="1" x14ac:dyDescent="0.25">
      <c r="E195" s="39" t="str">
        <f t="shared" ref="E195:T195" si="49" xml:space="preserve"> E$182</f>
        <v xml:space="preserve">K factors (last determined) as % (ADDN1) </v>
      </c>
      <c r="F195" s="12">
        <f t="shared" si="49"/>
        <v>0</v>
      </c>
      <c r="G195" s="12" t="str">
        <f t="shared" si="49"/>
        <v>%</v>
      </c>
      <c r="H195" s="12">
        <f t="shared" si="49"/>
        <v>0</v>
      </c>
      <c r="I195" s="12">
        <f t="shared" si="49"/>
        <v>0</v>
      </c>
      <c r="J195" s="12">
        <f t="shared" si="49"/>
        <v>0</v>
      </c>
      <c r="K195" s="12">
        <f t="shared" si="49"/>
        <v>0</v>
      </c>
      <c r="L195" s="12">
        <f t="shared" si="49"/>
        <v>0</v>
      </c>
      <c r="M195" s="12">
        <f t="shared" si="49"/>
        <v>0</v>
      </c>
      <c r="N195" s="12">
        <f t="shared" si="49"/>
        <v>0</v>
      </c>
      <c r="O195" s="12">
        <f t="shared" si="49"/>
        <v>0</v>
      </c>
      <c r="P195" s="12">
        <f t="shared" si="49"/>
        <v>0</v>
      </c>
      <c r="Q195" s="12">
        <f t="shared" si="49"/>
        <v>0</v>
      </c>
      <c r="R195" s="12">
        <f t="shared" si="49"/>
        <v>0</v>
      </c>
      <c r="S195" s="12">
        <f t="shared" si="49"/>
        <v>0</v>
      </c>
      <c r="T195" s="12">
        <f t="shared" si="49"/>
        <v>0</v>
      </c>
    </row>
    <row r="196" spans="1:20" hidden="1" outlineLevel="1" x14ac:dyDescent="0.25">
      <c r="E196" s="39" t="str">
        <f t="shared" ref="E196:T196" si="50" xml:space="preserve"> E$183</f>
        <v xml:space="preserve">K factors (last determined) as % (ADDN2) </v>
      </c>
      <c r="F196" s="12">
        <f t="shared" si="50"/>
        <v>0</v>
      </c>
      <c r="G196" s="12" t="str">
        <f t="shared" si="50"/>
        <v>%</v>
      </c>
      <c r="H196" s="12">
        <f t="shared" si="50"/>
        <v>0</v>
      </c>
      <c r="I196" s="12">
        <f t="shared" si="50"/>
        <v>0</v>
      </c>
      <c r="J196" s="12">
        <f t="shared" si="50"/>
        <v>0</v>
      </c>
      <c r="K196" s="12">
        <f t="shared" si="50"/>
        <v>0</v>
      </c>
      <c r="L196" s="12">
        <f t="shared" si="50"/>
        <v>0</v>
      </c>
      <c r="M196" s="12">
        <f t="shared" si="50"/>
        <v>0</v>
      </c>
      <c r="N196" s="12">
        <f t="shared" si="50"/>
        <v>0</v>
      </c>
      <c r="O196" s="12">
        <f t="shared" si="50"/>
        <v>0</v>
      </c>
      <c r="P196" s="12">
        <f t="shared" si="50"/>
        <v>0</v>
      </c>
      <c r="Q196" s="12">
        <f t="shared" si="50"/>
        <v>0</v>
      </c>
      <c r="R196" s="12">
        <f t="shared" si="50"/>
        <v>0</v>
      </c>
      <c r="S196" s="12">
        <f t="shared" si="50"/>
        <v>0</v>
      </c>
      <c r="T196" s="12">
        <f t="shared" si="50"/>
        <v>0</v>
      </c>
    </row>
    <row r="197" spans="1:20" hidden="1" outlineLevel="1" x14ac:dyDescent="0.25">
      <c r="A197" s="14"/>
      <c r="B197" s="14"/>
      <c r="C197" s="21"/>
      <c r="D197" s="22"/>
      <c r="E197" s="17" t="str">
        <f xml:space="preserve"> Index!E$22</f>
        <v>November CPIH annual inflation figures</v>
      </c>
      <c r="F197" s="13">
        <f xml:space="preserve"> Index!F$22</f>
        <v>0</v>
      </c>
      <c r="G197" s="13" t="str">
        <f xml:space="preserve"> Index!G$22</f>
        <v>%</v>
      </c>
      <c r="H197" s="13">
        <f xml:space="preserve"> Index!H$22</f>
        <v>0</v>
      </c>
      <c r="I197" s="13">
        <f xml:space="preserve"> Index!I$22</f>
        <v>0</v>
      </c>
      <c r="J197" s="13">
        <f xml:space="preserve"> Index!J$22</f>
        <v>0</v>
      </c>
      <c r="K197" s="13">
        <f xml:space="preserve"> Index!K$22</f>
        <v>0</v>
      </c>
      <c r="L197" s="13">
        <f xml:space="preserve"> Index!L$22</f>
        <v>4.5829514207149424E-2</v>
      </c>
      <c r="M197" s="13">
        <f xml:space="preserve"> Index!M$22</f>
        <v>9.3777388255915861E-2</v>
      </c>
      <c r="N197" s="13">
        <f xml:space="preserve"> Index!N$22</f>
        <v>4.1666666666666741E-2</v>
      </c>
      <c r="O197" s="13">
        <f xml:space="preserve"> Index!O$22</f>
        <v>3.5384615384615348E-2</v>
      </c>
      <c r="P197" s="13">
        <f xml:space="preserve"> Index!P$22</f>
        <v>3.8000000000000034E-2</v>
      </c>
      <c r="Q197" s="13">
        <f xml:space="preserve"> Index!Q$22</f>
        <v>0</v>
      </c>
      <c r="R197" s="13">
        <f xml:space="preserve"> Index!R$22</f>
        <v>0</v>
      </c>
      <c r="S197" s="13">
        <f xml:space="preserve"> Index!S$22</f>
        <v>0</v>
      </c>
      <c r="T197" s="13">
        <f xml:space="preserve"> Index!T$22</f>
        <v>0</v>
      </c>
    </row>
    <row r="198" spans="1:20" hidden="1" outlineLevel="1" x14ac:dyDescent="0.25">
      <c r="A198" s="14"/>
      <c r="B198" s="14"/>
      <c r="C198" s="21"/>
      <c r="D198" s="22"/>
      <c r="E198" s="17" t="str">
        <f xml:space="preserve"> Time!E$78</f>
        <v>1st Forecast Period Flag</v>
      </c>
      <c r="F198" s="8">
        <f xml:space="preserve"> Time!F$78</f>
        <v>0</v>
      </c>
      <c r="G198" s="8" t="str">
        <f xml:space="preserve"> Time!G$78</f>
        <v>flag</v>
      </c>
      <c r="H198" s="8">
        <f xml:space="preserve"> Time!H$78</f>
        <v>1</v>
      </c>
      <c r="I198" s="8">
        <f xml:space="preserve"> Time!I$78</f>
        <v>0</v>
      </c>
      <c r="J198" s="8">
        <f xml:space="preserve"> Time!J$78</f>
        <v>0</v>
      </c>
      <c r="K198" s="8">
        <f xml:space="preserve"> Time!K$78</f>
        <v>0</v>
      </c>
      <c r="L198" s="8">
        <f xml:space="preserve"> Time!L$78</f>
        <v>0</v>
      </c>
      <c r="M198" s="8">
        <f xml:space="preserve"> Time!M$78</f>
        <v>0</v>
      </c>
      <c r="N198" s="8">
        <f xml:space="preserve"> Time!N$78</f>
        <v>0</v>
      </c>
      <c r="O198" s="8">
        <f xml:space="preserve"> Time!O$78</f>
        <v>1</v>
      </c>
      <c r="P198" s="8">
        <f xml:space="preserve"> Time!P$78</f>
        <v>0</v>
      </c>
      <c r="Q198" s="8">
        <f xml:space="preserve"> Time!Q$78</f>
        <v>0</v>
      </c>
      <c r="R198" s="8">
        <f xml:space="preserve"> Time!R$78</f>
        <v>0</v>
      </c>
      <c r="S198" s="8">
        <f xml:space="preserve"> Time!S$78</f>
        <v>0</v>
      </c>
      <c r="T198" s="8">
        <f xml:space="preserve"> Time!T$78</f>
        <v>0</v>
      </c>
    </row>
    <row r="199" spans="1:20" hidden="1" outlineLevel="1" x14ac:dyDescent="0.25">
      <c r="A199" s="31"/>
      <c r="B199" s="31"/>
      <c r="C199" s="52"/>
      <c r="D199" s="53"/>
      <c r="E199" s="20" t="s">
        <v>646</v>
      </c>
      <c r="F199" s="20"/>
      <c r="G199" s="20" t="s">
        <v>707</v>
      </c>
      <c r="H199" s="15">
        <f t="shared" ref="H199:H203" si="51" xml:space="preserve"> SUM( J199:T199 )</f>
        <v>0</v>
      </c>
      <c r="I199" s="20"/>
      <c r="J199" s="15">
        <f t="shared" ref="J199:T203" si="52" xml:space="preserve"> IF( J$198 = 1, $F187 * ( 1 + J$197 + J192 ), I199 * ( 1 + J$197 + J192 ) )</f>
        <v>0</v>
      </c>
      <c r="K199" s="15">
        <f t="shared" si="52"/>
        <v>0</v>
      </c>
      <c r="L199" s="15">
        <f t="shared" si="52"/>
        <v>0</v>
      </c>
      <c r="M199" s="15">
        <f t="shared" si="52"/>
        <v>0</v>
      </c>
      <c r="N199" s="15">
        <f t="shared" si="52"/>
        <v>0</v>
      </c>
      <c r="O199" s="15">
        <f t="shared" si="52"/>
        <v>0</v>
      </c>
      <c r="P199" s="15">
        <f t="shared" si="52"/>
        <v>0</v>
      </c>
      <c r="Q199" s="15">
        <f xml:space="preserve"> IF( Q$198 = 1, $F187 * ( 1 + Q$197 + Q192 ), P199 * ( 1 + Q$197 + Q192 ) )</f>
        <v>0</v>
      </c>
      <c r="R199" s="15">
        <f t="shared" si="52"/>
        <v>0</v>
      </c>
      <c r="S199" s="15">
        <f t="shared" si="52"/>
        <v>0</v>
      </c>
      <c r="T199" s="15">
        <f t="shared" si="52"/>
        <v>0</v>
      </c>
    </row>
    <row r="200" spans="1:20" hidden="1" outlineLevel="1" x14ac:dyDescent="0.25">
      <c r="A200" s="31"/>
      <c r="B200" s="31"/>
      <c r="C200" s="52"/>
      <c r="D200" s="53"/>
      <c r="E200" s="20" t="s">
        <v>647</v>
      </c>
      <c r="F200" s="20"/>
      <c r="G200" s="20" t="s">
        <v>707</v>
      </c>
      <c r="H200" s="15">
        <f t="shared" si="51"/>
        <v>0</v>
      </c>
      <c r="I200" s="20"/>
      <c r="J200" s="15">
        <f t="shared" si="52"/>
        <v>0</v>
      </c>
      <c r="K200" s="15">
        <f t="shared" si="52"/>
        <v>0</v>
      </c>
      <c r="L200" s="15">
        <f t="shared" si="52"/>
        <v>0</v>
      </c>
      <c r="M200" s="15">
        <f t="shared" si="52"/>
        <v>0</v>
      </c>
      <c r="N200" s="15">
        <f t="shared" si="52"/>
        <v>0</v>
      </c>
      <c r="O200" s="15">
        <f t="shared" si="52"/>
        <v>0</v>
      </c>
      <c r="P200" s="15">
        <f t="shared" si="52"/>
        <v>0</v>
      </c>
      <c r="Q200" s="15">
        <f t="shared" si="52"/>
        <v>0</v>
      </c>
      <c r="R200" s="15">
        <f t="shared" si="52"/>
        <v>0</v>
      </c>
      <c r="S200" s="15">
        <f t="shared" si="52"/>
        <v>0</v>
      </c>
      <c r="T200" s="15">
        <f t="shared" si="52"/>
        <v>0</v>
      </c>
    </row>
    <row r="201" spans="1:20" hidden="1" outlineLevel="1" x14ac:dyDescent="0.25">
      <c r="A201" s="31"/>
      <c r="B201" s="31"/>
      <c r="C201" s="52"/>
      <c r="D201" s="53"/>
      <c r="E201" s="20" t="s">
        <v>564</v>
      </c>
      <c r="F201" s="20"/>
      <c r="G201" s="20" t="s">
        <v>707</v>
      </c>
      <c r="H201" s="15">
        <f t="shared" si="51"/>
        <v>0</v>
      </c>
      <c r="I201" s="20"/>
      <c r="J201" s="15">
        <f t="shared" si="52"/>
        <v>0</v>
      </c>
      <c r="K201" s="15">
        <f t="shared" si="52"/>
        <v>0</v>
      </c>
      <c r="L201" s="15">
        <f t="shared" si="52"/>
        <v>0</v>
      </c>
      <c r="M201" s="15">
        <f t="shared" si="52"/>
        <v>0</v>
      </c>
      <c r="N201" s="15">
        <f t="shared" si="52"/>
        <v>0</v>
      </c>
      <c r="O201" s="15">
        <f t="shared" si="52"/>
        <v>0</v>
      </c>
      <c r="P201" s="15">
        <f t="shared" si="52"/>
        <v>0</v>
      </c>
      <c r="Q201" s="15">
        <f t="shared" si="52"/>
        <v>0</v>
      </c>
      <c r="R201" s="15">
        <f t="shared" si="52"/>
        <v>0</v>
      </c>
      <c r="S201" s="15">
        <f t="shared" si="52"/>
        <v>0</v>
      </c>
      <c r="T201" s="15">
        <f t="shared" si="52"/>
        <v>0</v>
      </c>
    </row>
    <row r="202" spans="1:20" hidden="1" outlineLevel="1" x14ac:dyDescent="0.25">
      <c r="A202" s="31"/>
      <c r="B202" s="31"/>
      <c r="C202" s="52"/>
      <c r="D202" s="53"/>
      <c r="E202" s="20" t="s">
        <v>966</v>
      </c>
      <c r="F202" s="20"/>
      <c r="G202" s="20" t="s">
        <v>707</v>
      </c>
      <c r="H202" s="15">
        <f t="shared" si="51"/>
        <v>0</v>
      </c>
      <c r="I202" s="20"/>
      <c r="J202" s="15">
        <f t="shared" si="52"/>
        <v>0</v>
      </c>
      <c r="K202" s="15">
        <f t="shared" si="52"/>
        <v>0</v>
      </c>
      <c r="L202" s="15">
        <f t="shared" si="52"/>
        <v>0</v>
      </c>
      <c r="M202" s="15">
        <f t="shared" si="52"/>
        <v>0</v>
      </c>
      <c r="N202" s="15">
        <f t="shared" si="52"/>
        <v>0</v>
      </c>
      <c r="O202" s="15">
        <f t="shared" si="52"/>
        <v>0</v>
      </c>
      <c r="P202" s="15">
        <f t="shared" si="52"/>
        <v>0</v>
      </c>
      <c r="Q202" s="15">
        <f t="shared" si="52"/>
        <v>0</v>
      </c>
      <c r="R202" s="15">
        <f t="shared" si="52"/>
        <v>0</v>
      </c>
      <c r="S202" s="15">
        <f t="shared" si="52"/>
        <v>0</v>
      </c>
      <c r="T202" s="15">
        <f t="shared" si="52"/>
        <v>0</v>
      </c>
    </row>
    <row r="203" spans="1:20" hidden="1" outlineLevel="1" x14ac:dyDescent="0.25">
      <c r="A203" s="31"/>
      <c r="B203" s="31"/>
      <c r="C203" s="52"/>
      <c r="D203" s="53"/>
      <c r="E203" s="20" t="s">
        <v>350</v>
      </c>
      <c r="F203" s="20"/>
      <c r="G203" s="20" t="s">
        <v>707</v>
      </c>
      <c r="H203" s="15">
        <f t="shared" si="51"/>
        <v>0</v>
      </c>
      <c r="I203" s="20"/>
      <c r="J203" s="15">
        <f t="shared" si="52"/>
        <v>0</v>
      </c>
      <c r="K203" s="15">
        <f t="shared" si="52"/>
        <v>0</v>
      </c>
      <c r="L203" s="15">
        <f t="shared" si="52"/>
        <v>0</v>
      </c>
      <c r="M203" s="15">
        <f t="shared" si="52"/>
        <v>0</v>
      </c>
      <c r="N203" s="15">
        <f t="shared" si="52"/>
        <v>0</v>
      </c>
      <c r="O203" s="15">
        <f t="shared" si="52"/>
        <v>0</v>
      </c>
      <c r="P203" s="15">
        <f t="shared" si="52"/>
        <v>0</v>
      </c>
      <c r="Q203" s="15">
        <f t="shared" si="52"/>
        <v>0</v>
      </c>
      <c r="R203" s="15">
        <f t="shared" si="52"/>
        <v>0</v>
      </c>
      <c r="S203" s="15">
        <f t="shared" si="52"/>
        <v>0</v>
      </c>
      <c r="T203" s="15">
        <f t="shared" si="52"/>
        <v>0</v>
      </c>
    </row>
    <row r="204" spans="1:20" hidden="1" outlineLevel="1" x14ac:dyDescent="0.25"/>
    <row r="205" spans="1:20" hidden="1" outlineLevel="1" x14ac:dyDescent="0.25"/>
    <row r="206" spans="1:20" hidden="1" outlineLevel="1" x14ac:dyDescent="0.25">
      <c r="B206" s="32" t="s">
        <v>784</v>
      </c>
    </row>
    <row r="207" spans="1:20" hidden="1" outlineLevel="1" x14ac:dyDescent="0.25">
      <c r="A207" s="14"/>
      <c r="B207" s="14"/>
      <c r="C207" s="21"/>
      <c r="D207" s="22"/>
      <c r="E207" s="17" t="str">
        <f xml:space="preserve"> 'Tax adjustment'!E$104</f>
        <v xml:space="preserve">Payments after abatements and deferrals and other bespoke adjustments this year - wholesale (WR) </v>
      </c>
      <c r="F207" s="10">
        <f xml:space="preserve"> 'Tax adjustment'!F$104</f>
        <v>0</v>
      </c>
      <c r="G207" s="10" t="str">
        <f xml:space="preserve"> 'Tax adjustment'!G$104</f>
        <v>£m (2022-23 FYA CPIH prices)</v>
      </c>
      <c r="H207" s="10">
        <f xml:space="preserve"> 'Tax adjustment'!H$104</f>
        <v>0</v>
      </c>
      <c r="I207" s="10">
        <f xml:space="preserve"> 'Tax adjustment'!I$104</f>
        <v>0</v>
      </c>
      <c r="J207" s="10">
        <f xml:space="preserve"> 'Tax adjustment'!J$104</f>
        <v>0</v>
      </c>
      <c r="K207" s="10">
        <f xml:space="preserve"> 'Tax adjustment'!K$104</f>
        <v>0</v>
      </c>
      <c r="L207" s="10">
        <f xml:space="preserve"> 'Tax adjustment'!L$104</f>
        <v>0</v>
      </c>
      <c r="M207" s="10">
        <f xml:space="preserve"> 'Tax adjustment'!M$104</f>
        <v>0</v>
      </c>
      <c r="N207" s="10">
        <f xml:space="preserve"> 'Tax adjustment'!N$104</f>
        <v>0</v>
      </c>
      <c r="O207" s="10">
        <f xml:space="preserve"> 'Tax adjustment'!O$104</f>
        <v>0</v>
      </c>
      <c r="P207" s="10">
        <f xml:space="preserve"> 'Tax adjustment'!P$104</f>
        <v>0</v>
      </c>
      <c r="Q207" s="10">
        <f xml:space="preserve"> 'Tax adjustment'!Q$104</f>
        <v>0</v>
      </c>
      <c r="R207" s="10">
        <f xml:space="preserve"> 'Tax adjustment'!R$104</f>
        <v>0</v>
      </c>
      <c r="S207" s="10">
        <f xml:space="preserve"> 'Tax adjustment'!S$104</f>
        <v>0</v>
      </c>
      <c r="T207" s="10">
        <f xml:space="preserve"> 'Tax adjustment'!T$104</f>
        <v>0</v>
      </c>
    </row>
    <row r="208" spans="1:20" hidden="1" outlineLevel="1" x14ac:dyDescent="0.25">
      <c r="A208" s="14"/>
      <c r="B208" s="14"/>
      <c r="C208" s="21"/>
      <c r="D208" s="22"/>
      <c r="E208" s="17" t="str">
        <f xml:space="preserve"> 'Tax adjustment'!E$105</f>
        <v xml:space="preserve">Payments after abatements and deferrals and other bespoke adjustments this year - wholesale (WN) </v>
      </c>
      <c r="F208" s="10">
        <f xml:space="preserve"> 'Tax adjustment'!F$105</f>
        <v>0</v>
      </c>
      <c r="G208" s="10" t="str">
        <f xml:space="preserve"> 'Tax adjustment'!G$105</f>
        <v>£m (2022-23 FYA CPIH prices)</v>
      </c>
      <c r="H208" s="10">
        <f xml:space="preserve"> 'Tax adjustment'!H$105</f>
        <v>0</v>
      </c>
      <c r="I208" s="10">
        <f xml:space="preserve"> 'Tax adjustment'!I$105</f>
        <v>0</v>
      </c>
      <c r="J208" s="10">
        <f xml:space="preserve"> 'Tax adjustment'!J$105</f>
        <v>0</v>
      </c>
      <c r="K208" s="10">
        <f xml:space="preserve"> 'Tax adjustment'!K$105</f>
        <v>0</v>
      </c>
      <c r="L208" s="10">
        <f xml:space="preserve"> 'Tax adjustment'!L$105</f>
        <v>0</v>
      </c>
      <c r="M208" s="10">
        <f xml:space="preserve"> 'Tax adjustment'!M$105</f>
        <v>0</v>
      </c>
      <c r="N208" s="10">
        <f xml:space="preserve"> 'Tax adjustment'!N$105</f>
        <v>0</v>
      </c>
      <c r="O208" s="10">
        <f xml:space="preserve"> 'Tax adjustment'!O$105</f>
        <v>0</v>
      </c>
      <c r="P208" s="10">
        <f xml:space="preserve"> 'Tax adjustment'!P$105</f>
        <v>0</v>
      </c>
      <c r="Q208" s="10">
        <f xml:space="preserve"> 'Tax adjustment'!Q$105</f>
        <v>0</v>
      </c>
      <c r="R208" s="10">
        <f xml:space="preserve"> 'Tax adjustment'!R$105</f>
        <v>0</v>
      </c>
      <c r="S208" s="10">
        <f xml:space="preserve"> 'Tax adjustment'!S$105</f>
        <v>0</v>
      </c>
      <c r="T208" s="10">
        <f xml:space="preserve"> 'Tax adjustment'!T$105</f>
        <v>0</v>
      </c>
    </row>
    <row r="209" spans="1:20" hidden="1" outlineLevel="1" x14ac:dyDescent="0.25">
      <c r="A209" s="14"/>
      <c r="B209" s="14"/>
      <c r="C209" s="21"/>
      <c r="D209" s="22"/>
      <c r="E209" s="17" t="str">
        <f xml:space="preserve"> 'Tax adjustment'!E$106</f>
        <v xml:space="preserve">Payments after abatements and deferrals and other bespoke adjustments this year - wholesale (WWN) </v>
      </c>
      <c r="F209" s="10">
        <f xml:space="preserve"> 'Tax adjustment'!F$106</f>
        <v>0</v>
      </c>
      <c r="G209" s="10" t="str">
        <f xml:space="preserve"> 'Tax adjustment'!G$106</f>
        <v>£m (2022-23 FYA CPIH prices)</v>
      </c>
      <c r="H209" s="10">
        <f xml:space="preserve"> 'Tax adjustment'!H$106</f>
        <v>0</v>
      </c>
      <c r="I209" s="10">
        <f xml:space="preserve"> 'Tax adjustment'!I$106</f>
        <v>0</v>
      </c>
      <c r="J209" s="10">
        <f xml:space="preserve"> 'Tax adjustment'!J$106</f>
        <v>0</v>
      </c>
      <c r="K209" s="10">
        <f xml:space="preserve"> 'Tax adjustment'!K$106</f>
        <v>0</v>
      </c>
      <c r="L209" s="10">
        <f xml:space="preserve"> 'Tax adjustment'!L$106</f>
        <v>0</v>
      </c>
      <c r="M209" s="10">
        <f xml:space="preserve"> 'Tax adjustment'!M$106</f>
        <v>0</v>
      </c>
      <c r="N209" s="10">
        <f xml:space="preserve"> 'Tax adjustment'!N$106</f>
        <v>0</v>
      </c>
      <c r="O209" s="10">
        <f xml:space="preserve"> 'Tax adjustment'!O$106</f>
        <v>0</v>
      </c>
      <c r="P209" s="10">
        <f xml:space="preserve"> 'Tax adjustment'!P$106</f>
        <v>0</v>
      </c>
      <c r="Q209" s="10">
        <f xml:space="preserve"> 'Tax adjustment'!Q$106</f>
        <v>0</v>
      </c>
      <c r="R209" s="10">
        <f xml:space="preserve"> 'Tax adjustment'!R$106</f>
        <v>0</v>
      </c>
      <c r="S209" s="10">
        <f xml:space="preserve"> 'Tax adjustment'!S$106</f>
        <v>0</v>
      </c>
      <c r="T209" s="10">
        <f xml:space="preserve"> 'Tax adjustment'!T$106</f>
        <v>0</v>
      </c>
    </row>
    <row r="210" spans="1:20" hidden="1" outlineLevel="1" x14ac:dyDescent="0.25">
      <c r="A210" s="14"/>
      <c r="B210" s="14"/>
      <c r="C210" s="21"/>
      <c r="D210" s="22"/>
      <c r="E210" s="17" t="str">
        <f xml:space="preserve"> 'Tax adjustment'!E$107</f>
        <v xml:space="preserve">Payments after abatements and deferrals and other bespoke adjustments this year - wholesale (ADDN1) </v>
      </c>
      <c r="F210" s="10">
        <f xml:space="preserve"> 'Tax adjustment'!F$107</f>
        <v>0</v>
      </c>
      <c r="G210" s="10" t="str">
        <f xml:space="preserve"> 'Tax adjustment'!G$107</f>
        <v>£m (2022-23 FYA CPIH prices)</v>
      </c>
      <c r="H210" s="10">
        <f xml:space="preserve"> 'Tax adjustment'!H$107</f>
        <v>0</v>
      </c>
      <c r="I210" s="10">
        <f xml:space="preserve"> 'Tax adjustment'!I$107</f>
        <v>0</v>
      </c>
      <c r="J210" s="10">
        <f xml:space="preserve"> 'Tax adjustment'!J$107</f>
        <v>0</v>
      </c>
      <c r="K210" s="10">
        <f xml:space="preserve"> 'Tax adjustment'!K$107</f>
        <v>0</v>
      </c>
      <c r="L210" s="10">
        <f xml:space="preserve"> 'Tax adjustment'!L$107</f>
        <v>0</v>
      </c>
      <c r="M210" s="10">
        <f xml:space="preserve"> 'Tax adjustment'!M$107</f>
        <v>0</v>
      </c>
      <c r="N210" s="10">
        <f xml:space="preserve"> 'Tax adjustment'!N$107</f>
        <v>0</v>
      </c>
      <c r="O210" s="10">
        <f xml:space="preserve"> 'Tax adjustment'!O$107</f>
        <v>0</v>
      </c>
      <c r="P210" s="10">
        <f xml:space="preserve"> 'Tax adjustment'!P$107</f>
        <v>0</v>
      </c>
      <c r="Q210" s="10">
        <f xml:space="preserve"> 'Tax adjustment'!Q$107</f>
        <v>0</v>
      </c>
      <c r="R210" s="10">
        <f xml:space="preserve"> 'Tax adjustment'!R$107</f>
        <v>0</v>
      </c>
      <c r="S210" s="10">
        <f xml:space="preserve"> 'Tax adjustment'!S$107</f>
        <v>0</v>
      </c>
      <c r="T210" s="10">
        <f xml:space="preserve"> 'Tax adjustment'!T$107</f>
        <v>0</v>
      </c>
    </row>
    <row r="211" spans="1:20" hidden="1" outlineLevel="1" x14ac:dyDescent="0.25">
      <c r="A211" s="14"/>
      <c r="B211" s="14"/>
      <c r="C211" s="21"/>
      <c r="D211" s="22"/>
      <c r="E211" s="17" t="str">
        <f xml:space="preserve"> 'Tax adjustment'!E$108</f>
        <v xml:space="preserve">Payments after abatements and deferrals and other bespoke adjustments this year - wholesale (ADDN2) </v>
      </c>
      <c r="F211" s="10">
        <f xml:space="preserve"> 'Tax adjustment'!F$108</f>
        <v>0</v>
      </c>
      <c r="G211" s="10" t="str">
        <f xml:space="preserve"> 'Tax adjustment'!G$108</f>
        <v>£m (2022-23 FYA CPIH prices)</v>
      </c>
      <c r="H211" s="10">
        <f xml:space="preserve"> 'Tax adjustment'!H$108</f>
        <v>0</v>
      </c>
      <c r="I211" s="10">
        <f xml:space="preserve"> 'Tax adjustment'!I$108</f>
        <v>0</v>
      </c>
      <c r="J211" s="10">
        <f xml:space="preserve"> 'Tax adjustment'!J$108</f>
        <v>0</v>
      </c>
      <c r="K211" s="10">
        <f xml:space="preserve"> 'Tax adjustment'!K$108</f>
        <v>0</v>
      </c>
      <c r="L211" s="10">
        <f xml:space="preserve"> 'Tax adjustment'!L$108</f>
        <v>0</v>
      </c>
      <c r="M211" s="10">
        <f xml:space="preserve"> 'Tax adjustment'!M$108</f>
        <v>0</v>
      </c>
      <c r="N211" s="10">
        <f xml:space="preserve"> 'Tax adjustment'!N$108</f>
        <v>0</v>
      </c>
      <c r="O211" s="10">
        <f xml:space="preserve"> 'Tax adjustment'!O$108</f>
        <v>0</v>
      </c>
      <c r="P211" s="10">
        <f xml:space="preserve"> 'Tax adjustment'!P$108</f>
        <v>0</v>
      </c>
      <c r="Q211" s="10">
        <f xml:space="preserve"> 'Tax adjustment'!Q$108</f>
        <v>0</v>
      </c>
      <c r="R211" s="10">
        <f xml:space="preserve"> 'Tax adjustment'!R$108</f>
        <v>0</v>
      </c>
      <c r="S211" s="10">
        <f xml:space="preserve"> 'Tax adjustment'!S$108</f>
        <v>0</v>
      </c>
      <c r="T211" s="10">
        <f xml:space="preserve"> 'Tax adjustment'!T$108</f>
        <v>0</v>
      </c>
    </row>
    <row r="212" spans="1:20" hidden="1" outlineLevel="1" x14ac:dyDescent="0.25">
      <c r="A212" s="14"/>
      <c r="B212" s="14"/>
      <c r="C212" s="21"/>
      <c r="D212" s="22"/>
      <c r="E212" s="17" t="str">
        <f xml:space="preserve"> Time!E$20</f>
        <v>Year of adjustment to be applied</v>
      </c>
      <c r="F212" s="8">
        <f xml:space="preserve"> Time!F$20</f>
        <v>0</v>
      </c>
      <c r="G212" s="8" t="str">
        <f xml:space="preserve"> Time!G$20</f>
        <v>flag</v>
      </c>
      <c r="H212" s="8">
        <f xml:space="preserve"> Time!H$20</f>
        <v>1</v>
      </c>
      <c r="I212" s="8">
        <f xml:space="preserve"> Time!I$20</f>
        <v>0</v>
      </c>
      <c r="J212" s="8">
        <f xml:space="preserve"> Time!J$20</f>
        <v>0</v>
      </c>
      <c r="K212" s="8">
        <f xml:space="preserve"> Time!K$20</f>
        <v>0</v>
      </c>
      <c r="L212" s="8">
        <f xml:space="preserve"> Time!L$20</f>
        <v>0</v>
      </c>
      <c r="M212" s="8">
        <f xml:space="preserve"> Time!M$20</f>
        <v>0</v>
      </c>
      <c r="N212" s="8">
        <f xml:space="preserve"> Time!N$20</f>
        <v>0</v>
      </c>
      <c r="O212" s="8">
        <f xml:space="preserve"> Time!O$20</f>
        <v>0</v>
      </c>
      <c r="P212" s="8">
        <f xml:space="preserve"> Time!P$20</f>
        <v>0</v>
      </c>
      <c r="Q212" s="8">
        <f xml:space="preserve"> Time!Q$20</f>
        <v>1</v>
      </c>
      <c r="R212" s="8">
        <f xml:space="preserve"> Time!R$20</f>
        <v>0</v>
      </c>
      <c r="S212" s="8">
        <f xml:space="preserve"> Time!S$20</f>
        <v>0</v>
      </c>
      <c r="T212" s="8">
        <f xml:space="preserve"> Time!T$20</f>
        <v>0</v>
      </c>
    </row>
    <row r="213" spans="1:20" hidden="1" outlineLevel="1" x14ac:dyDescent="0.25">
      <c r="E213" s="39" t="s">
        <v>351</v>
      </c>
      <c r="G213" s="39" t="s">
        <v>26</v>
      </c>
      <c r="H213" s="7">
        <f t="shared" ref="H213:H217" si="53" xml:space="preserve"> SUM( J213:T213 )</f>
        <v>0</v>
      </c>
      <c r="J213" s="7">
        <f t="shared" ref="J213:T217" si="54" xml:space="preserve"> IF( J207 &lt;&gt; 0, IF( OR( J$212 = 1, I213 = 1 ), 1, 0 ), 0 )</f>
        <v>0</v>
      </c>
      <c r="K213" s="7">
        <f t="shared" si="54"/>
        <v>0</v>
      </c>
      <c r="L213" s="7">
        <f t="shared" si="54"/>
        <v>0</v>
      </c>
      <c r="M213" s="7">
        <f t="shared" si="54"/>
        <v>0</v>
      </c>
      <c r="N213" s="7">
        <f t="shared" si="54"/>
        <v>0</v>
      </c>
      <c r="O213" s="7">
        <f t="shared" si="54"/>
        <v>0</v>
      </c>
      <c r="P213" s="7">
        <f t="shared" si="54"/>
        <v>0</v>
      </c>
      <c r="Q213" s="7">
        <f t="shared" si="54"/>
        <v>0</v>
      </c>
      <c r="R213" s="7">
        <f t="shared" si="54"/>
        <v>0</v>
      </c>
      <c r="S213" s="7">
        <f t="shared" si="54"/>
        <v>0</v>
      </c>
      <c r="T213" s="7">
        <f t="shared" si="54"/>
        <v>0</v>
      </c>
    </row>
    <row r="214" spans="1:20" hidden="1" outlineLevel="1" x14ac:dyDescent="0.25">
      <c r="E214" s="39" t="s">
        <v>352</v>
      </c>
      <c r="G214" s="39" t="s">
        <v>26</v>
      </c>
      <c r="H214" s="7">
        <f t="shared" si="53"/>
        <v>0</v>
      </c>
      <c r="J214" s="7">
        <f t="shared" si="54"/>
        <v>0</v>
      </c>
      <c r="K214" s="7">
        <f t="shared" si="54"/>
        <v>0</v>
      </c>
      <c r="L214" s="7">
        <f t="shared" si="54"/>
        <v>0</v>
      </c>
      <c r="M214" s="7">
        <f t="shared" si="54"/>
        <v>0</v>
      </c>
      <c r="N214" s="7">
        <f t="shared" si="54"/>
        <v>0</v>
      </c>
      <c r="O214" s="7">
        <f t="shared" si="54"/>
        <v>0</v>
      </c>
      <c r="P214" s="7">
        <f t="shared" si="54"/>
        <v>0</v>
      </c>
      <c r="Q214" s="7">
        <f t="shared" si="54"/>
        <v>0</v>
      </c>
      <c r="R214" s="7">
        <f t="shared" si="54"/>
        <v>0</v>
      </c>
      <c r="S214" s="7">
        <f t="shared" si="54"/>
        <v>0</v>
      </c>
      <c r="T214" s="7">
        <f t="shared" si="54"/>
        <v>0</v>
      </c>
    </row>
    <row r="215" spans="1:20" hidden="1" outlineLevel="1" x14ac:dyDescent="0.25">
      <c r="E215" s="39" t="s">
        <v>796</v>
      </c>
      <c r="G215" s="39" t="s">
        <v>26</v>
      </c>
      <c r="H215" s="7">
        <f t="shared" si="53"/>
        <v>0</v>
      </c>
      <c r="J215" s="7">
        <f t="shared" si="54"/>
        <v>0</v>
      </c>
      <c r="K215" s="7">
        <f t="shared" si="54"/>
        <v>0</v>
      </c>
      <c r="L215" s="7">
        <f t="shared" si="54"/>
        <v>0</v>
      </c>
      <c r="M215" s="7">
        <f t="shared" si="54"/>
        <v>0</v>
      </c>
      <c r="N215" s="7">
        <f t="shared" si="54"/>
        <v>0</v>
      </c>
      <c r="O215" s="7">
        <f t="shared" si="54"/>
        <v>0</v>
      </c>
      <c r="P215" s="7">
        <f t="shared" si="54"/>
        <v>0</v>
      </c>
      <c r="Q215" s="7">
        <f t="shared" si="54"/>
        <v>0</v>
      </c>
      <c r="R215" s="7">
        <f t="shared" si="54"/>
        <v>0</v>
      </c>
      <c r="S215" s="7">
        <f t="shared" si="54"/>
        <v>0</v>
      </c>
      <c r="T215" s="7">
        <f t="shared" si="54"/>
        <v>0</v>
      </c>
    </row>
    <row r="216" spans="1:20" hidden="1" outlineLevel="1" x14ac:dyDescent="0.25">
      <c r="E216" s="39" t="s">
        <v>198</v>
      </c>
      <c r="G216" s="39" t="s">
        <v>26</v>
      </c>
      <c r="H216" s="7">
        <f t="shared" si="53"/>
        <v>0</v>
      </c>
      <c r="J216" s="7">
        <f t="shared" si="54"/>
        <v>0</v>
      </c>
      <c r="K216" s="7">
        <f t="shared" si="54"/>
        <v>0</v>
      </c>
      <c r="L216" s="7">
        <f t="shared" si="54"/>
        <v>0</v>
      </c>
      <c r="M216" s="7">
        <f t="shared" si="54"/>
        <v>0</v>
      </c>
      <c r="N216" s="7">
        <f t="shared" si="54"/>
        <v>0</v>
      </c>
      <c r="O216" s="7">
        <f t="shared" si="54"/>
        <v>0</v>
      </c>
      <c r="P216" s="7">
        <f t="shared" si="54"/>
        <v>0</v>
      </c>
      <c r="Q216" s="7">
        <f t="shared" si="54"/>
        <v>0</v>
      </c>
      <c r="R216" s="7">
        <f t="shared" si="54"/>
        <v>0</v>
      </c>
      <c r="S216" s="7">
        <f t="shared" si="54"/>
        <v>0</v>
      </c>
      <c r="T216" s="7">
        <f t="shared" si="54"/>
        <v>0</v>
      </c>
    </row>
    <row r="217" spans="1:20" hidden="1" outlineLevel="1" x14ac:dyDescent="0.25">
      <c r="E217" s="39" t="s">
        <v>797</v>
      </c>
      <c r="G217" s="39" t="s">
        <v>26</v>
      </c>
      <c r="H217" s="7">
        <f t="shared" si="53"/>
        <v>0</v>
      </c>
      <c r="J217" s="7">
        <f t="shared" si="54"/>
        <v>0</v>
      </c>
      <c r="K217" s="7">
        <f t="shared" si="54"/>
        <v>0</v>
      </c>
      <c r="L217" s="7">
        <f t="shared" si="54"/>
        <v>0</v>
      </c>
      <c r="M217" s="7">
        <f t="shared" si="54"/>
        <v>0</v>
      </c>
      <c r="N217" s="7">
        <f t="shared" si="54"/>
        <v>0</v>
      </c>
      <c r="O217" s="7">
        <f t="shared" si="54"/>
        <v>0</v>
      </c>
      <c r="P217" s="7">
        <f t="shared" si="54"/>
        <v>0</v>
      </c>
      <c r="Q217" s="7">
        <f t="shared" si="54"/>
        <v>0</v>
      </c>
      <c r="R217" s="7">
        <f t="shared" si="54"/>
        <v>0</v>
      </c>
      <c r="S217" s="7">
        <f t="shared" si="54"/>
        <v>0</v>
      </c>
      <c r="T217" s="7">
        <f t="shared" si="54"/>
        <v>0</v>
      </c>
    </row>
    <row r="218" spans="1:20" hidden="1" outlineLevel="1" x14ac:dyDescent="0.25"/>
    <row r="219" spans="1:20" hidden="1" outlineLevel="1" x14ac:dyDescent="0.25"/>
    <row r="220" spans="1:20" hidden="1" outlineLevel="1" x14ac:dyDescent="0.25"/>
    <row r="221" spans="1:20" hidden="1" outlineLevel="1" x14ac:dyDescent="0.25">
      <c r="B221" s="32" t="s">
        <v>634</v>
      </c>
    </row>
    <row r="222" spans="1:20" hidden="1" outlineLevel="1" collapsed="1" x14ac:dyDescent="0.25"/>
    <row r="223" spans="1:20" hidden="1" outlineLevel="2" x14ac:dyDescent="0.25">
      <c r="B223" s="32" t="s">
        <v>1174</v>
      </c>
    </row>
    <row r="224" spans="1:20" hidden="1" outlineLevel="2" x14ac:dyDescent="0.25">
      <c r="A224" s="14"/>
      <c r="B224" s="14"/>
      <c r="C224" s="21"/>
      <c r="D224" s="22"/>
      <c r="E224" s="17" t="str">
        <f xml:space="preserve"> 'Tax adjustment'!E$87</f>
        <v xml:space="preserve">Revised total nominal revenue after cost change process (WR) </v>
      </c>
      <c r="F224" s="10">
        <f xml:space="preserve"> 'Tax adjustment'!F$87</f>
        <v>0</v>
      </c>
      <c r="G224" s="10" t="str">
        <f xml:space="preserve"> 'Tax adjustment'!G$87</f>
        <v>£m (nominal)</v>
      </c>
      <c r="H224" s="10">
        <f xml:space="preserve"> 'Tax adjustment'!H$87</f>
        <v>0</v>
      </c>
      <c r="I224" s="10">
        <f xml:space="preserve"> 'Tax adjustment'!I$87</f>
        <v>0</v>
      </c>
      <c r="J224" s="10">
        <f xml:space="preserve"> 'Tax adjustment'!J$87</f>
        <v>0</v>
      </c>
      <c r="K224" s="10">
        <f xml:space="preserve"> 'Tax adjustment'!K$87</f>
        <v>0</v>
      </c>
      <c r="L224" s="10">
        <f xml:space="preserve"> 'Tax adjustment'!L$87</f>
        <v>0</v>
      </c>
      <c r="M224" s="10">
        <f xml:space="preserve"> 'Tax adjustment'!M$87</f>
        <v>0</v>
      </c>
      <c r="N224" s="10">
        <f xml:space="preserve"> 'Tax adjustment'!N$87</f>
        <v>0</v>
      </c>
      <c r="O224" s="10">
        <f xml:space="preserve"> 'Tax adjustment'!O$87</f>
        <v>0</v>
      </c>
      <c r="P224" s="10">
        <f xml:space="preserve"> 'Tax adjustment'!P$87</f>
        <v>0</v>
      </c>
      <c r="Q224" s="10">
        <f xml:space="preserve"> 'Tax adjustment'!Q$87</f>
        <v>0</v>
      </c>
      <c r="R224" s="10">
        <f xml:space="preserve"> 'Tax adjustment'!R$87</f>
        <v>0</v>
      </c>
      <c r="S224" s="10">
        <f xml:space="preserve"> 'Tax adjustment'!S$87</f>
        <v>0</v>
      </c>
      <c r="T224" s="10">
        <f xml:space="preserve"> 'Tax adjustment'!T$87</f>
        <v>0</v>
      </c>
    </row>
    <row r="225" spans="1:20" hidden="1" outlineLevel="2" x14ac:dyDescent="0.25">
      <c r="A225" s="14"/>
      <c r="B225" s="14"/>
      <c r="C225" s="21"/>
      <c r="D225" s="22"/>
      <c r="E225" s="17" t="str">
        <f xml:space="preserve"> 'Tax adjustment'!E$88</f>
        <v xml:space="preserve">Revised total nominal revenue after cost change process (WN) </v>
      </c>
      <c r="F225" s="10">
        <f xml:space="preserve"> 'Tax adjustment'!F$88</f>
        <v>0</v>
      </c>
      <c r="G225" s="10" t="str">
        <f xml:space="preserve"> 'Tax adjustment'!G$88</f>
        <v>£m (nominal)</v>
      </c>
      <c r="H225" s="10">
        <f xml:space="preserve"> 'Tax adjustment'!H$88</f>
        <v>0</v>
      </c>
      <c r="I225" s="10">
        <f xml:space="preserve"> 'Tax adjustment'!I$88</f>
        <v>0</v>
      </c>
      <c r="J225" s="10">
        <f xml:space="preserve"> 'Tax adjustment'!J$88</f>
        <v>0</v>
      </c>
      <c r="K225" s="10">
        <f xml:space="preserve"> 'Tax adjustment'!K$88</f>
        <v>0</v>
      </c>
      <c r="L225" s="10">
        <f xml:space="preserve"> 'Tax adjustment'!L$88</f>
        <v>0</v>
      </c>
      <c r="M225" s="10">
        <f xml:space="preserve"> 'Tax adjustment'!M$88</f>
        <v>0</v>
      </c>
      <c r="N225" s="10">
        <f xml:space="preserve"> 'Tax adjustment'!N$88</f>
        <v>0</v>
      </c>
      <c r="O225" s="10">
        <f xml:space="preserve"> 'Tax adjustment'!O$88</f>
        <v>0</v>
      </c>
      <c r="P225" s="10">
        <f xml:space="preserve"> 'Tax adjustment'!P$88</f>
        <v>0</v>
      </c>
      <c r="Q225" s="10">
        <f xml:space="preserve"> 'Tax adjustment'!Q$88</f>
        <v>0</v>
      </c>
      <c r="R225" s="10">
        <f xml:space="preserve"> 'Tax adjustment'!R$88</f>
        <v>0</v>
      </c>
      <c r="S225" s="10">
        <f xml:space="preserve"> 'Tax adjustment'!S$88</f>
        <v>0</v>
      </c>
      <c r="T225" s="10">
        <f xml:space="preserve"> 'Tax adjustment'!T$88</f>
        <v>0</v>
      </c>
    </row>
    <row r="226" spans="1:20" hidden="1" outlineLevel="2" x14ac:dyDescent="0.25">
      <c r="A226" s="14"/>
      <c r="B226" s="14"/>
      <c r="C226" s="21"/>
      <c r="D226" s="22"/>
      <c r="E226" s="17" t="str">
        <f xml:space="preserve"> 'Tax adjustment'!E$89</f>
        <v xml:space="preserve">Revised total nominal revenue after cost change process (WWN) </v>
      </c>
      <c r="F226" s="10">
        <f xml:space="preserve"> 'Tax adjustment'!F$89</f>
        <v>0</v>
      </c>
      <c r="G226" s="10" t="str">
        <f xml:space="preserve"> 'Tax adjustment'!G$89</f>
        <v>£m (nominal)</v>
      </c>
      <c r="H226" s="10">
        <f xml:space="preserve"> 'Tax adjustment'!H$89</f>
        <v>0</v>
      </c>
      <c r="I226" s="10">
        <f xml:space="preserve"> 'Tax adjustment'!I$89</f>
        <v>0</v>
      </c>
      <c r="J226" s="10">
        <f xml:space="preserve"> 'Tax adjustment'!J$89</f>
        <v>0</v>
      </c>
      <c r="K226" s="10">
        <f xml:space="preserve"> 'Tax adjustment'!K$89</f>
        <v>0</v>
      </c>
      <c r="L226" s="10">
        <f xml:space="preserve"> 'Tax adjustment'!L$89</f>
        <v>0</v>
      </c>
      <c r="M226" s="10">
        <f xml:space="preserve"> 'Tax adjustment'!M$89</f>
        <v>0</v>
      </c>
      <c r="N226" s="10">
        <f xml:space="preserve"> 'Tax adjustment'!N$89</f>
        <v>0</v>
      </c>
      <c r="O226" s="10">
        <f xml:space="preserve"> 'Tax adjustment'!O$89</f>
        <v>0</v>
      </c>
      <c r="P226" s="10">
        <f xml:space="preserve"> 'Tax adjustment'!P$89</f>
        <v>0</v>
      </c>
      <c r="Q226" s="10">
        <f xml:space="preserve"> 'Tax adjustment'!Q$89</f>
        <v>0</v>
      </c>
      <c r="R226" s="10">
        <f xml:space="preserve"> 'Tax adjustment'!R$89</f>
        <v>0</v>
      </c>
      <c r="S226" s="10">
        <f xml:space="preserve"> 'Tax adjustment'!S$89</f>
        <v>0</v>
      </c>
      <c r="T226" s="10">
        <f xml:space="preserve"> 'Tax adjustment'!T$89</f>
        <v>0</v>
      </c>
    </row>
    <row r="227" spans="1:20" hidden="1" outlineLevel="2" x14ac:dyDescent="0.25">
      <c r="A227" s="14"/>
      <c r="B227" s="14"/>
      <c r="C227" s="21"/>
      <c r="D227" s="22"/>
      <c r="E227" s="17" t="str">
        <f xml:space="preserve"> 'Tax adjustment'!E$90</f>
        <v xml:space="preserve">Revised total nominal revenue after cost change process (ADDN1) </v>
      </c>
      <c r="F227" s="10">
        <f xml:space="preserve"> 'Tax adjustment'!F$90</f>
        <v>0</v>
      </c>
      <c r="G227" s="10" t="str">
        <f xml:space="preserve"> 'Tax adjustment'!G$90</f>
        <v>£m (nominal)</v>
      </c>
      <c r="H227" s="10">
        <f xml:space="preserve"> 'Tax adjustment'!H$90</f>
        <v>0</v>
      </c>
      <c r="I227" s="10">
        <f xml:space="preserve"> 'Tax adjustment'!I$90</f>
        <v>0</v>
      </c>
      <c r="J227" s="10">
        <f xml:space="preserve"> 'Tax adjustment'!J$90</f>
        <v>0</v>
      </c>
      <c r="K227" s="10">
        <f xml:space="preserve"> 'Tax adjustment'!K$90</f>
        <v>0</v>
      </c>
      <c r="L227" s="10">
        <f xml:space="preserve"> 'Tax adjustment'!L$90</f>
        <v>0</v>
      </c>
      <c r="M227" s="10">
        <f xml:space="preserve"> 'Tax adjustment'!M$90</f>
        <v>0</v>
      </c>
      <c r="N227" s="10">
        <f xml:space="preserve"> 'Tax adjustment'!N$90</f>
        <v>0</v>
      </c>
      <c r="O227" s="10">
        <f xml:space="preserve"> 'Tax adjustment'!O$90</f>
        <v>0</v>
      </c>
      <c r="P227" s="10">
        <f xml:space="preserve"> 'Tax adjustment'!P$90</f>
        <v>0</v>
      </c>
      <c r="Q227" s="10">
        <f xml:space="preserve"> 'Tax adjustment'!Q$90</f>
        <v>0</v>
      </c>
      <c r="R227" s="10">
        <f xml:space="preserve"> 'Tax adjustment'!R$90</f>
        <v>0</v>
      </c>
      <c r="S227" s="10">
        <f xml:space="preserve"> 'Tax adjustment'!S$90</f>
        <v>0</v>
      </c>
      <c r="T227" s="10">
        <f xml:space="preserve"> 'Tax adjustment'!T$90</f>
        <v>0</v>
      </c>
    </row>
    <row r="228" spans="1:20" hidden="1" outlineLevel="2" x14ac:dyDescent="0.25">
      <c r="A228" s="14"/>
      <c r="B228" s="14"/>
      <c r="C228" s="21"/>
      <c r="D228" s="22"/>
      <c r="E228" s="17" t="str">
        <f xml:space="preserve"> 'Tax adjustment'!E$91</f>
        <v xml:space="preserve">Revised total nominal revenue after cost change process (ADDN2) </v>
      </c>
      <c r="F228" s="10">
        <f xml:space="preserve"> 'Tax adjustment'!F$91</f>
        <v>0</v>
      </c>
      <c r="G228" s="10" t="str">
        <f xml:space="preserve"> 'Tax adjustment'!G$91</f>
        <v>£m (nominal)</v>
      </c>
      <c r="H228" s="10">
        <f xml:space="preserve"> 'Tax adjustment'!H$91</f>
        <v>0</v>
      </c>
      <c r="I228" s="10">
        <f xml:space="preserve"> 'Tax adjustment'!I$91</f>
        <v>0</v>
      </c>
      <c r="J228" s="10">
        <f xml:space="preserve"> 'Tax adjustment'!J$91</f>
        <v>0</v>
      </c>
      <c r="K228" s="10">
        <f xml:space="preserve"> 'Tax adjustment'!K$91</f>
        <v>0</v>
      </c>
      <c r="L228" s="10">
        <f xml:space="preserve"> 'Tax adjustment'!L$91</f>
        <v>0</v>
      </c>
      <c r="M228" s="10">
        <f xml:space="preserve"> 'Tax adjustment'!M$91</f>
        <v>0</v>
      </c>
      <c r="N228" s="10">
        <f xml:space="preserve"> 'Tax adjustment'!N$91</f>
        <v>0</v>
      </c>
      <c r="O228" s="10">
        <f xml:space="preserve"> 'Tax adjustment'!O$91</f>
        <v>0</v>
      </c>
      <c r="P228" s="10">
        <f xml:space="preserve"> 'Tax adjustment'!P$91</f>
        <v>0</v>
      </c>
      <c r="Q228" s="10">
        <f xml:space="preserve"> 'Tax adjustment'!Q$91</f>
        <v>0</v>
      </c>
      <c r="R228" s="10">
        <f xml:space="preserve"> 'Tax adjustment'!R$91</f>
        <v>0</v>
      </c>
      <c r="S228" s="10">
        <f xml:space="preserve"> 'Tax adjustment'!S$91</f>
        <v>0</v>
      </c>
      <c r="T228" s="10">
        <f xml:space="preserve"> 'Tax adjustment'!T$91</f>
        <v>0</v>
      </c>
    </row>
    <row r="229" spans="1:20" hidden="1" outlineLevel="2" x14ac:dyDescent="0.25">
      <c r="E229" s="39" t="s">
        <v>33</v>
      </c>
      <c r="G229" s="39" t="s">
        <v>706</v>
      </c>
      <c r="J229" s="12">
        <f t="shared" ref="J229:T233" si="55" xml:space="preserve"> IF( I224 = 0, 0, J224 / I224 - 1 )</f>
        <v>0</v>
      </c>
      <c r="K229" s="12">
        <f t="shared" si="55"/>
        <v>0</v>
      </c>
      <c r="L229" s="12">
        <f t="shared" si="55"/>
        <v>0</v>
      </c>
      <c r="M229" s="12">
        <f t="shared" si="55"/>
        <v>0</v>
      </c>
      <c r="N229" s="12">
        <f t="shared" si="55"/>
        <v>0</v>
      </c>
      <c r="O229" s="12">
        <f t="shared" si="55"/>
        <v>0</v>
      </c>
      <c r="P229" s="12">
        <f t="shared" si="55"/>
        <v>0</v>
      </c>
      <c r="Q229" s="12">
        <f t="shared" si="55"/>
        <v>0</v>
      </c>
      <c r="R229" s="12">
        <f t="shared" si="55"/>
        <v>0</v>
      </c>
      <c r="S229" s="12">
        <f xml:space="preserve"> IF( R224 = 0, 0, S224 / R224 - 1 )</f>
        <v>0</v>
      </c>
      <c r="T229" s="12">
        <f t="shared" si="55"/>
        <v>0</v>
      </c>
    </row>
    <row r="230" spans="1:20" hidden="1" outlineLevel="2" x14ac:dyDescent="0.25">
      <c r="E230" s="39" t="s">
        <v>34</v>
      </c>
      <c r="G230" s="39" t="s">
        <v>706</v>
      </c>
      <c r="J230" s="12">
        <f t="shared" si="55"/>
        <v>0</v>
      </c>
      <c r="K230" s="12">
        <f t="shared" si="55"/>
        <v>0</v>
      </c>
      <c r="L230" s="12">
        <f t="shared" si="55"/>
        <v>0</v>
      </c>
      <c r="M230" s="12">
        <f t="shared" si="55"/>
        <v>0</v>
      </c>
      <c r="N230" s="12">
        <f t="shared" si="55"/>
        <v>0</v>
      </c>
      <c r="O230" s="12">
        <f t="shared" si="55"/>
        <v>0</v>
      </c>
      <c r="P230" s="12">
        <f t="shared" si="55"/>
        <v>0</v>
      </c>
      <c r="Q230" s="12">
        <f t="shared" si="55"/>
        <v>0</v>
      </c>
      <c r="R230" s="12">
        <f t="shared" si="55"/>
        <v>0</v>
      </c>
      <c r="S230" s="12">
        <f t="shared" si="55"/>
        <v>0</v>
      </c>
      <c r="T230" s="12">
        <f t="shared" si="55"/>
        <v>0</v>
      </c>
    </row>
    <row r="231" spans="1:20" hidden="1" outlineLevel="2" x14ac:dyDescent="0.25">
      <c r="E231" s="39" t="s">
        <v>565</v>
      </c>
      <c r="G231" s="39" t="s">
        <v>706</v>
      </c>
      <c r="J231" s="12">
        <f t="shared" si="55"/>
        <v>0</v>
      </c>
      <c r="K231" s="12">
        <f t="shared" si="55"/>
        <v>0</v>
      </c>
      <c r="L231" s="12">
        <f t="shared" si="55"/>
        <v>0</v>
      </c>
      <c r="M231" s="12">
        <f t="shared" si="55"/>
        <v>0</v>
      </c>
      <c r="N231" s="12">
        <f t="shared" si="55"/>
        <v>0</v>
      </c>
      <c r="O231" s="12">
        <f t="shared" si="55"/>
        <v>0</v>
      </c>
      <c r="P231" s="12">
        <f t="shared" si="55"/>
        <v>0</v>
      </c>
      <c r="Q231" s="12">
        <f t="shared" si="55"/>
        <v>0</v>
      </c>
      <c r="R231" s="12">
        <f t="shared" si="55"/>
        <v>0</v>
      </c>
      <c r="S231" s="12">
        <f t="shared" si="55"/>
        <v>0</v>
      </c>
      <c r="T231" s="12">
        <f t="shared" si="55"/>
        <v>0</v>
      </c>
    </row>
    <row r="232" spans="1:20" hidden="1" outlineLevel="2" x14ac:dyDescent="0.25">
      <c r="E232" s="39" t="s">
        <v>798</v>
      </c>
      <c r="G232" s="39" t="s">
        <v>706</v>
      </c>
      <c r="J232" s="12">
        <f t="shared" si="55"/>
        <v>0</v>
      </c>
      <c r="K232" s="12">
        <f t="shared" si="55"/>
        <v>0</v>
      </c>
      <c r="L232" s="12">
        <f t="shared" si="55"/>
        <v>0</v>
      </c>
      <c r="M232" s="12">
        <f t="shared" si="55"/>
        <v>0</v>
      </c>
      <c r="N232" s="12">
        <f t="shared" si="55"/>
        <v>0</v>
      </c>
      <c r="O232" s="12">
        <f t="shared" si="55"/>
        <v>0</v>
      </c>
      <c r="P232" s="12">
        <f t="shared" si="55"/>
        <v>0</v>
      </c>
      <c r="Q232" s="12">
        <f t="shared" si="55"/>
        <v>0</v>
      </c>
      <c r="R232" s="12">
        <f t="shared" si="55"/>
        <v>0</v>
      </c>
      <c r="S232" s="12">
        <f t="shared" si="55"/>
        <v>0</v>
      </c>
      <c r="T232" s="12">
        <f t="shared" si="55"/>
        <v>0</v>
      </c>
    </row>
    <row r="233" spans="1:20" hidden="1" outlineLevel="2" x14ac:dyDescent="0.25">
      <c r="E233" s="39" t="s">
        <v>199</v>
      </c>
      <c r="G233" s="39" t="s">
        <v>706</v>
      </c>
      <c r="J233" s="12">
        <f t="shared" si="55"/>
        <v>0</v>
      </c>
      <c r="K233" s="12">
        <f t="shared" si="55"/>
        <v>0</v>
      </c>
      <c r="L233" s="12">
        <f t="shared" si="55"/>
        <v>0</v>
      </c>
      <c r="M233" s="12">
        <f t="shared" si="55"/>
        <v>0</v>
      </c>
      <c r="N233" s="12">
        <f t="shared" si="55"/>
        <v>0</v>
      </c>
      <c r="O233" s="12">
        <f t="shared" si="55"/>
        <v>0</v>
      </c>
      <c r="P233" s="12">
        <f t="shared" si="55"/>
        <v>0</v>
      </c>
      <c r="Q233" s="12">
        <f t="shared" si="55"/>
        <v>0</v>
      </c>
      <c r="R233" s="12">
        <f t="shared" si="55"/>
        <v>0</v>
      </c>
      <c r="S233" s="12">
        <f t="shared" si="55"/>
        <v>0</v>
      </c>
      <c r="T233" s="12">
        <f t="shared" si="55"/>
        <v>0</v>
      </c>
    </row>
    <row r="234" spans="1:20" hidden="1" outlineLevel="2" x14ac:dyDescent="0.25"/>
    <row r="235" spans="1:20" hidden="1" outlineLevel="2" x14ac:dyDescent="0.25"/>
    <row r="236" spans="1:20" hidden="1" outlineLevel="2" x14ac:dyDescent="0.25">
      <c r="B236" s="32" t="s">
        <v>635</v>
      </c>
    </row>
    <row r="237" spans="1:20" hidden="1" outlineLevel="2" x14ac:dyDescent="0.25">
      <c r="E237" s="39" t="str">
        <f t="shared" ref="E237:T237" si="56" xml:space="preserve"> E$229</f>
        <v xml:space="preserve">Allowed revenue percentage movement after cost change (WR) </v>
      </c>
      <c r="F237" s="12">
        <f t="shared" si="56"/>
        <v>0</v>
      </c>
      <c r="G237" s="12" t="str">
        <f t="shared" si="56"/>
        <v>%</v>
      </c>
      <c r="H237" s="12">
        <f t="shared" si="56"/>
        <v>0</v>
      </c>
      <c r="I237" s="12">
        <f t="shared" si="56"/>
        <v>0</v>
      </c>
      <c r="J237" s="12">
        <f t="shared" si="56"/>
        <v>0</v>
      </c>
      <c r="K237" s="12">
        <f t="shared" si="56"/>
        <v>0</v>
      </c>
      <c r="L237" s="12">
        <f t="shared" si="56"/>
        <v>0</v>
      </c>
      <c r="M237" s="12">
        <f t="shared" si="56"/>
        <v>0</v>
      </c>
      <c r="N237" s="12">
        <f t="shared" si="56"/>
        <v>0</v>
      </c>
      <c r="O237" s="12">
        <f t="shared" si="56"/>
        <v>0</v>
      </c>
      <c r="P237" s="12">
        <f t="shared" si="56"/>
        <v>0</v>
      </c>
      <c r="Q237" s="12">
        <f t="shared" si="56"/>
        <v>0</v>
      </c>
      <c r="R237" s="12">
        <f t="shared" si="56"/>
        <v>0</v>
      </c>
      <c r="S237" s="12">
        <f t="shared" si="56"/>
        <v>0</v>
      </c>
      <c r="T237" s="12">
        <f t="shared" si="56"/>
        <v>0</v>
      </c>
    </row>
    <row r="238" spans="1:20" hidden="1" outlineLevel="2" x14ac:dyDescent="0.25">
      <c r="E238" s="39" t="str">
        <f t="shared" ref="E238:T238" si="57" xml:space="preserve"> E$230</f>
        <v xml:space="preserve">Allowed revenue percentage movement after cost change (WN) </v>
      </c>
      <c r="F238" s="12">
        <f t="shared" si="57"/>
        <v>0</v>
      </c>
      <c r="G238" s="12" t="str">
        <f t="shared" si="57"/>
        <v>%</v>
      </c>
      <c r="H238" s="12">
        <f t="shared" si="57"/>
        <v>0</v>
      </c>
      <c r="I238" s="12">
        <f t="shared" si="57"/>
        <v>0</v>
      </c>
      <c r="J238" s="12">
        <f t="shared" si="57"/>
        <v>0</v>
      </c>
      <c r="K238" s="12">
        <f t="shared" si="57"/>
        <v>0</v>
      </c>
      <c r="L238" s="12">
        <f t="shared" si="57"/>
        <v>0</v>
      </c>
      <c r="M238" s="12">
        <f t="shared" si="57"/>
        <v>0</v>
      </c>
      <c r="N238" s="12">
        <f t="shared" si="57"/>
        <v>0</v>
      </c>
      <c r="O238" s="12">
        <f t="shared" si="57"/>
        <v>0</v>
      </c>
      <c r="P238" s="12">
        <f t="shared" si="57"/>
        <v>0</v>
      </c>
      <c r="Q238" s="12">
        <f t="shared" si="57"/>
        <v>0</v>
      </c>
      <c r="R238" s="12">
        <f t="shared" si="57"/>
        <v>0</v>
      </c>
      <c r="S238" s="12">
        <f t="shared" si="57"/>
        <v>0</v>
      </c>
      <c r="T238" s="12">
        <f t="shared" si="57"/>
        <v>0</v>
      </c>
    </row>
    <row r="239" spans="1:20" hidden="1" outlineLevel="2" x14ac:dyDescent="0.25">
      <c r="E239" s="39" t="str">
        <f t="shared" ref="E239:T239" si="58" xml:space="preserve"> E$231</f>
        <v xml:space="preserve">Allowed revenue percentage movement after cost change (WWN) </v>
      </c>
      <c r="F239" s="12">
        <f t="shared" si="58"/>
        <v>0</v>
      </c>
      <c r="G239" s="12" t="str">
        <f t="shared" si="58"/>
        <v>%</v>
      </c>
      <c r="H239" s="12">
        <f t="shared" si="58"/>
        <v>0</v>
      </c>
      <c r="I239" s="12">
        <f t="shared" si="58"/>
        <v>0</v>
      </c>
      <c r="J239" s="12">
        <f t="shared" si="58"/>
        <v>0</v>
      </c>
      <c r="K239" s="12">
        <f t="shared" si="58"/>
        <v>0</v>
      </c>
      <c r="L239" s="12">
        <f t="shared" si="58"/>
        <v>0</v>
      </c>
      <c r="M239" s="12">
        <f t="shared" si="58"/>
        <v>0</v>
      </c>
      <c r="N239" s="12">
        <f t="shared" si="58"/>
        <v>0</v>
      </c>
      <c r="O239" s="12">
        <f t="shared" si="58"/>
        <v>0</v>
      </c>
      <c r="P239" s="12">
        <f t="shared" si="58"/>
        <v>0</v>
      </c>
      <c r="Q239" s="12">
        <f t="shared" si="58"/>
        <v>0</v>
      </c>
      <c r="R239" s="12">
        <f t="shared" si="58"/>
        <v>0</v>
      </c>
      <c r="S239" s="12">
        <f t="shared" si="58"/>
        <v>0</v>
      </c>
      <c r="T239" s="12">
        <f t="shared" si="58"/>
        <v>0</v>
      </c>
    </row>
    <row r="240" spans="1:20" hidden="1" outlineLevel="2" x14ac:dyDescent="0.25">
      <c r="E240" s="39" t="str">
        <f t="shared" ref="E240:T240" si="59" xml:space="preserve"> E$232</f>
        <v xml:space="preserve">Allowed revenue percentage movement after cost change (ADDN1) </v>
      </c>
      <c r="F240" s="12">
        <f t="shared" si="59"/>
        <v>0</v>
      </c>
      <c r="G240" s="12" t="str">
        <f t="shared" si="59"/>
        <v>%</v>
      </c>
      <c r="H240" s="12">
        <f t="shared" si="59"/>
        <v>0</v>
      </c>
      <c r="I240" s="12">
        <f t="shared" si="59"/>
        <v>0</v>
      </c>
      <c r="J240" s="12">
        <f t="shared" si="59"/>
        <v>0</v>
      </c>
      <c r="K240" s="12">
        <f t="shared" si="59"/>
        <v>0</v>
      </c>
      <c r="L240" s="12">
        <f t="shared" si="59"/>
        <v>0</v>
      </c>
      <c r="M240" s="12">
        <f t="shared" si="59"/>
        <v>0</v>
      </c>
      <c r="N240" s="12">
        <f t="shared" si="59"/>
        <v>0</v>
      </c>
      <c r="O240" s="12">
        <f t="shared" si="59"/>
        <v>0</v>
      </c>
      <c r="P240" s="12">
        <f t="shared" si="59"/>
        <v>0</v>
      </c>
      <c r="Q240" s="12">
        <f t="shared" si="59"/>
        <v>0</v>
      </c>
      <c r="R240" s="12">
        <f t="shared" si="59"/>
        <v>0</v>
      </c>
      <c r="S240" s="12">
        <f t="shared" si="59"/>
        <v>0</v>
      </c>
      <c r="T240" s="12">
        <f t="shared" si="59"/>
        <v>0</v>
      </c>
    </row>
    <row r="241" spans="1:20" hidden="1" outlineLevel="2" x14ac:dyDescent="0.25">
      <c r="E241" s="39" t="str">
        <f t="shared" ref="E241:T241" si="60" xml:space="preserve"> E$233</f>
        <v xml:space="preserve">Allowed revenue percentage movement after cost change (ADDN2) </v>
      </c>
      <c r="F241" s="12">
        <f t="shared" si="60"/>
        <v>0</v>
      </c>
      <c r="G241" s="12" t="str">
        <f t="shared" si="60"/>
        <v>%</v>
      </c>
      <c r="H241" s="12">
        <f t="shared" si="60"/>
        <v>0</v>
      </c>
      <c r="I241" s="12">
        <f t="shared" si="60"/>
        <v>0</v>
      </c>
      <c r="J241" s="12">
        <f t="shared" si="60"/>
        <v>0</v>
      </c>
      <c r="K241" s="12">
        <f t="shared" si="60"/>
        <v>0</v>
      </c>
      <c r="L241" s="12">
        <f t="shared" si="60"/>
        <v>0</v>
      </c>
      <c r="M241" s="12">
        <f t="shared" si="60"/>
        <v>0</v>
      </c>
      <c r="N241" s="12">
        <f t="shared" si="60"/>
        <v>0</v>
      </c>
      <c r="O241" s="12">
        <f t="shared" si="60"/>
        <v>0</v>
      </c>
      <c r="P241" s="12">
        <f t="shared" si="60"/>
        <v>0</v>
      </c>
      <c r="Q241" s="12">
        <f t="shared" si="60"/>
        <v>0</v>
      </c>
      <c r="R241" s="12">
        <f t="shared" si="60"/>
        <v>0</v>
      </c>
      <c r="S241" s="12">
        <f t="shared" si="60"/>
        <v>0</v>
      </c>
      <c r="T241" s="12">
        <f t="shared" si="60"/>
        <v>0</v>
      </c>
    </row>
    <row r="242" spans="1:20" hidden="1" outlineLevel="2" x14ac:dyDescent="0.25">
      <c r="A242" s="14"/>
      <c r="B242" s="14"/>
      <c r="C242" s="21"/>
      <c r="D242" s="22"/>
      <c r="E242" s="17" t="str">
        <f xml:space="preserve"> Index!E$22</f>
        <v>November CPIH annual inflation figures</v>
      </c>
      <c r="F242" s="13">
        <f xml:space="preserve"> Index!F$22</f>
        <v>0</v>
      </c>
      <c r="G242" s="13" t="str">
        <f xml:space="preserve"> Index!G$22</f>
        <v>%</v>
      </c>
      <c r="H242" s="13">
        <f xml:space="preserve"> Index!H$22</f>
        <v>0</v>
      </c>
      <c r="I242" s="13">
        <f xml:space="preserve"> Index!I$22</f>
        <v>0</v>
      </c>
      <c r="J242" s="13">
        <f xml:space="preserve"> Index!J$22</f>
        <v>0</v>
      </c>
      <c r="K242" s="13">
        <f xml:space="preserve"> Index!K$22</f>
        <v>0</v>
      </c>
      <c r="L242" s="13">
        <f xml:space="preserve"> Index!L$22</f>
        <v>4.5829514207149424E-2</v>
      </c>
      <c r="M242" s="13">
        <f xml:space="preserve"> Index!M$22</f>
        <v>9.3777388255915861E-2</v>
      </c>
      <c r="N242" s="13">
        <f xml:space="preserve"> Index!N$22</f>
        <v>4.1666666666666741E-2</v>
      </c>
      <c r="O242" s="13">
        <f xml:space="preserve"> Index!O$22</f>
        <v>3.5384615384615348E-2</v>
      </c>
      <c r="P242" s="13">
        <f xml:space="preserve"> Index!P$22</f>
        <v>3.8000000000000034E-2</v>
      </c>
      <c r="Q242" s="13">
        <f xml:space="preserve"> Index!Q$22</f>
        <v>0</v>
      </c>
      <c r="R242" s="13">
        <f xml:space="preserve"> Index!R$22</f>
        <v>0</v>
      </c>
      <c r="S242" s="13">
        <f xml:space="preserve"> Index!S$22</f>
        <v>0</v>
      </c>
      <c r="T242" s="13">
        <f xml:space="preserve"> Index!T$22</f>
        <v>0</v>
      </c>
    </row>
    <row r="243" spans="1:20" hidden="1" outlineLevel="2" x14ac:dyDescent="0.25">
      <c r="E243" s="39" t="str">
        <f t="shared" ref="E243:T243" si="61" xml:space="preserve"> E$213</f>
        <v xml:space="preserve">Year that price limits should be recalculated (WR) </v>
      </c>
      <c r="F243" s="7">
        <f t="shared" si="61"/>
        <v>0</v>
      </c>
      <c r="G243" s="7" t="str">
        <f t="shared" si="61"/>
        <v>flag</v>
      </c>
      <c r="H243" s="7">
        <f t="shared" si="61"/>
        <v>0</v>
      </c>
      <c r="I243" s="7">
        <f t="shared" si="61"/>
        <v>0</v>
      </c>
      <c r="J243" s="7">
        <f t="shared" si="61"/>
        <v>0</v>
      </c>
      <c r="K243" s="7">
        <f t="shared" si="61"/>
        <v>0</v>
      </c>
      <c r="L243" s="7">
        <f t="shared" si="61"/>
        <v>0</v>
      </c>
      <c r="M243" s="7">
        <f t="shared" si="61"/>
        <v>0</v>
      </c>
      <c r="N243" s="7">
        <f t="shared" si="61"/>
        <v>0</v>
      </c>
      <c r="O243" s="7">
        <f t="shared" si="61"/>
        <v>0</v>
      </c>
      <c r="P243" s="7">
        <f t="shared" si="61"/>
        <v>0</v>
      </c>
      <c r="Q243" s="7">
        <f t="shared" si="61"/>
        <v>0</v>
      </c>
      <c r="R243" s="7">
        <f t="shared" si="61"/>
        <v>0</v>
      </c>
      <c r="S243" s="7">
        <f t="shared" si="61"/>
        <v>0</v>
      </c>
      <c r="T243" s="7">
        <f t="shared" si="61"/>
        <v>0</v>
      </c>
    </row>
    <row r="244" spans="1:20" hidden="1" outlineLevel="2" x14ac:dyDescent="0.25">
      <c r="E244" s="39" t="str">
        <f t="shared" ref="E244:T244" si="62" xml:space="preserve"> E$214</f>
        <v xml:space="preserve">Year that price limits should be recalculated (WN) </v>
      </c>
      <c r="F244" s="7">
        <f t="shared" si="62"/>
        <v>0</v>
      </c>
      <c r="G244" s="7" t="str">
        <f t="shared" si="62"/>
        <v>flag</v>
      </c>
      <c r="H244" s="7">
        <f t="shared" si="62"/>
        <v>0</v>
      </c>
      <c r="I244" s="7">
        <f t="shared" si="62"/>
        <v>0</v>
      </c>
      <c r="J244" s="7">
        <f t="shared" si="62"/>
        <v>0</v>
      </c>
      <c r="K244" s="7">
        <f t="shared" si="62"/>
        <v>0</v>
      </c>
      <c r="L244" s="7">
        <f t="shared" si="62"/>
        <v>0</v>
      </c>
      <c r="M244" s="7">
        <f t="shared" si="62"/>
        <v>0</v>
      </c>
      <c r="N244" s="7">
        <f t="shared" si="62"/>
        <v>0</v>
      </c>
      <c r="O244" s="7">
        <f t="shared" si="62"/>
        <v>0</v>
      </c>
      <c r="P244" s="7">
        <f t="shared" si="62"/>
        <v>0</v>
      </c>
      <c r="Q244" s="7">
        <f t="shared" si="62"/>
        <v>0</v>
      </c>
      <c r="R244" s="7">
        <f t="shared" si="62"/>
        <v>0</v>
      </c>
      <c r="S244" s="7">
        <f t="shared" si="62"/>
        <v>0</v>
      </c>
      <c r="T244" s="7">
        <f t="shared" si="62"/>
        <v>0</v>
      </c>
    </row>
    <row r="245" spans="1:20" hidden="1" outlineLevel="2" x14ac:dyDescent="0.25">
      <c r="E245" s="39" t="str">
        <f t="shared" ref="E245:T245" si="63" xml:space="preserve"> E$215</f>
        <v xml:space="preserve">Year that price limits should be recalculated (WWN) </v>
      </c>
      <c r="F245" s="7">
        <f t="shared" si="63"/>
        <v>0</v>
      </c>
      <c r="G245" s="7" t="str">
        <f t="shared" si="63"/>
        <v>flag</v>
      </c>
      <c r="H245" s="7">
        <f t="shared" si="63"/>
        <v>0</v>
      </c>
      <c r="I245" s="7">
        <f t="shared" si="63"/>
        <v>0</v>
      </c>
      <c r="J245" s="7">
        <f t="shared" si="63"/>
        <v>0</v>
      </c>
      <c r="K245" s="7">
        <f t="shared" si="63"/>
        <v>0</v>
      </c>
      <c r="L245" s="7">
        <f t="shared" si="63"/>
        <v>0</v>
      </c>
      <c r="M245" s="7">
        <f t="shared" si="63"/>
        <v>0</v>
      </c>
      <c r="N245" s="7">
        <f t="shared" si="63"/>
        <v>0</v>
      </c>
      <c r="O245" s="7">
        <f t="shared" si="63"/>
        <v>0</v>
      </c>
      <c r="P245" s="7">
        <f t="shared" si="63"/>
        <v>0</v>
      </c>
      <c r="Q245" s="7">
        <f t="shared" si="63"/>
        <v>0</v>
      </c>
      <c r="R245" s="7">
        <f t="shared" si="63"/>
        <v>0</v>
      </c>
      <c r="S245" s="7">
        <f t="shared" si="63"/>
        <v>0</v>
      </c>
      <c r="T245" s="7">
        <f t="shared" si="63"/>
        <v>0</v>
      </c>
    </row>
    <row r="246" spans="1:20" hidden="1" outlineLevel="2" x14ac:dyDescent="0.25">
      <c r="E246" s="39" t="str">
        <f t="shared" ref="E246:T246" si="64" xml:space="preserve"> E$216</f>
        <v xml:space="preserve">Year that price limits should be recalculated (ADDN1) </v>
      </c>
      <c r="F246" s="7">
        <f t="shared" si="64"/>
        <v>0</v>
      </c>
      <c r="G246" s="7" t="str">
        <f t="shared" si="64"/>
        <v>flag</v>
      </c>
      <c r="H246" s="7">
        <f t="shared" si="64"/>
        <v>0</v>
      </c>
      <c r="I246" s="7">
        <f t="shared" si="64"/>
        <v>0</v>
      </c>
      <c r="J246" s="7">
        <f t="shared" si="64"/>
        <v>0</v>
      </c>
      <c r="K246" s="7">
        <f t="shared" si="64"/>
        <v>0</v>
      </c>
      <c r="L246" s="7">
        <f t="shared" si="64"/>
        <v>0</v>
      </c>
      <c r="M246" s="7">
        <f t="shared" si="64"/>
        <v>0</v>
      </c>
      <c r="N246" s="7">
        <f t="shared" si="64"/>
        <v>0</v>
      </c>
      <c r="O246" s="7">
        <f t="shared" si="64"/>
        <v>0</v>
      </c>
      <c r="P246" s="7">
        <f t="shared" si="64"/>
        <v>0</v>
      </c>
      <c r="Q246" s="7">
        <f t="shared" si="64"/>
        <v>0</v>
      </c>
      <c r="R246" s="7">
        <f t="shared" si="64"/>
        <v>0</v>
      </c>
      <c r="S246" s="7">
        <f t="shared" si="64"/>
        <v>0</v>
      </c>
      <c r="T246" s="7">
        <f t="shared" si="64"/>
        <v>0</v>
      </c>
    </row>
    <row r="247" spans="1:20" hidden="1" outlineLevel="2" x14ac:dyDescent="0.25">
      <c r="E247" s="39" t="str">
        <f t="shared" ref="E247:T247" si="65" xml:space="preserve"> E$217</f>
        <v xml:space="preserve">Year that price limits should be recalculated (ADDN2) </v>
      </c>
      <c r="F247" s="7">
        <f t="shared" si="65"/>
        <v>0</v>
      </c>
      <c r="G247" s="7" t="str">
        <f t="shared" si="65"/>
        <v>flag</v>
      </c>
      <c r="H247" s="7">
        <f t="shared" si="65"/>
        <v>0</v>
      </c>
      <c r="I247" s="7">
        <f t="shared" si="65"/>
        <v>0</v>
      </c>
      <c r="J247" s="7">
        <f t="shared" si="65"/>
        <v>0</v>
      </c>
      <c r="K247" s="7">
        <f t="shared" si="65"/>
        <v>0</v>
      </c>
      <c r="L247" s="7">
        <f t="shared" si="65"/>
        <v>0</v>
      </c>
      <c r="M247" s="7">
        <f t="shared" si="65"/>
        <v>0</v>
      </c>
      <c r="N247" s="7">
        <f t="shared" si="65"/>
        <v>0</v>
      </c>
      <c r="O247" s="7">
        <f t="shared" si="65"/>
        <v>0</v>
      </c>
      <c r="P247" s="7">
        <f t="shared" si="65"/>
        <v>0</v>
      </c>
      <c r="Q247" s="7">
        <f t="shared" si="65"/>
        <v>0</v>
      </c>
      <c r="R247" s="7">
        <f t="shared" si="65"/>
        <v>0</v>
      </c>
      <c r="S247" s="7">
        <f t="shared" si="65"/>
        <v>0</v>
      </c>
      <c r="T247" s="7">
        <f t="shared" si="65"/>
        <v>0</v>
      </c>
    </row>
    <row r="248" spans="1:20" hidden="1" outlineLevel="2" x14ac:dyDescent="0.25">
      <c r="E248" s="39" t="s">
        <v>272</v>
      </c>
      <c r="G248" s="39" t="s">
        <v>706</v>
      </c>
      <c r="H248" s="5">
        <f t="shared" ref="H248:H252" si="66" xml:space="preserve"> SUM( J248:T248 )</f>
        <v>0</v>
      </c>
      <c r="J248" s="252">
        <f t="shared" ref="J248:T252" si="67" xml:space="preserve"> IF( J243 = 0, 0, J237 - J$242 )</f>
        <v>0</v>
      </c>
      <c r="K248" s="252">
        <f t="shared" si="67"/>
        <v>0</v>
      </c>
      <c r="L248" s="252">
        <f t="shared" si="67"/>
        <v>0</v>
      </c>
      <c r="M248" s="252">
        <f t="shared" si="67"/>
        <v>0</v>
      </c>
      <c r="N248" s="252">
        <f t="shared" si="67"/>
        <v>0</v>
      </c>
      <c r="O248" s="252">
        <f t="shared" si="67"/>
        <v>0</v>
      </c>
      <c r="P248" s="252">
        <f t="shared" si="67"/>
        <v>0</v>
      </c>
      <c r="Q248" s="252">
        <f t="shared" si="67"/>
        <v>0</v>
      </c>
      <c r="R248" s="252">
        <f t="shared" si="67"/>
        <v>0</v>
      </c>
      <c r="S248" s="252">
        <f xml:space="preserve"> IF( S243 = 0, 0, S237 - S$242 )</f>
        <v>0</v>
      </c>
      <c r="T248" s="252">
        <f t="shared" si="67"/>
        <v>0</v>
      </c>
    </row>
    <row r="249" spans="1:20" hidden="1" outlineLevel="2" x14ac:dyDescent="0.25">
      <c r="E249" s="39" t="s">
        <v>273</v>
      </c>
      <c r="G249" s="39" t="s">
        <v>706</v>
      </c>
      <c r="H249" s="5">
        <f t="shared" si="66"/>
        <v>0</v>
      </c>
      <c r="J249" s="252">
        <f t="shared" si="67"/>
        <v>0</v>
      </c>
      <c r="K249" s="252">
        <f t="shared" si="67"/>
        <v>0</v>
      </c>
      <c r="L249" s="252">
        <f t="shared" si="67"/>
        <v>0</v>
      </c>
      <c r="M249" s="252">
        <f t="shared" si="67"/>
        <v>0</v>
      </c>
      <c r="N249" s="252">
        <f t="shared" si="67"/>
        <v>0</v>
      </c>
      <c r="O249" s="252">
        <f t="shared" si="67"/>
        <v>0</v>
      </c>
      <c r="P249" s="252">
        <f t="shared" si="67"/>
        <v>0</v>
      </c>
      <c r="Q249" s="252">
        <f t="shared" si="67"/>
        <v>0</v>
      </c>
      <c r="R249" s="252">
        <f t="shared" si="67"/>
        <v>0</v>
      </c>
      <c r="S249" s="252">
        <f t="shared" si="67"/>
        <v>0</v>
      </c>
      <c r="T249" s="252">
        <f t="shared" si="67"/>
        <v>0</v>
      </c>
    </row>
    <row r="250" spans="1:20" hidden="1" outlineLevel="2" x14ac:dyDescent="0.25">
      <c r="E250" s="39" t="s">
        <v>1041</v>
      </c>
      <c r="G250" s="39" t="s">
        <v>706</v>
      </c>
      <c r="H250" s="5">
        <f t="shared" si="66"/>
        <v>0</v>
      </c>
      <c r="J250" s="252">
        <f t="shared" si="67"/>
        <v>0</v>
      </c>
      <c r="K250" s="252">
        <f t="shared" si="67"/>
        <v>0</v>
      </c>
      <c r="L250" s="252">
        <f t="shared" si="67"/>
        <v>0</v>
      </c>
      <c r="M250" s="252">
        <f t="shared" si="67"/>
        <v>0</v>
      </c>
      <c r="N250" s="252">
        <f t="shared" si="67"/>
        <v>0</v>
      </c>
      <c r="O250" s="252">
        <f t="shared" si="67"/>
        <v>0</v>
      </c>
      <c r="P250" s="252">
        <f t="shared" si="67"/>
        <v>0</v>
      </c>
      <c r="Q250" s="252">
        <f t="shared" si="67"/>
        <v>0</v>
      </c>
      <c r="R250" s="252">
        <f t="shared" si="67"/>
        <v>0</v>
      </c>
      <c r="S250" s="252">
        <f t="shared" si="67"/>
        <v>0</v>
      </c>
      <c r="T250" s="252">
        <f t="shared" si="67"/>
        <v>0</v>
      </c>
    </row>
    <row r="251" spans="1:20" hidden="1" outlineLevel="2" x14ac:dyDescent="0.25">
      <c r="E251" s="39" t="s">
        <v>353</v>
      </c>
      <c r="G251" s="39" t="s">
        <v>706</v>
      </c>
      <c r="H251" s="5">
        <f t="shared" si="66"/>
        <v>0</v>
      </c>
      <c r="J251" s="252">
        <f t="shared" si="67"/>
        <v>0</v>
      </c>
      <c r="K251" s="252">
        <f t="shared" si="67"/>
        <v>0</v>
      </c>
      <c r="L251" s="252">
        <f t="shared" si="67"/>
        <v>0</v>
      </c>
      <c r="M251" s="252">
        <f t="shared" si="67"/>
        <v>0</v>
      </c>
      <c r="N251" s="252">
        <f t="shared" si="67"/>
        <v>0</v>
      </c>
      <c r="O251" s="252">
        <f t="shared" si="67"/>
        <v>0</v>
      </c>
      <c r="P251" s="252">
        <f t="shared" si="67"/>
        <v>0</v>
      </c>
      <c r="Q251" s="252">
        <f t="shared" si="67"/>
        <v>0</v>
      </c>
      <c r="R251" s="252">
        <f t="shared" si="67"/>
        <v>0</v>
      </c>
      <c r="S251" s="252">
        <f t="shared" si="67"/>
        <v>0</v>
      </c>
      <c r="T251" s="252">
        <f t="shared" si="67"/>
        <v>0</v>
      </c>
    </row>
    <row r="252" spans="1:20" hidden="1" outlineLevel="2" x14ac:dyDescent="0.25">
      <c r="E252" s="39" t="s">
        <v>967</v>
      </c>
      <c r="G252" s="39" t="s">
        <v>706</v>
      </c>
      <c r="H252" s="5">
        <f t="shared" si="66"/>
        <v>0</v>
      </c>
      <c r="J252" s="252">
        <f t="shared" si="67"/>
        <v>0</v>
      </c>
      <c r="K252" s="252">
        <f t="shared" si="67"/>
        <v>0</v>
      </c>
      <c r="L252" s="252">
        <f t="shared" si="67"/>
        <v>0</v>
      </c>
      <c r="M252" s="252">
        <f t="shared" si="67"/>
        <v>0</v>
      </c>
      <c r="N252" s="252">
        <f t="shared" si="67"/>
        <v>0</v>
      </c>
      <c r="O252" s="252">
        <f t="shared" si="67"/>
        <v>0</v>
      </c>
      <c r="P252" s="252">
        <f t="shared" si="67"/>
        <v>0</v>
      </c>
      <c r="Q252" s="252">
        <f t="shared" si="67"/>
        <v>0</v>
      </c>
      <c r="R252" s="252">
        <f t="shared" si="67"/>
        <v>0</v>
      </c>
      <c r="S252" s="252">
        <f t="shared" si="67"/>
        <v>0</v>
      </c>
      <c r="T252" s="252">
        <f t="shared" si="67"/>
        <v>0</v>
      </c>
    </row>
    <row r="253" spans="1:20" hidden="1" outlineLevel="2" x14ac:dyDescent="0.25"/>
    <row r="254" spans="1:20" hidden="1" outlineLevel="2" x14ac:dyDescent="0.25"/>
    <row r="255" spans="1:20" hidden="1" outlineLevel="2" x14ac:dyDescent="0.25">
      <c r="B255" s="32" t="s">
        <v>710</v>
      </c>
    </row>
    <row r="256" spans="1:20" hidden="1" outlineLevel="2" x14ac:dyDescent="0.25">
      <c r="E256" s="39" t="str">
        <f t="shared" ref="E256:T256" si="68" xml:space="preserve"> E$248</f>
        <v xml:space="preserve">Allowed revenue percentage movement after cost change (Nov-Nov CPIH deflated) (WR) </v>
      </c>
      <c r="F256" s="5">
        <f t="shared" si="68"/>
        <v>0</v>
      </c>
      <c r="G256" s="5" t="str">
        <f t="shared" si="68"/>
        <v>%</v>
      </c>
      <c r="H256" s="5">
        <f t="shared" si="68"/>
        <v>0</v>
      </c>
      <c r="I256" s="5">
        <f t="shared" si="68"/>
        <v>0</v>
      </c>
      <c r="J256" s="5">
        <f t="shared" si="68"/>
        <v>0</v>
      </c>
      <c r="K256" s="5">
        <f t="shared" si="68"/>
        <v>0</v>
      </c>
      <c r="L256" s="5">
        <f t="shared" si="68"/>
        <v>0</v>
      </c>
      <c r="M256" s="5">
        <f t="shared" si="68"/>
        <v>0</v>
      </c>
      <c r="N256" s="5">
        <f t="shared" si="68"/>
        <v>0</v>
      </c>
      <c r="O256" s="252">
        <f t="shared" si="68"/>
        <v>0</v>
      </c>
      <c r="P256" s="252">
        <f t="shared" si="68"/>
        <v>0</v>
      </c>
      <c r="Q256" s="252">
        <f t="shared" si="68"/>
        <v>0</v>
      </c>
      <c r="R256" s="252">
        <f t="shared" si="68"/>
        <v>0</v>
      </c>
      <c r="S256" s="252">
        <f t="shared" si="68"/>
        <v>0</v>
      </c>
      <c r="T256" s="252">
        <f t="shared" si="68"/>
        <v>0</v>
      </c>
    </row>
    <row r="257" spans="5:20" hidden="1" outlineLevel="2" x14ac:dyDescent="0.25">
      <c r="E257" s="39" t="str">
        <f t="shared" ref="E257:T257" si="69" xml:space="preserve"> E$249</f>
        <v xml:space="preserve">Allowed revenue percentage movement after cost change (Nov-Nov CPIH deflated) (WN) </v>
      </c>
      <c r="F257" s="5">
        <f t="shared" si="69"/>
        <v>0</v>
      </c>
      <c r="G257" s="5" t="str">
        <f t="shared" si="69"/>
        <v>%</v>
      </c>
      <c r="H257" s="5">
        <f t="shared" si="69"/>
        <v>0</v>
      </c>
      <c r="I257" s="5">
        <f t="shared" si="69"/>
        <v>0</v>
      </c>
      <c r="J257" s="5">
        <f t="shared" si="69"/>
        <v>0</v>
      </c>
      <c r="K257" s="5">
        <f t="shared" si="69"/>
        <v>0</v>
      </c>
      <c r="L257" s="5">
        <f t="shared" si="69"/>
        <v>0</v>
      </c>
      <c r="M257" s="5">
        <f t="shared" si="69"/>
        <v>0</v>
      </c>
      <c r="N257" s="5">
        <f t="shared" si="69"/>
        <v>0</v>
      </c>
      <c r="O257" s="252">
        <f t="shared" si="69"/>
        <v>0</v>
      </c>
      <c r="P257" s="252">
        <f t="shared" si="69"/>
        <v>0</v>
      </c>
      <c r="Q257" s="252">
        <f t="shared" si="69"/>
        <v>0</v>
      </c>
      <c r="R257" s="252">
        <f t="shared" si="69"/>
        <v>0</v>
      </c>
      <c r="S257" s="252">
        <f t="shared" si="69"/>
        <v>0</v>
      </c>
      <c r="T257" s="252">
        <f t="shared" si="69"/>
        <v>0</v>
      </c>
    </row>
    <row r="258" spans="5:20" hidden="1" outlineLevel="2" x14ac:dyDescent="0.25">
      <c r="E258" s="39" t="str">
        <f t="shared" ref="E258:T258" si="70" xml:space="preserve"> E$250</f>
        <v xml:space="preserve">Allowed revenue percentage movement after cost change (Nov-Nov CPIH deflated) (WWN) </v>
      </c>
      <c r="F258" s="5">
        <f t="shared" si="70"/>
        <v>0</v>
      </c>
      <c r="G258" s="5" t="str">
        <f t="shared" si="70"/>
        <v>%</v>
      </c>
      <c r="H258" s="5">
        <f t="shared" si="70"/>
        <v>0</v>
      </c>
      <c r="I258" s="5">
        <f t="shared" si="70"/>
        <v>0</v>
      </c>
      <c r="J258" s="5">
        <f t="shared" si="70"/>
        <v>0</v>
      </c>
      <c r="K258" s="5">
        <f t="shared" si="70"/>
        <v>0</v>
      </c>
      <c r="L258" s="5">
        <f t="shared" si="70"/>
        <v>0</v>
      </c>
      <c r="M258" s="5">
        <f t="shared" si="70"/>
        <v>0</v>
      </c>
      <c r="N258" s="5">
        <f t="shared" si="70"/>
        <v>0</v>
      </c>
      <c r="O258" s="252">
        <f t="shared" si="70"/>
        <v>0</v>
      </c>
      <c r="P258" s="252">
        <f t="shared" si="70"/>
        <v>0</v>
      </c>
      <c r="Q258" s="252">
        <f t="shared" si="70"/>
        <v>0</v>
      </c>
      <c r="R258" s="252">
        <f t="shared" si="70"/>
        <v>0</v>
      </c>
      <c r="S258" s="252">
        <f t="shared" si="70"/>
        <v>0</v>
      </c>
      <c r="T258" s="252">
        <f t="shared" si="70"/>
        <v>0</v>
      </c>
    </row>
    <row r="259" spans="5:20" hidden="1" outlineLevel="2" x14ac:dyDescent="0.25">
      <c r="E259" s="39" t="str">
        <f t="shared" ref="E259:T259" si="71" xml:space="preserve"> E$251</f>
        <v xml:space="preserve">Allowed revenue percentage movement after cost change (Nov-Nov CPIH deflated) (ADDN1) </v>
      </c>
      <c r="F259" s="5">
        <f t="shared" si="71"/>
        <v>0</v>
      </c>
      <c r="G259" s="5" t="str">
        <f t="shared" si="71"/>
        <v>%</v>
      </c>
      <c r="H259" s="5">
        <f t="shared" si="71"/>
        <v>0</v>
      </c>
      <c r="I259" s="5">
        <f t="shared" si="71"/>
        <v>0</v>
      </c>
      <c r="J259" s="5">
        <f t="shared" si="71"/>
        <v>0</v>
      </c>
      <c r="K259" s="5">
        <f t="shared" si="71"/>
        <v>0</v>
      </c>
      <c r="L259" s="5">
        <f t="shared" si="71"/>
        <v>0</v>
      </c>
      <c r="M259" s="5">
        <f t="shared" si="71"/>
        <v>0</v>
      </c>
      <c r="N259" s="5">
        <f t="shared" si="71"/>
        <v>0</v>
      </c>
      <c r="O259" s="252">
        <f t="shared" si="71"/>
        <v>0</v>
      </c>
      <c r="P259" s="252">
        <f t="shared" si="71"/>
        <v>0</v>
      </c>
      <c r="Q259" s="252">
        <f t="shared" si="71"/>
        <v>0</v>
      </c>
      <c r="R259" s="252">
        <f t="shared" si="71"/>
        <v>0</v>
      </c>
      <c r="S259" s="252">
        <f t="shared" si="71"/>
        <v>0</v>
      </c>
      <c r="T259" s="252">
        <f t="shared" si="71"/>
        <v>0</v>
      </c>
    </row>
    <row r="260" spans="5:20" hidden="1" outlineLevel="2" x14ac:dyDescent="0.25">
      <c r="E260" s="39" t="str">
        <f t="shared" ref="E260:T260" si="72" xml:space="preserve"> E$252</f>
        <v xml:space="preserve">Allowed revenue percentage movement after cost change (Nov-Nov CPIH deflated) (ADDN2) </v>
      </c>
      <c r="F260" s="5">
        <f t="shared" si="72"/>
        <v>0</v>
      </c>
      <c r="G260" s="5" t="str">
        <f t="shared" si="72"/>
        <v>%</v>
      </c>
      <c r="H260" s="5">
        <f t="shared" si="72"/>
        <v>0</v>
      </c>
      <c r="I260" s="5">
        <f t="shared" si="72"/>
        <v>0</v>
      </c>
      <c r="J260" s="5">
        <f t="shared" si="72"/>
        <v>0</v>
      </c>
      <c r="K260" s="5">
        <f t="shared" si="72"/>
        <v>0</v>
      </c>
      <c r="L260" s="5">
        <f t="shared" si="72"/>
        <v>0</v>
      </c>
      <c r="M260" s="5">
        <f t="shared" si="72"/>
        <v>0</v>
      </c>
      <c r="N260" s="5">
        <f t="shared" si="72"/>
        <v>0</v>
      </c>
      <c r="O260" s="5">
        <f t="shared" si="72"/>
        <v>0</v>
      </c>
      <c r="P260" s="5">
        <f t="shared" si="72"/>
        <v>0</v>
      </c>
      <c r="Q260" s="5">
        <f t="shared" si="72"/>
        <v>0</v>
      </c>
      <c r="R260" s="5">
        <f t="shared" si="72"/>
        <v>0</v>
      </c>
      <c r="S260" s="5">
        <f t="shared" si="72"/>
        <v>0</v>
      </c>
      <c r="T260" s="5">
        <f t="shared" si="72"/>
        <v>0</v>
      </c>
    </row>
    <row r="261" spans="5:20" hidden="1" outlineLevel="2" x14ac:dyDescent="0.25">
      <c r="E261" s="39" t="str">
        <f t="shared" ref="E261:T261" si="73" xml:space="preserve"> E$179</f>
        <v xml:space="preserve">K factors (last determined) as % (WR) </v>
      </c>
      <c r="F261" s="12">
        <f t="shared" si="73"/>
        <v>0</v>
      </c>
      <c r="G261" s="12" t="str">
        <f t="shared" si="73"/>
        <v>%</v>
      </c>
      <c r="H261" s="12">
        <f t="shared" si="73"/>
        <v>0</v>
      </c>
      <c r="I261" s="12">
        <f t="shared" si="73"/>
        <v>0</v>
      </c>
      <c r="J261" s="12">
        <f t="shared" si="73"/>
        <v>0</v>
      </c>
      <c r="K261" s="12">
        <f t="shared" si="73"/>
        <v>0</v>
      </c>
      <c r="L261" s="12">
        <f t="shared" si="73"/>
        <v>0</v>
      </c>
      <c r="M261" s="12">
        <f t="shared" si="73"/>
        <v>0</v>
      </c>
      <c r="N261" s="12">
        <f t="shared" si="73"/>
        <v>0</v>
      </c>
      <c r="O261" s="12">
        <f t="shared" si="73"/>
        <v>0</v>
      </c>
      <c r="P261" s="12">
        <f t="shared" si="73"/>
        <v>0</v>
      </c>
      <c r="Q261" s="12">
        <f t="shared" si="73"/>
        <v>0</v>
      </c>
      <c r="R261" s="12">
        <f t="shared" si="73"/>
        <v>0</v>
      </c>
      <c r="S261" s="12">
        <f t="shared" si="73"/>
        <v>0</v>
      </c>
      <c r="T261" s="12">
        <f t="shared" si="73"/>
        <v>0</v>
      </c>
    </row>
    <row r="262" spans="5:20" hidden="1" outlineLevel="2" x14ac:dyDescent="0.25">
      <c r="E262" s="39" t="str">
        <f t="shared" ref="E262:T262" si="74" xml:space="preserve"> E$180</f>
        <v xml:space="preserve">K factors (last determined) as % (WN) </v>
      </c>
      <c r="F262" s="12">
        <f t="shared" si="74"/>
        <v>0</v>
      </c>
      <c r="G262" s="12" t="str">
        <f t="shared" si="74"/>
        <v>%</v>
      </c>
      <c r="H262" s="12">
        <f t="shared" si="74"/>
        <v>0</v>
      </c>
      <c r="I262" s="12">
        <f t="shared" si="74"/>
        <v>0</v>
      </c>
      <c r="J262" s="12">
        <f t="shared" si="74"/>
        <v>0</v>
      </c>
      <c r="K262" s="12">
        <f t="shared" si="74"/>
        <v>0</v>
      </c>
      <c r="L262" s="12">
        <f t="shared" si="74"/>
        <v>0</v>
      </c>
      <c r="M262" s="12">
        <f t="shared" si="74"/>
        <v>0</v>
      </c>
      <c r="N262" s="12">
        <f t="shared" si="74"/>
        <v>0</v>
      </c>
      <c r="O262" s="12">
        <f t="shared" si="74"/>
        <v>0</v>
      </c>
      <c r="P262" s="12">
        <f t="shared" si="74"/>
        <v>0</v>
      </c>
      <c r="Q262" s="12">
        <f t="shared" si="74"/>
        <v>0</v>
      </c>
      <c r="R262" s="12">
        <f t="shared" si="74"/>
        <v>0</v>
      </c>
      <c r="S262" s="12">
        <f t="shared" si="74"/>
        <v>0</v>
      </c>
      <c r="T262" s="12">
        <f t="shared" si="74"/>
        <v>0</v>
      </c>
    </row>
    <row r="263" spans="5:20" hidden="1" outlineLevel="2" x14ac:dyDescent="0.25">
      <c r="E263" s="39" t="str">
        <f t="shared" ref="E263:T263" si="75" xml:space="preserve"> E$181</f>
        <v xml:space="preserve">K factors (last determined) as % (WWN) </v>
      </c>
      <c r="F263" s="12">
        <f t="shared" si="75"/>
        <v>0</v>
      </c>
      <c r="G263" s="12" t="str">
        <f t="shared" si="75"/>
        <v>%</v>
      </c>
      <c r="H263" s="12">
        <f t="shared" si="75"/>
        <v>0</v>
      </c>
      <c r="I263" s="12">
        <f t="shared" si="75"/>
        <v>0</v>
      </c>
      <c r="J263" s="12">
        <f t="shared" si="75"/>
        <v>0</v>
      </c>
      <c r="K263" s="12">
        <f t="shared" si="75"/>
        <v>0</v>
      </c>
      <c r="L263" s="12">
        <f t="shared" si="75"/>
        <v>0</v>
      </c>
      <c r="M263" s="12">
        <f t="shared" si="75"/>
        <v>0</v>
      </c>
      <c r="N263" s="12">
        <f t="shared" si="75"/>
        <v>0</v>
      </c>
      <c r="O263" s="12">
        <f t="shared" si="75"/>
        <v>0</v>
      </c>
      <c r="P263" s="12">
        <f t="shared" si="75"/>
        <v>0</v>
      </c>
      <c r="Q263" s="12">
        <f t="shared" si="75"/>
        <v>0</v>
      </c>
      <c r="R263" s="12">
        <f t="shared" si="75"/>
        <v>0</v>
      </c>
      <c r="S263" s="12">
        <f t="shared" si="75"/>
        <v>0</v>
      </c>
      <c r="T263" s="12">
        <f t="shared" si="75"/>
        <v>0</v>
      </c>
    </row>
    <row r="264" spans="5:20" hidden="1" outlineLevel="2" x14ac:dyDescent="0.25">
      <c r="E264" s="39" t="str">
        <f t="shared" ref="E264:T264" si="76" xml:space="preserve"> E$182</f>
        <v xml:space="preserve">K factors (last determined) as % (ADDN1) </v>
      </c>
      <c r="F264" s="12">
        <f t="shared" si="76"/>
        <v>0</v>
      </c>
      <c r="G264" s="12" t="str">
        <f t="shared" si="76"/>
        <v>%</v>
      </c>
      <c r="H264" s="12">
        <f t="shared" si="76"/>
        <v>0</v>
      </c>
      <c r="I264" s="12">
        <f t="shared" si="76"/>
        <v>0</v>
      </c>
      <c r="J264" s="12">
        <f t="shared" si="76"/>
        <v>0</v>
      </c>
      <c r="K264" s="12">
        <f t="shared" si="76"/>
        <v>0</v>
      </c>
      <c r="L264" s="12">
        <f t="shared" si="76"/>
        <v>0</v>
      </c>
      <c r="M264" s="12">
        <f t="shared" si="76"/>
        <v>0</v>
      </c>
      <c r="N264" s="12">
        <f t="shared" si="76"/>
        <v>0</v>
      </c>
      <c r="O264" s="12">
        <f t="shared" si="76"/>
        <v>0</v>
      </c>
      <c r="P264" s="12">
        <f t="shared" si="76"/>
        <v>0</v>
      </c>
      <c r="Q264" s="12">
        <f t="shared" si="76"/>
        <v>0</v>
      </c>
      <c r="R264" s="12">
        <f t="shared" si="76"/>
        <v>0</v>
      </c>
      <c r="S264" s="12">
        <f t="shared" si="76"/>
        <v>0</v>
      </c>
      <c r="T264" s="12">
        <f t="shared" si="76"/>
        <v>0</v>
      </c>
    </row>
    <row r="265" spans="5:20" hidden="1" outlineLevel="2" x14ac:dyDescent="0.25">
      <c r="E265" s="39" t="str">
        <f t="shared" ref="E265:T265" si="77" xml:space="preserve"> E$183</f>
        <v xml:space="preserve">K factors (last determined) as % (ADDN2) </v>
      </c>
      <c r="F265" s="12">
        <f t="shared" si="77"/>
        <v>0</v>
      </c>
      <c r="G265" s="12" t="str">
        <f t="shared" si="77"/>
        <v>%</v>
      </c>
      <c r="H265" s="12">
        <f t="shared" si="77"/>
        <v>0</v>
      </c>
      <c r="I265" s="12">
        <f t="shared" si="77"/>
        <v>0</v>
      </c>
      <c r="J265" s="12">
        <f t="shared" si="77"/>
        <v>0</v>
      </c>
      <c r="K265" s="12">
        <f t="shared" si="77"/>
        <v>0</v>
      </c>
      <c r="L265" s="12">
        <f t="shared" si="77"/>
        <v>0</v>
      </c>
      <c r="M265" s="12">
        <f t="shared" si="77"/>
        <v>0</v>
      </c>
      <c r="N265" s="12">
        <f t="shared" si="77"/>
        <v>0</v>
      </c>
      <c r="O265" s="12">
        <f t="shared" si="77"/>
        <v>0</v>
      </c>
      <c r="P265" s="12">
        <f t="shared" si="77"/>
        <v>0</v>
      </c>
      <c r="Q265" s="12">
        <f t="shared" si="77"/>
        <v>0</v>
      </c>
      <c r="R265" s="12">
        <f t="shared" si="77"/>
        <v>0</v>
      </c>
      <c r="S265" s="12">
        <f t="shared" si="77"/>
        <v>0</v>
      </c>
      <c r="T265" s="12">
        <f t="shared" si="77"/>
        <v>0</v>
      </c>
    </row>
    <row r="266" spans="5:20" hidden="1" outlineLevel="2" x14ac:dyDescent="0.25">
      <c r="E266" s="39" t="str">
        <f t="shared" ref="E266:T266" si="78" xml:space="preserve"> E$213</f>
        <v xml:space="preserve">Year that price limits should be recalculated (WR) </v>
      </c>
      <c r="F266" s="7">
        <f t="shared" si="78"/>
        <v>0</v>
      </c>
      <c r="G266" s="7" t="str">
        <f t="shared" si="78"/>
        <v>flag</v>
      </c>
      <c r="H266" s="7">
        <f t="shared" si="78"/>
        <v>0</v>
      </c>
      <c r="I266" s="7">
        <f t="shared" si="78"/>
        <v>0</v>
      </c>
      <c r="J266" s="7">
        <f t="shared" si="78"/>
        <v>0</v>
      </c>
      <c r="K266" s="7">
        <f t="shared" si="78"/>
        <v>0</v>
      </c>
      <c r="L266" s="7">
        <f t="shared" si="78"/>
        <v>0</v>
      </c>
      <c r="M266" s="7">
        <f t="shared" si="78"/>
        <v>0</v>
      </c>
      <c r="N266" s="7">
        <f t="shared" si="78"/>
        <v>0</v>
      </c>
      <c r="O266" s="7">
        <f t="shared" si="78"/>
        <v>0</v>
      </c>
      <c r="P266" s="7">
        <f t="shared" si="78"/>
        <v>0</v>
      </c>
      <c r="Q266" s="7">
        <f t="shared" si="78"/>
        <v>0</v>
      </c>
      <c r="R266" s="7">
        <f t="shared" si="78"/>
        <v>0</v>
      </c>
      <c r="S266" s="7">
        <f t="shared" si="78"/>
        <v>0</v>
      </c>
      <c r="T266" s="7">
        <f t="shared" si="78"/>
        <v>0</v>
      </c>
    </row>
    <row r="267" spans="5:20" hidden="1" outlineLevel="2" x14ac:dyDescent="0.25">
      <c r="E267" s="39" t="str">
        <f t="shared" ref="E267:T267" si="79" xml:space="preserve"> E$214</f>
        <v xml:space="preserve">Year that price limits should be recalculated (WN) </v>
      </c>
      <c r="F267" s="7">
        <f t="shared" si="79"/>
        <v>0</v>
      </c>
      <c r="G267" s="7" t="str">
        <f t="shared" si="79"/>
        <v>flag</v>
      </c>
      <c r="H267" s="7">
        <f t="shared" si="79"/>
        <v>0</v>
      </c>
      <c r="I267" s="7">
        <f t="shared" si="79"/>
        <v>0</v>
      </c>
      <c r="J267" s="7">
        <f t="shared" si="79"/>
        <v>0</v>
      </c>
      <c r="K267" s="7">
        <f t="shared" si="79"/>
        <v>0</v>
      </c>
      <c r="L267" s="7">
        <f t="shared" si="79"/>
        <v>0</v>
      </c>
      <c r="M267" s="7">
        <f t="shared" si="79"/>
        <v>0</v>
      </c>
      <c r="N267" s="7">
        <f t="shared" si="79"/>
        <v>0</v>
      </c>
      <c r="O267" s="7">
        <f t="shared" si="79"/>
        <v>0</v>
      </c>
      <c r="P267" s="7">
        <f t="shared" si="79"/>
        <v>0</v>
      </c>
      <c r="Q267" s="7">
        <f t="shared" si="79"/>
        <v>0</v>
      </c>
      <c r="R267" s="7">
        <f t="shared" si="79"/>
        <v>0</v>
      </c>
      <c r="S267" s="7">
        <f t="shared" si="79"/>
        <v>0</v>
      </c>
      <c r="T267" s="7">
        <f t="shared" si="79"/>
        <v>0</v>
      </c>
    </row>
    <row r="268" spans="5:20" hidden="1" outlineLevel="2" x14ac:dyDescent="0.25">
      <c r="E268" s="39" t="str">
        <f t="shared" ref="E268:T268" si="80" xml:space="preserve"> E$215</f>
        <v xml:space="preserve">Year that price limits should be recalculated (WWN) </v>
      </c>
      <c r="F268" s="7">
        <f t="shared" si="80"/>
        <v>0</v>
      </c>
      <c r="G268" s="7" t="str">
        <f t="shared" si="80"/>
        <v>flag</v>
      </c>
      <c r="H268" s="7">
        <f t="shared" si="80"/>
        <v>0</v>
      </c>
      <c r="I268" s="7">
        <f t="shared" si="80"/>
        <v>0</v>
      </c>
      <c r="J268" s="7">
        <f t="shared" si="80"/>
        <v>0</v>
      </c>
      <c r="K268" s="7">
        <f t="shared" si="80"/>
        <v>0</v>
      </c>
      <c r="L268" s="7">
        <f t="shared" si="80"/>
        <v>0</v>
      </c>
      <c r="M268" s="7">
        <f t="shared" si="80"/>
        <v>0</v>
      </c>
      <c r="N268" s="7">
        <f t="shared" si="80"/>
        <v>0</v>
      </c>
      <c r="O268" s="7">
        <f t="shared" si="80"/>
        <v>0</v>
      </c>
      <c r="P268" s="7">
        <f t="shared" si="80"/>
        <v>0</v>
      </c>
      <c r="Q268" s="7">
        <f t="shared" si="80"/>
        <v>0</v>
      </c>
      <c r="R268" s="7">
        <f t="shared" si="80"/>
        <v>0</v>
      </c>
      <c r="S268" s="7">
        <f t="shared" si="80"/>
        <v>0</v>
      </c>
      <c r="T268" s="7">
        <f t="shared" si="80"/>
        <v>0</v>
      </c>
    </row>
    <row r="269" spans="5:20" hidden="1" outlineLevel="2" x14ac:dyDescent="0.25">
      <c r="E269" s="39" t="str">
        <f t="shared" ref="E269:T269" si="81" xml:space="preserve"> E$216</f>
        <v xml:space="preserve">Year that price limits should be recalculated (ADDN1) </v>
      </c>
      <c r="F269" s="7">
        <f t="shared" si="81"/>
        <v>0</v>
      </c>
      <c r="G269" s="7" t="str">
        <f t="shared" si="81"/>
        <v>flag</v>
      </c>
      <c r="H269" s="7">
        <f t="shared" si="81"/>
        <v>0</v>
      </c>
      <c r="I269" s="7">
        <f t="shared" si="81"/>
        <v>0</v>
      </c>
      <c r="J269" s="7">
        <f t="shared" si="81"/>
        <v>0</v>
      </c>
      <c r="K269" s="7">
        <f t="shared" si="81"/>
        <v>0</v>
      </c>
      <c r="L269" s="7">
        <f t="shared" si="81"/>
        <v>0</v>
      </c>
      <c r="M269" s="7">
        <f t="shared" si="81"/>
        <v>0</v>
      </c>
      <c r="N269" s="7">
        <f t="shared" si="81"/>
        <v>0</v>
      </c>
      <c r="O269" s="7">
        <f t="shared" si="81"/>
        <v>0</v>
      </c>
      <c r="P269" s="7">
        <f t="shared" si="81"/>
        <v>0</v>
      </c>
      <c r="Q269" s="7">
        <f t="shared" si="81"/>
        <v>0</v>
      </c>
      <c r="R269" s="7">
        <f t="shared" si="81"/>
        <v>0</v>
      </c>
      <c r="S269" s="7">
        <f t="shared" si="81"/>
        <v>0</v>
      </c>
      <c r="T269" s="7">
        <f t="shared" si="81"/>
        <v>0</v>
      </c>
    </row>
    <row r="270" spans="5:20" hidden="1" outlineLevel="2" x14ac:dyDescent="0.25">
      <c r="E270" s="39" t="str">
        <f t="shared" ref="E270:T270" si="82" xml:space="preserve"> E$217</f>
        <v xml:space="preserve">Year that price limits should be recalculated (ADDN2) </v>
      </c>
      <c r="F270" s="7">
        <f t="shared" si="82"/>
        <v>0</v>
      </c>
      <c r="G270" s="7" t="str">
        <f t="shared" si="82"/>
        <v>flag</v>
      </c>
      <c r="H270" s="7">
        <f t="shared" si="82"/>
        <v>0</v>
      </c>
      <c r="I270" s="7">
        <f t="shared" si="82"/>
        <v>0</v>
      </c>
      <c r="J270" s="7">
        <f t="shared" si="82"/>
        <v>0</v>
      </c>
      <c r="K270" s="7">
        <f t="shared" si="82"/>
        <v>0</v>
      </c>
      <c r="L270" s="7">
        <f t="shared" si="82"/>
        <v>0</v>
      </c>
      <c r="M270" s="7">
        <f t="shared" si="82"/>
        <v>0</v>
      </c>
      <c r="N270" s="7">
        <f t="shared" si="82"/>
        <v>0</v>
      </c>
      <c r="O270" s="7">
        <f t="shared" si="82"/>
        <v>0</v>
      </c>
      <c r="P270" s="7">
        <f t="shared" si="82"/>
        <v>0</v>
      </c>
      <c r="Q270" s="7">
        <f t="shared" si="82"/>
        <v>0</v>
      </c>
      <c r="R270" s="7">
        <f t="shared" si="82"/>
        <v>0</v>
      </c>
      <c r="S270" s="7">
        <f t="shared" si="82"/>
        <v>0</v>
      </c>
      <c r="T270" s="7">
        <f t="shared" si="82"/>
        <v>0</v>
      </c>
    </row>
    <row r="271" spans="5:20" hidden="1" outlineLevel="2" x14ac:dyDescent="0.25">
      <c r="E271" s="39" t="s">
        <v>1302</v>
      </c>
      <c r="G271" s="39" t="s">
        <v>706</v>
      </c>
      <c r="J271" s="12">
        <f t="shared" ref="J271:P271" si="83" xml:space="preserve"> IF( J266 &lt;&gt; 0, IF( J256 &gt;= 0, ROUNDUP( ROUNDDOWN( J256, 5 ), 4 ), ROUNDDOWN( ROUNDUP( J256, 5 ), 4 ) ), J261 ) - J261</f>
        <v>0</v>
      </c>
      <c r="K271" s="12">
        <f t="shared" si="83"/>
        <v>0</v>
      </c>
      <c r="L271" s="12">
        <f t="shared" si="83"/>
        <v>0</v>
      </c>
      <c r="M271" s="12">
        <f t="shared" si="83"/>
        <v>0</v>
      </c>
      <c r="N271" s="12">
        <f t="shared" si="83"/>
        <v>0</v>
      </c>
      <c r="O271" s="12">
        <f t="shared" si="83"/>
        <v>0</v>
      </c>
      <c r="P271" s="12">
        <f t="shared" si="83"/>
        <v>0</v>
      </c>
      <c r="Q271" s="12">
        <f xml:space="preserve"> IF( Q266 &lt;&gt; 0, IF( Q256 &gt;= 0, ROUNDUP( ROUNDDOWN( Q256, 5 ), 4 ), ROUNDDOWN( ROUNDUP( Q256, 5 ), 4 ) ), Q261 ) - Q261</f>
        <v>0</v>
      </c>
      <c r="R271" s="12">
        <f t="shared" ref="R271:T271" si="84" xml:space="preserve"> IF( R266 &lt;&gt; 0, IF( R256 &gt;= 0, ROUNDUP( ROUNDDOWN( R256, 5 ), 4 ), ROUNDDOWN( ROUNDUP( R256, 5 ), 4 ) ), R261 ) - R261</f>
        <v>0</v>
      </c>
      <c r="S271" s="12">
        <f t="shared" si="84"/>
        <v>0</v>
      </c>
      <c r="T271" s="12">
        <f t="shared" si="84"/>
        <v>0</v>
      </c>
    </row>
    <row r="272" spans="5:20" hidden="1" outlineLevel="2" x14ac:dyDescent="0.25">
      <c r="E272" s="39" t="s">
        <v>1303</v>
      </c>
      <c r="G272" s="39" t="s">
        <v>706</v>
      </c>
      <c r="J272" s="12">
        <f t="shared" ref="J272:T272" si="85" xml:space="preserve"> IF( J267 &lt;&gt; 0, IF( J257 &gt;= 0, ROUNDUP( ROUNDDOWN( J257, 5 ), 4 ), ROUNDDOWN( ROUNDUP( J257, 5 ), 4 ) ), J262 ) - J262</f>
        <v>0</v>
      </c>
      <c r="K272" s="12">
        <f t="shared" si="85"/>
        <v>0</v>
      </c>
      <c r="L272" s="12">
        <f t="shared" si="85"/>
        <v>0</v>
      </c>
      <c r="M272" s="12">
        <f t="shared" si="85"/>
        <v>0</v>
      </c>
      <c r="N272" s="12">
        <f t="shared" si="85"/>
        <v>0</v>
      </c>
      <c r="O272" s="12">
        <f t="shared" si="85"/>
        <v>0</v>
      </c>
      <c r="P272" s="12">
        <f t="shared" si="85"/>
        <v>0</v>
      </c>
      <c r="Q272" s="12">
        <f t="shared" si="85"/>
        <v>0</v>
      </c>
      <c r="R272" s="12">
        <f t="shared" si="85"/>
        <v>0</v>
      </c>
      <c r="S272" s="12">
        <f t="shared" si="85"/>
        <v>0</v>
      </c>
      <c r="T272" s="12">
        <f t="shared" si="85"/>
        <v>0</v>
      </c>
    </row>
    <row r="273" spans="1:20" hidden="1" outlineLevel="2" x14ac:dyDescent="0.25">
      <c r="E273" s="39" t="s">
        <v>1304</v>
      </c>
      <c r="G273" s="39" t="s">
        <v>706</v>
      </c>
      <c r="J273" s="12">
        <f t="shared" ref="J273:T273" si="86" xml:space="preserve"> IF( J268 &lt;&gt; 0, IF( J258 &gt;= 0, ROUNDUP( ROUNDDOWN( J258, 5 ), 4 ), ROUNDDOWN( ROUNDUP( J258, 5 ), 4 ) ), J263 ) - J263</f>
        <v>0</v>
      </c>
      <c r="K273" s="12">
        <f t="shared" si="86"/>
        <v>0</v>
      </c>
      <c r="L273" s="12">
        <f t="shared" si="86"/>
        <v>0</v>
      </c>
      <c r="M273" s="12">
        <f t="shared" si="86"/>
        <v>0</v>
      </c>
      <c r="N273" s="12">
        <f t="shared" si="86"/>
        <v>0</v>
      </c>
      <c r="O273" s="12">
        <f t="shared" si="86"/>
        <v>0</v>
      </c>
      <c r="P273" s="12">
        <f t="shared" si="86"/>
        <v>0</v>
      </c>
      <c r="Q273" s="12">
        <f t="shared" si="86"/>
        <v>0</v>
      </c>
      <c r="R273" s="12">
        <f t="shared" si="86"/>
        <v>0</v>
      </c>
      <c r="S273" s="12">
        <f t="shared" si="86"/>
        <v>0</v>
      </c>
      <c r="T273" s="12">
        <f t="shared" si="86"/>
        <v>0</v>
      </c>
    </row>
    <row r="274" spans="1:20" hidden="1" outlineLevel="2" x14ac:dyDescent="0.25">
      <c r="E274" s="39" t="s">
        <v>1305</v>
      </c>
      <c r="G274" s="39" t="s">
        <v>706</v>
      </c>
      <c r="J274" s="12">
        <f t="shared" ref="J274:T274" si="87" xml:space="preserve"> IF( J269 &lt;&gt; 0, IF( J259 &gt;= 0, ROUNDUP( ROUNDDOWN( J259, 5 ), 4 ), ROUNDDOWN( ROUNDUP( J259, 5 ), 4 ) ), J264 ) - J264</f>
        <v>0</v>
      </c>
      <c r="K274" s="12">
        <f t="shared" si="87"/>
        <v>0</v>
      </c>
      <c r="L274" s="12">
        <f t="shared" si="87"/>
        <v>0</v>
      </c>
      <c r="M274" s="12">
        <f t="shared" si="87"/>
        <v>0</v>
      </c>
      <c r="N274" s="12">
        <f t="shared" si="87"/>
        <v>0</v>
      </c>
      <c r="O274" s="12">
        <f t="shared" si="87"/>
        <v>0</v>
      </c>
      <c r="P274" s="12">
        <f t="shared" si="87"/>
        <v>0</v>
      </c>
      <c r="Q274" s="12">
        <f t="shared" si="87"/>
        <v>0</v>
      </c>
      <c r="R274" s="12">
        <f t="shared" si="87"/>
        <v>0</v>
      </c>
      <c r="S274" s="12">
        <f t="shared" si="87"/>
        <v>0</v>
      </c>
      <c r="T274" s="12">
        <f t="shared" si="87"/>
        <v>0</v>
      </c>
    </row>
    <row r="275" spans="1:20" hidden="1" outlineLevel="2" x14ac:dyDescent="0.25">
      <c r="E275" s="39" t="s">
        <v>1306</v>
      </c>
      <c r="G275" s="39" t="s">
        <v>706</v>
      </c>
      <c r="J275" s="12">
        <f t="shared" ref="J275:T275" si="88" xml:space="preserve"> IF( J270 &lt;&gt; 0, IF( J260 &gt;= 0, ROUNDUP( ROUNDDOWN( J260, 5 ), 4 ), ROUNDDOWN( ROUNDUP( J260, 5 ), 4 ) ), J265 ) - J265</f>
        <v>0</v>
      </c>
      <c r="K275" s="12">
        <f t="shared" si="88"/>
        <v>0</v>
      </c>
      <c r="L275" s="12">
        <f t="shared" si="88"/>
        <v>0</v>
      </c>
      <c r="M275" s="12">
        <f t="shared" si="88"/>
        <v>0</v>
      </c>
      <c r="N275" s="12">
        <f t="shared" si="88"/>
        <v>0</v>
      </c>
      <c r="O275" s="12">
        <f t="shared" si="88"/>
        <v>0</v>
      </c>
      <c r="P275" s="12">
        <f t="shared" si="88"/>
        <v>0</v>
      </c>
      <c r="Q275" s="12">
        <f t="shared" si="88"/>
        <v>0</v>
      </c>
      <c r="R275" s="12">
        <f t="shared" si="88"/>
        <v>0</v>
      </c>
      <c r="S275" s="12">
        <f t="shared" si="88"/>
        <v>0</v>
      </c>
      <c r="T275" s="12">
        <f t="shared" si="88"/>
        <v>0</v>
      </c>
    </row>
    <row r="276" spans="1:20" hidden="1" outlineLevel="2" x14ac:dyDescent="0.25"/>
    <row r="277" spans="1:20" hidden="1" outlineLevel="1" x14ac:dyDescent="0.25"/>
    <row r="278" spans="1:20" hidden="1" outlineLevel="1" x14ac:dyDescent="0.25"/>
    <row r="279" spans="1:20" s="33" customFormat="1" hidden="1" outlineLevel="1" x14ac:dyDescent="0.25">
      <c r="A279" s="24"/>
      <c r="B279" s="24" t="s">
        <v>961</v>
      </c>
      <c r="C279" s="37"/>
      <c r="D279" s="56"/>
    </row>
    <row r="280" spans="1:20" hidden="1" outlineLevel="1" collapsed="1" x14ac:dyDescent="0.25"/>
    <row r="281" spans="1:20" hidden="1" outlineLevel="2" x14ac:dyDescent="0.25">
      <c r="B281" s="32" t="s">
        <v>1109</v>
      </c>
    </row>
    <row r="282" spans="1:20" hidden="1" outlineLevel="2" x14ac:dyDescent="0.25">
      <c r="A282" s="14"/>
      <c r="B282" s="14"/>
      <c r="C282" s="21"/>
      <c r="D282" s="22"/>
      <c r="E282" s="17" t="str">
        <f xml:space="preserve"> 'Tax adjustment'!E$168</f>
        <v xml:space="preserve">Revised total nominal revenue after ODI - wholesale (WR) </v>
      </c>
      <c r="F282" s="10">
        <f xml:space="preserve"> 'Tax adjustment'!F$168</f>
        <v>0</v>
      </c>
      <c r="G282" s="10" t="str">
        <f xml:space="preserve"> 'Tax adjustment'!G$168</f>
        <v>£m (nominal)</v>
      </c>
      <c r="H282" s="10">
        <f xml:space="preserve"> 'Tax adjustment'!H$168</f>
        <v>0</v>
      </c>
      <c r="I282" s="10">
        <f xml:space="preserve"> 'Tax adjustment'!I$168</f>
        <v>0</v>
      </c>
      <c r="J282" s="10">
        <f xml:space="preserve"> 'Tax adjustment'!J$168</f>
        <v>0</v>
      </c>
      <c r="K282" s="10">
        <f xml:space="preserve"> 'Tax adjustment'!K$168</f>
        <v>0</v>
      </c>
      <c r="L282" s="10">
        <f xml:space="preserve"> 'Tax adjustment'!L$168</f>
        <v>0</v>
      </c>
      <c r="M282" s="10">
        <f xml:space="preserve"> 'Tax adjustment'!M$168</f>
        <v>0</v>
      </c>
      <c r="N282" s="10">
        <f xml:space="preserve"> 'Tax adjustment'!N$168</f>
        <v>0</v>
      </c>
      <c r="O282" s="10">
        <f xml:space="preserve"> 'Tax adjustment'!O$168</f>
        <v>0</v>
      </c>
      <c r="P282" s="10">
        <f xml:space="preserve"> 'Tax adjustment'!P$168</f>
        <v>0</v>
      </c>
      <c r="Q282" s="10">
        <f xml:space="preserve"> 'Tax adjustment'!Q$168</f>
        <v>0</v>
      </c>
      <c r="R282" s="10">
        <f xml:space="preserve"> 'Tax adjustment'!R$168</f>
        <v>0</v>
      </c>
      <c r="S282" s="10">
        <f xml:space="preserve"> 'Tax adjustment'!S$168</f>
        <v>0</v>
      </c>
      <c r="T282" s="10">
        <f xml:space="preserve"> 'Tax adjustment'!T$168</f>
        <v>0</v>
      </c>
    </row>
    <row r="283" spans="1:20" hidden="1" outlineLevel="2" x14ac:dyDescent="0.25">
      <c r="A283" s="14"/>
      <c r="B283" s="14"/>
      <c r="C283" s="21"/>
      <c r="D283" s="22"/>
      <c r="E283" s="17" t="str">
        <f xml:space="preserve"> 'Tax adjustment'!E$169</f>
        <v xml:space="preserve">Revised total nominal revenue after ODI - wholesale (WN) </v>
      </c>
      <c r="F283" s="10">
        <f xml:space="preserve"> 'Tax adjustment'!F$169</f>
        <v>0</v>
      </c>
      <c r="G283" s="10" t="str">
        <f xml:space="preserve"> 'Tax adjustment'!G$169</f>
        <v>£m (nominal)</v>
      </c>
      <c r="H283" s="10">
        <f xml:space="preserve"> 'Tax adjustment'!H$169</f>
        <v>0</v>
      </c>
      <c r="I283" s="10">
        <f xml:space="preserve"> 'Tax adjustment'!I$169</f>
        <v>0</v>
      </c>
      <c r="J283" s="10">
        <f xml:space="preserve"> 'Tax adjustment'!J$169</f>
        <v>0</v>
      </c>
      <c r="K283" s="10">
        <f xml:space="preserve"> 'Tax adjustment'!K$169</f>
        <v>0</v>
      </c>
      <c r="L283" s="10">
        <f xml:space="preserve"> 'Tax adjustment'!L$169</f>
        <v>0</v>
      </c>
      <c r="M283" s="10">
        <f xml:space="preserve"> 'Tax adjustment'!M$169</f>
        <v>0</v>
      </c>
      <c r="N283" s="10">
        <f xml:space="preserve"> 'Tax adjustment'!N$169</f>
        <v>0</v>
      </c>
      <c r="O283" s="10">
        <f xml:space="preserve"> 'Tax adjustment'!O$169</f>
        <v>0</v>
      </c>
      <c r="P283" s="10">
        <f xml:space="preserve"> 'Tax adjustment'!P$169</f>
        <v>0</v>
      </c>
      <c r="Q283" s="10">
        <f xml:space="preserve"> 'Tax adjustment'!Q$169</f>
        <v>0</v>
      </c>
      <c r="R283" s="10">
        <f xml:space="preserve"> 'Tax adjustment'!R$169</f>
        <v>0</v>
      </c>
      <c r="S283" s="10">
        <f xml:space="preserve"> 'Tax adjustment'!S$169</f>
        <v>0</v>
      </c>
      <c r="T283" s="10">
        <f xml:space="preserve"> 'Tax adjustment'!T$169</f>
        <v>0</v>
      </c>
    </row>
    <row r="284" spans="1:20" hidden="1" outlineLevel="2" x14ac:dyDescent="0.25">
      <c r="A284" s="14"/>
      <c r="B284" s="14"/>
      <c r="C284" s="21"/>
      <c r="D284" s="22"/>
      <c r="E284" s="17" t="str">
        <f xml:space="preserve"> 'Tax adjustment'!E$170</f>
        <v xml:space="preserve">Revised total nominal revenue after ODI - wholesale (WWN) </v>
      </c>
      <c r="F284" s="10">
        <f xml:space="preserve"> 'Tax adjustment'!F$170</f>
        <v>0</v>
      </c>
      <c r="G284" s="10" t="str">
        <f xml:space="preserve"> 'Tax adjustment'!G$170</f>
        <v>£m (nominal)</v>
      </c>
      <c r="H284" s="10">
        <f xml:space="preserve"> 'Tax adjustment'!H$170</f>
        <v>0</v>
      </c>
      <c r="I284" s="10">
        <f xml:space="preserve"> 'Tax adjustment'!I$170</f>
        <v>0</v>
      </c>
      <c r="J284" s="10">
        <f xml:space="preserve"> 'Tax adjustment'!J$170</f>
        <v>0</v>
      </c>
      <c r="K284" s="10">
        <f xml:space="preserve"> 'Tax adjustment'!K$170</f>
        <v>0</v>
      </c>
      <c r="L284" s="10">
        <f xml:space="preserve"> 'Tax adjustment'!L$170</f>
        <v>0</v>
      </c>
      <c r="M284" s="10">
        <f xml:space="preserve"> 'Tax adjustment'!M$170</f>
        <v>0</v>
      </c>
      <c r="N284" s="10">
        <f xml:space="preserve"> 'Tax adjustment'!N$170</f>
        <v>0</v>
      </c>
      <c r="O284" s="10">
        <f xml:space="preserve"> 'Tax adjustment'!O$170</f>
        <v>0</v>
      </c>
      <c r="P284" s="10">
        <f xml:space="preserve"> 'Tax adjustment'!P$170</f>
        <v>0</v>
      </c>
      <c r="Q284" s="10">
        <f xml:space="preserve"> 'Tax adjustment'!Q$170</f>
        <v>0</v>
      </c>
      <c r="R284" s="10">
        <f xml:space="preserve"> 'Tax adjustment'!R$170</f>
        <v>0</v>
      </c>
      <c r="S284" s="10">
        <f xml:space="preserve"> 'Tax adjustment'!S$170</f>
        <v>0</v>
      </c>
      <c r="T284" s="10">
        <f xml:space="preserve"> 'Tax adjustment'!T$170</f>
        <v>0</v>
      </c>
    </row>
    <row r="285" spans="1:20" hidden="1" outlineLevel="2" x14ac:dyDescent="0.25">
      <c r="A285" s="14"/>
      <c r="B285" s="14"/>
      <c r="C285" s="21"/>
      <c r="D285" s="22"/>
      <c r="E285" s="17" t="str">
        <f xml:space="preserve"> 'Tax adjustment'!E$171</f>
        <v xml:space="preserve">Revised total nominal revenue after ODI - wholesale (ADDN1) </v>
      </c>
      <c r="F285" s="10">
        <f xml:space="preserve"> 'Tax adjustment'!F$171</f>
        <v>0</v>
      </c>
      <c r="G285" s="10" t="str">
        <f xml:space="preserve"> 'Tax adjustment'!G$171</f>
        <v>£m (nominal)</v>
      </c>
      <c r="H285" s="10">
        <f xml:space="preserve"> 'Tax adjustment'!H$171</f>
        <v>0</v>
      </c>
      <c r="I285" s="10">
        <f xml:space="preserve"> 'Tax adjustment'!I$171</f>
        <v>0</v>
      </c>
      <c r="J285" s="10">
        <f xml:space="preserve"> 'Tax adjustment'!J$171</f>
        <v>0</v>
      </c>
      <c r="K285" s="10">
        <f xml:space="preserve"> 'Tax adjustment'!K$171</f>
        <v>0</v>
      </c>
      <c r="L285" s="10">
        <f xml:space="preserve"> 'Tax adjustment'!L$171</f>
        <v>0</v>
      </c>
      <c r="M285" s="10">
        <f xml:space="preserve"> 'Tax adjustment'!M$171</f>
        <v>0</v>
      </c>
      <c r="N285" s="10">
        <f xml:space="preserve"> 'Tax adjustment'!N$171</f>
        <v>0</v>
      </c>
      <c r="O285" s="10">
        <f xml:space="preserve"> 'Tax adjustment'!O$171</f>
        <v>0</v>
      </c>
      <c r="P285" s="10">
        <f xml:space="preserve"> 'Tax adjustment'!P$171</f>
        <v>0</v>
      </c>
      <c r="Q285" s="10">
        <f xml:space="preserve"> 'Tax adjustment'!Q$171</f>
        <v>0</v>
      </c>
      <c r="R285" s="10">
        <f xml:space="preserve"> 'Tax adjustment'!R$171</f>
        <v>0</v>
      </c>
      <c r="S285" s="10">
        <f xml:space="preserve"> 'Tax adjustment'!S$171</f>
        <v>0</v>
      </c>
      <c r="T285" s="10">
        <f xml:space="preserve"> 'Tax adjustment'!T$171</f>
        <v>0</v>
      </c>
    </row>
    <row r="286" spans="1:20" hidden="1" outlineLevel="2" x14ac:dyDescent="0.25">
      <c r="A286" s="14"/>
      <c r="B286" s="14"/>
      <c r="C286" s="21"/>
      <c r="D286" s="22"/>
      <c r="E286" s="17" t="str">
        <f xml:space="preserve"> 'Tax adjustment'!E$172</f>
        <v xml:space="preserve">Revised total nominal revenue after ODI - wholesale (ADDN2) </v>
      </c>
      <c r="F286" s="10">
        <f xml:space="preserve"> 'Tax adjustment'!F$172</f>
        <v>0</v>
      </c>
      <c r="G286" s="10" t="str">
        <f xml:space="preserve"> 'Tax adjustment'!G$172</f>
        <v>£m (nominal)</v>
      </c>
      <c r="H286" s="10">
        <f xml:space="preserve"> 'Tax adjustment'!H$172</f>
        <v>0</v>
      </c>
      <c r="I286" s="10">
        <f xml:space="preserve"> 'Tax adjustment'!I$172</f>
        <v>0</v>
      </c>
      <c r="J286" s="10">
        <f xml:space="preserve"> 'Tax adjustment'!J$172</f>
        <v>0</v>
      </c>
      <c r="K286" s="10">
        <f xml:space="preserve"> 'Tax adjustment'!K$172</f>
        <v>0</v>
      </c>
      <c r="L286" s="10">
        <f xml:space="preserve"> 'Tax adjustment'!L$172</f>
        <v>0</v>
      </c>
      <c r="M286" s="10">
        <f xml:space="preserve"> 'Tax adjustment'!M$172</f>
        <v>0</v>
      </c>
      <c r="N286" s="10">
        <f xml:space="preserve"> 'Tax adjustment'!N$172</f>
        <v>0</v>
      </c>
      <c r="O286" s="10">
        <f xml:space="preserve"> 'Tax adjustment'!O$172</f>
        <v>0</v>
      </c>
      <c r="P286" s="10">
        <f xml:space="preserve"> 'Tax adjustment'!P$172</f>
        <v>0</v>
      </c>
      <c r="Q286" s="10">
        <f xml:space="preserve"> 'Tax adjustment'!Q$172</f>
        <v>0</v>
      </c>
      <c r="R286" s="10">
        <f xml:space="preserve"> 'Tax adjustment'!R$172</f>
        <v>0</v>
      </c>
      <c r="S286" s="10">
        <f xml:space="preserve"> 'Tax adjustment'!S$172</f>
        <v>0</v>
      </c>
      <c r="T286" s="10">
        <f xml:space="preserve"> 'Tax adjustment'!T$172</f>
        <v>0</v>
      </c>
    </row>
    <row r="287" spans="1:20" hidden="1" outlineLevel="2" x14ac:dyDescent="0.25">
      <c r="E287" s="39" t="s">
        <v>35</v>
      </c>
      <c r="G287" s="39" t="s">
        <v>706</v>
      </c>
      <c r="J287" s="12">
        <f t="shared" ref="J287:T291" si="89" xml:space="preserve"> IF( I282 = 0, 0, J282 / I282 - 1 )</f>
        <v>0</v>
      </c>
      <c r="K287" s="12">
        <f t="shared" si="89"/>
        <v>0</v>
      </c>
      <c r="L287" s="12">
        <f t="shared" si="89"/>
        <v>0</v>
      </c>
      <c r="M287" s="12">
        <f t="shared" si="89"/>
        <v>0</v>
      </c>
      <c r="N287" s="12">
        <f t="shared" si="89"/>
        <v>0</v>
      </c>
      <c r="O287" s="12">
        <f xml:space="preserve"> IF( N282 = 0, 0, O282 / N282 - 1 )</f>
        <v>0</v>
      </c>
      <c r="P287" s="12">
        <f t="shared" si="89"/>
        <v>0</v>
      </c>
      <c r="Q287" s="12">
        <f t="shared" si="89"/>
        <v>0</v>
      </c>
      <c r="R287" s="12">
        <f t="shared" si="89"/>
        <v>0</v>
      </c>
      <c r="S287" s="12">
        <f t="shared" si="89"/>
        <v>0</v>
      </c>
      <c r="T287" s="12">
        <f t="shared" si="89"/>
        <v>0</v>
      </c>
    </row>
    <row r="288" spans="1:20" hidden="1" outlineLevel="2" x14ac:dyDescent="0.25">
      <c r="E288" s="39" t="s">
        <v>36</v>
      </c>
      <c r="G288" s="39" t="s">
        <v>706</v>
      </c>
      <c r="J288" s="12">
        <f t="shared" si="89"/>
        <v>0</v>
      </c>
      <c r="K288" s="12">
        <f t="shared" si="89"/>
        <v>0</v>
      </c>
      <c r="L288" s="12">
        <f t="shared" si="89"/>
        <v>0</v>
      </c>
      <c r="M288" s="12">
        <f t="shared" si="89"/>
        <v>0</v>
      </c>
      <c r="N288" s="12">
        <f t="shared" si="89"/>
        <v>0</v>
      </c>
      <c r="O288" s="12">
        <f t="shared" si="89"/>
        <v>0</v>
      </c>
      <c r="P288" s="12">
        <f t="shared" si="89"/>
        <v>0</v>
      </c>
      <c r="Q288" s="12">
        <f t="shared" si="89"/>
        <v>0</v>
      </c>
      <c r="R288" s="12">
        <f t="shared" si="89"/>
        <v>0</v>
      </c>
      <c r="S288" s="12">
        <f t="shared" si="89"/>
        <v>0</v>
      </c>
      <c r="T288" s="12">
        <f t="shared" si="89"/>
        <v>0</v>
      </c>
    </row>
    <row r="289" spans="1:20" hidden="1" outlineLevel="2" x14ac:dyDescent="0.25">
      <c r="E289" s="39" t="s">
        <v>1185</v>
      </c>
      <c r="G289" s="39" t="s">
        <v>706</v>
      </c>
      <c r="J289" s="12">
        <f t="shared" si="89"/>
        <v>0</v>
      </c>
      <c r="K289" s="12">
        <f t="shared" si="89"/>
        <v>0</v>
      </c>
      <c r="L289" s="12">
        <f t="shared" si="89"/>
        <v>0</v>
      </c>
      <c r="M289" s="12">
        <f t="shared" si="89"/>
        <v>0</v>
      </c>
      <c r="N289" s="12">
        <f t="shared" si="89"/>
        <v>0</v>
      </c>
      <c r="O289" s="12">
        <f t="shared" si="89"/>
        <v>0</v>
      </c>
      <c r="P289" s="12">
        <f t="shared" si="89"/>
        <v>0</v>
      </c>
      <c r="Q289" s="12">
        <f t="shared" si="89"/>
        <v>0</v>
      </c>
      <c r="R289" s="12">
        <f t="shared" si="89"/>
        <v>0</v>
      </c>
      <c r="S289" s="12">
        <f t="shared" si="89"/>
        <v>0</v>
      </c>
      <c r="T289" s="12">
        <f t="shared" si="89"/>
        <v>0</v>
      </c>
    </row>
    <row r="290" spans="1:20" hidden="1" outlineLevel="2" x14ac:dyDescent="0.25">
      <c r="E290" s="39" t="s">
        <v>566</v>
      </c>
      <c r="G290" s="39" t="s">
        <v>706</v>
      </c>
      <c r="J290" s="12">
        <f t="shared" si="89"/>
        <v>0</v>
      </c>
      <c r="K290" s="12">
        <f t="shared" si="89"/>
        <v>0</v>
      </c>
      <c r="L290" s="12">
        <f t="shared" si="89"/>
        <v>0</v>
      </c>
      <c r="M290" s="12">
        <f t="shared" si="89"/>
        <v>0</v>
      </c>
      <c r="N290" s="12">
        <f t="shared" si="89"/>
        <v>0</v>
      </c>
      <c r="O290" s="12">
        <f t="shared" si="89"/>
        <v>0</v>
      </c>
      <c r="P290" s="12">
        <f t="shared" si="89"/>
        <v>0</v>
      </c>
      <c r="Q290" s="12">
        <f t="shared" si="89"/>
        <v>0</v>
      </c>
      <c r="R290" s="12">
        <f t="shared" si="89"/>
        <v>0</v>
      </c>
      <c r="S290" s="12">
        <f t="shared" si="89"/>
        <v>0</v>
      </c>
      <c r="T290" s="12">
        <f t="shared" si="89"/>
        <v>0</v>
      </c>
    </row>
    <row r="291" spans="1:20" hidden="1" outlineLevel="2" x14ac:dyDescent="0.25">
      <c r="E291" s="39" t="s">
        <v>1186</v>
      </c>
      <c r="G291" s="39" t="s">
        <v>706</v>
      </c>
      <c r="J291" s="12">
        <f t="shared" si="89"/>
        <v>0</v>
      </c>
      <c r="K291" s="12">
        <f t="shared" si="89"/>
        <v>0</v>
      </c>
      <c r="L291" s="12">
        <f t="shared" si="89"/>
        <v>0</v>
      </c>
      <c r="M291" s="12">
        <f t="shared" si="89"/>
        <v>0</v>
      </c>
      <c r="N291" s="12">
        <f t="shared" si="89"/>
        <v>0</v>
      </c>
      <c r="O291" s="12">
        <f t="shared" si="89"/>
        <v>0</v>
      </c>
      <c r="P291" s="12">
        <f t="shared" si="89"/>
        <v>0</v>
      </c>
      <c r="Q291" s="12">
        <f t="shared" si="89"/>
        <v>0</v>
      </c>
      <c r="R291" s="12">
        <f t="shared" si="89"/>
        <v>0</v>
      </c>
      <c r="S291" s="12">
        <f t="shared" si="89"/>
        <v>0</v>
      </c>
      <c r="T291" s="12">
        <f t="shared" si="89"/>
        <v>0</v>
      </c>
    </row>
    <row r="292" spans="1:20" hidden="1" outlineLevel="2" x14ac:dyDescent="0.25"/>
    <row r="293" spans="1:20" hidden="1" outlineLevel="2" x14ac:dyDescent="0.25"/>
    <row r="294" spans="1:20" hidden="1" outlineLevel="2" x14ac:dyDescent="0.25">
      <c r="B294" s="32" t="s">
        <v>711</v>
      </c>
    </row>
    <row r="295" spans="1:20" hidden="1" outlineLevel="2" x14ac:dyDescent="0.25">
      <c r="E295" s="39" t="str">
        <f t="shared" ref="E295:T295" si="90" xml:space="preserve"> E$287</f>
        <v xml:space="preserve">Allowed revenue percentage movement after ODI - wholesale (WR) </v>
      </c>
      <c r="F295" s="12">
        <f t="shared" si="90"/>
        <v>0</v>
      </c>
      <c r="G295" s="12" t="str">
        <f t="shared" si="90"/>
        <v>%</v>
      </c>
      <c r="H295" s="12">
        <f t="shared" si="90"/>
        <v>0</v>
      </c>
      <c r="I295" s="12">
        <f t="shared" si="90"/>
        <v>0</v>
      </c>
      <c r="J295" s="12">
        <f t="shared" si="90"/>
        <v>0</v>
      </c>
      <c r="K295" s="12">
        <f t="shared" si="90"/>
        <v>0</v>
      </c>
      <c r="L295" s="12">
        <f t="shared" si="90"/>
        <v>0</v>
      </c>
      <c r="M295" s="12">
        <f t="shared" si="90"/>
        <v>0</v>
      </c>
      <c r="N295" s="12">
        <f t="shared" si="90"/>
        <v>0</v>
      </c>
      <c r="O295" s="12">
        <f t="shared" si="90"/>
        <v>0</v>
      </c>
      <c r="P295" s="12">
        <f t="shared" si="90"/>
        <v>0</v>
      </c>
      <c r="Q295" s="12">
        <f t="shared" si="90"/>
        <v>0</v>
      </c>
      <c r="R295" s="12">
        <f t="shared" si="90"/>
        <v>0</v>
      </c>
      <c r="S295" s="12">
        <f t="shared" si="90"/>
        <v>0</v>
      </c>
      <c r="T295" s="12">
        <f t="shared" si="90"/>
        <v>0</v>
      </c>
    </row>
    <row r="296" spans="1:20" hidden="1" outlineLevel="2" x14ac:dyDescent="0.25">
      <c r="E296" s="39" t="str">
        <f t="shared" ref="E296:T296" si="91" xml:space="preserve"> E$288</f>
        <v xml:space="preserve">Allowed revenue percentage movement after ODI - wholesale (WN) </v>
      </c>
      <c r="F296" s="12">
        <f t="shared" si="91"/>
        <v>0</v>
      </c>
      <c r="G296" s="12" t="str">
        <f t="shared" si="91"/>
        <v>%</v>
      </c>
      <c r="H296" s="12">
        <f t="shared" si="91"/>
        <v>0</v>
      </c>
      <c r="I296" s="12">
        <f t="shared" si="91"/>
        <v>0</v>
      </c>
      <c r="J296" s="12">
        <f t="shared" si="91"/>
        <v>0</v>
      </c>
      <c r="K296" s="12">
        <f t="shared" si="91"/>
        <v>0</v>
      </c>
      <c r="L296" s="12">
        <f t="shared" si="91"/>
        <v>0</v>
      </c>
      <c r="M296" s="12">
        <f t="shared" si="91"/>
        <v>0</v>
      </c>
      <c r="N296" s="12">
        <f t="shared" si="91"/>
        <v>0</v>
      </c>
      <c r="O296" s="12">
        <f t="shared" si="91"/>
        <v>0</v>
      </c>
      <c r="P296" s="12">
        <f t="shared" si="91"/>
        <v>0</v>
      </c>
      <c r="Q296" s="12">
        <f t="shared" si="91"/>
        <v>0</v>
      </c>
      <c r="R296" s="12">
        <f t="shared" si="91"/>
        <v>0</v>
      </c>
      <c r="S296" s="12">
        <f t="shared" si="91"/>
        <v>0</v>
      </c>
      <c r="T296" s="12">
        <f t="shared" si="91"/>
        <v>0</v>
      </c>
    </row>
    <row r="297" spans="1:20" hidden="1" outlineLevel="2" x14ac:dyDescent="0.25">
      <c r="E297" s="39" t="str">
        <f t="shared" ref="E297:T297" si="92" xml:space="preserve"> E$289</f>
        <v xml:space="preserve">Allowed revenue percentage movement after ODI - wholesale (WWN) </v>
      </c>
      <c r="F297" s="12">
        <f t="shared" si="92"/>
        <v>0</v>
      </c>
      <c r="G297" s="12" t="str">
        <f t="shared" si="92"/>
        <v>%</v>
      </c>
      <c r="H297" s="12">
        <f t="shared" si="92"/>
        <v>0</v>
      </c>
      <c r="I297" s="12">
        <f t="shared" si="92"/>
        <v>0</v>
      </c>
      <c r="J297" s="12">
        <f t="shared" si="92"/>
        <v>0</v>
      </c>
      <c r="K297" s="12">
        <f t="shared" si="92"/>
        <v>0</v>
      </c>
      <c r="L297" s="12">
        <f t="shared" si="92"/>
        <v>0</v>
      </c>
      <c r="M297" s="12">
        <f t="shared" si="92"/>
        <v>0</v>
      </c>
      <c r="N297" s="12">
        <f t="shared" si="92"/>
        <v>0</v>
      </c>
      <c r="O297" s="12">
        <f t="shared" si="92"/>
        <v>0</v>
      </c>
      <c r="P297" s="12">
        <f t="shared" si="92"/>
        <v>0</v>
      </c>
      <c r="Q297" s="12">
        <f t="shared" si="92"/>
        <v>0</v>
      </c>
      <c r="R297" s="12">
        <f t="shared" si="92"/>
        <v>0</v>
      </c>
      <c r="S297" s="12">
        <f t="shared" si="92"/>
        <v>0</v>
      </c>
      <c r="T297" s="12">
        <f t="shared" si="92"/>
        <v>0</v>
      </c>
    </row>
    <row r="298" spans="1:20" hidden="1" outlineLevel="2" x14ac:dyDescent="0.25">
      <c r="E298" s="39" t="str">
        <f t="shared" ref="E298:T298" si="93" xml:space="preserve"> E$290</f>
        <v xml:space="preserve">Allowed revenue percentage movement after ODI - wholesale (ADDN1) </v>
      </c>
      <c r="F298" s="12">
        <f t="shared" si="93"/>
        <v>0</v>
      </c>
      <c r="G298" s="12" t="str">
        <f t="shared" si="93"/>
        <v>%</v>
      </c>
      <c r="H298" s="12">
        <f t="shared" si="93"/>
        <v>0</v>
      </c>
      <c r="I298" s="12">
        <f t="shared" si="93"/>
        <v>0</v>
      </c>
      <c r="J298" s="12">
        <f t="shared" si="93"/>
        <v>0</v>
      </c>
      <c r="K298" s="12">
        <f t="shared" si="93"/>
        <v>0</v>
      </c>
      <c r="L298" s="12">
        <f t="shared" si="93"/>
        <v>0</v>
      </c>
      <c r="M298" s="12">
        <f t="shared" si="93"/>
        <v>0</v>
      </c>
      <c r="N298" s="12">
        <f t="shared" si="93"/>
        <v>0</v>
      </c>
      <c r="O298" s="12">
        <f t="shared" si="93"/>
        <v>0</v>
      </c>
      <c r="P298" s="12">
        <f t="shared" si="93"/>
        <v>0</v>
      </c>
      <c r="Q298" s="12">
        <f t="shared" si="93"/>
        <v>0</v>
      </c>
      <c r="R298" s="12">
        <f t="shared" si="93"/>
        <v>0</v>
      </c>
      <c r="S298" s="12">
        <f t="shared" si="93"/>
        <v>0</v>
      </c>
      <c r="T298" s="12">
        <f t="shared" si="93"/>
        <v>0</v>
      </c>
    </row>
    <row r="299" spans="1:20" hidden="1" outlineLevel="2" x14ac:dyDescent="0.25">
      <c r="E299" s="39" t="str">
        <f t="shared" ref="E299:T299" si="94" xml:space="preserve"> E$291</f>
        <v xml:space="preserve">Allowed revenue percentage movement after ODI - wholesale (ADDN2) </v>
      </c>
      <c r="F299" s="12">
        <f t="shared" si="94"/>
        <v>0</v>
      </c>
      <c r="G299" s="12" t="str">
        <f t="shared" si="94"/>
        <v>%</v>
      </c>
      <c r="H299" s="12">
        <f t="shared" si="94"/>
        <v>0</v>
      </c>
      <c r="I299" s="12">
        <f t="shared" si="94"/>
        <v>0</v>
      </c>
      <c r="J299" s="12">
        <f t="shared" si="94"/>
        <v>0</v>
      </c>
      <c r="K299" s="12">
        <f t="shared" si="94"/>
        <v>0</v>
      </c>
      <c r="L299" s="12">
        <f t="shared" si="94"/>
        <v>0</v>
      </c>
      <c r="M299" s="12">
        <f t="shared" si="94"/>
        <v>0</v>
      </c>
      <c r="N299" s="12">
        <f t="shared" si="94"/>
        <v>0</v>
      </c>
      <c r="O299" s="12">
        <f t="shared" si="94"/>
        <v>0</v>
      </c>
      <c r="P299" s="12">
        <f t="shared" si="94"/>
        <v>0</v>
      </c>
      <c r="Q299" s="12">
        <f t="shared" si="94"/>
        <v>0</v>
      </c>
      <c r="R299" s="12">
        <f t="shared" si="94"/>
        <v>0</v>
      </c>
      <c r="S299" s="12">
        <f t="shared" si="94"/>
        <v>0</v>
      </c>
      <c r="T299" s="12">
        <f t="shared" si="94"/>
        <v>0</v>
      </c>
    </row>
    <row r="300" spans="1:20" hidden="1" outlineLevel="2" x14ac:dyDescent="0.25">
      <c r="A300" s="14"/>
      <c r="B300" s="14"/>
      <c r="C300" s="21"/>
      <c r="D300" s="22"/>
      <c r="E300" s="17" t="str">
        <f xml:space="preserve"> Index!E$22</f>
        <v>November CPIH annual inflation figures</v>
      </c>
      <c r="F300" s="13">
        <f xml:space="preserve"> Index!F$22</f>
        <v>0</v>
      </c>
      <c r="G300" s="13" t="str">
        <f xml:space="preserve"> Index!G$22</f>
        <v>%</v>
      </c>
      <c r="H300" s="13">
        <f xml:space="preserve"> Index!H$22</f>
        <v>0</v>
      </c>
      <c r="I300" s="13">
        <f xml:space="preserve"> Index!I$22</f>
        <v>0</v>
      </c>
      <c r="J300" s="13">
        <f xml:space="preserve"> Index!J$22</f>
        <v>0</v>
      </c>
      <c r="K300" s="13">
        <f xml:space="preserve"> Index!K$22</f>
        <v>0</v>
      </c>
      <c r="L300" s="13">
        <f xml:space="preserve"> Index!L$22</f>
        <v>4.5829514207149424E-2</v>
      </c>
      <c r="M300" s="13">
        <f xml:space="preserve"> Index!M$22</f>
        <v>9.3777388255915861E-2</v>
      </c>
      <c r="N300" s="13">
        <f xml:space="preserve"> Index!N$22</f>
        <v>4.1666666666666741E-2</v>
      </c>
      <c r="O300" s="13">
        <f xml:space="preserve"> Index!O$22</f>
        <v>3.5384615384615348E-2</v>
      </c>
      <c r="P300" s="13">
        <f xml:space="preserve"> Index!P$22</f>
        <v>3.8000000000000034E-2</v>
      </c>
      <c r="Q300" s="13">
        <f xml:space="preserve"> Index!Q$22</f>
        <v>0</v>
      </c>
      <c r="R300" s="13">
        <f xml:space="preserve"> Index!R$22</f>
        <v>0</v>
      </c>
      <c r="S300" s="13">
        <f xml:space="preserve"> Index!S$22</f>
        <v>0</v>
      </c>
      <c r="T300" s="13">
        <f xml:space="preserve"> Index!T$22</f>
        <v>0</v>
      </c>
    </row>
    <row r="301" spans="1:20" hidden="1" outlineLevel="2" x14ac:dyDescent="0.25">
      <c r="E301" s="39" t="str">
        <f t="shared" ref="E301:T301" si="95" xml:space="preserve"> E$213</f>
        <v xml:space="preserve">Year that price limits should be recalculated (WR) </v>
      </c>
      <c r="F301" s="7">
        <f t="shared" si="95"/>
        <v>0</v>
      </c>
      <c r="G301" s="7" t="str">
        <f t="shared" si="95"/>
        <v>flag</v>
      </c>
      <c r="H301" s="7">
        <f t="shared" si="95"/>
        <v>0</v>
      </c>
      <c r="I301" s="7">
        <f t="shared" si="95"/>
        <v>0</v>
      </c>
      <c r="J301" s="7">
        <f t="shared" si="95"/>
        <v>0</v>
      </c>
      <c r="K301" s="7">
        <f t="shared" si="95"/>
        <v>0</v>
      </c>
      <c r="L301" s="7">
        <f t="shared" si="95"/>
        <v>0</v>
      </c>
      <c r="M301" s="7">
        <f t="shared" si="95"/>
        <v>0</v>
      </c>
      <c r="N301" s="7">
        <f t="shared" si="95"/>
        <v>0</v>
      </c>
      <c r="O301" s="7">
        <f t="shared" si="95"/>
        <v>0</v>
      </c>
      <c r="P301" s="7">
        <f t="shared" si="95"/>
        <v>0</v>
      </c>
      <c r="Q301" s="7">
        <f t="shared" si="95"/>
        <v>0</v>
      </c>
      <c r="R301" s="7">
        <f t="shared" si="95"/>
        <v>0</v>
      </c>
      <c r="S301" s="7">
        <f t="shared" si="95"/>
        <v>0</v>
      </c>
      <c r="T301" s="7">
        <f t="shared" si="95"/>
        <v>0</v>
      </c>
    </row>
    <row r="302" spans="1:20" hidden="1" outlineLevel="2" x14ac:dyDescent="0.25">
      <c r="E302" s="39" t="str">
        <f t="shared" ref="E302:T302" si="96" xml:space="preserve"> E$214</f>
        <v xml:space="preserve">Year that price limits should be recalculated (WN) </v>
      </c>
      <c r="F302" s="7">
        <f t="shared" si="96"/>
        <v>0</v>
      </c>
      <c r="G302" s="7" t="str">
        <f t="shared" si="96"/>
        <v>flag</v>
      </c>
      <c r="H302" s="7">
        <f t="shared" si="96"/>
        <v>0</v>
      </c>
      <c r="I302" s="7">
        <f t="shared" si="96"/>
        <v>0</v>
      </c>
      <c r="J302" s="7">
        <f t="shared" si="96"/>
        <v>0</v>
      </c>
      <c r="K302" s="7">
        <f t="shared" si="96"/>
        <v>0</v>
      </c>
      <c r="L302" s="7">
        <f t="shared" si="96"/>
        <v>0</v>
      </c>
      <c r="M302" s="7">
        <f t="shared" si="96"/>
        <v>0</v>
      </c>
      <c r="N302" s="7">
        <f t="shared" si="96"/>
        <v>0</v>
      </c>
      <c r="O302" s="7">
        <f t="shared" si="96"/>
        <v>0</v>
      </c>
      <c r="P302" s="7">
        <f t="shared" si="96"/>
        <v>0</v>
      </c>
      <c r="Q302" s="7">
        <f t="shared" si="96"/>
        <v>0</v>
      </c>
      <c r="R302" s="7">
        <f t="shared" si="96"/>
        <v>0</v>
      </c>
      <c r="S302" s="7">
        <f t="shared" si="96"/>
        <v>0</v>
      </c>
      <c r="T302" s="7">
        <f t="shared" si="96"/>
        <v>0</v>
      </c>
    </row>
    <row r="303" spans="1:20" hidden="1" outlineLevel="2" x14ac:dyDescent="0.25">
      <c r="E303" s="39" t="str">
        <f t="shared" ref="E303:T303" si="97" xml:space="preserve"> E$215</f>
        <v xml:space="preserve">Year that price limits should be recalculated (WWN) </v>
      </c>
      <c r="F303" s="7">
        <f t="shared" si="97"/>
        <v>0</v>
      </c>
      <c r="G303" s="7" t="str">
        <f t="shared" si="97"/>
        <v>flag</v>
      </c>
      <c r="H303" s="7">
        <f t="shared" si="97"/>
        <v>0</v>
      </c>
      <c r="I303" s="7">
        <f t="shared" si="97"/>
        <v>0</v>
      </c>
      <c r="J303" s="7">
        <f t="shared" si="97"/>
        <v>0</v>
      </c>
      <c r="K303" s="7">
        <f t="shared" si="97"/>
        <v>0</v>
      </c>
      <c r="L303" s="7">
        <f t="shared" si="97"/>
        <v>0</v>
      </c>
      <c r="M303" s="7">
        <f t="shared" si="97"/>
        <v>0</v>
      </c>
      <c r="N303" s="7">
        <f t="shared" si="97"/>
        <v>0</v>
      </c>
      <c r="O303" s="7">
        <f t="shared" si="97"/>
        <v>0</v>
      </c>
      <c r="P303" s="7">
        <f t="shared" si="97"/>
        <v>0</v>
      </c>
      <c r="Q303" s="7">
        <f t="shared" si="97"/>
        <v>0</v>
      </c>
      <c r="R303" s="7">
        <f t="shared" si="97"/>
        <v>0</v>
      </c>
      <c r="S303" s="7">
        <f t="shared" si="97"/>
        <v>0</v>
      </c>
      <c r="T303" s="7">
        <f t="shared" si="97"/>
        <v>0</v>
      </c>
    </row>
    <row r="304" spans="1:20" hidden="1" outlineLevel="2" x14ac:dyDescent="0.25">
      <c r="E304" s="39" t="str">
        <f t="shared" ref="E304:T304" si="98" xml:space="preserve"> E$216</f>
        <v xml:space="preserve">Year that price limits should be recalculated (ADDN1) </v>
      </c>
      <c r="F304" s="7">
        <f t="shared" si="98"/>
        <v>0</v>
      </c>
      <c r="G304" s="7" t="str">
        <f t="shared" si="98"/>
        <v>flag</v>
      </c>
      <c r="H304" s="7">
        <f t="shared" si="98"/>
        <v>0</v>
      </c>
      <c r="I304" s="7">
        <f t="shared" si="98"/>
        <v>0</v>
      </c>
      <c r="J304" s="7">
        <f t="shared" si="98"/>
        <v>0</v>
      </c>
      <c r="K304" s="7">
        <f t="shared" si="98"/>
        <v>0</v>
      </c>
      <c r="L304" s="7">
        <f t="shared" si="98"/>
        <v>0</v>
      </c>
      <c r="M304" s="7">
        <f t="shared" si="98"/>
        <v>0</v>
      </c>
      <c r="N304" s="7">
        <f t="shared" si="98"/>
        <v>0</v>
      </c>
      <c r="O304" s="7">
        <f t="shared" si="98"/>
        <v>0</v>
      </c>
      <c r="P304" s="7">
        <f t="shared" si="98"/>
        <v>0</v>
      </c>
      <c r="Q304" s="7">
        <f t="shared" si="98"/>
        <v>0</v>
      </c>
      <c r="R304" s="7">
        <f t="shared" si="98"/>
        <v>0</v>
      </c>
      <c r="S304" s="7">
        <f t="shared" si="98"/>
        <v>0</v>
      </c>
      <c r="T304" s="7">
        <f t="shared" si="98"/>
        <v>0</v>
      </c>
    </row>
    <row r="305" spans="2:20" hidden="1" outlineLevel="2" x14ac:dyDescent="0.25">
      <c r="E305" s="39" t="str">
        <f t="shared" ref="E305:T305" si="99" xml:space="preserve"> E$217</f>
        <v xml:space="preserve">Year that price limits should be recalculated (ADDN2) </v>
      </c>
      <c r="F305" s="7">
        <f t="shared" si="99"/>
        <v>0</v>
      </c>
      <c r="G305" s="7" t="str">
        <f t="shared" si="99"/>
        <v>flag</v>
      </c>
      <c r="H305" s="7">
        <f t="shared" si="99"/>
        <v>0</v>
      </c>
      <c r="I305" s="7">
        <f t="shared" si="99"/>
        <v>0</v>
      </c>
      <c r="J305" s="7">
        <f t="shared" si="99"/>
        <v>0</v>
      </c>
      <c r="K305" s="7">
        <f t="shared" si="99"/>
        <v>0</v>
      </c>
      <c r="L305" s="7">
        <f t="shared" si="99"/>
        <v>0</v>
      </c>
      <c r="M305" s="7">
        <f t="shared" si="99"/>
        <v>0</v>
      </c>
      <c r="N305" s="7">
        <f t="shared" si="99"/>
        <v>0</v>
      </c>
      <c r="O305" s="7">
        <f t="shared" si="99"/>
        <v>0</v>
      </c>
      <c r="P305" s="7">
        <f t="shared" si="99"/>
        <v>0</v>
      </c>
      <c r="Q305" s="7">
        <f t="shared" si="99"/>
        <v>0</v>
      </c>
      <c r="R305" s="7">
        <f t="shared" si="99"/>
        <v>0</v>
      </c>
      <c r="S305" s="7">
        <f t="shared" si="99"/>
        <v>0</v>
      </c>
      <c r="T305" s="7">
        <f t="shared" si="99"/>
        <v>0</v>
      </c>
    </row>
    <row r="306" spans="2:20" hidden="1" outlineLevel="2" x14ac:dyDescent="0.25">
      <c r="E306" s="39" t="s">
        <v>1120</v>
      </c>
      <c r="G306" s="39" t="s">
        <v>706</v>
      </c>
      <c r="J306" s="12">
        <f t="shared" ref="J306:T310" si="100" xml:space="preserve"> IF( J301 = 0, 0, J295 - J$300 )</f>
        <v>0</v>
      </c>
      <c r="K306" s="12">
        <f t="shared" si="100"/>
        <v>0</v>
      </c>
      <c r="L306" s="12">
        <f t="shared" si="100"/>
        <v>0</v>
      </c>
      <c r="M306" s="12">
        <f t="shared" si="100"/>
        <v>0</v>
      </c>
      <c r="N306" s="12">
        <f t="shared" si="100"/>
        <v>0</v>
      </c>
      <c r="O306" s="12">
        <f t="shared" si="100"/>
        <v>0</v>
      </c>
      <c r="P306" s="12">
        <f t="shared" si="100"/>
        <v>0</v>
      </c>
      <c r="Q306" s="12">
        <f t="shared" si="100"/>
        <v>0</v>
      </c>
      <c r="R306" s="12">
        <f t="shared" si="100"/>
        <v>0</v>
      </c>
      <c r="S306" s="12">
        <f t="shared" si="100"/>
        <v>0</v>
      </c>
      <c r="T306" s="12">
        <f t="shared" si="100"/>
        <v>0</v>
      </c>
    </row>
    <row r="307" spans="2:20" hidden="1" outlineLevel="2" x14ac:dyDescent="0.25">
      <c r="E307" s="39" t="s">
        <v>1121</v>
      </c>
      <c r="G307" s="39" t="s">
        <v>706</v>
      </c>
      <c r="J307" s="12">
        <f t="shared" si="100"/>
        <v>0</v>
      </c>
      <c r="K307" s="12">
        <f t="shared" si="100"/>
        <v>0</v>
      </c>
      <c r="L307" s="12">
        <f t="shared" si="100"/>
        <v>0</v>
      </c>
      <c r="M307" s="12">
        <f t="shared" si="100"/>
        <v>0</v>
      </c>
      <c r="N307" s="12">
        <f t="shared" si="100"/>
        <v>0</v>
      </c>
      <c r="O307" s="12">
        <f t="shared" si="100"/>
        <v>0</v>
      </c>
      <c r="P307" s="12">
        <f t="shared" si="100"/>
        <v>0</v>
      </c>
      <c r="Q307" s="12">
        <f t="shared" si="100"/>
        <v>0</v>
      </c>
      <c r="R307" s="12">
        <f t="shared" si="100"/>
        <v>0</v>
      </c>
      <c r="S307" s="12">
        <f t="shared" si="100"/>
        <v>0</v>
      </c>
      <c r="T307" s="12">
        <f t="shared" si="100"/>
        <v>0</v>
      </c>
    </row>
    <row r="308" spans="2:20" hidden="1" outlineLevel="2" x14ac:dyDescent="0.25">
      <c r="E308" s="39" t="s">
        <v>1042</v>
      </c>
      <c r="G308" s="39" t="s">
        <v>706</v>
      </c>
      <c r="J308" s="12">
        <f t="shared" si="100"/>
        <v>0</v>
      </c>
      <c r="K308" s="12">
        <f t="shared" si="100"/>
        <v>0</v>
      </c>
      <c r="L308" s="12">
        <f t="shared" si="100"/>
        <v>0</v>
      </c>
      <c r="M308" s="12">
        <f t="shared" si="100"/>
        <v>0</v>
      </c>
      <c r="N308" s="12">
        <f t="shared" si="100"/>
        <v>0</v>
      </c>
      <c r="O308" s="12">
        <f t="shared" si="100"/>
        <v>0</v>
      </c>
      <c r="P308" s="12">
        <f t="shared" si="100"/>
        <v>0</v>
      </c>
      <c r="Q308" s="12">
        <f t="shared" si="100"/>
        <v>0</v>
      </c>
      <c r="R308" s="12">
        <f t="shared" si="100"/>
        <v>0</v>
      </c>
      <c r="S308" s="12">
        <f t="shared" si="100"/>
        <v>0</v>
      </c>
      <c r="T308" s="12">
        <f t="shared" si="100"/>
        <v>0</v>
      </c>
    </row>
    <row r="309" spans="2:20" hidden="1" outlineLevel="2" x14ac:dyDescent="0.25">
      <c r="E309" s="39" t="s">
        <v>200</v>
      </c>
      <c r="G309" s="39" t="s">
        <v>706</v>
      </c>
      <c r="J309" s="12">
        <f t="shared" si="100"/>
        <v>0</v>
      </c>
      <c r="K309" s="12">
        <f t="shared" si="100"/>
        <v>0</v>
      </c>
      <c r="L309" s="12">
        <f t="shared" si="100"/>
        <v>0</v>
      </c>
      <c r="M309" s="12">
        <f t="shared" si="100"/>
        <v>0</v>
      </c>
      <c r="N309" s="12">
        <f t="shared" si="100"/>
        <v>0</v>
      </c>
      <c r="O309" s="12">
        <f t="shared" si="100"/>
        <v>0</v>
      </c>
      <c r="P309" s="12">
        <f t="shared" si="100"/>
        <v>0</v>
      </c>
      <c r="Q309" s="12">
        <f t="shared" si="100"/>
        <v>0</v>
      </c>
      <c r="R309" s="12">
        <f t="shared" si="100"/>
        <v>0</v>
      </c>
      <c r="S309" s="12">
        <f t="shared" si="100"/>
        <v>0</v>
      </c>
      <c r="T309" s="12">
        <f t="shared" si="100"/>
        <v>0</v>
      </c>
    </row>
    <row r="310" spans="2:20" hidden="1" outlineLevel="2" x14ac:dyDescent="0.25">
      <c r="E310" s="39" t="s">
        <v>799</v>
      </c>
      <c r="G310" s="39" t="s">
        <v>706</v>
      </c>
      <c r="J310" s="12">
        <f t="shared" si="100"/>
        <v>0</v>
      </c>
      <c r="K310" s="12">
        <f t="shared" si="100"/>
        <v>0</v>
      </c>
      <c r="L310" s="12">
        <f t="shared" si="100"/>
        <v>0</v>
      </c>
      <c r="M310" s="12">
        <f t="shared" si="100"/>
        <v>0</v>
      </c>
      <c r="N310" s="12">
        <f t="shared" si="100"/>
        <v>0</v>
      </c>
      <c r="O310" s="12">
        <f t="shared" si="100"/>
        <v>0</v>
      </c>
      <c r="P310" s="12">
        <f t="shared" si="100"/>
        <v>0</v>
      </c>
      <c r="Q310" s="12">
        <f t="shared" si="100"/>
        <v>0</v>
      </c>
      <c r="R310" s="12">
        <f t="shared" si="100"/>
        <v>0</v>
      </c>
      <c r="S310" s="12">
        <f t="shared" si="100"/>
        <v>0</v>
      </c>
      <c r="T310" s="12">
        <f t="shared" si="100"/>
        <v>0</v>
      </c>
    </row>
    <row r="311" spans="2:20" hidden="1" outlineLevel="2" x14ac:dyDescent="0.25"/>
    <row r="312" spans="2:20" hidden="1" outlineLevel="2" x14ac:dyDescent="0.25"/>
    <row r="313" spans="2:20" hidden="1" outlineLevel="2" x14ac:dyDescent="0.25">
      <c r="B313" s="32" t="s">
        <v>636</v>
      </c>
    </row>
    <row r="314" spans="2:20" hidden="1" outlineLevel="2" x14ac:dyDescent="0.25">
      <c r="E314" s="39" t="str">
        <f t="shared" ref="E314:T314" si="101" xml:space="preserve"> E$306</f>
        <v xml:space="preserve">Allowed revenue percentage movement after ODI (Nov-Nov CPIH deflated) (WR) </v>
      </c>
      <c r="F314" s="12">
        <f t="shared" si="101"/>
        <v>0</v>
      </c>
      <c r="G314" s="12" t="str">
        <f t="shared" si="101"/>
        <v>%</v>
      </c>
      <c r="H314" s="12">
        <f t="shared" si="101"/>
        <v>0</v>
      </c>
      <c r="I314" s="12">
        <f t="shared" si="101"/>
        <v>0</v>
      </c>
      <c r="J314" s="12">
        <f t="shared" si="101"/>
        <v>0</v>
      </c>
      <c r="K314" s="12">
        <f t="shared" si="101"/>
        <v>0</v>
      </c>
      <c r="L314" s="12">
        <f t="shared" si="101"/>
        <v>0</v>
      </c>
      <c r="M314" s="12">
        <f t="shared" si="101"/>
        <v>0</v>
      </c>
      <c r="N314" s="12">
        <f t="shared" si="101"/>
        <v>0</v>
      </c>
      <c r="O314" s="12">
        <f t="shared" si="101"/>
        <v>0</v>
      </c>
      <c r="P314" s="12">
        <f t="shared" si="101"/>
        <v>0</v>
      </c>
      <c r="Q314" s="12">
        <f t="shared" si="101"/>
        <v>0</v>
      </c>
      <c r="R314" s="12">
        <f t="shared" si="101"/>
        <v>0</v>
      </c>
      <c r="S314" s="12">
        <f t="shared" si="101"/>
        <v>0</v>
      </c>
      <c r="T314" s="12">
        <f t="shared" si="101"/>
        <v>0</v>
      </c>
    </row>
    <row r="315" spans="2:20" hidden="1" outlineLevel="2" x14ac:dyDescent="0.25">
      <c r="E315" s="39" t="str">
        <f t="shared" ref="E315:T315" si="102" xml:space="preserve"> E$307</f>
        <v xml:space="preserve">Allowed revenue percentage movement after ODI (Nov-Nov CPIH deflated) (WN) </v>
      </c>
      <c r="F315" s="12">
        <f t="shared" si="102"/>
        <v>0</v>
      </c>
      <c r="G315" s="12" t="str">
        <f t="shared" si="102"/>
        <v>%</v>
      </c>
      <c r="H315" s="12">
        <f t="shared" si="102"/>
        <v>0</v>
      </c>
      <c r="I315" s="12">
        <f t="shared" si="102"/>
        <v>0</v>
      </c>
      <c r="J315" s="12">
        <f t="shared" si="102"/>
        <v>0</v>
      </c>
      <c r="K315" s="12">
        <f t="shared" si="102"/>
        <v>0</v>
      </c>
      <c r="L315" s="12">
        <f t="shared" si="102"/>
        <v>0</v>
      </c>
      <c r="M315" s="12">
        <f t="shared" si="102"/>
        <v>0</v>
      </c>
      <c r="N315" s="12">
        <f t="shared" si="102"/>
        <v>0</v>
      </c>
      <c r="O315" s="12">
        <f t="shared" si="102"/>
        <v>0</v>
      </c>
      <c r="P315" s="12">
        <f t="shared" si="102"/>
        <v>0</v>
      </c>
      <c r="Q315" s="12">
        <f t="shared" si="102"/>
        <v>0</v>
      </c>
      <c r="R315" s="12">
        <f t="shared" si="102"/>
        <v>0</v>
      </c>
      <c r="S315" s="12">
        <f t="shared" si="102"/>
        <v>0</v>
      </c>
      <c r="T315" s="12">
        <f t="shared" si="102"/>
        <v>0</v>
      </c>
    </row>
    <row r="316" spans="2:20" hidden="1" outlineLevel="2" x14ac:dyDescent="0.25">
      <c r="E316" s="39" t="str">
        <f t="shared" ref="E316:T316" si="103" xml:space="preserve"> E$308</f>
        <v xml:space="preserve">Allowed revenue percentage movement after ODI (Nov-Nov CPIH deflated) (WWN) </v>
      </c>
      <c r="F316" s="12">
        <f t="shared" si="103"/>
        <v>0</v>
      </c>
      <c r="G316" s="12" t="str">
        <f t="shared" si="103"/>
        <v>%</v>
      </c>
      <c r="H316" s="12">
        <f t="shared" si="103"/>
        <v>0</v>
      </c>
      <c r="I316" s="12">
        <f t="shared" si="103"/>
        <v>0</v>
      </c>
      <c r="J316" s="12">
        <f t="shared" si="103"/>
        <v>0</v>
      </c>
      <c r="K316" s="12">
        <f t="shared" si="103"/>
        <v>0</v>
      </c>
      <c r="L316" s="12">
        <f t="shared" si="103"/>
        <v>0</v>
      </c>
      <c r="M316" s="12">
        <f t="shared" si="103"/>
        <v>0</v>
      </c>
      <c r="N316" s="12">
        <f t="shared" si="103"/>
        <v>0</v>
      </c>
      <c r="O316" s="12">
        <f t="shared" si="103"/>
        <v>0</v>
      </c>
      <c r="P316" s="12">
        <f t="shared" si="103"/>
        <v>0</v>
      </c>
      <c r="Q316" s="12">
        <f t="shared" si="103"/>
        <v>0</v>
      </c>
      <c r="R316" s="12">
        <f t="shared" si="103"/>
        <v>0</v>
      </c>
      <c r="S316" s="12">
        <f t="shared" si="103"/>
        <v>0</v>
      </c>
      <c r="T316" s="12">
        <f t="shared" si="103"/>
        <v>0</v>
      </c>
    </row>
    <row r="317" spans="2:20" hidden="1" outlineLevel="2" x14ac:dyDescent="0.25">
      <c r="E317" s="39" t="str">
        <f t="shared" ref="E317:T317" si="104" xml:space="preserve"> E$309</f>
        <v xml:space="preserve">Allowed revenue percentage movement after ODI (Nov-Nov CPIH deflated) (ADDN1) </v>
      </c>
      <c r="F317" s="12">
        <f t="shared" si="104"/>
        <v>0</v>
      </c>
      <c r="G317" s="12" t="str">
        <f t="shared" si="104"/>
        <v>%</v>
      </c>
      <c r="H317" s="12">
        <f t="shared" si="104"/>
        <v>0</v>
      </c>
      <c r="I317" s="12">
        <f t="shared" si="104"/>
        <v>0</v>
      </c>
      <c r="J317" s="12">
        <f t="shared" si="104"/>
        <v>0</v>
      </c>
      <c r="K317" s="12">
        <f t="shared" si="104"/>
        <v>0</v>
      </c>
      <c r="L317" s="12">
        <f t="shared" si="104"/>
        <v>0</v>
      </c>
      <c r="M317" s="12">
        <f t="shared" si="104"/>
        <v>0</v>
      </c>
      <c r="N317" s="12">
        <f t="shared" si="104"/>
        <v>0</v>
      </c>
      <c r="O317" s="12">
        <f t="shared" si="104"/>
        <v>0</v>
      </c>
      <c r="P317" s="12">
        <f t="shared" si="104"/>
        <v>0</v>
      </c>
      <c r="Q317" s="12">
        <f t="shared" si="104"/>
        <v>0</v>
      </c>
      <c r="R317" s="12">
        <f t="shared" si="104"/>
        <v>0</v>
      </c>
      <c r="S317" s="12">
        <f t="shared" si="104"/>
        <v>0</v>
      </c>
      <c r="T317" s="12">
        <f t="shared" si="104"/>
        <v>0</v>
      </c>
    </row>
    <row r="318" spans="2:20" hidden="1" outlineLevel="2" x14ac:dyDescent="0.25">
      <c r="E318" s="39" t="str">
        <f t="shared" ref="E318:T318" si="105" xml:space="preserve"> E$310</f>
        <v xml:space="preserve">Allowed revenue percentage movement after ODI (Nov-Nov CPIH deflated) (ADDN2) </v>
      </c>
      <c r="F318" s="12">
        <f t="shared" si="105"/>
        <v>0</v>
      </c>
      <c r="G318" s="12" t="str">
        <f t="shared" si="105"/>
        <v>%</v>
      </c>
      <c r="H318" s="12">
        <f t="shared" si="105"/>
        <v>0</v>
      </c>
      <c r="I318" s="12">
        <f t="shared" si="105"/>
        <v>0</v>
      </c>
      <c r="J318" s="12">
        <f t="shared" si="105"/>
        <v>0</v>
      </c>
      <c r="K318" s="12">
        <f t="shared" si="105"/>
        <v>0</v>
      </c>
      <c r="L318" s="12">
        <f t="shared" si="105"/>
        <v>0</v>
      </c>
      <c r="M318" s="12">
        <f t="shared" si="105"/>
        <v>0</v>
      </c>
      <c r="N318" s="12">
        <f t="shared" si="105"/>
        <v>0</v>
      </c>
      <c r="O318" s="12">
        <f t="shared" si="105"/>
        <v>0</v>
      </c>
      <c r="P318" s="12">
        <f t="shared" si="105"/>
        <v>0</v>
      </c>
      <c r="Q318" s="12">
        <f t="shared" si="105"/>
        <v>0</v>
      </c>
      <c r="R318" s="12">
        <f t="shared" si="105"/>
        <v>0</v>
      </c>
      <c r="S318" s="12">
        <f t="shared" si="105"/>
        <v>0</v>
      </c>
      <c r="T318" s="12">
        <f t="shared" si="105"/>
        <v>0</v>
      </c>
    </row>
    <row r="319" spans="2:20" hidden="1" outlineLevel="2" x14ac:dyDescent="0.25">
      <c r="E319" s="39" t="str">
        <f t="shared" ref="E319:T319" si="106" xml:space="preserve"> E$179</f>
        <v xml:space="preserve">K factors (last determined) as % (WR) </v>
      </c>
      <c r="F319" s="12">
        <f t="shared" si="106"/>
        <v>0</v>
      </c>
      <c r="G319" s="12" t="str">
        <f t="shared" si="106"/>
        <v>%</v>
      </c>
      <c r="H319" s="12">
        <f t="shared" si="106"/>
        <v>0</v>
      </c>
      <c r="I319" s="12">
        <f t="shared" si="106"/>
        <v>0</v>
      </c>
      <c r="J319" s="12">
        <f t="shared" si="106"/>
        <v>0</v>
      </c>
      <c r="K319" s="12">
        <f t="shared" si="106"/>
        <v>0</v>
      </c>
      <c r="L319" s="12">
        <f t="shared" si="106"/>
        <v>0</v>
      </c>
      <c r="M319" s="12">
        <f t="shared" si="106"/>
        <v>0</v>
      </c>
      <c r="N319" s="12">
        <f t="shared" si="106"/>
        <v>0</v>
      </c>
      <c r="O319" s="12">
        <f t="shared" si="106"/>
        <v>0</v>
      </c>
      <c r="P319" s="12">
        <f t="shared" si="106"/>
        <v>0</v>
      </c>
      <c r="Q319" s="12">
        <f t="shared" si="106"/>
        <v>0</v>
      </c>
      <c r="R319" s="12">
        <f t="shared" si="106"/>
        <v>0</v>
      </c>
      <c r="S319" s="12">
        <f t="shared" si="106"/>
        <v>0</v>
      </c>
      <c r="T319" s="12">
        <f t="shared" si="106"/>
        <v>0</v>
      </c>
    </row>
    <row r="320" spans="2:20" hidden="1" outlineLevel="2" x14ac:dyDescent="0.25">
      <c r="E320" s="39" t="str">
        <f t="shared" ref="E320:T320" si="107" xml:space="preserve"> E$180</f>
        <v xml:space="preserve">K factors (last determined) as % (WN) </v>
      </c>
      <c r="F320" s="12">
        <f t="shared" si="107"/>
        <v>0</v>
      </c>
      <c r="G320" s="12" t="str">
        <f t="shared" si="107"/>
        <v>%</v>
      </c>
      <c r="H320" s="12">
        <f t="shared" si="107"/>
        <v>0</v>
      </c>
      <c r="I320" s="12">
        <f t="shared" si="107"/>
        <v>0</v>
      </c>
      <c r="J320" s="12">
        <f t="shared" si="107"/>
        <v>0</v>
      </c>
      <c r="K320" s="12">
        <f t="shared" si="107"/>
        <v>0</v>
      </c>
      <c r="L320" s="12">
        <f t="shared" si="107"/>
        <v>0</v>
      </c>
      <c r="M320" s="12">
        <f t="shared" si="107"/>
        <v>0</v>
      </c>
      <c r="N320" s="12">
        <f t="shared" si="107"/>
        <v>0</v>
      </c>
      <c r="O320" s="12">
        <f t="shared" si="107"/>
        <v>0</v>
      </c>
      <c r="P320" s="12">
        <f t="shared" si="107"/>
        <v>0</v>
      </c>
      <c r="Q320" s="12">
        <f t="shared" si="107"/>
        <v>0</v>
      </c>
      <c r="R320" s="12">
        <f t="shared" si="107"/>
        <v>0</v>
      </c>
      <c r="S320" s="12">
        <f t="shared" si="107"/>
        <v>0</v>
      </c>
      <c r="T320" s="12">
        <f t="shared" si="107"/>
        <v>0</v>
      </c>
    </row>
    <row r="321" spans="5:20" hidden="1" outlineLevel="2" x14ac:dyDescent="0.25">
      <c r="E321" s="39" t="str">
        <f t="shared" ref="E321:T321" si="108" xml:space="preserve"> E$181</f>
        <v xml:space="preserve">K factors (last determined) as % (WWN) </v>
      </c>
      <c r="F321" s="12">
        <f t="shared" si="108"/>
        <v>0</v>
      </c>
      <c r="G321" s="12" t="str">
        <f t="shared" si="108"/>
        <v>%</v>
      </c>
      <c r="H321" s="12">
        <f t="shared" si="108"/>
        <v>0</v>
      </c>
      <c r="I321" s="12">
        <f t="shared" si="108"/>
        <v>0</v>
      </c>
      <c r="J321" s="12">
        <f t="shared" si="108"/>
        <v>0</v>
      </c>
      <c r="K321" s="12">
        <f t="shared" si="108"/>
        <v>0</v>
      </c>
      <c r="L321" s="12">
        <f t="shared" si="108"/>
        <v>0</v>
      </c>
      <c r="M321" s="12">
        <f t="shared" si="108"/>
        <v>0</v>
      </c>
      <c r="N321" s="12">
        <f t="shared" si="108"/>
        <v>0</v>
      </c>
      <c r="O321" s="12">
        <f t="shared" si="108"/>
        <v>0</v>
      </c>
      <c r="P321" s="12">
        <f t="shared" si="108"/>
        <v>0</v>
      </c>
      <c r="Q321" s="12">
        <f t="shared" si="108"/>
        <v>0</v>
      </c>
      <c r="R321" s="12">
        <f t="shared" si="108"/>
        <v>0</v>
      </c>
      <c r="S321" s="12">
        <f t="shared" si="108"/>
        <v>0</v>
      </c>
      <c r="T321" s="12">
        <f t="shared" si="108"/>
        <v>0</v>
      </c>
    </row>
    <row r="322" spans="5:20" hidden="1" outlineLevel="2" x14ac:dyDescent="0.25">
      <c r="E322" s="39" t="str">
        <f t="shared" ref="E322:T322" si="109" xml:space="preserve"> E$182</f>
        <v xml:space="preserve">K factors (last determined) as % (ADDN1) </v>
      </c>
      <c r="F322" s="12">
        <f t="shared" si="109"/>
        <v>0</v>
      </c>
      <c r="G322" s="12" t="str">
        <f t="shared" si="109"/>
        <v>%</v>
      </c>
      <c r="H322" s="12">
        <f t="shared" si="109"/>
        <v>0</v>
      </c>
      <c r="I322" s="12">
        <f t="shared" si="109"/>
        <v>0</v>
      </c>
      <c r="J322" s="12">
        <f t="shared" si="109"/>
        <v>0</v>
      </c>
      <c r="K322" s="12">
        <f t="shared" si="109"/>
        <v>0</v>
      </c>
      <c r="L322" s="12">
        <f t="shared" si="109"/>
        <v>0</v>
      </c>
      <c r="M322" s="12">
        <f t="shared" si="109"/>
        <v>0</v>
      </c>
      <c r="N322" s="12">
        <f t="shared" si="109"/>
        <v>0</v>
      </c>
      <c r="O322" s="12">
        <f t="shared" si="109"/>
        <v>0</v>
      </c>
      <c r="P322" s="12">
        <f t="shared" si="109"/>
        <v>0</v>
      </c>
      <c r="Q322" s="12">
        <f t="shared" si="109"/>
        <v>0</v>
      </c>
      <c r="R322" s="12">
        <f t="shared" si="109"/>
        <v>0</v>
      </c>
      <c r="S322" s="12">
        <f t="shared" si="109"/>
        <v>0</v>
      </c>
      <c r="T322" s="12">
        <f t="shared" si="109"/>
        <v>0</v>
      </c>
    </row>
    <row r="323" spans="5:20" hidden="1" outlineLevel="2" x14ac:dyDescent="0.25">
      <c r="E323" s="39" t="str">
        <f t="shared" ref="E323:T323" si="110" xml:space="preserve"> E$183</f>
        <v xml:space="preserve">K factors (last determined) as % (ADDN2) </v>
      </c>
      <c r="F323" s="12">
        <f t="shared" si="110"/>
        <v>0</v>
      </c>
      <c r="G323" s="12" t="str">
        <f t="shared" si="110"/>
        <v>%</v>
      </c>
      <c r="H323" s="12">
        <f t="shared" si="110"/>
        <v>0</v>
      </c>
      <c r="I323" s="12">
        <f t="shared" si="110"/>
        <v>0</v>
      </c>
      <c r="J323" s="12">
        <f t="shared" si="110"/>
        <v>0</v>
      </c>
      <c r="K323" s="12">
        <f t="shared" si="110"/>
        <v>0</v>
      </c>
      <c r="L323" s="12">
        <f t="shared" si="110"/>
        <v>0</v>
      </c>
      <c r="M323" s="12">
        <f t="shared" si="110"/>
        <v>0</v>
      </c>
      <c r="N323" s="12">
        <f t="shared" si="110"/>
        <v>0</v>
      </c>
      <c r="O323" s="12">
        <f t="shared" si="110"/>
        <v>0</v>
      </c>
      <c r="P323" s="12">
        <f t="shared" si="110"/>
        <v>0</v>
      </c>
      <c r="Q323" s="12">
        <f t="shared" si="110"/>
        <v>0</v>
      </c>
      <c r="R323" s="12">
        <f t="shared" si="110"/>
        <v>0</v>
      </c>
      <c r="S323" s="12">
        <f t="shared" si="110"/>
        <v>0</v>
      </c>
      <c r="T323" s="12">
        <f t="shared" si="110"/>
        <v>0</v>
      </c>
    </row>
    <row r="324" spans="5:20" hidden="1" outlineLevel="2" x14ac:dyDescent="0.25">
      <c r="E324" s="39" t="str">
        <f t="shared" ref="E324:T324" si="111" xml:space="preserve"> E$213</f>
        <v xml:space="preserve">Year that price limits should be recalculated (WR) </v>
      </c>
      <c r="F324" s="7">
        <f t="shared" si="111"/>
        <v>0</v>
      </c>
      <c r="G324" s="7" t="str">
        <f t="shared" si="111"/>
        <v>flag</v>
      </c>
      <c r="H324" s="7">
        <f t="shared" si="111"/>
        <v>0</v>
      </c>
      <c r="I324" s="7">
        <f t="shared" si="111"/>
        <v>0</v>
      </c>
      <c r="J324" s="7">
        <f t="shared" si="111"/>
        <v>0</v>
      </c>
      <c r="K324" s="7">
        <f t="shared" si="111"/>
        <v>0</v>
      </c>
      <c r="L324" s="7">
        <f t="shared" si="111"/>
        <v>0</v>
      </c>
      <c r="M324" s="7">
        <f t="shared" si="111"/>
        <v>0</v>
      </c>
      <c r="N324" s="7">
        <f t="shared" si="111"/>
        <v>0</v>
      </c>
      <c r="O324" s="7">
        <f t="shared" si="111"/>
        <v>0</v>
      </c>
      <c r="P324" s="7">
        <f t="shared" si="111"/>
        <v>0</v>
      </c>
      <c r="Q324" s="7">
        <f t="shared" si="111"/>
        <v>0</v>
      </c>
      <c r="R324" s="7">
        <f t="shared" si="111"/>
        <v>0</v>
      </c>
      <c r="S324" s="7">
        <f t="shared" si="111"/>
        <v>0</v>
      </c>
      <c r="T324" s="7">
        <f t="shared" si="111"/>
        <v>0</v>
      </c>
    </row>
    <row r="325" spans="5:20" hidden="1" outlineLevel="2" x14ac:dyDescent="0.25">
      <c r="E325" s="39" t="str">
        <f t="shared" ref="E325:T325" si="112" xml:space="preserve"> E$214</f>
        <v xml:space="preserve">Year that price limits should be recalculated (WN) </v>
      </c>
      <c r="F325" s="7">
        <f t="shared" si="112"/>
        <v>0</v>
      </c>
      <c r="G325" s="7" t="str">
        <f t="shared" si="112"/>
        <v>flag</v>
      </c>
      <c r="H325" s="7">
        <f t="shared" si="112"/>
        <v>0</v>
      </c>
      <c r="I325" s="7">
        <f t="shared" si="112"/>
        <v>0</v>
      </c>
      <c r="J325" s="7">
        <f t="shared" si="112"/>
        <v>0</v>
      </c>
      <c r="K325" s="7">
        <f t="shared" si="112"/>
        <v>0</v>
      </c>
      <c r="L325" s="7">
        <f t="shared" si="112"/>
        <v>0</v>
      </c>
      <c r="M325" s="7">
        <f t="shared" si="112"/>
        <v>0</v>
      </c>
      <c r="N325" s="7">
        <f t="shared" si="112"/>
        <v>0</v>
      </c>
      <c r="O325" s="7">
        <f t="shared" si="112"/>
        <v>0</v>
      </c>
      <c r="P325" s="7">
        <f t="shared" si="112"/>
        <v>0</v>
      </c>
      <c r="Q325" s="7">
        <f t="shared" si="112"/>
        <v>0</v>
      </c>
      <c r="R325" s="7">
        <f t="shared" si="112"/>
        <v>0</v>
      </c>
      <c r="S325" s="7">
        <f t="shared" si="112"/>
        <v>0</v>
      </c>
      <c r="T325" s="7">
        <f t="shared" si="112"/>
        <v>0</v>
      </c>
    </row>
    <row r="326" spans="5:20" hidden="1" outlineLevel="2" x14ac:dyDescent="0.25">
      <c r="E326" s="39" t="str">
        <f t="shared" ref="E326:T326" si="113" xml:space="preserve"> E$215</f>
        <v xml:space="preserve">Year that price limits should be recalculated (WWN) </v>
      </c>
      <c r="F326" s="7">
        <f t="shared" si="113"/>
        <v>0</v>
      </c>
      <c r="G326" s="7" t="str">
        <f t="shared" si="113"/>
        <v>flag</v>
      </c>
      <c r="H326" s="7">
        <f t="shared" si="113"/>
        <v>0</v>
      </c>
      <c r="I326" s="7">
        <f t="shared" si="113"/>
        <v>0</v>
      </c>
      <c r="J326" s="7">
        <f t="shared" si="113"/>
        <v>0</v>
      </c>
      <c r="K326" s="7">
        <f t="shared" si="113"/>
        <v>0</v>
      </c>
      <c r="L326" s="7">
        <f t="shared" si="113"/>
        <v>0</v>
      </c>
      <c r="M326" s="7">
        <f t="shared" si="113"/>
        <v>0</v>
      </c>
      <c r="N326" s="7">
        <f t="shared" si="113"/>
        <v>0</v>
      </c>
      <c r="O326" s="7">
        <f t="shared" si="113"/>
        <v>0</v>
      </c>
      <c r="P326" s="7">
        <f t="shared" si="113"/>
        <v>0</v>
      </c>
      <c r="Q326" s="7">
        <f t="shared" si="113"/>
        <v>0</v>
      </c>
      <c r="R326" s="7">
        <f t="shared" si="113"/>
        <v>0</v>
      </c>
      <c r="S326" s="7">
        <f t="shared" si="113"/>
        <v>0</v>
      </c>
      <c r="T326" s="7">
        <f t="shared" si="113"/>
        <v>0</v>
      </c>
    </row>
    <row r="327" spans="5:20" hidden="1" outlineLevel="2" x14ac:dyDescent="0.25">
      <c r="E327" s="39" t="str">
        <f t="shared" ref="E327:T327" si="114" xml:space="preserve"> E$216</f>
        <v xml:space="preserve">Year that price limits should be recalculated (ADDN1) </v>
      </c>
      <c r="F327" s="7">
        <f t="shared" si="114"/>
        <v>0</v>
      </c>
      <c r="G327" s="7" t="str">
        <f t="shared" si="114"/>
        <v>flag</v>
      </c>
      <c r="H327" s="7">
        <f t="shared" si="114"/>
        <v>0</v>
      </c>
      <c r="I327" s="7">
        <f t="shared" si="114"/>
        <v>0</v>
      </c>
      <c r="J327" s="7">
        <f t="shared" si="114"/>
        <v>0</v>
      </c>
      <c r="K327" s="7">
        <f t="shared" si="114"/>
        <v>0</v>
      </c>
      <c r="L327" s="7">
        <f t="shared" si="114"/>
        <v>0</v>
      </c>
      <c r="M327" s="7">
        <f t="shared" si="114"/>
        <v>0</v>
      </c>
      <c r="N327" s="7">
        <f t="shared" si="114"/>
        <v>0</v>
      </c>
      <c r="O327" s="7">
        <f t="shared" si="114"/>
        <v>0</v>
      </c>
      <c r="P327" s="7">
        <f t="shared" si="114"/>
        <v>0</v>
      </c>
      <c r="Q327" s="7">
        <f t="shared" si="114"/>
        <v>0</v>
      </c>
      <c r="R327" s="7">
        <f t="shared" si="114"/>
        <v>0</v>
      </c>
      <c r="S327" s="7">
        <f t="shared" si="114"/>
        <v>0</v>
      </c>
      <c r="T327" s="7">
        <f t="shared" si="114"/>
        <v>0</v>
      </c>
    </row>
    <row r="328" spans="5:20" hidden="1" outlineLevel="2" x14ac:dyDescent="0.25">
      <c r="E328" s="39" t="str">
        <f t="shared" ref="E328:T328" si="115" xml:space="preserve"> E$217</f>
        <v xml:space="preserve">Year that price limits should be recalculated (ADDN2) </v>
      </c>
      <c r="F328" s="7">
        <f t="shared" si="115"/>
        <v>0</v>
      </c>
      <c r="G328" s="7" t="str">
        <f t="shared" si="115"/>
        <v>flag</v>
      </c>
      <c r="H328" s="7">
        <f t="shared" si="115"/>
        <v>0</v>
      </c>
      <c r="I328" s="7">
        <f t="shared" si="115"/>
        <v>0</v>
      </c>
      <c r="J328" s="7">
        <f t="shared" si="115"/>
        <v>0</v>
      </c>
      <c r="K328" s="7">
        <f t="shared" si="115"/>
        <v>0</v>
      </c>
      <c r="L328" s="7">
        <f t="shared" si="115"/>
        <v>0</v>
      </c>
      <c r="M328" s="7">
        <f t="shared" si="115"/>
        <v>0</v>
      </c>
      <c r="N328" s="7">
        <f t="shared" si="115"/>
        <v>0</v>
      </c>
      <c r="O328" s="7">
        <f t="shared" si="115"/>
        <v>0</v>
      </c>
      <c r="P328" s="7">
        <f t="shared" si="115"/>
        <v>0</v>
      </c>
      <c r="Q328" s="7">
        <f t="shared" si="115"/>
        <v>0</v>
      </c>
      <c r="R328" s="7">
        <f t="shared" si="115"/>
        <v>0</v>
      </c>
      <c r="S328" s="7">
        <f t="shared" si="115"/>
        <v>0</v>
      </c>
      <c r="T328" s="7">
        <f t="shared" si="115"/>
        <v>0</v>
      </c>
    </row>
    <row r="329" spans="5:20" hidden="1" outlineLevel="2" x14ac:dyDescent="0.25">
      <c r="E329" s="39" t="s">
        <v>1297</v>
      </c>
      <c r="G329" s="39" t="s">
        <v>706</v>
      </c>
      <c r="J329" s="12">
        <f xml:space="preserve"> IF( J324 &lt;&gt; 0, IF( J314 &gt;= 0, ROUNDUP( ROUNDDOWN( J314, 5 ), 4 ), ROUNDDOWN( ROUNDUP( J314, 5 ), 4 ) ), J319 ) - J319</f>
        <v>0</v>
      </c>
      <c r="K329" s="12">
        <f t="shared" ref="K329:T329" si="116" xml:space="preserve"> IF( K324 &lt;&gt; 0, IF( K314 &gt;= 0, ROUNDUP( ROUNDDOWN( K314, 5 ), 4 ), ROUNDDOWN( ROUNDUP( K314, 5 ), 4 ) ), K319 ) - K319</f>
        <v>0</v>
      </c>
      <c r="L329" s="12">
        <f t="shared" si="116"/>
        <v>0</v>
      </c>
      <c r="M329" s="12">
        <f t="shared" si="116"/>
        <v>0</v>
      </c>
      <c r="N329" s="12">
        <f t="shared" si="116"/>
        <v>0</v>
      </c>
      <c r="O329" s="12">
        <f t="shared" si="116"/>
        <v>0</v>
      </c>
      <c r="P329" s="12">
        <f t="shared" si="116"/>
        <v>0</v>
      </c>
      <c r="Q329" s="12">
        <f xml:space="preserve"> IF( Q324 &lt;&gt; 0, IF( Q314 &gt;= 0, ROUNDUP( ROUNDDOWN( Q314, 5 ), 4 ), ROUNDDOWN( ROUNDUP( Q314, 5 ), 4 ) ), Q319 ) - Q319</f>
        <v>0</v>
      </c>
      <c r="R329" s="12">
        <f t="shared" si="116"/>
        <v>0</v>
      </c>
      <c r="S329" s="12">
        <f t="shared" si="116"/>
        <v>0</v>
      </c>
      <c r="T329" s="12">
        <f t="shared" si="116"/>
        <v>0</v>
      </c>
    </row>
    <row r="330" spans="5:20" hidden="1" outlineLevel="2" x14ac:dyDescent="0.25">
      <c r="E330" s="39" t="s">
        <v>1298</v>
      </c>
      <c r="G330" s="39" t="s">
        <v>706</v>
      </c>
      <c r="J330" s="12">
        <f t="shared" ref="J330:T330" si="117" xml:space="preserve"> IF( J325 &lt;&gt; 0, IF( J315 &gt;= 0, ROUNDUP( ROUNDDOWN( J315, 5 ), 4 ), ROUNDDOWN( ROUNDUP( J315, 5 ), 4 ) ), J320 ) - J320</f>
        <v>0</v>
      </c>
      <c r="K330" s="12">
        <f t="shared" si="117"/>
        <v>0</v>
      </c>
      <c r="L330" s="12">
        <f t="shared" si="117"/>
        <v>0</v>
      </c>
      <c r="M330" s="12">
        <f t="shared" si="117"/>
        <v>0</v>
      </c>
      <c r="N330" s="12">
        <f t="shared" si="117"/>
        <v>0</v>
      </c>
      <c r="O330" s="12">
        <f t="shared" si="117"/>
        <v>0</v>
      </c>
      <c r="P330" s="12">
        <f t="shared" si="117"/>
        <v>0</v>
      </c>
      <c r="Q330" s="12">
        <f t="shared" si="117"/>
        <v>0</v>
      </c>
      <c r="R330" s="12">
        <f t="shared" si="117"/>
        <v>0</v>
      </c>
      <c r="S330" s="12">
        <f t="shared" si="117"/>
        <v>0</v>
      </c>
      <c r="T330" s="12">
        <f t="shared" si="117"/>
        <v>0</v>
      </c>
    </row>
    <row r="331" spans="5:20" hidden="1" outlineLevel="2" x14ac:dyDescent="0.25">
      <c r="E331" s="39" t="s">
        <v>1299</v>
      </c>
      <c r="G331" s="39" t="s">
        <v>706</v>
      </c>
      <c r="J331" s="12">
        <f t="shared" ref="J331:T331" si="118" xml:space="preserve"> IF( J326 &lt;&gt; 0, IF( J316 &gt;= 0, ROUNDUP( ROUNDDOWN( J316, 5 ), 4 ), ROUNDDOWN( ROUNDUP( J316, 5 ), 4 ) ), J321 ) - J321</f>
        <v>0</v>
      </c>
      <c r="K331" s="12">
        <f t="shared" si="118"/>
        <v>0</v>
      </c>
      <c r="L331" s="12">
        <f t="shared" si="118"/>
        <v>0</v>
      </c>
      <c r="M331" s="12">
        <f t="shared" si="118"/>
        <v>0</v>
      </c>
      <c r="N331" s="12">
        <f t="shared" si="118"/>
        <v>0</v>
      </c>
      <c r="O331" s="12">
        <f t="shared" si="118"/>
        <v>0</v>
      </c>
      <c r="P331" s="12">
        <f t="shared" si="118"/>
        <v>0</v>
      </c>
      <c r="Q331" s="12">
        <f t="shared" si="118"/>
        <v>0</v>
      </c>
      <c r="R331" s="12">
        <f t="shared" si="118"/>
        <v>0</v>
      </c>
      <c r="S331" s="12">
        <f t="shared" si="118"/>
        <v>0</v>
      </c>
      <c r="T331" s="12">
        <f t="shared" si="118"/>
        <v>0</v>
      </c>
    </row>
    <row r="332" spans="5:20" hidden="1" outlineLevel="2" x14ac:dyDescent="0.25">
      <c r="E332" s="39" t="s">
        <v>1300</v>
      </c>
      <c r="G332" s="39" t="s">
        <v>706</v>
      </c>
      <c r="J332" s="12">
        <f t="shared" ref="J332:T332" si="119" xml:space="preserve"> IF( J327 &lt;&gt; 0, IF( J317 &gt;= 0, ROUNDUP( ROUNDDOWN( J317, 5 ), 4 ), ROUNDDOWN( ROUNDUP( J317, 5 ), 4 ) ), J322 ) - J322</f>
        <v>0</v>
      </c>
      <c r="K332" s="12">
        <f t="shared" si="119"/>
        <v>0</v>
      </c>
      <c r="L332" s="12">
        <f t="shared" si="119"/>
        <v>0</v>
      </c>
      <c r="M332" s="12">
        <f t="shared" si="119"/>
        <v>0</v>
      </c>
      <c r="N332" s="12">
        <f t="shared" si="119"/>
        <v>0</v>
      </c>
      <c r="O332" s="12">
        <f t="shared" si="119"/>
        <v>0</v>
      </c>
      <c r="P332" s="12">
        <f t="shared" si="119"/>
        <v>0</v>
      </c>
      <c r="Q332" s="12">
        <f t="shared" si="119"/>
        <v>0</v>
      </c>
      <c r="R332" s="12">
        <f t="shared" si="119"/>
        <v>0</v>
      </c>
      <c r="S332" s="12">
        <f t="shared" si="119"/>
        <v>0</v>
      </c>
      <c r="T332" s="12">
        <f t="shared" si="119"/>
        <v>0</v>
      </c>
    </row>
    <row r="333" spans="5:20" hidden="1" outlineLevel="2" x14ac:dyDescent="0.25">
      <c r="E333" s="39" t="s">
        <v>1301</v>
      </c>
      <c r="G333" s="39" t="s">
        <v>706</v>
      </c>
      <c r="J333" s="12">
        <f t="shared" ref="J333:T333" si="120" xml:space="preserve"> IF( J328 &lt;&gt; 0, IF( J318 &gt;= 0, ROUNDUP( ROUNDDOWN( J318, 5 ), 4 ), ROUNDDOWN( ROUNDUP( J318, 5 ), 4 ) ), J323 ) - J323</f>
        <v>0</v>
      </c>
      <c r="K333" s="12">
        <f t="shared" si="120"/>
        <v>0</v>
      </c>
      <c r="L333" s="12">
        <f t="shared" si="120"/>
        <v>0</v>
      </c>
      <c r="M333" s="12">
        <f t="shared" si="120"/>
        <v>0</v>
      </c>
      <c r="N333" s="12">
        <f t="shared" si="120"/>
        <v>0</v>
      </c>
      <c r="O333" s="12">
        <f t="shared" si="120"/>
        <v>0</v>
      </c>
      <c r="P333" s="12">
        <f t="shared" si="120"/>
        <v>0</v>
      </c>
      <c r="Q333" s="12">
        <f t="shared" si="120"/>
        <v>0</v>
      </c>
      <c r="R333" s="12">
        <f t="shared" si="120"/>
        <v>0</v>
      </c>
      <c r="S333" s="12">
        <f t="shared" si="120"/>
        <v>0</v>
      </c>
      <c r="T333" s="12">
        <f t="shared" si="120"/>
        <v>0</v>
      </c>
    </row>
    <row r="334" spans="5:20" hidden="1" outlineLevel="2" x14ac:dyDescent="0.25"/>
    <row r="337" spans="1:20" x14ac:dyDescent="0.25">
      <c r="A337" s="32" t="s">
        <v>1110</v>
      </c>
    </row>
    <row r="338" spans="1:20" collapsed="1" x14ac:dyDescent="0.25"/>
    <row r="339" spans="1:20" hidden="1" outlineLevel="1" x14ac:dyDescent="0.25">
      <c r="B339" s="32" t="s">
        <v>1030</v>
      </c>
    </row>
    <row r="340" spans="1:20" hidden="1" outlineLevel="1" x14ac:dyDescent="0.25">
      <c r="E340" s="39" t="str">
        <f t="shared" ref="E340:T340" si="121" xml:space="preserve"> E$329</f>
        <v xml:space="preserve">ODI impact on k as a percentage (WR) </v>
      </c>
      <c r="F340" s="12">
        <f t="shared" si="121"/>
        <v>0</v>
      </c>
      <c r="G340" s="12" t="str">
        <f t="shared" si="121"/>
        <v>%</v>
      </c>
      <c r="H340" s="12">
        <f t="shared" si="121"/>
        <v>0</v>
      </c>
      <c r="I340" s="12">
        <f t="shared" si="121"/>
        <v>0</v>
      </c>
      <c r="J340" s="12">
        <f t="shared" si="121"/>
        <v>0</v>
      </c>
      <c r="K340" s="12">
        <f t="shared" si="121"/>
        <v>0</v>
      </c>
      <c r="L340" s="12">
        <f t="shared" si="121"/>
        <v>0</v>
      </c>
      <c r="M340" s="12">
        <f t="shared" si="121"/>
        <v>0</v>
      </c>
      <c r="N340" s="12">
        <f t="shared" si="121"/>
        <v>0</v>
      </c>
      <c r="O340" s="12">
        <f xml:space="preserve"> O$329</f>
        <v>0</v>
      </c>
      <c r="P340" s="12">
        <f t="shared" si="121"/>
        <v>0</v>
      </c>
      <c r="Q340" s="12">
        <f t="shared" si="121"/>
        <v>0</v>
      </c>
      <c r="R340" s="12">
        <f t="shared" si="121"/>
        <v>0</v>
      </c>
      <c r="S340" s="12">
        <f t="shared" si="121"/>
        <v>0</v>
      </c>
      <c r="T340" s="12">
        <f t="shared" si="121"/>
        <v>0</v>
      </c>
    </row>
    <row r="341" spans="1:20" hidden="1" outlineLevel="1" x14ac:dyDescent="0.25">
      <c r="E341" s="39" t="str">
        <f t="shared" ref="E341:T341" si="122" xml:space="preserve"> E$330</f>
        <v xml:space="preserve">ODI impact on k as a percentage (WN) </v>
      </c>
      <c r="F341" s="12">
        <f t="shared" si="122"/>
        <v>0</v>
      </c>
      <c r="G341" s="12" t="str">
        <f t="shared" si="122"/>
        <v>%</v>
      </c>
      <c r="H341" s="12">
        <f t="shared" si="122"/>
        <v>0</v>
      </c>
      <c r="I341" s="12">
        <f t="shared" si="122"/>
        <v>0</v>
      </c>
      <c r="J341" s="12">
        <f t="shared" si="122"/>
        <v>0</v>
      </c>
      <c r="K341" s="12">
        <f t="shared" si="122"/>
        <v>0</v>
      </c>
      <c r="L341" s="12">
        <f t="shared" si="122"/>
        <v>0</v>
      </c>
      <c r="M341" s="12">
        <f t="shared" si="122"/>
        <v>0</v>
      </c>
      <c r="N341" s="12">
        <f t="shared" si="122"/>
        <v>0</v>
      </c>
      <c r="O341" s="12">
        <f t="shared" si="122"/>
        <v>0</v>
      </c>
      <c r="P341" s="12">
        <f t="shared" si="122"/>
        <v>0</v>
      </c>
      <c r="Q341" s="12">
        <f t="shared" si="122"/>
        <v>0</v>
      </c>
      <c r="R341" s="12">
        <f t="shared" si="122"/>
        <v>0</v>
      </c>
      <c r="S341" s="12">
        <f t="shared" si="122"/>
        <v>0</v>
      </c>
      <c r="T341" s="12">
        <f t="shared" si="122"/>
        <v>0</v>
      </c>
    </row>
    <row r="342" spans="1:20" hidden="1" outlineLevel="1" x14ac:dyDescent="0.25">
      <c r="E342" s="39" t="str">
        <f t="shared" ref="E342:T342" si="123" xml:space="preserve"> E$331</f>
        <v xml:space="preserve">ODI impact on k as a percentage (WWN) </v>
      </c>
      <c r="F342" s="12">
        <f t="shared" si="123"/>
        <v>0</v>
      </c>
      <c r="G342" s="12" t="str">
        <f t="shared" si="123"/>
        <v>%</v>
      </c>
      <c r="H342" s="12">
        <f t="shared" si="123"/>
        <v>0</v>
      </c>
      <c r="I342" s="12">
        <f t="shared" si="123"/>
        <v>0</v>
      </c>
      <c r="J342" s="12">
        <f t="shared" si="123"/>
        <v>0</v>
      </c>
      <c r="K342" s="12">
        <f t="shared" si="123"/>
        <v>0</v>
      </c>
      <c r="L342" s="12">
        <f t="shared" si="123"/>
        <v>0</v>
      </c>
      <c r="M342" s="12">
        <f t="shared" si="123"/>
        <v>0</v>
      </c>
      <c r="N342" s="12">
        <f t="shared" si="123"/>
        <v>0</v>
      </c>
      <c r="O342" s="12">
        <f t="shared" si="123"/>
        <v>0</v>
      </c>
      <c r="P342" s="12">
        <f t="shared" si="123"/>
        <v>0</v>
      </c>
      <c r="Q342" s="12">
        <f t="shared" si="123"/>
        <v>0</v>
      </c>
      <c r="R342" s="12">
        <f t="shared" si="123"/>
        <v>0</v>
      </c>
      <c r="S342" s="12">
        <f t="shared" si="123"/>
        <v>0</v>
      </c>
      <c r="T342" s="12">
        <f t="shared" si="123"/>
        <v>0</v>
      </c>
    </row>
    <row r="343" spans="1:20" hidden="1" outlineLevel="1" x14ac:dyDescent="0.25">
      <c r="E343" s="39" t="str">
        <f t="shared" ref="E343:T343" si="124" xml:space="preserve"> E$332</f>
        <v xml:space="preserve">ODI impact on k as a percentage (ADDN1) </v>
      </c>
      <c r="F343" s="12">
        <f t="shared" si="124"/>
        <v>0</v>
      </c>
      <c r="G343" s="12" t="str">
        <f t="shared" si="124"/>
        <v>%</v>
      </c>
      <c r="H343" s="12">
        <f t="shared" si="124"/>
        <v>0</v>
      </c>
      <c r="I343" s="12">
        <f t="shared" si="124"/>
        <v>0</v>
      </c>
      <c r="J343" s="12">
        <f t="shared" si="124"/>
        <v>0</v>
      </c>
      <c r="K343" s="12">
        <f t="shared" si="124"/>
        <v>0</v>
      </c>
      <c r="L343" s="12">
        <f t="shared" si="124"/>
        <v>0</v>
      </c>
      <c r="M343" s="12">
        <f t="shared" si="124"/>
        <v>0</v>
      </c>
      <c r="N343" s="12">
        <f t="shared" si="124"/>
        <v>0</v>
      </c>
      <c r="O343" s="12">
        <f t="shared" si="124"/>
        <v>0</v>
      </c>
      <c r="P343" s="12">
        <f t="shared" si="124"/>
        <v>0</v>
      </c>
      <c r="Q343" s="12">
        <f t="shared" si="124"/>
        <v>0</v>
      </c>
      <c r="R343" s="12">
        <f t="shared" si="124"/>
        <v>0</v>
      </c>
      <c r="S343" s="12">
        <f t="shared" si="124"/>
        <v>0</v>
      </c>
      <c r="T343" s="12">
        <f t="shared" si="124"/>
        <v>0</v>
      </c>
    </row>
    <row r="344" spans="1:20" hidden="1" outlineLevel="1" x14ac:dyDescent="0.25">
      <c r="E344" s="39" t="str">
        <f t="shared" ref="E344:T344" si="125" xml:space="preserve"> E$333</f>
        <v xml:space="preserve">ODI impact on k as a percentage (ADDN2) </v>
      </c>
      <c r="F344" s="12">
        <f t="shared" si="125"/>
        <v>0</v>
      </c>
      <c r="G344" s="12" t="str">
        <f t="shared" si="125"/>
        <v>%</v>
      </c>
      <c r="H344" s="12">
        <f t="shared" si="125"/>
        <v>0</v>
      </c>
      <c r="I344" s="12">
        <f t="shared" si="125"/>
        <v>0</v>
      </c>
      <c r="J344" s="12">
        <f t="shared" si="125"/>
        <v>0</v>
      </c>
      <c r="K344" s="12">
        <f t="shared" si="125"/>
        <v>0</v>
      </c>
      <c r="L344" s="12">
        <f t="shared" si="125"/>
        <v>0</v>
      </c>
      <c r="M344" s="12">
        <f t="shared" si="125"/>
        <v>0</v>
      </c>
      <c r="N344" s="12">
        <f t="shared" si="125"/>
        <v>0</v>
      </c>
      <c r="O344" s="12">
        <f t="shared" si="125"/>
        <v>0</v>
      </c>
      <c r="P344" s="12">
        <f t="shared" si="125"/>
        <v>0</v>
      </c>
      <c r="Q344" s="12">
        <f t="shared" si="125"/>
        <v>0</v>
      </c>
      <c r="R344" s="12">
        <f t="shared" si="125"/>
        <v>0</v>
      </c>
      <c r="S344" s="12">
        <f t="shared" si="125"/>
        <v>0</v>
      </c>
      <c r="T344" s="12">
        <f t="shared" si="125"/>
        <v>0</v>
      </c>
    </row>
    <row r="345" spans="1:20" hidden="1" outlineLevel="1" x14ac:dyDescent="0.25">
      <c r="E345" s="39" t="str">
        <f t="shared" ref="E345:T345" si="126" xml:space="preserve"> E$271</f>
        <v xml:space="preserve">Cost change process impact on k as a percentage (WR) </v>
      </c>
      <c r="F345" s="12">
        <f t="shared" si="126"/>
        <v>0</v>
      </c>
      <c r="G345" s="12" t="str">
        <f t="shared" si="126"/>
        <v>%</v>
      </c>
      <c r="H345" s="12">
        <f t="shared" si="126"/>
        <v>0</v>
      </c>
      <c r="I345" s="12">
        <f t="shared" si="126"/>
        <v>0</v>
      </c>
      <c r="J345" s="12">
        <f t="shared" si="126"/>
        <v>0</v>
      </c>
      <c r="K345" s="12">
        <f t="shared" si="126"/>
        <v>0</v>
      </c>
      <c r="L345" s="12">
        <f t="shared" si="126"/>
        <v>0</v>
      </c>
      <c r="M345" s="12">
        <f t="shared" si="126"/>
        <v>0</v>
      </c>
      <c r="N345" s="12">
        <f t="shared" si="126"/>
        <v>0</v>
      </c>
      <c r="O345" s="12">
        <f t="shared" si="126"/>
        <v>0</v>
      </c>
      <c r="P345" s="12">
        <f t="shared" si="126"/>
        <v>0</v>
      </c>
      <c r="Q345" s="12">
        <f t="shared" si="126"/>
        <v>0</v>
      </c>
      <c r="R345" s="12">
        <f t="shared" si="126"/>
        <v>0</v>
      </c>
      <c r="S345" s="12">
        <f t="shared" si="126"/>
        <v>0</v>
      </c>
      <c r="T345" s="12">
        <f t="shared" si="126"/>
        <v>0</v>
      </c>
    </row>
    <row r="346" spans="1:20" hidden="1" outlineLevel="1" x14ac:dyDescent="0.25">
      <c r="E346" s="39" t="str">
        <f t="shared" ref="E346:T346" si="127" xml:space="preserve"> E$272</f>
        <v xml:space="preserve">Cost change process impact on k as a percentage (WN) </v>
      </c>
      <c r="F346" s="12">
        <f t="shared" si="127"/>
        <v>0</v>
      </c>
      <c r="G346" s="12" t="str">
        <f t="shared" si="127"/>
        <v>%</v>
      </c>
      <c r="H346" s="12">
        <f t="shared" si="127"/>
        <v>0</v>
      </c>
      <c r="I346" s="12">
        <f t="shared" si="127"/>
        <v>0</v>
      </c>
      <c r="J346" s="12">
        <f t="shared" si="127"/>
        <v>0</v>
      </c>
      <c r="K346" s="12">
        <f t="shared" si="127"/>
        <v>0</v>
      </c>
      <c r="L346" s="12">
        <f t="shared" si="127"/>
        <v>0</v>
      </c>
      <c r="M346" s="12">
        <f t="shared" si="127"/>
        <v>0</v>
      </c>
      <c r="N346" s="12">
        <f t="shared" si="127"/>
        <v>0</v>
      </c>
      <c r="O346" s="12">
        <f t="shared" si="127"/>
        <v>0</v>
      </c>
      <c r="P346" s="12">
        <f t="shared" si="127"/>
        <v>0</v>
      </c>
      <c r="Q346" s="12">
        <f t="shared" si="127"/>
        <v>0</v>
      </c>
      <c r="R346" s="12">
        <f t="shared" si="127"/>
        <v>0</v>
      </c>
      <c r="S346" s="12">
        <f t="shared" si="127"/>
        <v>0</v>
      </c>
      <c r="T346" s="12">
        <f t="shared" si="127"/>
        <v>0</v>
      </c>
    </row>
    <row r="347" spans="1:20" hidden="1" outlineLevel="1" x14ac:dyDescent="0.25">
      <c r="E347" s="39" t="str">
        <f t="shared" ref="E347:T347" si="128" xml:space="preserve"> E$273</f>
        <v xml:space="preserve">Cost change process impact on k as a percentage (WWN) </v>
      </c>
      <c r="F347" s="12">
        <f t="shared" si="128"/>
        <v>0</v>
      </c>
      <c r="G347" s="12" t="str">
        <f t="shared" si="128"/>
        <v>%</v>
      </c>
      <c r="H347" s="12">
        <f t="shared" si="128"/>
        <v>0</v>
      </c>
      <c r="I347" s="12">
        <f t="shared" si="128"/>
        <v>0</v>
      </c>
      <c r="J347" s="12">
        <f t="shared" si="128"/>
        <v>0</v>
      </c>
      <c r="K347" s="12">
        <f t="shared" si="128"/>
        <v>0</v>
      </c>
      <c r="L347" s="12">
        <f t="shared" si="128"/>
        <v>0</v>
      </c>
      <c r="M347" s="12">
        <f t="shared" si="128"/>
        <v>0</v>
      </c>
      <c r="N347" s="12">
        <f t="shared" si="128"/>
        <v>0</v>
      </c>
      <c r="O347" s="12">
        <f t="shared" si="128"/>
        <v>0</v>
      </c>
      <c r="P347" s="12">
        <f t="shared" si="128"/>
        <v>0</v>
      </c>
      <c r="Q347" s="12">
        <f t="shared" si="128"/>
        <v>0</v>
      </c>
      <c r="R347" s="12">
        <f t="shared" si="128"/>
        <v>0</v>
      </c>
      <c r="S347" s="12">
        <f t="shared" si="128"/>
        <v>0</v>
      </c>
      <c r="T347" s="12">
        <f t="shared" si="128"/>
        <v>0</v>
      </c>
    </row>
    <row r="348" spans="1:20" hidden="1" outlineLevel="1" x14ac:dyDescent="0.25">
      <c r="E348" s="39" t="str">
        <f t="shared" ref="E348:T348" si="129" xml:space="preserve"> E$274</f>
        <v xml:space="preserve">Cost change process impact on k as a percentage (ADDN1) </v>
      </c>
      <c r="F348" s="12">
        <f t="shared" si="129"/>
        <v>0</v>
      </c>
      <c r="G348" s="12" t="str">
        <f t="shared" si="129"/>
        <v>%</v>
      </c>
      <c r="H348" s="12">
        <f t="shared" si="129"/>
        <v>0</v>
      </c>
      <c r="I348" s="12">
        <f t="shared" si="129"/>
        <v>0</v>
      </c>
      <c r="J348" s="12">
        <f t="shared" si="129"/>
        <v>0</v>
      </c>
      <c r="K348" s="12">
        <f t="shared" si="129"/>
        <v>0</v>
      </c>
      <c r="L348" s="12">
        <f t="shared" si="129"/>
        <v>0</v>
      </c>
      <c r="M348" s="12">
        <f t="shared" si="129"/>
        <v>0</v>
      </c>
      <c r="N348" s="12">
        <f t="shared" si="129"/>
        <v>0</v>
      </c>
      <c r="O348" s="12">
        <f t="shared" si="129"/>
        <v>0</v>
      </c>
      <c r="P348" s="12">
        <f t="shared" si="129"/>
        <v>0</v>
      </c>
      <c r="Q348" s="12">
        <f t="shared" si="129"/>
        <v>0</v>
      </c>
      <c r="R348" s="12">
        <f t="shared" si="129"/>
        <v>0</v>
      </c>
      <c r="S348" s="12">
        <f t="shared" si="129"/>
        <v>0</v>
      </c>
      <c r="T348" s="12">
        <f t="shared" si="129"/>
        <v>0</v>
      </c>
    </row>
    <row r="349" spans="1:20" hidden="1" outlineLevel="1" x14ac:dyDescent="0.25">
      <c r="E349" s="39" t="str">
        <f t="shared" ref="E349:T349" si="130" xml:space="preserve"> E$275</f>
        <v xml:space="preserve">Cost change process impact on k as a percentage (ADDN2) </v>
      </c>
      <c r="F349" s="12">
        <f t="shared" si="130"/>
        <v>0</v>
      </c>
      <c r="G349" s="12" t="str">
        <f t="shared" si="130"/>
        <v>%</v>
      </c>
      <c r="H349" s="12">
        <f t="shared" si="130"/>
        <v>0</v>
      </c>
      <c r="I349" s="12">
        <f t="shared" si="130"/>
        <v>0</v>
      </c>
      <c r="J349" s="12">
        <f t="shared" si="130"/>
        <v>0</v>
      </c>
      <c r="K349" s="12">
        <f t="shared" si="130"/>
        <v>0</v>
      </c>
      <c r="L349" s="12">
        <f t="shared" si="130"/>
        <v>0</v>
      </c>
      <c r="M349" s="12">
        <f t="shared" si="130"/>
        <v>0</v>
      </c>
      <c r="N349" s="12">
        <f t="shared" si="130"/>
        <v>0</v>
      </c>
      <c r="O349" s="12">
        <f t="shared" si="130"/>
        <v>0</v>
      </c>
      <c r="P349" s="12">
        <f t="shared" si="130"/>
        <v>0</v>
      </c>
      <c r="Q349" s="12">
        <f t="shared" si="130"/>
        <v>0</v>
      </c>
      <c r="R349" s="12">
        <f t="shared" si="130"/>
        <v>0</v>
      </c>
      <c r="S349" s="12">
        <f t="shared" si="130"/>
        <v>0</v>
      </c>
      <c r="T349" s="12">
        <f t="shared" si="130"/>
        <v>0</v>
      </c>
    </row>
    <row r="350" spans="1:20" hidden="1" outlineLevel="1" x14ac:dyDescent="0.25">
      <c r="E350" s="39" t="str">
        <f t="shared" ref="E350:T350" si="131" xml:space="preserve"> E$179</f>
        <v xml:space="preserve">K factors (last determined) as % (WR) </v>
      </c>
      <c r="F350" s="12">
        <f t="shared" si="131"/>
        <v>0</v>
      </c>
      <c r="G350" s="12" t="str">
        <f t="shared" si="131"/>
        <v>%</v>
      </c>
      <c r="H350" s="12">
        <f t="shared" si="131"/>
        <v>0</v>
      </c>
      <c r="I350" s="12">
        <f t="shared" si="131"/>
        <v>0</v>
      </c>
      <c r="J350" s="12">
        <f t="shared" si="131"/>
        <v>0</v>
      </c>
      <c r="K350" s="12">
        <f t="shared" si="131"/>
        <v>0</v>
      </c>
      <c r="L350" s="12">
        <f t="shared" si="131"/>
        <v>0</v>
      </c>
      <c r="M350" s="12">
        <f t="shared" si="131"/>
        <v>0</v>
      </c>
      <c r="N350" s="12">
        <f t="shared" si="131"/>
        <v>0</v>
      </c>
      <c r="O350" s="12">
        <f t="shared" si="131"/>
        <v>0</v>
      </c>
      <c r="P350" s="12">
        <f t="shared" si="131"/>
        <v>0</v>
      </c>
      <c r="Q350" s="12">
        <f t="shared" si="131"/>
        <v>0</v>
      </c>
      <c r="R350" s="12">
        <f t="shared" si="131"/>
        <v>0</v>
      </c>
      <c r="S350" s="12">
        <f t="shared" si="131"/>
        <v>0</v>
      </c>
      <c r="T350" s="12">
        <f t="shared" si="131"/>
        <v>0</v>
      </c>
    </row>
    <row r="351" spans="1:20" hidden="1" outlineLevel="1" x14ac:dyDescent="0.25">
      <c r="E351" s="39" t="str">
        <f t="shared" ref="E351:T351" si="132" xml:space="preserve"> E$180</f>
        <v xml:space="preserve">K factors (last determined) as % (WN) </v>
      </c>
      <c r="F351" s="12">
        <f t="shared" si="132"/>
        <v>0</v>
      </c>
      <c r="G351" s="12" t="str">
        <f t="shared" si="132"/>
        <v>%</v>
      </c>
      <c r="H351" s="12">
        <f t="shared" si="132"/>
        <v>0</v>
      </c>
      <c r="I351" s="12">
        <f t="shared" si="132"/>
        <v>0</v>
      </c>
      <c r="J351" s="12">
        <f t="shared" si="132"/>
        <v>0</v>
      </c>
      <c r="K351" s="12">
        <f t="shared" si="132"/>
        <v>0</v>
      </c>
      <c r="L351" s="12">
        <f t="shared" si="132"/>
        <v>0</v>
      </c>
      <c r="M351" s="12">
        <f t="shared" si="132"/>
        <v>0</v>
      </c>
      <c r="N351" s="12">
        <f t="shared" si="132"/>
        <v>0</v>
      </c>
      <c r="O351" s="12">
        <f t="shared" si="132"/>
        <v>0</v>
      </c>
      <c r="P351" s="12">
        <f t="shared" si="132"/>
        <v>0</v>
      </c>
      <c r="Q351" s="12">
        <f t="shared" si="132"/>
        <v>0</v>
      </c>
      <c r="R351" s="12">
        <f t="shared" si="132"/>
        <v>0</v>
      </c>
      <c r="S351" s="12">
        <f t="shared" si="132"/>
        <v>0</v>
      </c>
      <c r="T351" s="12">
        <f t="shared" si="132"/>
        <v>0</v>
      </c>
    </row>
    <row r="352" spans="1:20" hidden="1" outlineLevel="1" x14ac:dyDescent="0.25">
      <c r="E352" s="39" t="str">
        <f t="shared" ref="E352:T352" si="133" xml:space="preserve"> E$181</f>
        <v xml:space="preserve">K factors (last determined) as % (WWN) </v>
      </c>
      <c r="F352" s="12">
        <f t="shared" si="133"/>
        <v>0</v>
      </c>
      <c r="G352" s="12" t="str">
        <f t="shared" si="133"/>
        <v>%</v>
      </c>
      <c r="H352" s="12">
        <f t="shared" si="133"/>
        <v>0</v>
      </c>
      <c r="I352" s="12">
        <f t="shared" si="133"/>
        <v>0</v>
      </c>
      <c r="J352" s="12">
        <f t="shared" si="133"/>
        <v>0</v>
      </c>
      <c r="K352" s="12">
        <f t="shared" si="133"/>
        <v>0</v>
      </c>
      <c r="L352" s="12">
        <f t="shared" si="133"/>
        <v>0</v>
      </c>
      <c r="M352" s="12">
        <f t="shared" si="133"/>
        <v>0</v>
      </c>
      <c r="N352" s="12">
        <f t="shared" si="133"/>
        <v>0</v>
      </c>
      <c r="O352" s="12">
        <f t="shared" si="133"/>
        <v>0</v>
      </c>
      <c r="P352" s="12">
        <f t="shared" si="133"/>
        <v>0</v>
      </c>
      <c r="Q352" s="12">
        <f t="shared" si="133"/>
        <v>0</v>
      </c>
      <c r="R352" s="12">
        <f t="shared" si="133"/>
        <v>0</v>
      </c>
      <c r="S352" s="12">
        <f t="shared" si="133"/>
        <v>0</v>
      </c>
      <c r="T352" s="12">
        <f t="shared" si="133"/>
        <v>0</v>
      </c>
    </row>
    <row r="353" spans="1:20" hidden="1" outlineLevel="1" x14ac:dyDescent="0.25">
      <c r="E353" s="39" t="str">
        <f t="shared" ref="E353:T353" si="134" xml:space="preserve"> E$182</f>
        <v xml:space="preserve">K factors (last determined) as % (ADDN1) </v>
      </c>
      <c r="F353" s="12">
        <f t="shared" si="134"/>
        <v>0</v>
      </c>
      <c r="G353" s="12" t="str">
        <f t="shared" si="134"/>
        <v>%</v>
      </c>
      <c r="H353" s="12">
        <f t="shared" si="134"/>
        <v>0</v>
      </c>
      <c r="I353" s="12">
        <f t="shared" si="134"/>
        <v>0</v>
      </c>
      <c r="J353" s="12">
        <f t="shared" si="134"/>
        <v>0</v>
      </c>
      <c r="K353" s="12">
        <f t="shared" si="134"/>
        <v>0</v>
      </c>
      <c r="L353" s="12">
        <f t="shared" si="134"/>
        <v>0</v>
      </c>
      <c r="M353" s="12">
        <f t="shared" si="134"/>
        <v>0</v>
      </c>
      <c r="N353" s="12">
        <f t="shared" si="134"/>
        <v>0</v>
      </c>
      <c r="O353" s="12">
        <f t="shared" si="134"/>
        <v>0</v>
      </c>
      <c r="P353" s="12">
        <f t="shared" si="134"/>
        <v>0</v>
      </c>
      <c r="Q353" s="12">
        <f t="shared" si="134"/>
        <v>0</v>
      </c>
      <c r="R353" s="12">
        <f t="shared" si="134"/>
        <v>0</v>
      </c>
      <c r="S353" s="12">
        <f t="shared" si="134"/>
        <v>0</v>
      </c>
      <c r="T353" s="12">
        <f t="shared" si="134"/>
        <v>0</v>
      </c>
    </row>
    <row r="354" spans="1:20" hidden="1" outlineLevel="1" x14ac:dyDescent="0.25">
      <c r="E354" s="39" t="str">
        <f t="shared" ref="E354:T354" si="135" xml:space="preserve"> E$183</f>
        <v xml:space="preserve">K factors (last determined) as % (ADDN2) </v>
      </c>
      <c r="F354" s="12">
        <f t="shared" si="135"/>
        <v>0</v>
      </c>
      <c r="G354" s="12" t="str">
        <f t="shared" si="135"/>
        <v>%</v>
      </c>
      <c r="H354" s="12">
        <f t="shared" si="135"/>
        <v>0</v>
      </c>
      <c r="I354" s="12">
        <f t="shared" si="135"/>
        <v>0</v>
      </c>
      <c r="J354" s="12">
        <f t="shared" si="135"/>
        <v>0</v>
      </c>
      <c r="K354" s="12">
        <f t="shared" si="135"/>
        <v>0</v>
      </c>
      <c r="L354" s="12">
        <f t="shared" si="135"/>
        <v>0</v>
      </c>
      <c r="M354" s="12">
        <f t="shared" si="135"/>
        <v>0</v>
      </c>
      <c r="N354" s="12">
        <f t="shared" si="135"/>
        <v>0</v>
      </c>
      <c r="O354" s="12">
        <f t="shared" si="135"/>
        <v>0</v>
      </c>
      <c r="P354" s="12">
        <f t="shared" si="135"/>
        <v>0</v>
      </c>
      <c r="Q354" s="12">
        <f t="shared" si="135"/>
        <v>0</v>
      </c>
      <c r="R354" s="12">
        <f t="shared" si="135"/>
        <v>0</v>
      </c>
      <c r="S354" s="12">
        <f t="shared" si="135"/>
        <v>0</v>
      </c>
      <c r="T354" s="12">
        <f t="shared" si="135"/>
        <v>0</v>
      </c>
    </row>
    <row r="355" spans="1:20" hidden="1" outlineLevel="1" x14ac:dyDescent="0.25">
      <c r="A355" s="31"/>
      <c r="B355" s="31"/>
      <c r="C355" s="52"/>
      <c r="D355" s="53"/>
      <c r="E355" s="20" t="s">
        <v>968</v>
      </c>
      <c r="F355" s="20"/>
      <c r="G355" s="20" t="s">
        <v>706</v>
      </c>
      <c r="H355" s="20"/>
      <c r="I355" s="20"/>
      <c r="J355" s="34">
        <f xml:space="preserve"> J340 + J345 - J350</f>
        <v>0</v>
      </c>
      <c r="K355" s="34">
        <f t="shared" ref="K355" si="136" xml:space="preserve"> K340 + K345 - K350</f>
        <v>0</v>
      </c>
      <c r="L355" s="34">
        <f xml:space="preserve"> L340 + L345 + L350</f>
        <v>0</v>
      </c>
      <c r="M355" s="34">
        <f t="shared" ref="M355:T355" si="137" xml:space="preserve"> M340 + M345 + M350</f>
        <v>0</v>
      </c>
      <c r="N355" s="34">
        <f t="shared" si="137"/>
        <v>0</v>
      </c>
      <c r="O355" s="34">
        <f t="shared" si="137"/>
        <v>0</v>
      </c>
      <c r="P355" s="34">
        <f t="shared" si="137"/>
        <v>0</v>
      </c>
      <c r="Q355" s="34">
        <f xml:space="preserve"> Q340 + Q345 + Q350</f>
        <v>0</v>
      </c>
      <c r="R355" s="34">
        <f t="shared" si="137"/>
        <v>0</v>
      </c>
      <c r="S355" s="34">
        <f t="shared" si="137"/>
        <v>0</v>
      </c>
      <c r="T355" s="34">
        <f t="shared" si="137"/>
        <v>0</v>
      </c>
    </row>
    <row r="356" spans="1:20" hidden="1" outlineLevel="1" x14ac:dyDescent="0.25">
      <c r="A356" s="31"/>
      <c r="B356" s="31"/>
      <c r="C356" s="52"/>
      <c r="D356" s="53"/>
      <c r="E356" s="20" t="s">
        <v>889</v>
      </c>
      <c r="F356" s="20"/>
      <c r="G356" s="20" t="s">
        <v>706</v>
      </c>
      <c r="H356" s="20"/>
      <c r="I356" s="20"/>
      <c r="J356" s="34">
        <f t="shared" ref="J356:K356" si="138" xml:space="preserve"> J341 + J346 - J351</f>
        <v>0</v>
      </c>
      <c r="K356" s="34">
        <f t="shared" si="138"/>
        <v>0</v>
      </c>
      <c r="L356" s="34">
        <f t="shared" ref="L356:T356" si="139" xml:space="preserve"> L341 + L346 + L351</f>
        <v>0</v>
      </c>
      <c r="M356" s="34">
        <f t="shared" si="139"/>
        <v>0</v>
      </c>
      <c r="N356" s="34">
        <f t="shared" si="139"/>
        <v>0</v>
      </c>
      <c r="O356" s="34">
        <f t="shared" si="139"/>
        <v>0</v>
      </c>
      <c r="P356" s="34">
        <f t="shared" si="139"/>
        <v>0</v>
      </c>
      <c r="Q356" s="34">
        <f t="shared" si="139"/>
        <v>0</v>
      </c>
      <c r="R356" s="34">
        <f t="shared" si="139"/>
        <v>0</v>
      </c>
      <c r="S356" s="34">
        <f t="shared" si="139"/>
        <v>0</v>
      </c>
      <c r="T356" s="34">
        <f t="shared" si="139"/>
        <v>0</v>
      </c>
    </row>
    <row r="357" spans="1:20" hidden="1" outlineLevel="1" x14ac:dyDescent="0.25">
      <c r="A357" s="31"/>
      <c r="B357" s="31"/>
      <c r="C357" s="52"/>
      <c r="D357" s="53"/>
      <c r="E357" s="20" t="s">
        <v>1122</v>
      </c>
      <c r="F357" s="20"/>
      <c r="G357" s="20" t="s">
        <v>706</v>
      </c>
      <c r="H357" s="20"/>
      <c r="I357" s="20"/>
      <c r="J357" s="34">
        <f t="shared" ref="J357:K357" si="140" xml:space="preserve"> J342 + J347 - J352</f>
        <v>0</v>
      </c>
      <c r="K357" s="34">
        <f t="shared" si="140"/>
        <v>0</v>
      </c>
      <c r="L357" s="34">
        <f t="shared" ref="L357:T357" si="141" xml:space="preserve"> L342 + L347 + L352</f>
        <v>0</v>
      </c>
      <c r="M357" s="34">
        <f t="shared" si="141"/>
        <v>0</v>
      </c>
      <c r="N357" s="34">
        <f t="shared" si="141"/>
        <v>0</v>
      </c>
      <c r="O357" s="34">
        <f t="shared" si="141"/>
        <v>0</v>
      </c>
      <c r="P357" s="34">
        <f t="shared" si="141"/>
        <v>0</v>
      </c>
      <c r="Q357" s="34">
        <f t="shared" si="141"/>
        <v>0</v>
      </c>
      <c r="R357" s="34">
        <f t="shared" si="141"/>
        <v>0</v>
      </c>
      <c r="S357" s="34">
        <f t="shared" si="141"/>
        <v>0</v>
      </c>
      <c r="T357" s="34">
        <f t="shared" si="141"/>
        <v>0</v>
      </c>
    </row>
    <row r="358" spans="1:20" hidden="1" outlineLevel="1" x14ac:dyDescent="0.25">
      <c r="A358" s="31"/>
      <c r="B358" s="31"/>
      <c r="C358" s="52"/>
      <c r="D358" s="53"/>
      <c r="E358" s="20" t="s">
        <v>274</v>
      </c>
      <c r="F358" s="20"/>
      <c r="G358" s="20" t="s">
        <v>706</v>
      </c>
      <c r="H358" s="20"/>
      <c r="I358" s="20"/>
      <c r="J358" s="34">
        <f t="shared" ref="J358:K358" si="142" xml:space="preserve"> J343 + J348 - J353</f>
        <v>0</v>
      </c>
      <c r="K358" s="34">
        <f t="shared" si="142"/>
        <v>0</v>
      </c>
      <c r="L358" s="34">
        <f t="shared" ref="L358:T358" si="143" xml:space="preserve"> L343 + L348 + L353</f>
        <v>0</v>
      </c>
      <c r="M358" s="34">
        <f t="shared" si="143"/>
        <v>0</v>
      </c>
      <c r="N358" s="34">
        <f t="shared" si="143"/>
        <v>0</v>
      </c>
      <c r="O358" s="34">
        <f t="shared" si="143"/>
        <v>0</v>
      </c>
      <c r="P358" s="34">
        <f t="shared" si="143"/>
        <v>0</v>
      </c>
      <c r="Q358" s="34">
        <f t="shared" si="143"/>
        <v>0</v>
      </c>
      <c r="R358" s="34">
        <f t="shared" si="143"/>
        <v>0</v>
      </c>
      <c r="S358" s="34">
        <f t="shared" si="143"/>
        <v>0</v>
      </c>
      <c r="T358" s="34">
        <f t="shared" si="143"/>
        <v>0</v>
      </c>
    </row>
    <row r="359" spans="1:20" hidden="1" outlineLevel="1" x14ac:dyDescent="0.25">
      <c r="A359" s="31"/>
      <c r="B359" s="31"/>
      <c r="C359" s="52"/>
      <c r="D359" s="53"/>
      <c r="E359" s="20" t="s">
        <v>890</v>
      </c>
      <c r="F359" s="20"/>
      <c r="G359" s="20" t="s">
        <v>706</v>
      </c>
      <c r="H359" s="20"/>
      <c r="I359" s="20"/>
      <c r="J359" s="34">
        <f t="shared" ref="J359:K359" si="144" xml:space="preserve"> J344 + J349 - J354</f>
        <v>0</v>
      </c>
      <c r="K359" s="34">
        <f t="shared" si="144"/>
        <v>0</v>
      </c>
      <c r="L359" s="34">
        <f t="shared" ref="L359:T359" si="145" xml:space="preserve"> L344 + L349 + L354</f>
        <v>0</v>
      </c>
      <c r="M359" s="34">
        <f t="shared" si="145"/>
        <v>0</v>
      </c>
      <c r="N359" s="34">
        <f t="shared" si="145"/>
        <v>0</v>
      </c>
      <c r="O359" s="34">
        <f t="shared" si="145"/>
        <v>0</v>
      </c>
      <c r="P359" s="34">
        <f t="shared" si="145"/>
        <v>0</v>
      </c>
      <c r="Q359" s="34">
        <f t="shared" si="145"/>
        <v>0</v>
      </c>
      <c r="R359" s="34">
        <f t="shared" si="145"/>
        <v>0</v>
      </c>
      <c r="S359" s="34">
        <f t="shared" si="145"/>
        <v>0</v>
      </c>
      <c r="T359" s="34">
        <f t="shared" si="145"/>
        <v>0</v>
      </c>
    </row>
    <row r="360" spans="1:20" hidden="1" outlineLevel="1" x14ac:dyDescent="0.25"/>
    <row r="363" spans="1:20" x14ac:dyDescent="0.25">
      <c r="A363" s="32" t="s">
        <v>851</v>
      </c>
    </row>
  </sheetData>
  <conditionalFormatting sqref="F2">
    <cfRule type="cellIs" dxfId="41" priority="1" stopIfTrue="1" operator="notEqual">
      <formula>0</formula>
    </cfRule>
    <cfRule type="cellIs" dxfId="40" priority="2" stopIfTrue="1" operator="equal">
      <formula>""</formula>
    </cfRule>
  </conditionalFormatting>
  <conditionalFormatting sqref="J3:ZZ3">
    <cfRule type="cellIs" dxfId="39" priority="3" operator="equal">
      <formula>"PPA ext."</formula>
    </cfRule>
    <cfRule type="cellIs" dxfId="38" priority="4" operator="equal">
      <formula>"Delay"</formula>
    </cfRule>
    <cfRule type="cellIs" dxfId="37" priority="5" operator="equal">
      <formula>"Fin Close"</formula>
    </cfRule>
    <cfRule type="cellIs" dxfId="36" priority="6" stopIfTrue="1" operator="equal">
      <formula>"Construction"</formula>
    </cfRule>
    <cfRule type="cellIs" dxfId="35" priority="7" stopIfTrue="1" operator="equal">
      <formula>"Operations"</formula>
    </cfRule>
  </conditionalFormatting>
  <pageMargins left="0.70866141732283472" right="0.70866141732283472" top="0.74803149606299213" bottom="0.74803149606299213" header="0.31496062992125984" footer="0.31496062992125984"/>
  <pageSetup paperSize="8" scale="10" orientation="landscape"/>
  <headerFooter>
    <oddHeader>&amp;L&amp;F&amp;CSheet: &amp;A&amp;ROFFICIAL</oddHeader>
    <oddFooter>&amp;LPrinted on &amp;D at &amp;T&amp;CPage &amp;P of &amp;N&amp;ROfwat</oddFooter>
  </headerFooter>
  <colBreaks count="10" manualBreakCount="10">
    <brk id="20" max="1048575" man="1"/>
    <brk id="31" max="1048575" man="1"/>
    <brk id="42" max="1048575" man="1"/>
    <brk id="53" max="1048575" man="1"/>
    <brk id="64" max="1048575" man="1"/>
    <brk id="75" max="1048575" man="1"/>
    <brk id="86" max="1048575" man="1"/>
    <brk id="97" max="1048575" man="1"/>
    <brk id="108" max="1048575" man="1"/>
    <brk id="119" max="1048575" man="1"/>
  </colBreaks>
  <customProperties>
    <customPr name="MMSheetType" r:id="rId1"/>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CCCCCE"/>
    <outlinePr summaryBelow="0" summaryRight="0"/>
    <pageSetUpPr fitToPage="1"/>
  </sheetPr>
  <dimension ref="A1:ZZ114"/>
  <sheetViews>
    <sheetView showGridLines="0" zoomScale="80" workbookViewId="0">
      <pane xSplit="9" ySplit="5" topLeftCell="L6" activePane="bottomRight" state="frozen"/>
      <selection activeCell="J6" sqref="J6"/>
      <selection pane="topRight" activeCell="J6" sqref="J6"/>
      <selection pane="bottomLeft" activeCell="J6" sqref="J6"/>
      <selection pane="bottomRight"/>
    </sheetView>
  </sheetViews>
  <sheetFormatPr defaultColWidth="0" defaultRowHeight="13.15" outlineLevelRow="1" x14ac:dyDescent="0.25"/>
  <cols>
    <col min="1" max="2" width="1.453125" style="32" customWidth="1"/>
    <col min="3" max="3" width="1.453125" style="90" customWidth="1"/>
    <col min="4" max="4" width="1.453125" style="94" customWidth="1"/>
    <col min="5" max="5" width="111.08984375" style="39" bestFit="1" customWidth="1"/>
    <col min="6" max="6" width="14.81640625" style="39" customWidth="1"/>
    <col min="7" max="7" width="31.08984375" style="39" bestFit="1" customWidth="1"/>
    <col min="8" max="8" width="15.08984375" style="39" customWidth="1"/>
    <col min="9" max="9" width="3.453125" style="39" customWidth="1"/>
    <col min="10" max="20" width="14.81640625" style="39" customWidth="1"/>
    <col min="21" max="702" width="15.08984375" style="39" customWidth="1"/>
    <col min="703" max="703" width="15.08984375" style="39" hidden="1" customWidth="1"/>
    <col min="704" max="16384" width="15.08984375" style="39" hidden="1"/>
  </cols>
  <sheetData>
    <row r="1" spans="1:702" s="70" customFormat="1" ht="30.75" x14ac:dyDescent="0.25">
      <c r="A1" s="27" t="str">
        <f ca="1" xml:space="preserve"> RIGHT(CELL("filename", A1), LEN(CELL("filename", A1)) - SEARCH("]", CELL("filename", A1)))</f>
        <v>Bioresources (Sludge)</v>
      </c>
      <c r="B1" s="27"/>
    </row>
    <row r="2" spans="1:702" s="81" customFormat="1" x14ac:dyDescent="0.25">
      <c r="A2" s="57"/>
      <c r="B2" s="57"/>
      <c r="C2" s="92"/>
      <c r="D2" s="93"/>
      <c r="E2" s="29" t="s">
        <v>939</v>
      </c>
      <c r="F2" s="86">
        <f>Inputs!$F$2</f>
        <v>0</v>
      </c>
      <c r="G2" s="89" t="s">
        <v>468</v>
      </c>
      <c r="H2" s="29"/>
      <c r="I2" s="29"/>
      <c r="J2" s="3">
        <f xml:space="preserve"> Time!J$150</f>
        <v>44286</v>
      </c>
      <c r="K2" s="3">
        <f xml:space="preserve"> Time!K$150</f>
        <v>44651</v>
      </c>
      <c r="L2" s="3">
        <f xml:space="preserve"> Time!L$150</f>
        <v>45016</v>
      </c>
      <c r="M2" s="3">
        <f xml:space="preserve"> Time!M$150</f>
        <v>45382</v>
      </c>
      <c r="N2" s="3">
        <f xml:space="preserve"> Time!N$150</f>
        <v>45747</v>
      </c>
      <c r="O2" s="3">
        <f xml:space="preserve"> Time!O$150</f>
        <v>46112</v>
      </c>
      <c r="P2" s="3">
        <f xml:space="preserve"> Time!P$150</f>
        <v>46477</v>
      </c>
      <c r="Q2" s="3">
        <f xml:space="preserve"> Time!Q$150</f>
        <v>46843</v>
      </c>
      <c r="R2" s="3">
        <f xml:space="preserve"> Time!R$150</f>
        <v>47208</v>
      </c>
      <c r="S2" s="3">
        <f xml:space="preserve"> Time!S$150</f>
        <v>47573</v>
      </c>
      <c r="T2" s="3">
        <f xml:space="preserve"> Time!T$150</f>
        <v>47938</v>
      </c>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row>
    <row r="3" spans="1:702" s="4" customFormat="1" x14ac:dyDescent="0.25">
      <c r="A3" s="57"/>
      <c r="B3" s="57"/>
      <c r="C3" s="92"/>
      <c r="D3" s="93"/>
      <c r="E3" s="39" t="s">
        <v>694</v>
      </c>
      <c r="H3" s="29"/>
      <c r="I3" s="29"/>
      <c r="J3" s="1" t="str">
        <f xml:space="preserve"> Time!J$155</f>
        <v/>
      </c>
      <c r="K3" s="1" t="str">
        <f xml:space="preserve"> Time!K$155</f>
        <v/>
      </c>
      <c r="L3" s="1" t="str">
        <f xml:space="preserve"> Time!L$155</f>
        <v/>
      </c>
      <c r="M3" s="1" t="str">
        <f xml:space="preserve"> Time!M$155</f>
        <v/>
      </c>
      <c r="N3" s="1" t="str">
        <f xml:space="preserve"> Time!N$155</f>
        <v/>
      </c>
      <c r="O3" s="1" t="str">
        <f xml:space="preserve"> Time!O$155</f>
        <v>PR24</v>
      </c>
      <c r="P3" s="1" t="str">
        <f xml:space="preserve"> Time!P$155</f>
        <v>PR24</v>
      </c>
      <c r="Q3" s="1" t="str">
        <f xml:space="preserve"> Time!Q$155</f>
        <v>PR24</v>
      </c>
      <c r="R3" s="1" t="str">
        <f xml:space="preserve"> Time!R$155</f>
        <v>PR24</v>
      </c>
      <c r="S3" s="1" t="str">
        <f xml:space="preserve"> Time!S$155</f>
        <v>PR24</v>
      </c>
      <c r="T3" s="1" t="str">
        <f xml:space="preserve"> Time!T$155</f>
        <v/>
      </c>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c r="PU3" s="1"/>
      <c r="PV3" s="1"/>
      <c r="PW3" s="1"/>
      <c r="PX3" s="1"/>
      <c r="PY3" s="1"/>
      <c r="PZ3" s="1"/>
      <c r="QA3" s="1"/>
      <c r="QB3" s="1"/>
      <c r="QC3" s="1"/>
      <c r="QD3" s="1"/>
      <c r="QE3" s="1"/>
      <c r="QF3" s="1"/>
      <c r="QG3" s="1"/>
      <c r="QH3" s="1"/>
      <c r="QI3" s="1"/>
      <c r="QJ3" s="1"/>
      <c r="QK3" s="1"/>
      <c r="QL3" s="1"/>
      <c r="QM3" s="1"/>
      <c r="QN3" s="1"/>
      <c r="QO3" s="1"/>
      <c r="QP3" s="1"/>
      <c r="QQ3" s="1"/>
      <c r="QR3" s="1"/>
      <c r="QS3" s="1"/>
      <c r="QT3" s="1"/>
      <c r="QU3" s="1"/>
      <c r="QV3" s="1"/>
      <c r="QW3" s="1"/>
      <c r="QX3" s="1"/>
      <c r="QY3" s="1"/>
      <c r="QZ3" s="1"/>
      <c r="RA3" s="1"/>
      <c r="RB3" s="1"/>
      <c r="RC3" s="1"/>
      <c r="RD3" s="1"/>
      <c r="RE3" s="1"/>
      <c r="RF3" s="1"/>
      <c r="RG3" s="1"/>
      <c r="RH3" s="1"/>
      <c r="RI3" s="1"/>
      <c r="RJ3" s="1"/>
      <c r="RK3" s="1"/>
      <c r="RL3" s="1"/>
      <c r="RM3" s="1"/>
      <c r="RN3" s="1"/>
      <c r="RO3" s="1"/>
      <c r="RP3" s="1"/>
      <c r="RQ3" s="1"/>
      <c r="RR3" s="1"/>
      <c r="RS3" s="1"/>
      <c r="RT3" s="1"/>
      <c r="RU3" s="1"/>
      <c r="RV3" s="1"/>
      <c r="RW3" s="1"/>
      <c r="RX3" s="1"/>
      <c r="RY3" s="1"/>
      <c r="RZ3" s="1"/>
      <c r="SA3" s="1"/>
      <c r="SB3" s="1"/>
      <c r="SC3" s="1"/>
      <c r="SD3" s="1"/>
      <c r="SE3" s="1"/>
      <c r="SF3" s="1"/>
      <c r="SG3" s="1"/>
      <c r="SH3" s="1"/>
      <c r="SI3" s="1"/>
      <c r="SJ3" s="1"/>
      <c r="SK3" s="1"/>
      <c r="SL3" s="1"/>
      <c r="SM3" s="1"/>
      <c r="SN3" s="1"/>
      <c r="SO3" s="1"/>
      <c r="SP3" s="1"/>
      <c r="SQ3" s="1"/>
      <c r="SR3" s="1"/>
      <c r="SS3" s="1"/>
      <c r="ST3" s="1"/>
      <c r="SU3" s="1"/>
      <c r="SV3" s="1"/>
      <c r="SW3" s="1"/>
      <c r="SX3" s="1"/>
      <c r="SY3" s="1"/>
      <c r="SZ3" s="1"/>
      <c r="TA3" s="1"/>
      <c r="TB3" s="1"/>
      <c r="TC3" s="1"/>
      <c r="TD3" s="1"/>
      <c r="TE3" s="1"/>
      <c r="TF3" s="1"/>
      <c r="TG3" s="1"/>
      <c r="TH3" s="1"/>
      <c r="TI3" s="1"/>
      <c r="TJ3" s="1"/>
      <c r="TK3" s="1"/>
      <c r="TL3" s="1"/>
      <c r="TM3" s="1"/>
      <c r="TN3" s="1"/>
      <c r="TO3" s="1"/>
      <c r="TP3" s="1"/>
      <c r="TQ3" s="1"/>
      <c r="TR3" s="1"/>
      <c r="TS3" s="1"/>
      <c r="TT3" s="1"/>
      <c r="TU3" s="1"/>
      <c r="TV3" s="1"/>
      <c r="TW3" s="1"/>
      <c r="TX3" s="1"/>
      <c r="TY3" s="1"/>
      <c r="TZ3" s="1"/>
      <c r="UA3" s="1"/>
      <c r="UB3" s="1"/>
      <c r="UC3" s="1"/>
      <c r="UD3" s="1"/>
      <c r="UE3" s="1"/>
      <c r="UF3" s="1"/>
      <c r="UG3" s="1"/>
      <c r="UH3" s="1"/>
      <c r="UI3" s="1"/>
      <c r="UJ3" s="1"/>
      <c r="UK3" s="1"/>
      <c r="UL3" s="1"/>
      <c r="UM3" s="1"/>
      <c r="UN3" s="1"/>
      <c r="UO3" s="1"/>
      <c r="UP3" s="1"/>
      <c r="UQ3" s="1"/>
      <c r="UR3" s="1"/>
      <c r="US3" s="1"/>
      <c r="UT3" s="1"/>
      <c r="UU3" s="1"/>
      <c r="UV3" s="1"/>
      <c r="UW3" s="1"/>
      <c r="UX3" s="1"/>
      <c r="UY3" s="1"/>
      <c r="UZ3" s="1"/>
      <c r="VA3" s="1"/>
      <c r="VB3" s="1"/>
      <c r="VC3" s="1"/>
      <c r="VD3" s="1"/>
      <c r="VE3" s="1"/>
      <c r="VF3" s="1"/>
      <c r="VG3" s="1"/>
      <c r="VH3" s="1"/>
      <c r="VI3" s="1"/>
      <c r="VJ3" s="1"/>
      <c r="VK3" s="1"/>
      <c r="VL3" s="1"/>
      <c r="VM3" s="1"/>
      <c r="VN3" s="1"/>
      <c r="VO3" s="1"/>
      <c r="VP3" s="1"/>
      <c r="VQ3" s="1"/>
      <c r="VR3" s="1"/>
      <c r="VS3" s="1"/>
      <c r="VT3" s="1"/>
      <c r="VU3" s="1"/>
      <c r="VV3" s="1"/>
      <c r="VW3" s="1"/>
      <c r="VX3" s="1"/>
      <c r="VY3" s="1"/>
      <c r="VZ3" s="1"/>
      <c r="WA3" s="1"/>
      <c r="WB3" s="1"/>
      <c r="WC3" s="1"/>
      <c r="WD3" s="1"/>
      <c r="WE3" s="1"/>
      <c r="WF3" s="1"/>
      <c r="WG3" s="1"/>
      <c r="WH3" s="1"/>
      <c r="WI3" s="1"/>
      <c r="WJ3" s="1"/>
      <c r="WK3" s="1"/>
      <c r="WL3" s="1"/>
      <c r="WM3" s="1"/>
      <c r="WN3" s="1"/>
      <c r="WO3" s="1"/>
      <c r="WP3" s="1"/>
      <c r="WQ3" s="1"/>
      <c r="WR3" s="1"/>
      <c r="WS3" s="1"/>
      <c r="WT3" s="1"/>
      <c r="WU3" s="1"/>
      <c r="WV3" s="1"/>
      <c r="WW3" s="1"/>
      <c r="WX3" s="1"/>
      <c r="WY3" s="1"/>
      <c r="WZ3" s="1"/>
      <c r="XA3" s="1"/>
      <c r="XB3" s="1"/>
      <c r="XC3" s="1"/>
      <c r="XD3" s="1"/>
      <c r="XE3" s="1"/>
      <c r="XF3" s="1"/>
      <c r="XG3" s="1"/>
      <c r="XH3" s="1"/>
      <c r="XI3" s="1"/>
      <c r="XJ3" s="1"/>
      <c r="XK3" s="1"/>
      <c r="XL3" s="1"/>
      <c r="XM3" s="1"/>
      <c r="XN3" s="1"/>
      <c r="XO3" s="1"/>
      <c r="XP3" s="1"/>
      <c r="XQ3" s="1"/>
      <c r="XR3" s="1"/>
      <c r="XS3" s="1"/>
      <c r="XT3" s="1"/>
      <c r="XU3" s="1"/>
      <c r="XV3" s="1"/>
      <c r="XW3" s="1"/>
      <c r="XX3" s="1"/>
      <c r="XY3" s="1"/>
      <c r="XZ3" s="1"/>
      <c r="YA3" s="1"/>
      <c r="YB3" s="1"/>
      <c r="YC3" s="1"/>
      <c r="YD3" s="1"/>
      <c r="YE3" s="1"/>
      <c r="YF3" s="1"/>
      <c r="YG3" s="1"/>
      <c r="YH3" s="1"/>
      <c r="YI3" s="1"/>
      <c r="YJ3" s="1"/>
      <c r="YK3" s="1"/>
      <c r="YL3" s="1"/>
      <c r="YM3" s="1"/>
      <c r="YN3" s="1"/>
      <c r="YO3" s="1"/>
      <c r="YP3" s="1"/>
      <c r="YQ3" s="1"/>
      <c r="YR3" s="1"/>
      <c r="YS3" s="1"/>
      <c r="YT3" s="1"/>
      <c r="YU3" s="1"/>
      <c r="YV3" s="1"/>
      <c r="YW3" s="1"/>
      <c r="YX3" s="1"/>
      <c r="YY3" s="1"/>
      <c r="YZ3" s="1"/>
      <c r="ZA3" s="1"/>
      <c r="ZB3" s="1"/>
      <c r="ZC3" s="1"/>
      <c r="ZD3" s="1"/>
      <c r="ZE3" s="1"/>
      <c r="ZF3" s="1"/>
      <c r="ZG3" s="1"/>
      <c r="ZH3" s="1"/>
      <c r="ZI3" s="1"/>
      <c r="ZJ3" s="1"/>
      <c r="ZK3" s="1"/>
      <c r="ZL3" s="1"/>
      <c r="ZM3" s="1"/>
      <c r="ZN3" s="1"/>
      <c r="ZO3" s="1"/>
      <c r="ZP3" s="1"/>
      <c r="ZQ3" s="1"/>
      <c r="ZR3" s="1"/>
      <c r="ZS3" s="1"/>
      <c r="ZT3" s="1"/>
      <c r="ZU3" s="1"/>
      <c r="ZV3" s="1"/>
      <c r="ZW3" s="1"/>
      <c r="ZX3" s="1"/>
      <c r="ZY3" s="1"/>
      <c r="ZZ3" s="1"/>
    </row>
    <row r="4" spans="1:702" s="11" customFormat="1" x14ac:dyDescent="0.25">
      <c r="A4" s="57"/>
      <c r="B4" s="57"/>
      <c r="C4" s="92"/>
      <c r="D4" s="93"/>
      <c r="E4" s="29" t="s">
        <v>92</v>
      </c>
      <c r="F4" s="32"/>
      <c r="G4" s="29"/>
      <c r="H4" s="29"/>
      <c r="I4" s="29"/>
      <c r="J4" s="11">
        <f xml:space="preserve"> Time!J$163</f>
        <v>2021</v>
      </c>
      <c r="K4" s="11">
        <f xml:space="preserve"> Time!K$163</f>
        <v>2022</v>
      </c>
      <c r="L4" s="11">
        <f xml:space="preserve"> Time!L$163</f>
        <v>2023</v>
      </c>
      <c r="M4" s="11">
        <f xml:space="preserve"> Time!M$163</f>
        <v>2024</v>
      </c>
      <c r="N4" s="11">
        <f xml:space="preserve"> Time!N$163</f>
        <v>2025</v>
      </c>
      <c r="O4" s="11">
        <f xml:space="preserve"> Time!O$163</f>
        <v>2026</v>
      </c>
      <c r="P4" s="11">
        <f xml:space="preserve"> Time!P$163</f>
        <v>2027</v>
      </c>
      <c r="Q4" s="11">
        <f xml:space="preserve"> Time!Q$163</f>
        <v>2028</v>
      </c>
      <c r="R4" s="11">
        <f xml:space="preserve"> Time!R$163</f>
        <v>2029</v>
      </c>
      <c r="S4" s="11">
        <f xml:space="preserve"> Time!S$163</f>
        <v>2030</v>
      </c>
      <c r="T4" s="11">
        <f xml:space="preserve"> Time!T$163</f>
        <v>2031</v>
      </c>
    </row>
    <row r="5" spans="1:702" s="4" customFormat="1" x14ac:dyDescent="0.25">
      <c r="A5" s="57"/>
      <c r="B5" s="57"/>
      <c r="C5" s="92"/>
      <c r="D5" s="93"/>
      <c r="E5" s="29" t="s">
        <v>173</v>
      </c>
      <c r="F5" s="32" t="s">
        <v>853</v>
      </c>
      <c r="G5" s="32" t="s">
        <v>768</v>
      </c>
      <c r="H5" s="32" t="s">
        <v>695</v>
      </c>
      <c r="I5" s="29"/>
      <c r="J5" s="2">
        <f xml:space="preserve"> Time!J$167</f>
        <v>1</v>
      </c>
      <c r="K5" s="2">
        <f xml:space="preserve"> Time!K$167</f>
        <v>2</v>
      </c>
      <c r="L5" s="2">
        <f xml:space="preserve"> Time!L$167</f>
        <v>3</v>
      </c>
      <c r="M5" s="2">
        <f xml:space="preserve"> Time!M$167</f>
        <v>4</v>
      </c>
      <c r="N5" s="2">
        <f xml:space="preserve"> Time!N$167</f>
        <v>5</v>
      </c>
      <c r="O5" s="2">
        <f xml:space="preserve"> Time!O$167</f>
        <v>6</v>
      </c>
      <c r="P5" s="2">
        <f xml:space="preserve"> Time!P$167</f>
        <v>7</v>
      </c>
      <c r="Q5" s="2">
        <f xml:space="preserve"> Time!Q$167</f>
        <v>8</v>
      </c>
      <c r="R5" s="2">
        <f xml:space="preserve"> Time!R$167</f>
        <v>9</v>
      </c>
      <c r="S5" s="2">
        <f xml:space="preserve"> Time!S$167</f>
        <v>10</v>
      </c>
      <c r="T5" s="2">
        <f xml:space="preserve"> Time!T$167</f>
        <v>11</v>
      </c>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row>
    <row r="6" spans="1:702" x14ac:dyDescent="0.25">
      <c r="D6" s="39"/>
      <c r="F6" s="32"/>
      <c r="G6" s="32"/>
      <c r="H6" s="32"/>
    </row>
    <row r="9" spans="1:702" s="33" customFormat="1" x14ac:dyDescent="0.25">
      <c r="A9" s="24" t="s">
        <v>412</v>
      </c>
      <c r="B9" s="24"/>
      <c r="C9" s="37"/>
      <c r="D9" s="56"/>
    </row>
    <row r="10" spans="1:702" collapsed="1" x14ac:dyDescent="0.25"/>
    <row r="11" spans="1:702" hidden="1" outlineLevel="1" x14ac:dyDescent="0.25">
      <c r="B11" s="32" t="s">
        <v>1175</v>
      </c>
    </row>
    <row r="12" spans="1:702" hidden="1" outlineLevel="1" x14ac:dyDescent="0.25">
      <c r="A12" s="14"/>
      <c r="B12" s="14"/>
      <c r="C12" s="21"/>
      <c r="D12" s="22"/>
      <c r="E12" s="17" t="str">
        <f xml:space="preserve"> Inputs!E$37</f>
        <v>Net ODI payments - bioresources (sludge)</v>
      </c>
      <c r="F12" s="10">
        <f xml:space="preserve"> Inputs!F$37</f>
        <v>0</v>
      </c>
      <c r="G12" s="17" t="str">
        <f xml:space="preserve"> Inputs!G$37</f>
        <v>£m (2022-23 FYA CPIH prices)</v>
      </c>
    </row>
    <row r="13" spans="1:702" hidden="1" outlineLevel="1" x14ac:dyDescent="0.25">
      <c r="A13" s="14"/>
      <c r="B13" s="14"/>
      <c r="C13" s="21"/>
      <c r="D13" s="22"/>
      <c r="E13" s="17" t="str">
        <f xml:space="preserve"> Inputs!E$50</f>
        <v>ODI payments deferred from previous reconciliation year - bioresources (sludge)</v>
      </c>
      <c r="F13" s="10">
        <f xml:space="preserve"> Inputs!F$50</f>
        <v>0</v>
      </c>
      <c r="G13" s="17" t="str">
        <f xml:space="preserve"> Inputs!G$50</f>
        <v>£m (2022-23 FYA CPIH prices)</v>
      </c>
    </row>
    <row r="14" spans="1:702" hidden="1" outlineLevel="1" x14ac:dyDescent="0.25">
      <c r="E14" s="39" t="s">
        <v>1175</v>
      </c>
      <c r="F14" s="5">
        <f xml:space="preserve"> $F12 + $F13</f>
        <v>0</v>
      </c>
      <c r="G14" s="39" t="s">
        <v>776</v>
      </c>
    </row>
    <row r="15" spans="1:702" hidden="1" outlineLevel="1" x14ac:dyDescent="0.25"/>
    <row r="16" spans="1:702" hidden="1" outlineLevel="1" x14ac:dyDescent="0.25"/>
    <row r="17" spans="1:7" hidden="1" outlineLevel="1" x14ac:dyDescent="0.25">
      <c r="B17" s="32" t="s">
        <v>1111</v>
      </c>
    </row>
    <row r="18" spans="1:7" hidden="1" outlineLevel="1" x14ac:dyDescent="0.25">
      <c r="E18" s="39" t="str">
        <f t="shared" ref="E18:G18" si="0" xml:space="preserve"> E$14</f>
        <v>Net ODI payments to be applied this year - bioresources (sludge)</v>
      </c>
      <c r="F18" s="5">
        <f t="shared" si="0"/>
        <v>0</v>
      </c>
      <c r="G18" s="39" t="str">
        <f t="shared" si="0"/>
        <v>£m (2022-23 FYA CPIH prices)</v>
      </c>
    </row>
    <row r="19" spans="1:7" hidden="1" outlineLevel="1" x14ac:dyDescent="0.25">
      <c r="A19" s="14"/>
      <c r="B19" s="14"/>
      <c r="C19" s="21"/>
      <c r="D19" s="22"/>
      <c r="E19" s="17" t="str">
        <f xml:space="preserve"> Inputs!E$67</f>
        <v>Voluntary abatements - bioresources (sludge)</v>
      </c>
      <c r="F19" s="10">
        <f xml:space="preserve"> Inputs!F$67</f>
        <v>0</v>
      </c>
      <c r="G19" s="17" t="str">
        <f xml:space="preserve"> Inputs!G$67</f>
        <v>£m (2022-23 FYA CPIH prices)</v>
      </c>
    </row>
    <row r="20" spans="1:7" hidden="1" outlineLevel="1" x14ac:dyDescent="0.25">
      <c r="E20" s="39" t="s">
        <v>1111</v>
      </c>
      <c r="F20" s="5">
        <f xml:space="preserve"> IF( $F18 &gt; 0, IF( $F19 &lt; $F18, $F18 - $F19, 0 ), $F18 )</f>
        <v>0</v>
      </c>
      <c r="G20" s="39" t="s">
        <v>776</v>
      </c>
    </row>
    <row r="21" spans="1:7" hidden="1" outlineLevel="1" x14ac:dyDescent="0.25"/>
    <row r="22" spans="1:7" hidden="1" outlineLevel="1" x14ac:dyDescent="0.25"/>
    <row r="23" spans="1:7" hidden="1" outlineLevel="1" x14ac:dyDescent="0.25">
      <c r="B23" s="32" t="s">
        <v>870</v>
      </c>
    </row>
    <row r="24" spans="1:7" hidden="1" outlineLevel="1" x14ac:dyDescent="0.25">
      <c r="E24" s="39" t="str">
        <f t="shared" ref="E24:G24" si="1" xml:space="preserve"> E$20</f>
        <v>Unadjusted payments after abatements - bioresources (sludge)</v>
      </c>
      <c r="F24" s="5">
        <f t="shared" si="1"/>
        <v>0</v>
      </c>
      <c r="G24" s="39" t="str">
        <f t="shared" si="1"/>
        <v>£m (2022-23 FYA CPIH prices)</v>
      </c>
    </row>
    <row r="25" spans="1:7" hidden="1" outlineLevel="1" x14ac:dyDescent="0.25">
      <c r="A25" s="14"/>
      <c r="B25" s="14"/>
      <c r="C25" s="21"/>
      <c r="D25" s="22"/>
      <c r="E25" s="17" t="str">
        <f xml:space="preserve"> Inputs!E$80</f>
        <v>Voluntary deferrals - bioresources (sludge)</v>
      </c>
      <c r="F25" s="10">
        <f xml:space="preserve"> Inputs!F$80</f>
        <v>0</v>
      </c>
      <c r="G25" s="17" t="str">
        <f xml:space="preserve"> Inputs!G$80</f>
        <v>£m (2022-23 FYA CPIH prices)</v>
      </c>
    </row>
    <row r="26" spans="1:7" hidden="1" outlineLevel="1" x14ac:dyDescent="0.25">
      <c r="E26" s="39" t="s">
        <v>870</v>
      </c>
      <c r="F26" s="5">
        <f xml:space="preserve"> $F24 - $F25</f>
        <v>0</v>
      </c>
      <c r="G26" s="39" t="s">
        <v>776</v>
      </c>
    </row>
    <row r="27" spans="1:7" hidden="1" outlineLevel="1" x14ac:dyDescent="0.25"/>
    <row r="28" spans="1:7" hidden="1" outlineLevel="1" x14ac:dyDescent="0.25"/>
    <row r="29" spans="1:7" hidden="1" outlineLevel="1" x14ac:dyDescent="0.25">
      <c r="B29" s="32" t="s">
        <v>485</v>
      </c>
    </row>
    <row r="30" spans="1:7" hidden="1" outlineLevel="1" x14ac:dyDescent="0.25">
      <c r="E30" s="39" t="str">
        <f t="shared" ref="E30:G30" si="2" xml:space="preserve"> E$26</f>
        <v>Unadjusted payments after abatements and deferrals - bioresources (sludge)</v>
      </c>
      <c r="F30" s="5">
        <f t="shared" si="2"/>
        <v>0</v>
      </c>
      <c r="G30" s="39" t="str">
        <f t="shared" si="2"/>
        <v>£m (2022-23 FYA CPIH prices)</v>
      </c>
    </row>
    <row r="31" spans="1:7" hidden="1" outlineLevel="1" x14ac:dyDescent="0.25">
      <c r="A31" s="14"/>
      <c r="B31" s="14"/>
      <c r="C31" s="21"/>
      <c r="D31" s="22"/>
      <c r="E31" s="17" t="str">
        <f xml:space="preserve"> Inputs!E$93</f>
        <v>Other adjustments -  bioresources (sludge)</v>
      </c>
      <c r="F31" s="10">
        <f xml:space="preserve"> Inputs!F$93</f>
        <v>0</v>
      </c>
      <c r="G31" s="17" t="str">
        <f xml:space="preserve"> Inputs!G$93</f>
        <v>£m (2022-23 FYA CPIH prices)</v>
      </c>
    </row>
    <row r="32" spans="1:7" hidden="1" outlineLevel="1" x14ac:dyDescent="0.25">
      <c r="E32" s="39" t="s">
        <v>485</v>
      </c>
      <c r="F32" s="5">
        <f xml:space="preserve"> $F30 + $F31</f>
        <v>0</v>
      </c>
      <c r="G32" s="39" t="s">
        <v>776</v>
      </c>
    </row>
    <row r="33" spans="1:20" hidden="1" outlineLevel="1" x14ac:dyDescent="0.25"/>
    <row r="34" spans="1:20" hidden="1" outlineLevel="1" x14ac:dyDescent="0.25"/>
    <row r="35" spans="1:20" hidden="1" outlineLevel="1" x14ac:dyDescent="0.25">
      <c r="B35" s="32" t="s">
        <v>1031</v>
      </c>
    </row>
    <row r="36" spans="1:20" hidden="1" outlineLevel="1" x14ac:dyDescent="0.25">
      <c r="E36" s="39" t="str">
        <f t="shared" ref="E36:G36" si="3" xml:space="preserve"> E$32</f>
        <v>Payments after abatements and deferrals and other bespoke adjustments total - bioresources (sludge)</v>
      </c>
      <c r="F36" s="5">
        <f t="shared" si="3"/>
        <v>0</v>
      </c>
      <c r="G36" s="39" t="str">
        <f t="shared" si="3"/>
        <v>£m (2022-23 FYA CPIH prices)</v>
      </c>
    </row>
    <row r="37" spans="1:20" hidden="1" outlineLevel="1" x14ac:dyDescent="0.25">
      <c r="A37" s="14"/>
      <c r="B37" s="14"/>
      <c r="C37" s="21"/>
      <c r="D37" s="22"/>
      <c r="E37" s="17" t="str">
        <f xml:space="preserve"> Time!E$20</f>
        <v>Year of adjustment to be applied</v>
      </c>
      <c r="F37" s="8">
        <f xml:space="preserve"> Time!F$20</f>
        <v>0</v>
      </c>
      <c r="G37" s="8" t="str">
        <f xml:space="preserve"> Time!G$20</f>
        <v>flag</v>
      </c>
      <c r="H37" s="8">
        <f xml:space="preserve"> Time!H$20</f>
        <v>1</v>
      </c>
      <c r="I37" s="8">
        <f xml:space="preserve"> Time!I$20</f>
        <v>0</v>
      </c>
      <c r="J37" s="8">
        <f xml:space="preserve"> Time!J$20</f>
        <v>0</v>
      </c>
      <c r="K37" s="8">
        <f xml:space="preserve"> Time!K$20</f>
        <v>0</v>
      </c>
      <c r="L37" s="8">
        <f xml:space="preserve"> Time!L$20</f>
        <v>0</v>
      </c>
      <c r="M37" s="8">
        <f xml:space="preserve"> Time!M$20</f>
        <v>0</v>
      </c>
      <c r="N37" s="8">
        <f xml:space="preserve"> Time!N$20</f>
        <v>0</v>
      </c>
      <c r="O37" s="8">
        <f xml:space="preserve"> Time!O$20</f>
        <v>0</v>
      </c>
      <c r="P37" s="8">
        <f xml:space="preserve"> Time!P$20</f>
        <v>0</v>
      </c>
      <c r="Q37" s="8">
        <f xml:space="preserve"> Time!Q$20</f>
        <v>1</v>
      </c>
      <c r="R37" s="8">
        <f xml:space="preserve"> Time!R$20</f>
        <v>0</v>
      </c>
      <c r="S37" s="8">
        <f xml:space="preserve"> Time!S$20</f>
        <v>0</v>
      </c>
      <c r="T37" s="8">
        <f xml:space="preserve"> Time!T$20</f>
        <v>0</v>
      </c>
    </row>
    <row r="38" spans="1:20" hidden="1" outlineLevel="1" x14ac:dyDescent="0.25">
      <c r="E38" s="39" t="s">
        <v>1031</v>
      </c>
      <c r="G38" s="39" t="s">
        <v>776</v>
      </c>
      <c r="H38" s="5">
        <f xml:space="preserve"> SUM( J38:T38 )</f>
        <v>0</v>
      </c>
      <c r="J38" s="5">
        <f t="shared" ref="J38:T38" si="4" xml:space="preserve"> IF( J37 = 1, $F36, 0 )</f>
        <v>0</v>
      </c>
      <c r="K38" s="5">
        <f t="shared" si="4"/>
        <v>0</v>
      </c>
      <c r="L38" s="5">
        <f t="shared" si="4"/>
        <v>0</v>
      </c>
      <c r="M38" s="5">
        <f t="shared" si="4"/>
        <v>0</v>
      </c>
      <c r="N38" s="5">
        <f t="shared" si="4"/>
        <v>0</v>
      </c>
      <c r="O38" s="5">
        <f t="shared" si="4"/>
        <v>0</v>
      </c>
      <c r="P38" s="5">
        <f t="shared" si="4"/>
        <v>0</v>
      </c>
      <c r="Q38" s="5">
        <f t="shared" si="4"/>
        <v>0</v>
      </c>
      <c r="R38" s="5">
        <f t="shared" si="4"/>
        <v>0</v>
      </c>
      <c r="S38" s="5">
        <f t="shared" si="4"/>
        <v>0</v>
      </c>
      <c r="T38" s="5">
        <f t="shared" si="4"/>
        <v>0</v>
      </c>
    </row>
    <row r="39" spans="1:20" hidden="1" outlineLevel="1" x14ac:dyDescent="0.25"/>
    <row r="42" spans="1:20" s="33" customFormat="1" x14ac:dyDescent="0.25">
      <c r="A42" s="24" t="s">
        <v>869</v>
      </c>
      <c r="B42" s="24"/>
      <c r="C42" s="37"/>
      <c r="D42" s="56"/>
    </row>
    <row r="43" spans="1:20" collapsed="1" x14ac:dyDescent="0.25"/>
    <row r="44" spans="1:20" hidden="1" outlineLevel="1" x14ac:dyDescent="0.25">
      <c r="B44" s="32" t="s">
        <v>338</v>
      </c>
    </row>
    <row r="45" spans="1:20" hidden="1" outlineLevel="1" x14ac:dyDescent="0.25">
      <c r="E45" s="39" t="str">
        <f t="shared" ref="E45:T45" si="5" xml:space="preserve"> E$38</f>
        <v>Payments after abatements and deferrals and other bespoke adjustments this year - bioresources (sludge)</v>
      </c>
      <c r="F45" s="5">
        <f t="shared" si="5"/>
        <v>0</v>
      </c>
      <c r="G45" s="5" t="str">
        <f t="shared" si="5"/>
        <v>£m (2022-23 FYA CPIH prices)</v>
      </c>
      <c r="H45" s="5">
        <f t="shared" si="5"/>
        <v>0</v>
      </c>
      <c r="I45" s="5">
        <f t="shared" si="5"/>
        <v>0</v>
      </c>
      <c r="J45" s="5">
        <f t="shared" si="5"/>
        <v>0</v>
      </c>
      <c r="K45" s="5">
        <f t="shared" si="5"/>
        <v>0</v>
      </c>
      <c r="L45" s="5">
        <f t="shared" si="5"/>
        <v>0</v>
      </c>
      <c r="M45" s="5">
        <f t="shared" si="5"/>
        <v>0</v>
      </c>
      <c r="N45" s="5">
        <f t="shared" si="5"/>
        <v>0</v>
      </c>
      <c r="O45" s="5">
        <f t="shared" si="5"/>
        <v>0</v>
      </c>
      <c r="P45" s="5">
        <f t="shared" si="5"/>
        <v>0</v>
      </c>
      <c r="Q45" s="5">
        <f t="shared" si="5"/>
        <v>0</v>
      </c>
      <c r="R45" s="5">
        <f t="shared" si="5"/>
        <v>0</v>
      </c>
      <c r="S45" s="5">
        <f t="shared" si="5"/>
        <v>0</v>
      </c>
      <c r="T45" s="5">
        <f t="shared" si="5"/>
        <v>0</v>
      </c>
    </row>
    <row r="46" spans="1:20" hidden="1" outlineLevel="1" x14ac:dyDescent="0.25">
      <c r="A46" s="14"/>
      <c r="B46" s="14"/>
      <c r="C46" s="21"/>
      <c r="D46" s="22"/>
      <c r="E46" s="17" t="str">
        <f xml:space="preserve"> Index!E$40</f>
        <v>November CPIH cumulative inflation factor</v>
      </c>
      <c r="F46" s="16">
        <f xml:space="preserve"> Index!F$40</f>
        <v>0</v>
      </c>
      <c r="G46" s="16" t="str">
        <f xml:space="preserve"> Index!G$40</f>
        <v>factor</v>
      </c>
      <c r="H46" s="16">
        <f xml:space="preserve"> Index!H$40</f>
        <v>0</v>
      </c>
      <c r="I46" s="16">
        <f xml:space="preserve"> Index!I$40</f>
        <v>0</v>
      </c>
      <c r="J46" s="16">
        <f xml:space="preserve"> Index!J$40</f>
        <v>0</v>
      </c>
      <c r="K46" s="16">
        <f xml:space="preserve"> Index!K$40</f>
        <v>0</v>
      </c>
      <c r="L46" s="16">
        <f xml:space="preserve"> Index!L$40</f>
        <v>1</v>
      </c>
      <c r="M46" s="16">
        <f xml:space="preserve"> Index!M$40</f>
        <v>1.0937773882559159</v>
      </c>
      <c r="N46" s="16">
        <f xml:space="preserve"> Index!N$40</f>
        <v>1.1393514460999123</v>
      </c>
      <c r="O46" s="16">
        <f xml:space="preserve"> Index!O$40</f>
        <v>1.179666958808063</v>
      </c>
      <c r="P46" s="16">
        <f xml:space="preserve"> Index!P$40</f>
        <v>1.2244943032427695</v>
      </c>
      <c r="Q46" s="16">
        <f xml:space="preserve"> Index!Q$40</f>
        <v>1.2244943032427695</v>
      </c>
      <c r="R46" s="16">
        <f xml:space="preserve"> Index!R$40</f>
        <v>1.2244943032427695</v>
      </c>
      <c r="S46" s="16">
        <f xml:space="preserve"> Index!S$40</f>
        <v>1.2244943032427695</v>
      </c>
      <c r="T46" s="16">
        <f xml:space="preserve"> Index!T$40</f>
        <v>1.2244943032427695</v>
      </c>
    </row>
    <row r="47" spans="1:20" hidden="1" outlineLevel="1" x14ac:dyDescent="0.25">
      <c r="E47" s="39" t="s">
        <v>338</v>
      </c>
      <c r="G47" s="39" t="s">
        <v>707</v>
      </c>
      <c r="H47" s="5">
        <f xml:space="preserve"> SUM( J47:T47 )</f>
        <v>0</v>
      </c>
      <c r="J47" s="5">
        <f t="shared" ref="J47:T47" si="6" xml:space="preserve"> J45 * J46</f>
        <v>0</v>
      </c>
      <c r="K47" s="5">
        <f t="shared" si="6"/>
        <v>0</v>
      </c>
      <c r="L47" s="5">
        <f t="shared" si="6"/>
        <v>0</v>
      </c>
      <c r="M47" s="5">
        <f t="shared" si="6"/>
        <v>0</v>
      </c>
      <c r="N47" s="5">
        <f t="shared" si="6"/>
        <v>0</v>
      </c>
      <c r="O47" s="5">
        <f t="shared" si="6"/>
        <v>0</v>
      </c>
      <c r="P47" s="5">
        <f t="shared" si="6"/>
        <v>0</v>
      </c>
      <c r="Q47" s="5">
        <f t="shared" si="6"/>
        <v>0</v>
      </c>
      <c r="R47" s="5">
        <f t="shared" si="6"/>
        <v>0</v>
      </c>
      <c r="S47" s="5">
        <f t="shared" si="6"/>
        <v>0</v>
      </c>
      <c r="T47" s="5">
        <f t="shared" si="6"/>
        <v>0</v>
      </c>
    </row>
    <row r="48" spans="1:20" hidden="1" outlineLevel="1" x14ac:dyDescent="0.25"/>
    <row r="49" spans="1:20" hidden="1" outlineLevel="1" x14ac:dyDescent="0.25"/>
    <row r="50" spans="1:20" hidden="1" outlineLevel="1" x14ac:dyDescent="0.25">
      <c r="B50" s="32" t="s">
        <v>871</v>
      </c>
    </row>
    <row r="51" spans="1:20" hidden="1" outlineLevel="1" x14ac:dyDescent="0.25">
      <c r="E51" s="39" t="str">
        <f t="shared" ref="E51:T51" si="7" xml:space="preserve"> E$47</f>
        <v>ODI value nominal prices - bioresources (sludge)</v>
      </c>
      <c r="F51" s="5">
        <f t="shared" si="7"/>
        <v>0</v>
      </c>
      <c r="G51" s="5" t="str">
        <f t="shared" si="7"/>
        <v>£m (nominal)</v>
      </c>
      <c r="H51" s="5">
        <f t="shared" si="7"/>
        <v>0</v>
      </c>
      <c r="I51" s="5">
        <f t="shared" si="7"/>
        <v>0</v>
      </c>
      <c r="J51" s="5">
        <f t="shared" si="7"/>
        <v>0</v>
      </c>
      <c r="K51" s="5">
        <f t="shared" si="7"/>
        <v>0</v>
      </c>
      <c r="L51" s="5">
        <f t="shared" si="7"/>
        <v>0</v>
      </c>
      <c r="M51" s="5">
        <f t="shared" si="7"/>
        <v>0</v>
      </c>
      <c r="N51" s="5">
        <f t="shared" si="7"/>
        <v>0</v>
      </c>
      <c r="O51" s="5">
        <f t="shared" si="7"/>
        <v>0</v>
      </c>
      <c r="P51" s="5">
        <f t="shared" si="7"/>
        <v>0</v>
      </c>
      <c r="Q51" s="5">
        <f t="shared" si="7"/>
        <v>0</v>
      </c>
      <c r="R51" s="5">
        <f t="shared" si="7"/>
        <v>0</v>
      </c>
      <c r="S51" s="5">
        <f t="shared" si="7"/>
        <v>0</v>
      </c>
      <c r="T51" s="5">
        <f t="shared" si="7"/>
        <v>0</v>
      </c>
    </row>
    <row r="52" spans="1:20" hidden="1" outlineLevel="1" x14ac:dyDescent="0.25">
      <c r="A52" s="14"/>
      <c r="B52" s="14"/>
      <c r="C52" s="21"/>
      <c r="D52" s="22"/>
      <c r="E52" s="17" t="str">
        <f xml:space="preserve"> 'Tax adjustment'!E$10</f>
        <v>Tax on Tax geometric uplift</v>
      </c>
      <c r="F52" s="13">
        <f xml:space="preserve"> 'Tax adjustment'!F$10</f>
        <v>0</v>
      </c>
      <c r="G52" s="13" t="str">
        <f xml:space="preserve"> 'Tax adjustment'!G$10</f>
        <v>%</v>
      </c>
      <c r="H52" s="13">
        <f xml:space="preserve"> 'Tax adjustment'!H$10</f>
        <v>0</v>
      </c>
      <c r="I52" s="13">
        <f xml:space="preserve"> 'Tax adjustment'!I$10</f>
        <v>0</v>
      </c>
      <c r="J52" s="13">
        <f xml:space="preserve"> 'Tax adjustment'!J$10</f>
        <v>0</v>
      </c>
      <c r="K52" s="13">
        <f xml:space="preserve"> 'Tax adjustment'!K$10</f>
        <v>0</v>
      </c>
      <c r="L52" s="13">
        <f xml:space="preserve"> 'Tax adjustment'!L$10</f>
        <v>0</v>
      </c>
      <c r="M52" s="13">
        <f xml:space="preserve"> 'Tax adjustment'!M$10</f>
        <v>0</v>
      </c>
      <c r="N52" s="13">
        <f xml:space="preserve"> 'Tax adjustment'!N$10</f>
        <v>0</v>
      </c>
      <c r="O52" s="13">
        <f xml:space="preserve"> 'Tax adjustment'!O$10</f>
        <v>0</v>
      </c>
      <c r="P52" s="13">
        <f xml:space="preserve"> 'Tax adjustment'!P$10</f>
        <v>0</v>
      </c>
      <c r="Q52" s="13">
        <f xml:space="preserve"> 'Tax adjustment'!Q$10</f>
        <v>0</v>
      </c>
      <c r="R52" s="13">
        <f xml:space="preserve"> 'Tax adjustment'!R$10</f>
        <v>0</v>
      </c>
      <c r="S52" s="13">
        <f xml:space="preserve"> 'Tax adjustment'!S$10</f>
        <v>0</v>
      </c>
      <c r="T52" s="13">
        <f xml:space="preserve"> 'Tax adjustment'!T$10</f>
        <v>0</v>
      </c>
    </row>
    <row r="53" spans="1:20" hidden="1" outlineLevel="1" x14ac:dyDescent="0.25">
      <c r="E53" s="39" t="s">
        <v>871</v>
      </c>
      <c r="G53" s="39" t="s">
        <v>707</v>
      </c>
      <c r="H53" s="5">
        <f xml:space="preserve"> SUM( J53:T53 )</f>
        <v>0</v>
      </c>
      <c r="J53" s="5">
        <f t="shared" ref="J53:T53" si="8" xml:space="preserve"> J51 * J52</f>
        <v>0</v>
      </c>
      <c r="K53" s="5">
        <f t="shared" si="8"/>
        <v>0</v>
      </c>
      <c r="L53" s="5">
        <f t="shared" si="8"/>
        <v>0</v>
      </c>
      <c r="M53" s="5">
        <f t="shared" si="8"/>
        <v>0</v>
      </c>
      <c r="N53" s="5">
        <f t="shared" si="8"/>
        <v>0</v>
      </c>
      <c r="O53" s="5">
        <f t="shared" si="8"/>
        <v>0</v>
      </c>
      <c r="P53" s="5">
        <f t="shared" si="8"/>
        <v>0</v>
      </c>
      <c r="Q53" s="5">
        <f t="shared" si="8"/>
        <v>0</v>
      </c>
      <c r="R53" s="5">
        <f t="shared" si="8"/>
        <v>0</v>
      </c>
      <c r="S53" s="5">
        <f t="shared" si="8"/>
        <v>0</v>
      </c>
      <c r="T53" s="5">
        <f t="shared" si="8"/>
        <v>0</v>
      </c>
    </row>
    <row r="54" spans="1:20" hidden="1" outlineLevel="1" x14ac:dyDescent="0.25"/>
    <row r="55" spans="1:20" hidden="1" outlineLevel="1" x14ac:dyDescent="0.25"/>
    <row r="56" spans="1:20" hidden="1" outlineLevel="1" x14ac:dyDescent="0.25">
      <c r="B56" s="32" t="s">
        <v>637</v>
      </c>
    </row>
    <row r="57" spans="1:20" hidden="1" outlineLevel="1" x14ac:dyDescent="0.25">
      <c r="E57" s="39" t="str">
        <f t="shared" ref="E57:T57" si="9" xml:space="preserve"> E$53</f>
        <v>Tax on nominal ODI - bioresources (sludge)</v>
      </c>
      <c r="F57" s="5">
        <f t="shared" si="9"/>
        <v>0</v>
      </c>
      <c r="G57" s="5" t="str">
        <f t="shared" si="9"/>
        <v>£m (nominal)</v>
      </c>
      <c r="H57" s="5">
        <f t="shared" si="9"/>
        <v>0</v>
      </c>
      <c r="I57" s="5">
        <f t="shared" si="9"/>
        <v>0</v>
      </c>
      <c r="J57" s="5">
        <f t="shared" si="9"/>
        <v>0</v>
      </c>
      <c r="K57" s="5">
        <f t="shared" si="9"/>
        <v>0</v>
      </c>
      <c r="L57" s="5">
        <f t="shared" si="9"/>
        <v>0</v>
      </c>
      <c r="M57" s="5">
        <f t="shared" si="9"/>
        <v>0</v>
      </c>
      <c r="N57" s="5">
        <f t="shared" si="9"/>
        <v>0</v>
      </c>
      <c r="O57" s="5">
        <f t="shared" si="9"/>
        <v>0</v>
      </c>
      <c r="P57" s="5">
        <f t="shared" si="9"/>
        <v>0</v>
      </c>
      <c r="Q57" s="5">
        <f t="shared" si="9"/>
        <v>0</v>
      </c>
      <c r="R57" s="5">
        <f t="shared" si="9"/>
        <v>0</v>
      </c>
      <c r="S57" s="5">
        <f t="shared" si="9"/>
        <v>0</v>
      </c>
      <c r="T57" s="5">
        <f t="shared" si="9"/>
        <v>0</v>
      </c>
    </row>
    <row r="58" spans="1:20" hidden="1" outlineLevel="1" x14ac:dyDescent="0.25">
      <c r="E58" s="39" t="str">
        <f t="shared" ref="E58:T58" si="10" xml:space="preserve"> E$47</f>
        <v>ODI value nominal prices - bioresources (sludge)</v>
      </c>
      <c r="F58" s="5">
        <f t="shared" si="10"/>
        <v>0</v>
      </c>
      <c r="G58" s="5" t="str">
        <f t="shared" si="10"/>
        <v>£m (nominal)</v>
      </c>
      <c r="H58" s="5">
        <f t="shared" si="10"/>
        <v>0</v>
      </c>
      <c r="I58" s="5">
        <f t="shared" si="10"/>
        <v>0</v>
      </c>
      <c r="J58" s="5">
        <f t="shared" si="10"/>
        <v>0</v>
      </c>
      <c r="K58" s="5">
        <f t="shared" si="10"/>
        <v>0</v>
      </c>
      <c r="L58" s="5">
        <f t="shared" si="10"/>
        <v>0</v>
      </c>
      <c r="M58" s="5">
        <f t="shared" si="10"/>
        <v>0</v>
      </c>
      <c r="N58" s="5">
        <f t="shared" si="10"/>
        <v>0</v>
      </c>
      <c r="O58" s="5">
        <f t="shared" si="10"/>
        <v>0</v>
      </c>
      <c r="P58" s="5">
        <f t="shared" si="10"/>
        <v>0</v>
      </c>
      <c r="Q58" s="5">
        <f t="shared" si="10"/>
        <v>0</v>
      </c>
      <c r="R58" s="5">
        <f t="shared" si="10"/>
        <v>0</v>
      </c>
      <c r="S58" s="5">
        <f t="shared" si="10"/>
        <v>0</v>
      </c>
      <c r="T58" s="5">
        <f t="shared" si="10"/>
        <v>0</v>
      </c>
    </row>
    <row r="59" spans="1:20" hidden="1" outlineLevel="1" x14ac:dyDescent="0.25">
      <c r="E59" s="39" t="s">
        <v>637</v>
      </c>
      <c r="G59" s="39" t="s">
        <v>707</v>
      </c>
      <c r="H59" s="5">
        <f xml:space="preserve"> SUM( J59:T59 )</f>
        <v>0</v>
      </c>
      <c r="J59" s="5">
        <f t="shared" ref="J59:T59" si="11" xml:space="preserve"> J57 + J58</f>
        <v>0</v>
      </c>
      <c r="K59" s="5">
        <f t="shared" si="11"/>
        <v>0</v>
      </c>
      <c r="L59" s="5">
        <f t="shared" si="11"/>
        <v>0</v>
      </c>
      <c r="M59" s="5">
        <f t="shared" si="11"/>
        <v>0</v>
      </c>
      <c r="N59" s="5">
        <f t="shared" si="11"/>
        <v>0</v>
      </c>
      <c r="O59" s="5">
        <f t="shared" si="11"/>
        <v>0</v>
      </c>
      <c r="P59" s="5">
        <f t="shared" si="11"/>
        <v>0</v>
      </c>
      <c r="Q59" s="5">
        <f t="shared" si="11"/>
        <v>0</v>
      </c>
      <c r="R59" s="5">
        <f t="shared" si="11"/>
        <v>0</v>
      </c>
      <c r="S59" s="5">
        <f t="shared" si="11"/>
        <v>0</v>
      </c>
      <c r="T59" s="5">
        <f t="shared" si="11"/>
        <v>0</v>
      </c>
    </row>
    <row r="60" spans="1:20" hidden="1" outlineLevel="1" x14ac:dyDescent="0.25"/>
    <row r="61" spans="1:20" hidden="1" outlineLevel="1" x14ac:dyDescent="0.25"/>
    <row r="62" spans="1:20" hidden="1" outlineLevel="1" x14ac:dyDescent="0.25">
      <c r="B62" s="32" t="s">
        <v>962</v>
      </c>
    </row>
    <row r="63" spans="1:20" hidden="1" outlineLevel="1" x14ac:dyDescent="0.25">
      <c r="A63" s="14"/>
      <c r="B63" s="14"/>
      <c r="C63" s="21"/>
      <c r="D63" s="22"/>
      <c r="E63" s="17" t="str">
        <f xml:space="preserve"> Index!E$40</f>
        <v>November CPIH cumulative inflation factor</v>
      </c>
      <c r="F63" s="16">
        <f xml:space="preserve"> Index!F$40</f>
        <v>0</v>
      </c>
      <c r="G63" s="16" t="str">
        <f xml:space="preserve"> Index!G$40</f>
        <v>factor</v>
      </c>
      <c r="H63" s="16">
        <f xml:space="preserve"> Index!H$40</f>
        <v>0</v>
      </c>
      <c r="I63" s="16">
        <f xml:space="preserve"> Index!I$40</f>
        <v>0</v>
      </c>
      <c r="J63" s="16">
        <f xml:space="preserve"> Index!J$40</f>
        <v>0</v>
      </c>
      <c r="K63" s="16">
        <f xml:space="preserve"> Index!K$40</f>
        <v>0</v>
      </c>
      <c r="L63" s="16">
        <f xml:space="preserve"> Index!L$40</f>
        <v>1</v>
      </c>
      <c r="M63" s="16">
        <f xml:space="preserve"> Index!M$40</f>
        <v>1.0937773882559159</v>
      </c>
      <c r="N63" s="16">
        <f xml:space="preserve"> Index!N$40</f>
        <v>1.1393514460999123</v>
      </c>
      <c r="O63" s="16">
        <f xml:space="preserve"> Index!O$40</f>
        <v>1.179666958808063</v>
      </c>
      <c r="P63" s="16">
        <f xml:space="preserve"> Index!P$40</f>
        <v>1.2244943032427695</v>
      </c>
      <c r="Q63" s="16">
        <f xml:space="preserve"> Index!Q$40</f>
        <v>1.2244943032427695</v>
      </c>
      <c r="R63" s="16">
        <f xml:space="preserve"> Index!R$40</f>
        <v>1.2244943032427695</v>
      </c>
      <c r="S63" s="16">
        <f xml:space="preserve"> Index!S$40</f>
        <v>1.2244943032427695</v>
      </c>
      <c r="T63" s="16">
        <f xml:space="preserve"> Index!T$40</f>
        <v>1.2244943032427695</v>
      </c>
    </row>
    <row r="64" spans="1:20" hidden="1" outlineLevel="1" x14ac:dyDescent="0.25">
      <c r="E64" s="39" t="str">
        <f t="shared" ref="E64:T64" si="12" xml:space="preserve"> E$59</f>
        <v>Total value of ODI - bioresources (sludge)</v>
      </c>
      <c r="F64" s="5">
        <f t="shared" si="12"/>
        <v>0</v>
      </c>
      <c r="G64" s="5" t="str">
        <f t="shared" si="12"/>
        <v>£m (nominal)</v>
      </c>
      <c r="H64" s="5">
        <f t="shared" si="12"/>
        <v>0</v>
      </c>
      <c r="I64" s="5">
        <f t="shared" si="12"/>
        <v>0</v>
      </c>
      <c r="J64" s="5">
        <f t="shared" si="12"/>
        <v>0</v>
      </c>
      <c r="K64" s="5">
        <f t="shared" si="12"/>
        <v>0</v>
      </c>
      <c r="L64" s="5">
        <f t="shared" si="12"/>
        <v>0</v>
      </c>
      <c r="M64" s="5">
        <f t="shared" si="12"/>
        <v>0</v>
      </c>
      <c r="N64" s="5">
        <f t="shared" si="12"/>
        <v>0</v>
      </c>
      <c r="O64" s="5">
        <f t="shared" si="12"/>
        <v>0</v>
      </c>
      <c r="P64" s="5">
        <f t="shared" si="12"/>
        <v>0</v>
      </c>
      <c r="Q64" s="5">
        <f t="shared" si="12"/>
        <v>0</v>
      </c>
      <c r="R64" s="5">
        <f t="shared" si="12"/>
        <v>0</v>
      </c>
      <c r="S64" s="5">
        <f t="shared" si="12"/>
        <v>0</v>
      </c>
      <c r="T64" s="5">
        <f t="shared" si="12"/>
        <v>0</v>
      </c>
    </row>
    <row r="65" spans="1:20" hidden="1" outlineLevel="1" x14ac:dyDescent="0.25">
      <c r="E65" s="39" t="s">
        <v>962</v>
      </c>
      <c r="G65" s="39" t="s">
        <v>776</v>
      </c>
      <c r="H65" s="5">
        <f xml:space="preserve"> SUM( J65:T65 )</f>
        <v>0</v>
      </c>
      <c r="J65" s="5">
        <f t="shared" ref="J65:T65" si="13" xml:space="preserve"> IF( J63 = 0, 0, J64 / J63 )</f>
        <v>0</v>
      </c>
      <c r="K65" s="5">
        <f t="shared" si="13"/>
        <v>0</v>
      </c>
      <c r="L65" s="5">
        <f t="shared" si="13"/>
        <v>0</v>
      </c>
      <c r="M65" s="5">
        <f t="shared" si="13"/>
        <v>0</v>
      </c>
      <c r="N65" s="5">
        <f t="shared" si="13"/>
        <v>0</v>
      </c>
      <c r="O65" s="5">
        <f t="shared" si="13"/>
        <v>0</v>
      </c>
      <c r="P65" s="5">
        <f t="shared" si="13"/>
        <v>0</v>
      </c>
      <c r="Q65" s="5">
        <f t="shared" si="13"/>
        <v>0</v>
      </c>
      <c r="R65" s="5">
        <f t="shared" si="13"/>
        <v>0</v>
      </c>
      <c r="S65" s="5">
        <f t="shared" si="13"/>
        <v>0</v>
      </c>
      <c r="T65" s="5">
        <f t="shared" si="13"/>
        <v>0</v>
      </c>
    </row>
    <row r="66" spans="1:20" hidden="1" outlineLevel="1" x14ac:dyDescent="0.25"/>
    <row r="67" spans="1:20" hidden="1" outlineLevel="1" x14ac:dyDescent="0.25"/>
    <row r="68" spans="1:20" hidden="1" outlineLevel="1" x14ac:dyDescent="0.25">
      <c r="B68" s="32" t="s">
        <v>23</v>
      </c>
    </row>
    <row r="69" spans="1:20" hidden="1" outlineLevel="1" x14ac:dyDescent="0.25">
      <c r="A69" s="14"/>
      <c r="B69" s="14"/>
      <c r="C69" s="21"/>
      <c r="D69" s="22"/>
      <c r="E69" s="17" t="str">
        <f xml:space="preserve"> Inputs!E$111</f>
        <v>Current year cost change model adjustments – bioresouces</v>
      </c>
      <c r="F69" s="10">
        <f xml:space="preserve"> Inputs!F$111</f>
        <v>0</v>
      </c>
      <c r="G69" s="10" t="str">
        <f xml:space="preserve"> Inputs!G$111</f>
        <v>£m (2022-23 FYA CPIH prices)</v>
      </c>
      <c r="H69" s="10">
        <f xml:space="preserve"> Inputs!H$111</f>
        <v>0</v>
      </c>
      <c r="I69" s="10">
        <f xml:space="preserve"> Inputs!I$111</f>
        <v>0</v>
      </c>
      <c r="J69" s="10">
        <f xml:space="preserve"> Inputs!J$111</f>
        <v>0</v>
      </c>
      <c r="K69" s="10">
        <f xml:space="preserve"> Inputs!K$111</f>
        <v>0</v>
      </c>
      <c r="L69" s="10">
        <f xml:space="preserve"> Inputs!L$111</f>
        <v>0</v>
      </c>
      <c r="M69" s="10">
        <f xml:space="preserve"> Inputs!M$111</f>
        <v>0</v>
      </c>
      <c r="N69" s="10">
        <f xml:space="preserve"> Inputs!N$111</f>
        <v>0</v>
      </c>
      <c r="O69" s="10">
        <f xml:space="preserve"> Inputs!O$111</f>
        <v>0</v>
      </c>
      <c r="P69" s="10">
        <f xml:space="preserve"> Inputs!P$111</f>
        <v>0</v>
      </c>
      <c r="Q69" s="10">
        <f xml:space="preserve"> Inputs!Q$111</f>
        <v>0</v>
      </c>
      <c r="R69" s="10">
        <f xml:space="preserve"> Inputs!R$111</f>
        <v>0</v>
      </c>
      <c r="S69" s="10">
        <f xml:space="preserve"> Inputs!S$111</f>
        <v>0</v>
      </c>
      <c r="T69" s="10">
        <f xml:space="preserve"> Inputs!T$111</f>
        <v>0</v>
      </c>
    </row>
    <row r="70" spans="1:20" hidden="1" outlineLevel="1" x14ac:dyDescent="0.25">
      <c r="A70" s="14"/>
      <c r="B70" s="14"/>
      <c r="C70" s="21"/>
      <c r="D70" s="22"/>
      <c r="E70" s="17" t="str">
        <f xml:space="preserve"> Inputs!E$112</f>
        <v>Prior year cost change process revenue adjustments - bioresouces</v>
      </c>
      <c r="F70" s="10">
        <f xml:space="preserve"> Inputs!F$112</f>
        <v>0</v>
      </c>
      <c r="G70" s="10" t="str">
        <f xml:space="preserve"> Inputs!G$112</f>
        <v>£m (2022-23 FYA CPIH prices)</v>
      </c>
      <c r="H70" s="10">
        <f xml:space="preserve"> Inputs!H$112</f>
        <v>0</v>
      </c>
      <c r="I70" s="10">
        <f xml:space="preserve"> Inputs!I$112</f>
        <v>0</v>
      </c>
      <c r="J70" s="10">
        <f xml:space="preserve"> Inputs!J$112</f>
        <v>0</v>
      </c>
      <c r="K70" s="10">
        <f xml:space="preserve"> Inputs!K$112</f>
        <v>0</v>
      </c>
      <c r="L70" s="10">
        <f xml:space="preserve"> Inputs!L$112</f>
        <v>0</v>
      </c>
      <c r="M70" s="10">
        <f xml:space="preserve"> Inputs!M$112</f>
        <v>0</v>
      </c>
      <c r="N70" s="10">
        <f xml:space="preserve"> Inputs!N$112</f>
        <v>0</v>
      </c>
      <c r="O70" s="10">
        <f xml:space="preserve"> Inputs!O$112</f>
        <v>0</v>
      </c>
      <c r="P70" s="10">
        <f xml:space="preserve"> Inputs!P$112</f>
        <v>0</v>
      </c>
      <c r="Q70" s="10">
        <f xml:space="preserve"> Inputs!Q$112</f>
        <v>0</v>
      </c>
      <c r="R70" s="10">
        <f xml:space="preserve"> Inputs!R$112</f>
        <v>0</v>
      </c>
      <c r="S70" s="10">
        <f xml:space="preserve"> Inputs!S$112</f>
        <v>0</v>
      </c>
      <c r="T70" s="10">
        <f xml:space="preserve"> Inputs!T$112</f>
        <v>0</v>
      </c>
    </row>
    <row r="71" spans="1:20" hidden="1" outlineLevel="1" x14ac:dyDescent="0.25">
      <c r="A71" s="14"/>
      <c r="B71" s="14"/>
      <c r="C71" s="21"/>
      <c r="D71" s="22"/>
      <c r="E71" s="17" t="str">
        <f xml:space="preserve"> Time!E$14</f>
        <v>Year of performance</v>
      </c>
      <c r="F71" s="8">
        <f xml:space="preserve"> Time!F$14</f>
        <v>0</v>
      </c>
      <c r="G71" s="8" t="str">
        <f xml:space="preserve"> Time!G$14</f>
        <v>flag</v>
      </c>
      <c r="H71" s="8">
        <f xml:space="preserve"> Time!H$14</f>
        <v>1</v>
      </c>
      <c r="I71" s="8">
        <f xml:space="preserve"> Time!I$14</f>
        <v>0</v>
      </c>
      <c r="J71" s="8">
        <f xml:space="preserve"> Time!J$14</f>
        <v>0</v>
      </c>
      <c r="K71" s="8">
        <f xml:space="preserve"> Time!K$14</f>
        <v>0</v>
      </c>
      <c r="L71" s="8">
        <f xml:space="preserve"> Time!L$14</f>
        <v>0</v>
      </c>
      <c r="M71" s="8">
        <f xml:space="preserve"> Time!M$14</f>
        <v>0</v>
      </c>
      <c r="N71" s="8">
        <f xml:space="preserve"> Time!N$14</f>
        <v>0</v>
      </c>
      <c r="O71" s="8">
        <f xml:space="preserve"> Time!O$14</f>
        <v>1</v>
      </c>
      <c r="P71" s="8">
        <f xml:space="preserve"> Time!P$14</f>
        <v>0</v>
      </c>
      <c r="Q71" s="8">
        <f xml:space="preserve"> Time!Q$14</f>
        <v>0</v>
      </c>
      <c r="R71" s="8">
        <f xml:space="preserve"> Time!R$14</f>
        <v>0</v>
      </c>
      <c r="S71" s="8">
        <f xml:space="preserve"> Time!S$14</f>
        <v>0</v>
      </c>
      <c r="T71" s="8">
        <f xml:space="preserve"> Time!T$14</f>
        <v>0</v>
      </c>
    </row>
    <row r="72" spans="1:20" hidden="1" outlineLevel="1" x14ac:dyDescent="0.25">
      <c r="E72" s="39" t="s">
        <v>23</v>
      </c>
      <c r="G72" s="39" t="s">
        <v>776</v>
      </c>
      <c r="H72" s="5">
        <f xml:space="preserve"> SUM( J72:T72 )</f>
        <v>0</v>
      </c>
      <c r="J72" s="5">
        <f t="shared" ref="J72:T72" si="14" xml:space="preserve"> ( J69 + J70 ) * J71</f>
        <v>0</v>
      </c>
      <c r="K72" s="5">
        <f t="shared" si="14"/>
        <v>0</v>
      </c>
      <c r="L72" s="5">
        <f t="shared" si="14"/>
        <v>0</v>
      </c>
      <c r="M72" s="5">
        <f t="shared" si="14"/>
        <v>0</v>
      </c>
      <c r="N72" s="5">
        <f t="shared" si="14"/>
        <v>0</v>
      </c>
      <c r="O72" s="5">
        <f t="shared" si="14"/>
        <v>0</v>
      </c>
      <c r="P72" s="5">
        <f t="shared" si="14"/>
        <v>0</v>
      </c>
      <c r="Q72" s="5">
        <f t="shared" si="14"/>
        <v>0</v>
      </c>
      <c r="R72" s="5">
        <f t="shared" si="14"/>
        <v>0</v>
      </c>
      <c r="S72" s="5">
        <f t="shared" si="14"/>
        <v>0</v>
      </c>
      <c r="T72" s="5">
        <f t="shared" si="14"/>
        <v>0</v>
      </c>
    </row>
    <row r="73" spans="1:20" hidden="1" outlineLevel="1" x14ac:dyDescent="0.25"/>
    <row r="74" spans="1:20" hidden="1" outlineLevel="1" x14ac:dyDescent="0.25"/>
    <row r="75" spans="1:20" hidden="1" outlineLevel="1" x14ac:dyDescent="0.25">
      <c r="B75" s="32" t="s">
        <v>255</v>
      </c>
    </row>
    <row r="76" spans="1:20" hidden="1" outlineLevel="1" x14ac:dyDescent="0.25">
      <c r="A76" s="14"/>
      <c r="B76" s="14"/>
      <c r="C76" s="21"/>
      <c r="D76" s="22"/>
      <c r="E76" s="17" t="str">
        <f xml:space="preserve"> Inputs!E$111</f>
        <v>Current year cost change model adjustments – bioresouces</v>
      </c>
      <c r="F76" s="10">
        <f xml:space="preserve"> Inputs!F$111</f>
        <v>0</v>
      </c>
      <c r="G76" s="10" t="str">
        <f xml:space="preserve"> Inputs!G$111</f>
        <v>£m (2022-23 FYA CPIH prices)</v>
      </c>
      <c r="H76" s="10">
        <f xml:space="preserve"> Inputs!H$111</f>
        <v>0</v>
      </c>
      <c r="I76" s="10">
        <f xml:space="preserve"> Inputs!I$111</f>
        <v>0</v>
      </c>
      <c r="J76" s="10">
        <f xml:space="preserve"> Inputs!J$111</f>
        <v>0</v>
      </c>
      <c r="K76" s="10">
        <f xml:space="preserve"> Inputs!K$111</f>
        <v>0</v>
      </c>
      <c r="L76" s="10">
        <f xml:space="preserve"> Inputs!L$111</f>
        <v>0</v>
      </c>
      <c r="M76" s="10">
        <f xml:space="preserve"> Inputs!M$111</f>
        <v>0</v>
      </c>
      <c r="N76" s="10">
        <f xml:space="preserve"> Inputs!N$111</f>
        <v>0</v>
      </c>
      <c r="O76" s="10">
        <f xml:space="preserve"> Inputs!O$111</f>
        <v>0</v>
      </c>
      <c r="P76" s="10">
        <f xml:space="preserve"> Inputs!P$111</f>
        <v>0</v>
      </c>
      <c r="Q76" s="10">
        <f xml:space="preserve"> Inputs!Q$111</f>
        <v>0</v>
      </c>
      <c r="R76" s="10">
        <f xml:space="preserve"> Inputs!R$111</f>
        <v>0</v>
      </c>
      <c r="S76" s="10">
        <f xml:space="preserve"> Inputs!S$111</f>
        <v>0</v>
      </c>
      <c r="T76" s="10">
        <f xml:space="preserve"> Inputs!T$111</f>
        <v>0</v>
      </c>
    </row>
    <row r="77" spans="1:20" hidden="1" outlineLevel="1" x14ac:dyDescent="0.25">
      <c r="A77" s="14"/>
      <c r="B77" s="14"/>
      <c r="C77" s="21"/>
      <c r="D77" s="22"/>
      <c r="E77" s="17" t="str">
        <f xml:space="preserve"> Inputs!E$112</f>
        <v>Prior year cost change process revenue adjustments - bioresouces</v>
      </c>
      <c r="F77" s="10">
        <f xml:space="preserve"> Inputs!F$112</f>
        <v>0</v>
      </c>
      <c r="G77" s="10" t="str">
        <f xml:space="preserve"> Inputs!G$112</f>
        <v>£m (2022-23 FYA CPIH prices)</v>
      </c>
      <c r="H77" s="10">
        <f xml:space="preserve"> Inputs!H$112</f>
        <v>0</v>
      </c>
      <c r="I77" s="10">
        <f xml:space="preserve"> Inputs!I$112</f>
        <v>0</v>
      </c>
      <c r="J77" s="10">
        <f xml:space="preserve"> Inputs!J$112</f>
        <v>0</v>
      </c>
      <c r="K77" s="10">
        <f xml:space="preserve"> Inputs!K$112</f>
        <v>0</v>
      </c>
      <c r="L77" s="10">
        <f xml:space="preserve"> Inputs!L$112</f>
        <v>0</v>
      </c>
      <c r="M77" s="10">
        <f xml:space="preserve"> Inputs!M$112</f>
        <v>0</v>
      </c>
      <c r="N77" s="10">
        <f xml:space="preserve"> Inputs!N$112</f>
        <v>0</v>
      </c>
      <c r="O77" s="10">
        <f xml:space="preserve"> Inputs!O$112</f>
        <v>0</v>
      </c>
      <c r="P77" s="10">
        <f xml:space="preserve"> Inputs!P$112</f>
        <v>0</v>
      </c>
      <c r="Q77" s="10">
        <f xml:space="preserve"> Inputs!Q$112</f>
        <v>0</v>
      </c>
      <c r="R77" s="10">
        <f xml:space="preserve"> Inputs!R$112</f>
        <v>0</v>
      </c>
      <c r="S77" s="10">
        <f xml:space="preserve"> Inputs!S$112</f>
        <v>0</v>
      </c>
      <c r="T77" s="10">
        <f xml:space="preserve"> Inputs!T$112</f>
        <v>0</v>
      </c>
    </row>
    <row r="78" spans="1:20" hidden="1" outlineLevel="1" x14ac:dyDescent="0.25">
      <c r="A78" s="14"/>
      <c r="B78" s="14"/>
      <c r="C78" s="21"/>
      <c r="D78" s="22"/>
      <c r="E78" s="17" t="str">
        <f xml:space="preserve"> Time!E$26</f>
        <v>Future year flag</v>
      </c>
      <c r="F78" s="8">
        <f xml:space="preserve"> Time!F$26</f>
        <v>0</v>
      </c>
      <c r="G78" s="8" t="str">
        <f xml:space="preserve"> Time!G$26</f>
        <v>flag</v>
      </c>
      <c r="H78" s="8">
        <f xml:space="preserve"> Time!H$26</f>
        <v>5</v>
      </c>
      <c r="I78" s="8">
        <f xml:space="preserve"> Time!I$26</f>
        <v>0</v>
      </c>
      <c r="J78" s="8">
        <f xml:space="preserve"> Time!J$26</f>
        <v>0</v>
      </c>
      <c r="K78" s="8">
        <f xml:space="preserve"> Time!K$26</f>
        <v>0</v>
      </c>
      <c r="L78" s="8">
        <f xml:space="preserve"> Time!L$26</f>
        <v>0</v>
      </c>
      <c r="M78" s="8">
        <f xml:space="preserve"> Time!M$26</f>
        <v>0</v>
      </c>
      <c r="N78" s="8">
        <f xml:space="preserve"> Time!N$26</f>
        <v>0</v>
      </c>
      <c r="O78" s="8">
        <f xml:space="preserve"> Time!O$26</f>
        <v>0</v>
      </c>
      <c r="P78" s="8">
        <f xml:space="preserve"> Time!P$26</f>
        <v>1</v>
      </c>
      <c r="Q78" s="8">
        <f xml:space="preserve"> Time!Q$26</f>
        <v>1</v>
      </c>
      <c r="R78" s="8">
        <f xml:space="preserve"> Time!R$26</f>
        <v>1</v>
      </c>
      <c r="S78" s="8">
        <f xml:space="preserve"> Time!S$26</f>
        <v>1</v>
      </c>
      <c r="T78" s="8">
        <f xml:space="preserve"> Time!T$26</f>
        <v>1</v>
      </c>
    </row>
    <row r="79" spans="1:20" hidden="1" outlineLevel="1" x14ac:dyDescent="0.25">
      <c r="E79" s="39" t="s">
        <v>255</v>
      </c>
      <c r="G79" s="39" t="s">
        <v>417</v>
      </c>
      <c r="H79" s="5">
        <f xml:space="preserve"> SUM( J79:T79 )</f>
        <v>0</v>
      </c>
      <c r="J79" s="5">
        <f t="shared" ref="J79:T79" si="15" xml:space="preserve"> ( J76 + J77 ) * J78</f>
        <v>0</v>
      </c>
      <c r="K79" s="5">
        <f t="shared" si="15"/>
        <v>0</v>
      </c>
      <c r="L79" s="5">
        <f t="shared" si="15"/>
        <v>0</v>
      </c>
      <c r="M79" s="5">
        <f t="shared" si="15"/>
        <v>0</v>
      </c>
      <c r="N79" s="5">
        <f t="shared" si="15"/>
        <v>0</v>
      </c>
      <c r="O79" s="5">
        <f t="shared" si="15"/>
        <v>0</v>
      </c>
      <c r="P79" s="5">
        <f t="shared" si="15"/>
        <v>0</v>
      </c>
      <c r="Q79" s="5">
        <f t="shared" si="15"/>
        <v>0</v>
      </c>
      <c r="R79" s="5">
        <f t="shared" si="15"/>
        <v>0</v>
      </c>
      <c r="S79" s="5">
        <f t="shared" si="15"/>
        <v>0</v>
      </c>
      <c r="T79" s="5">
        <f t="shared" si="15"/>
        <v>0</v>
      </c>
    </row>
    <row r="80" spans="1:20" hidden="1" outlineLevel="1" x14ac:dyDescent="0.25"/>
    <row r="81" spans="1:20" hidden="1" outlineLevel="1" x14ac:dyDescent="0.25"/>
    <row r="82" spans="1:20" hidden="1" outlineLevel="1" x14ac:dyDescent="0.25">
      <c r="B82" s="32" t="s">
        <v>339</v>
      </c>
    </row>
    <row r="83" spans="1:20" hidden="1" outlineLevel="1" x14ac:dyDescent="0.25">
      <c r="E83" s="39" t="str">
        <f t="shared" ref="E83:T83" si="16" xml:space="preserve"> E$72</f>
        <v>Cost change process revenue adjustment to be applied in current year - real prices - bioresources (sludge)</v>
      </c>
      <c r="F83" s="5">
        <f t="shared" si="16"/>
        <v>0</v>
      </c>
      <c r="G83" s="5" t="str">
        <f t="shared" si="16"/>
        <v>£m (2022-23 FYA CPIH prices)</v>
      </c>
      <c r="H83" s="5">
        <f t="shared" si="16"/>
        <v>0</v>
      </c>
      <c r="I83" s="5">
        <f t="shared" si="16"/>
        <v>0</v>
      </c>
      <c r="J83" s="5">
        <f t="shared" si="16"/>
        <v>0</v>
      </c>
      <c r="K83" s="5">
        <f t="shared" si="16"/>
        <v>0</v>
      </c>
      <c r="L83" s="5">
        <f t="shared" si="16"/>
        <v>0</v>
      </c>
      <c r="M83" s="5">
        <f t="shared" si="16"/>
        <v>0</v>
      </c>
      <c r="N83" s="5">
        <f t="shared" si="16"/>
        <v>0</v>
      </c>
      <c r="O83" s="5">
        <f t="shared" si="16"/>
        <v>0</v>
      </c>
      <c r="P83" s="5">
        <f t="shared" si="16"/>
        <v>0</v>
      </c>
      <c r="Q83" s="5">
        <f t="shared" si="16"/>
        <v>0</v>
      </c>
      <c r="R83" s="5">
        <f t="shared" si="16"/>
        <v>0</v>
      </c>
      <c r="S83" s="5">
        <f t="shared" si="16"/>
        <v>0</v>
      </c>
      <c r="T83" s="5">
        <f t="shared" si="16"/>
        <v>0</v>
      </c>
    </row>
    <row r="84" spans="1:20" hidden="1" outlineLevel="1" x14ac:dyDescent="0.25">
      <c r="A84" s="14"/>
      <c r="B84" s="14"/>
      <c r="C84" s="21"/>
      <c r="D84" s="22"/>
      <c r="E84" s="17" t="str">
        <f xml:space="preserve"> Index!E$40</f>
        <v>November CPIH cumulative inflation factor</v>
      </c>
      <c r="F84" s="16">
        <f xml:space="preserve"> Index!F$40</f>
        <v>0</v>
      </c>
      <c r="G84" s="16" t="str">
        <f xml:space="preserve"> Index!G$40</f>
        <v>factor</v>
      </c>
      <c r="H84" s="16">
        <f xml:space="preserve"> Index!H$40</f>
        <v>0</v>
      </c>
      <c r="I84" s="16">
        <f xml:space="preserve"> Index!I$40</f>
        <v>0</v>
      </c>
      <c r="J84" s="16">
        <f xml:space="preserve"> Index!J$40</f>
        <v>0</v>
      </c>
      <c r="K84" s="16">
        <f xml:space="preserve"> Index!K$40</f>
        <v>0</v>
      </c>
      <c r="L84" s="16">
        <f xml:space="preserve"> Index!L$40</f>
        <v>1</v>
      </c>
      <c r="M84" s="16">
        <f xml:space="preserve"> Index!M$40</f>
        <v>1.0937773882559159</v>
      </c>
      <c r="N84" s="16">
        <f xml:space="preserve"> Index!N$40</f>
        <v>1.1393514460999123</v>
      </c>
      <c r="O84" s="16">
        <f xml:space="preserve"> Index!O$40</f>
        <v>1.179666958808063</v>
      </c>
      <c r="P84" s="16">
        <f xml:space="preserve"> Index!P$40</f>
        <v>1.2244943032427695</v>
      </c>
      <c r="Q84" s="16">
        <f xml:space="preserve"> Index!Q$40</f>
        <v>1.2244943032427695</v>
      </c>
      <c r="R84" s="16">
        <f xml:space="preserve"> Index!R$40</f>
        <v>1.2244943032427695</v>
      </c>
      <c r="S84" s="16">
        <f xml:space="preserve"> Index!S$40</f>
        <v>1.2244943032427695</v>
      </c>
      <c r="T84" s="16">
        <f xml:space="preserve"> Index!T$40</f>
        <v>1.2244943032427695</v>
      </c>
    </row>
    <row r="85" spans="1:20" hidden="1" outlineLevel="1" x14ac:dyDescent="0.25">
      <c r="E85" s="39" t="s">
        <v>339</v>
      </c>
      <c r="G85" s="39" t="s">
        <v>707</v>
      </c>
      <c r="H85" s="5">
        <f xml:space="preserve"> SUM( J85:T85 )</f>
        <v>0</v>
      </c>
      <c r="J85" s="5">
        <f t="shared" ref="J85:T85" si="17" xml:space="preserve"> J83 * J84</f>
        <v>0</v>
      </c>
      <c r="K85" s="5">
        <f t="shared" si="17"/>
        <v>0</v>
      </c>
      <c r="L85" s="5">
        <f t="shared" si="17"/>
        <v>0</v>
      </c>
      <c r="M85" s="5">
        <f t="shared" si="17"/>
        <v>0</v>
      </c>
      <c r="N85" s="5">
        <f t="shared" si="17"/>
        <v>0</v>
      </c>
      <c r="O85" s="5">
        <f t="shared" si="17"/>
        <v>0</v>
      </c>
      <c r="P85" s="5">
        <f t="shared" si="17"/>
        <v>0</v>
      </c>
      <c r="Q85" s="5">
        <f t="shared" si="17"/>
        <v>0</v>
      </c>
      <c r="R85" s="5">
        <f t="shared" si="17"/>
        <v>0</v>
      </c>
      <c r="S85" s="5">
        <f t="shared" si="17"/>
        <v>0</v>
      </c>
      <c r="T85" s="5">
        <f t="shared" si="17"/>
        <v>0</v>
      </c>
    </row>
    <row r="86" spans="1:20" hidden="1" outlineLevel="1" x14ac:dyDescent="0.25"/>
    <row r="87" spans="1:20" hidden="1" outlineLevel="1" x14ac:dyDescent="0.25"/>
    <row r="88" spans="1:20" hidden="1" outlineLevel="1" x14ac:dyDescent="0.25">
      <c r="B88" s="32" t="s">
        <v>107</v>
      </c>
    </row>
    <row r="89" spans="1:20" hidden="1" outlineLevel="1" x14ac:dyDescent="0.25">
      <c r="E89" s="39" t="str">
        <f t="shared" ref="E89:T89" si="18" xml:space="preserve"> E$85</f>
        <v>Cost change process revenue adjustment nominal prices - bioresources (sludge)</v>
      </c>
      <c r="F89" s="5">
        <f t="shared" si="18"/>
        <v>0</v>
      </c>
      <c r="G89" s="5" t="str">
        <f t="shared" si="18"/>
        <v>£m (nominal)</v>
      </c>
      <c r="H89" s="5">
        <f t="shared" si="18"/>
        <v>0</v>
      </c>
      <c r="I89" s="5">
        <f t="shared" si="18"/>
        <v>0</v>
      </c>
      <c r="J89" s="5">
        <f t="shared" si="18"/>
        <v>0</v>
      </c>
      <c r="K89" s="5">
        <f t="shared" si="18"/>
        <v>0</v>
      </c>
      <c r="L89" s="5">
        <f t="shared" si="18"/>
        <v>0</v>
      </c>
      <c r="M89" s="5">
        <f t="shared" si="18"/>
        <v>0</v>
      </c>
      <c r="N89" s="5">
        <f t="shared" si="18"/>
        <v>0</v>
      </c>
      <c r="O89" s="5">
        <f t="shared" si="18"/>
        <v>0</v>
      </c>
      <c r="P89" s="5">
        <f t="shared" si="18"/>
        <v>0</v>
      </c>
      <c r="Q89" s="5">
        <f t="shared" si="18"/>
        <v>0</v>
      </c>
      <c r="R89" s="5">
        <f t="shared" si="18"/>
        <v>0</v>
      </c>
      <c r="S89" s="5">
        <f t="shared" si="18"/>
        <v>0</v>
      </c>
      <c r="T89" s="5">
        <f t="shared" si="18"/>
        <v>0</v>
      </c>
    </row>
    <row r="90" spans="1:20" hidden="1" outlineLevel="1" x14ac:dyDescent="0.25">
      <c r="A90" s="14"/>
      <c r="B90" s="14"/>
      <c r="C90" s="21"/>
      <c r="D90" s="22"/>
      <c r="E90" s="17" t="str">
        <f xml:space="preserve"> 'Tax adjustment'!E$10</f>
        <v>Tax on Tax geometric uplift</v>
      </c>
      <c r="F90" s="13">
        <f xml:space="preserve"> 'Tax adjustment'!F$10</f>
        <v>0</v>
      </c>
      <c r="G90" s="13" t="str">
        <f xml:space="preserve"> 'Tax adjustment'!G$10</f>
        <v>%</v>
      </c>
      <c r="H90" s="13">
        <f xml:space="preserve"> 'Tax adjustment'!H$10</f>
        <v>0</v>
      </c>
      <c r="I90" s="13">
        <f xml:space="preserve"> 'Tax adjustment'!I$10</f>
        <v>0</v>
      </c>
      <c r="J90" s="13">
        <f xml:space="preserve"> 'Tax adjustment'!J$10</f>
        <v>0</v>
      </c>
      <c r="K90" s="13">
        <f xml:space="preserve"> 'Tax adjustment'!K$10</f>
        <v>0</v>
      </c>
      <c r="L90" s="13">
        <f xml:space="preserve"> 'Tax adjustment'!L$10</f>
        <v>0</v>
      </c>
      <c r="M90" s="13">
        <f xml:space="preserve"> 'Tax adjustment'!M$10</f>
        <v>0</v>
      </c>
      <c r="N90" s="13">
        <f xml:space="preserve"> 'Tax adjustment'!N$10</f>
        <v>0</v>
      </c>
      <c r="O90" s="13">
        <f xml:space="preserve"> 'Tax adjustment'!O$10</f>
        <v>0</v>
      </c>
      <c r="P90" s="13">
        <f xml:space="preserve"> 'Tax adjustment'!P$10</f>
        <v>0</v>
      </c>
      <c r="Q90" s="13">
        <f xml:space="preserve"> 'Tax adjustment'!Q$10</f>
        <v>0</v>
      </c>
      <c r="R90" s="13">
        <f xml:space="preserve"> 'Tax adjustment'!R$10</f>
        <v>0</v>
      </c>
      <c r="S90" s="13">
        <f xml:space="preserve"> 'Tax adjustment'!S$10</f>
        <v>0</v>
      </c>
      <c r="T90" s="13">
        <f xml:space="preserve"> 'Tax adjustment'!T$10</f>
        <v>0</v>
      </c>
    </row>
    <row r="91" spans="1:20" hidden="1" outlineLevel="1" x14ac:dyDescent="0.25">
      <c r="E91" s="39" t="s">
        <v>107</v>
      </c>
      <c r="G91" s="39" t="s">
        <v>707</v>
      </c>
      <c r="H91" s="5">
        <f xml:space="preserve"> SUM( J91:T91 )</f>
        <v>0</v>
      </c>
      <c r="J91" s="5">
        <f t="shared" ref="J91:T91" si="19" xml:space="preserve"> J89 * J90</f>
        <v>0</v>
      </c>
      <c r="K91" s="5">
        <f t="shared" si="19"/>
        <v>0</v>
      </c>
      <c r="L91" s="5">
        <f t="shared" si="19"/>
        <v>0</v>
      </c>
      <c r="M91" s="5">
        <f t="shared" si="19"/>
        <v>0</v>
      </c>
      <c r="N91" s="5">
        <f t="shared" si="19"/>
        <v>0</v>
      </c>
      <c r="O91" s="5">
        <f t="shared" si="19"/>
        <v>0</v>
      </c>
      <c r="P91" s="5">
        <f t="shared" si="19"/>
        <v>0</v>
      </c>
      <c r="Q91" s="5">
        <f t="shared" si="19"/>
        <v>0</v>
      </c>
      <c r="R91" s="5">
        <f t="shared" si="19"/>
        <v>0</v>
      </c>
      <c r="S91" s="5">
        <f t="shared" si="19"/>
        <v>0</v>
      </c>
      <c r="T91" s="5">
        <f t="shared" si="19"/>
        <v>0</v>
      </c>
    </row>
    <row r="92" spans="1:20" hidden="1" outlineLevel="1" x14ac:dyDescent="0.25"/>
    <row r="93" spans="1:20" hidden="1" outlineLevel="1" x14ac:dyDescent="0.25"/>
    <row r="94" spans="1:20" hidden="1" outlineLevel="1" x14ac:dyDescent="0.25">
      <c r="B94" s="32" t="s">
        <v>256</v>
      </c>
    </row>
    <row r="95" spans="1:20" hidden="1" outlineLevel="1" x14ac:dyDescent="0.25">
      <c r="E95" s="39" t="str">
        <f t="shared" ref="E95:T95" si="20" xml:space="preserve"> E$91</f>
        <v>Tax on nominal cost change process revenue adjustment - bioresources (sludge)</v>
      </c>
      <c r="F95" s="5">
        <f t="shared" si="20"/>
        <v>0</v>
      </c>
      <c r="G95" s="5" t="str">
        <f t="shared" si="20"/>
        <v>£m (nominal)</v>
      </c>
      <c r="H95" s="5">
        <f t="shared" si="20"/>
        <v>0</v>
      </c>
      <c r="I95" s="5">
        <f t="shared" si="20"/>
        <v>0</v>
      </c>
      <c r="J95" s="5">
        <f t="shared" si="20"/>
        <v>0</v>
      </c>
      <c r="K95" s="5">
        <f t="shared" si="20"/>
        <v>0</v>
      </c>
      <c r="L95" s="5">
        <f t="shared" si="20"/>
        <v>0</v>
      </c>
      <c r="M95" s="5">
        <f t="shared" si="20"/>
        <v>0</v>
      </c>
      <c r="N95" s="5">
        <f t="shared" si="20"/>
        <v>0</v>
      </c>
      <c r="O95" s="5">
        <f t="shared" si="20"/>
        <v>0</v>
      </c>
      <c r="P95" s="5">
        <f t="shared" si="20"/>
        <v>0</v>
      </c>
      <c r="Q95" s="5">
        <f t="shared" si="20"/>
        <v>0</v>
      </c>
      <c r="R95" s="5">
        <f t="shared" si="20"/>
        <v>0</v>
      </c>
      <c r="S95" s="5">
        <f t="shared" si="20"/>
        <v>0</v>
      </c>
      <c r="T95" s="5">
        <f t="shared" si="20"/>
        <v>0</v>
      </c>
    </row>
    <row r="96" spans="1:20" hidden="1" outlineLevel="1" x14ac:dyDescent="0.25">
      <c r="E96" s="39" t="str">
        <f t="shared" ref="E96:T96" si="21" xml:space="preserve"> E$85</f>
        <v>Cost change process revenue adjustment nominal prices - bioresources (sludge)</v>
      </c>
      <c r="F96" s="5">
        <f t="shared" si="21"/>
        <v>0</v>
      </c>
      <c r="G96" s="5" t="str">
        <f t="shared" si="21"/>
        <v>£m (nominal)</v>
      </c>
      <c r="H96" s="5">
        <f t="shared" si="21"/>
        <v>0</v>
      </c>
      <c r="I96" s="5">
        <f t="shared" si="21"/>
        <v>0</v>
      </c>
      <c r="J96" s="5">
        <f t="shared" si="21"/>
        <v>0</v>
      </c>
      <c r="K96" s="5">
        <f t="shared" si="21"/>
        <v>0</v>
      </c>
      <c r="L96" s="5">
        <f t="shared" si="21"/>
        <v>0</v>
      </c>
      <c r="M96" s="5">
        <f t="shared" si="21"/>
        <v>0</v>
      </c>
      <c r="N96" s="5">
        <f t="shared" si="21"/>
        <v>0</v>
      </c>
      <c r="O96" s="5">
        <f t="shared" si="21"/>
        <v>0</v>
      </c>
      <c r="P96" s="5">
        <f t="shared" si="21"/>
        <v>0</v>
      </c>
      <c r="Q96" s="5">
        <f t="shared" si="21"/>
        <v>0</v>
      </c>
      <c r="R96" s="5">
        <f t="shared" si="21"/>
        <v>0</v>
      </c>
      <c r="S96" s="5">
        <f t="shared" si="21"/>
        <v>0</v>
      </c>
      <c r="T96" s="5">
        <f t="shared" si="21"/>
        <v>0</v>
      </c>
    </row>
    <row r="97" spans="1:20" hidden="1" outlineLevel="1" x14ac:dyDescent="0.25">
      <c r="E97" s="39" t="s">
        <v>256</v>
      </c>
      <c r="G97" s="39" t="s">
        <v>707</v>
      </c>
      <c r="H97" s="5">
        <f xml:space="preserve"> SUM( J97:T97 )</f>
        <v>0</v>
      </c>
      <c r="J97" s="5">
        <f t="shared" ref="J97:T97" si="22" xml:space="preserve"> J95 + J96</f>
        <v>0</v>
      </c>
      <c r="K97" s="5">
        <f t="shared" si="22"/>
        <v>0</v>
      </c>
      <c r="L97" s="5">
        <f t="shared" si="22"/>
        <v>0</v>
      </c>
      <c r="M97" s="5">
        <f t="shared" si="22"/>
        <v>0</v>
      </c>
      <c r="N97" s="5">
        <f t="shared" si="22"/>
        <v>0</v>
      </c>
      <c r="O97" s="5">
        <f t="shared" si="22"/>
        <v>0</v>
      </c>
      <c r="P97" s="5">
        <f t="shared" si="22"/>
        <v>0</v>
      </c>
      <c r="Q97" s="5">
        <f t="shared" si="22"/>
        <v>0</v>
      </c>
      <c r="R97" s="5">
        <f t="shared" si="22"/>
        <v>0</v>
      </c>
      <c r="S97" s="5">
        <f t="shared" si="22"/>
        <v>0</v>
      </c>
      <c r="T97" s="5">
        <f t="shared" si="22"/>
        <v>0</v>
      </c>
    </row>
    <row r="98" spans="1:20" hidden="1" outlineLevel="1" x14ac:dyDescent="0.25"/>
    <row r="99" spans="1:20" hidden="1" outlineLevel="1" x14ac:dyDescent="0.25"/>
    <row r="100" spans="1:20" hidden="1" outlineLevel="1" x14ac:dyDescent="0.25">
      <c r="B100" s="32" t="s">
        <v>257</v>
      </c>
    </row>
    <row r="101" spans="1:20" hidden="1" outlineLevel="1" x14ac:dyDescent="0.25">
      <c r="A101" s="14"/>
      <c r="B101" s="14"/>
      <c r="C101" s="21"/>
      <c r="D101" s="22"/>
      <c r="E101" s="17" t="str">
        <f xml:space="preserve"> Index!E$40</f>
        <v>November CPIH cumulative inflation factor</v>
      </c>
      <c r="F101" s="16">
        <f xml:space="preserve"> Index!F$40</f>
        <v>0</v>
      </c>
      <c r="G101" s="16" t="str">
        <f xml:space="preserve"> Index!G$40</f>
        <v>factor</v>
      </c>
      <c r="H101" s="16">
        <f xml:space="preserve"> Index!H$40</f>
        <v>0</v>
      </c>
      <c r="I101" s="16">
        <f xml:space="preserve"> Index!I$40</f>
        <v>0</v>
      </c>
      <c r="J101" s="16">
        <f xml:space="preserve"> Index!J$40</f>
        <v>0</v>
      </c>
      <c r="K101" s="16">
        <f xml:space="preserve"> Index!K$40</f>
        <v>0</v>
      </c>
      <c r="L101" s="16">
        <f xml:space="preserve"> Index!L$40</f>
        <v>1</v>
      </c>
      <c r="M101" s="16">
        <f xml:space="preserve"> Index!M$40</f>
        <v>1.0937773882559159</v>
      </c>
      <c r="N101" s="16">
        <f xml:space="preserve"> Index!N$40</f>
        <v>1.1393514460999123</v>
      </c>
      <c r="O101" s="16">
        <f xml:space="preserve"> Index!O$40</f>
        <v>1.179666958808063</v>
      </c>
      <c r="P101" s="16">
        <f xml:space="preserve"> Index!P$40</f>
        <v>1.2244943032427695</v>
      </c>
      <c r="Q101" s="16">
        <f xml:space="preserve"> Index!Q$40</f>
        <v>1.2244943032427695</v>
      </c>
      <c r="R101" s="16">
        <f xml:space="preserve"> Index!R$40</f>
        <v>1.2244943032427695</v>
      </c>
      <c r="S101" s="16">
        <f xml:space="preserve"> Index!S$40</f>
        <v>1.2244943032427695</v>
      </c>
      <c r="T101" s="16">
        <f xml:space="preserve"> Index!T$40</f>
        <v>1.2244943032427695</v>
      </c>
    </row>
    <row r="102" spans="1:20" hidden="1" outlineLevel="1" x14ac:dyDescent="0.25">
      <c r="E102" s="39" t="str">
        <f t="shared" ref="E102:T102" si="23" xml:space="preserve"> E$97</f>
        <v>Total value of cost change process - bioresources (sludge)</v>
      </c>
      <c r="F102" s="5">
        <f t="shared" si="23"/>
        <v>0</v>
      </c>
      <c r="G102" s="5" t="str">
        <f t="shared" si="23"/>
        <v>£m (nominal)</v>
      </c>
      <c r="H102" s="5">
        <f t="shared" si="23"/>
        <v>0</v>
      </c>
      <c r="I102" s="5">
        <f t="shared" si="23"/>
        <v>0</v>
      </c>
      <c r="J102" s="5">
        <f t="shared" si="23"/>
        <v>0</v>
      </c>
      <c r="K102" s="5">
        <f t="shared" si="23"/>
        <v>0</v>
      </c>
      <c r="L102" s="5">
        <f t="shared" si="23"/>
        <v>0</v>
      </c>
      <c r="M102" s="5">
        <f t="shared" si="23"/>
        <v>0</v>
      </c>
      <c r="N102" s="5">
        <f t="shared" si="23"/>
        <v>0</v>
      </c>
      <c r="O102" s="5">
        <f t="shared" si="23"/>
        <v>0</v>
      </c>
      <c r="P102" s="5">
        <f t="shared" si="23"/>
        <v>0</v>
      </c>
      <c r="Q102" s="5">
        <f t="shared" si="23"/>
        <v>0</v>
      </c>
      <c r="R102" s="5">
        <f t="shared" si="23"/>
        <v>0</v>
      </c>
      <c r="S102" s="5">
        <f t="shared" si="23"/>
        <v>0</v>
      </c>
      <c r="T102" s="5">
        <f t="shared" si="23"/>
        <v>0</v>
      </c>
    </row>
    <row r="103" spans="1:20" hidden="1" outlineLevel="1" x14ac:dyDescent="0.25">
      <c r="E103" s="39" t="s">
        <v>257</v>
      </c>
      <c r="G103" s="39" t="s">
        <v>776</v>
      </c>
      <c r="H103" s="5">
        <f xml:space="preserve"> SUM( J103:T103 )</f>
        <v>0</v>
      </c>
      <c r="J103" s="5">
        <f t="shared" ref="J103:T103" si="24" xml:space="preserve"> IF( J101 = 0, 0, J102 / J101 )</f>
        <v>0</v>
      </c>
      <c r="K103" s="5">
        <f t="shared" si="24"/>
        <v>0</v>
      </c>
      <c r="L103" s="5">
        <f t="shared" si="24"/>
        <v>0</v>
      </c>
      <c r="M103" s="5">
        <f t="shared" si="24"/>
        <v>0</v>
      </c>
      <c r="N103" s="5">
        <f t="shared" si="24"/>
        <v>0</v>
      </c>
      <c r="O103" s="5">
        <f t="shared" si="24"/>
        <v>0</v>
      </c>
      <c r="P103" s="5">
        <f t="shared" si="24"/>
        <v>0</v>
      </c>
      <c r="Q103" s="5">
        <f t="shared" si="24"/>
        <v>0</v>
      </c>
      <c r="R103" s="5">
        <f t="shared" si="24"/>
        <v>0</v>
      </c>
      <c r="S103" s="5">
        <f t="shared" si="24"/>
        <v>0</v>
      </c>
      <c r="T103" s="5">
        <f t="shared" si="24"/>
        <v>0</v>
      </c>
    </row>
    <row r="104" spans="1:20" hidden="1" outlineLevel="1" x14ac:dyDescent="0.25"/>
    <row r="105" spans="1:20" hidden="1" outlineLevel="1" x14ac:dyDescent="0.25"/>
    <row r="106" spans="1:20" hidden="1" outlineLevel="1" x14ac:dyDescent="0.25">
      <c r="B106" s="32" t="s">
        <v>108</v>
      </c>
    </row>
    <row r="107" spans="1:20" hidden="1" outlineLevel="1" x14ac:dyDescent="0.25">
      <c r="A107" s="14"/>
      <c r="B107" s="14"/>
      <c r="C107" s="21"/>
      <c r="D107" s="22"/>
      <c r="E107" s="17" t="str">
        <f xml:space="preserve"> Inputs!E$156</f>
        <v>Unadjusted revenue (URt in last determination) - bioresources (sludge)</v>
      </c>
      <c r="F107" s="10">
        <f xml:space="preserve"> Inputs!F$156</f>
        <v>0</v>
      </c>
      <c r="G107" s="10" t="str">
        <f xml:space="preserve"> Inputs!G$156</f>
        <v>£m (2022-23 FYA CPIH prices)</v>
      </c>
      <c r="H107" s="10">
        <f xml:space="preserve"> Inputs!H$156</f>
        <v>0</v>
      </c>
      <c r="I107" s="10">
        <f xml:space="preserve"> Inputs!I$156</f>
        <v>0</v>
      </c>
      <c r="J107" s="10">
        <f xml:space="preserve"> Inputs!J$156</f>
        <v>0</v>
      </c>
      <c r="K107" s="10">
        <f xml:space="preserve"> Inputs!K$156</f>
        <v>0</v>
      </c>
      <c r="L107" s="10">
        <f xml:space="preserve"> Inputs!L$156</f>
        <v>0</v>
      </c>
      <c r="M107" s="10">
        <f xml:space="preserve"> Inputs!M$156</f>
        <v>0</v>
      </c>
      <c r="N107" s="10">
        <f xml:space="preserve"> Inputs!N$156</f>
        <v>0</v>
      </c>
      <c r="O107" s="10">
        <f xml:space="preserve"> Inputs!O$156</f>
        <v>0</v>
      </c>
      <c r="P107" s="10">
        <f xml:space="preserve"> Inputs!P$156</f>
        <v>0</v>
      </c>
      <c r="Q107" s="10">
        <f xml:space="preserve"> Inputs!Q$156</f>
        <v>0</v>
      </c>
      <c r="R107" s="10">
        <f xml:space="preserve"> Inputs!R$156</f>
        <v>0</v>
      </c>
      <c r="S107" s="10">
        <f xml:space="preserve"> Inputs!S$156</f>
        <v>0</v>
      </c>
      <c r="T107" s="10">
        <f xml:space="preserve"> Inputs!T$156</f>
        <v>0</v>
      </c>
    </row>
    <row r="108" spans="1:20" hidden="1" outlineLevel="1" x14ac:dyDescent="0.25">
      <c r="E108" s="39" t="str">
        <f t="shared" ref="E108:T108" si="25" xml:space="preserve"> E$65</f>
        <v>Total ODI value including tax in £m (2022-23 FYA CPIH prices) - bioresources (sludge)</v>
      </c>
      <c r="F108" s="5">
        <f t="shared" si="25"/>
        <v>0</v>
      </c>
      <c r="G108" s="5" t="str">
        <f t="shared" si="25"/>
        <v>£m (2022-23 FYA CPIH prices)</v>
      </c>
      <c r="H108" s="5">
        <f t="shared" si="25"/>
        <v>0</v>
      </c>
      <c r="I108" s="5">
        <f t="shared" si="25"/>
        <v>0</v>
      </c>
      <c r="J108" s="5">
        <f t="shared" si="25"/>
        <v>0</v>
      </c>
      <c r="K108" s="5">
        <f t="shared" si="25"/>
        <v>0</v>
      </c>
      <c r="L108" s="5">
        <f t="shared" si="25"/>
        <v>0</v>
      </c>
      <c r="M108" s="5">
        <f t="shared" si="25"/>
        <v>0</v>
      </c>
      <c r="N108" s="5">
        <f t="shared" si="25"/>
        <v>0</v>
      </c>
      <c r="O108" s="5">
        <f t="shared" si="25"/>
        <v>0</v>
      </c>
      <c r="P108" s="5">
        <f t="shared" si="25"/>
        <v>0</v>
      </c>
      <c r="Q108" s="5">
        <f t="shared" si="25"/>
        <v>0</v>
      </c>
      <c r="R108" s="5">
        <f t="shared" si="25"/>
        <v>0</v>
      </c>
      <c r="S108" s="5">
        <f t="shared" si="25"/>
        <v>0</v>
      </c>
      <c r="T108" s="5">
        <f t="shared" si="25"/>
        <v>0</v>
      </c>
    </row>
    <row r="109" spans="1:20" hidden="1" outlineLevel="1" x14ac:dyDescent="0.25">
      <c r="E109" s="39" t="str">
        <f t="shared" ref="E109:T109" si="26" xml:space="preserve"> E$103</f>
        <v>Total cost change process adjustment + tax in £m (2022-23 FYA CPIH prices) - bioresources (sludge)</v>
      </c>
      <c r="F109" s="5">
        <f t="shared" si="26"/>
        <v>0</v>
      </c>
      <c r="G109" s="5" t="str">
        <f t="shared" si="26"/>
        <v>£m (2022-23 FYA CPIH prices)</v>
      </c>
      <c r="H109" s="5">
        <f t="shared" si="26"/>
        <v>0</v>
      </c>
      <c r="I109" s="5">
        <f t="shared" si="26"/>
        <v>0</v>
      </c>
      <c r="J109" s="5">
        <f t="shared" si="26"/>
        <v>0</v>
      </c>
      <c r="K109" s="5">
        <f t="shared" si="26"/>
        <v>0</v>
      </c>
      <c r="L109" s="5">
        <f t="shared" si="26"/>
        <v>0</v>
      </c>
      <c r="M109" s="5">
        <f t="shared" si="26"/>
        <v>0</v>
      </c>
      <c r="N109" s="5">
        <f t="shared" si="26"/>
        <v>0</v>
      </c>
      <c r="O109" s="5">
        <f t="shared" si="26"/>
        <v>0</v>
      </c>
      <c r="P109" s="5">
        <f t="shared" si="26"/>
        <v>0</v>
      </c>
      <c r="Q109" s="5">
        <f t="shared" si="26"/>
        <v>0</v>
      </c>
      <c r="R109" s="5">
        <f t="shared" si="26"/>
        <v>0</v>
      </c>
      <c r="S109" s="5">
        <f t="shared" si="26"/>
        <v>0</v>
      </c>
      <c r="T109" s="5">
        <f t="shared" si="26"/>
        <v>0</v>
      </c>
    </row>
    <row r="110" spans="1:20" hidden="1" outlineLevel="1" x14ac:dyDescent="0.25">
      <c r="A110" s="31"/>
      <c r="B110" s="31"/>
      <c r="C110" s="52"/>
      <c r="D110" s="53"/>
      <c r="E110" s="20" t="s">
        <v>108</v>
      </c>
      <c r="F110" s="20"/>
      <c r="G110" s="20" t="s">
        <v>776</v>
      </c>
      <c r="H110" s="15">
        <f xml:space="preserve"> SUM( J110:T110 )</f>
        <v>0</v>
      </c>
      <c r="I110" s="20"/>
      <c r="J110" s="15">
        <f t="shared" ref="J110:T110" si="27" xml:space="preserve"> J107 + J108 + J109</f>
        <v>0</v>
      </c>
      <c r="K110" s="15">
        <f t="shared" si="27"/>
        <v>0</v>
      </c>
      <c r="L110" s="15">
        <f t="shared" si="27"/>
        <v>0</v>
      </c>
      <c r="M110" s="15">
        <f t="shared" si="27"/>
        <v>0</v>
      </c>
      <c r="N110" s="15">
        <f t="shared" si="27"/>
        <v>0</v>
      </c>
      <c r="O110" s="15">
        <f t="shared" si="27"/>
        <v>0</v>
      </c>
      <c r="P110" s="15">
        <f t="shared" si="27"/>
        <v>0</v>
      </c>
      <c r="Q110" s="15">
        <f xml:space="preserve"> Q107 + Q108 + Q109</f>
        <v>0</v>
      </c>
      <c r="R110" s="15">
        <f t="shared" si="27"/>
        <v>0</v>
      </c>
      <c r="S110" s="15">
        <f t="shared" si="27"/>
        <v>0</v>
      </c>
      <c r="T110" s="15">
        <f t="shared" si="27"/>
        <v>0</v>
      </c>
    </row>
    <row r="111" spans="1:20" hidden="1" outlineLevel="1" x14ac:dyDescent="0.25"/>
    <row r="114" spans="1:1" x14ac:dyDescent="0.25">
      <c r="A114" s="32" t="s">
        <v>851</v>
      </c>
    </row>
  </sheetData>
  <conditionalFormatting sqref="F2">
    <cfRule type="cellIs" dxfId="34" priority="1" stopIfTrue="1" operator="notEqual">
      <formula>0</formula>
    </cfRule>
    <cfRule type="cellIs" dxfId="33" priority="2" stopIfTrue="1" operator="equal">
      <formula>""</formula>
    </cfRule>
  </conditionalFormatting>
  <conditionalFormatting sqref="J3:ZZ3">
    <cfRule type="cellIs" dxfId="32" priority="3" operator="equal">
      <formula>"PPA ext."</formula>
    </cfRule>
    <cfRule type="cellIs" dxfId="31" priority="4" operator="equal">
      <formula>"Delay"</formula>
    </cfRule>
    <cfRule type="cellIs" dxfId="30" priority="5" operator="equal">
      <formula>"Fin Close"</formula>
    </cfRule>
    <cfRule type="cellIs" dxfId="29" priority="6" stopIfTrue="1" operator="equal">
      <formula>"Construction"</formula>
    </cfRule>
    <cfRule type="cellIs" dxfId="28" priority="7" stopIfTrue="1" operator="equal">
      <formula>"Operations"</formula>
    </cfRule>
  </conditionalFormatting>
  <pageMargins left="0.70866141732283472" right="0.70866141732283472" top="0.74803149606299213" bottom="0.74803149606299213" header="0.31496062992125984" footer="0.31496062992125984"/>
  <pageSetup paperSize="8" scale="10" orientation="landscape"/>
  <headerFooter>
    <oddHeader>&amp;L&amp;F&amp;CSheet: &amp;A&amp;ROFFICIAL</oddHeader>
    <oddFooter>&amp;LPrinted on &amp;D at &amp;T&amp;CPage &amp;P of &amp;N&amp;ROfwat</oddFooter>
  </headerFooter>
  <colBreaks count="10" manualBreakCount="10">
    <brk id="20" max="1048575" man="1"/>
    <brk id="31" max="1048575" man="1"/>
    <brk id="42" max="1048575" man="1"/>
    <brk id="53" max="1048575" man="1"/>
    <brk id="64" max="1048575" man="1"/>
    <brk id="75" max="1048575" man="1"/>
    <brk id="86" max="1048575" man="1"/>
    <brk id="97" max="1048575" man="1"/>
    <brk id="108" max="1048575" man="1"/>
    <brk id="119" max="1048575" man="1"/>
  </colBreaks>
  <customProperties>
    <customPr name="MMSheetType" r:id="rId1"/>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CCCCCE"/>
    <outlinePr summaryBelow="0" summaryRight="0"/>
    <pageSetUpPr fitToPage="1"/>
  </sheetPr>
  <dimension ref="A1:ZZ76"/>
  <sheetViews>
    <sheetView showGridLines="0" zoomScale="80" workbookViewId="0">
      <pane xSplit="9" ySplit="5" topLeftCell="J6" activePane="bottomRight" state="frozen"/>
      <selection activeCell="J6" sqref="J6"/>
      <selection pane="topRight" activeCell="J6" sqref="J6"/>
      <selection pane="bottomLeft" activeCell="J6" sqref="J6"/>
      <selection pane="bottomRight" activeCell="B1" sqref="B1"/>
    </sheetView>
  </sheetViews>
  <sheetFormatPr defaultColWidth="0" defaultRowHeight="13.15" outlineLevelRow="1" x14ac:dyDescent="0.25"/>
  <cols>
    <col min="1" max="2" width="1.453125" style="32" customWidth="1"/>
    <col min="3" max="3" width="1.453125" style="90" customWidth="1"/>
    <col min="4" max="4" width="1.453125" style="94" customWidth="1"/>
    <col min="5" max="5" width="106.6328125" style="39" bestFit="1" customWidth="1"/>
    <col min="6" max="6" width="14.81640625" style="39" customWidth="1"/>
    <col min="7" max="7" width="31.08984375" style="39" bestFit="1" customWidth="1"/>
    <col min="8" max="8" width="15.08984375" style="39" customWidth="1"/>
    <col min="9" max="9" width="3.453125" style="39" customWidth="1"/>
    <col min="10" max="20" width="14.81640625" style="39" customWidth="1"/>
    <col min="21" max="702" width="15.08984375" style="39" customWidth="1"/>
    <col min="703" max="703" width="15.08984375" style="39" hidden="1" customWidth="1"/>
    <col min="704" max="16384" width="15.08984375" style="39" hidden="1"/>
  </cols>
  <sheetData>
    <row r="1" spans="1:702" s="70" customFormat="1" ht="30.75" x14ac:dyDescent="0.25">
      <c r="A1" s="27" t="str">
        <f ca="1" xml:space="preserve"> RIGHT(CELL("filename", A1), LEN(CELL("filename", A1)) - SEARCH("]", CELL("filename", A1)))</f>
        <v>Residential retail</v>
      </c>
      <c r="B1" s="27"/>
    </row>
    <row r="2" spans="1:702" s="81" customFormat="1" x14ac:dyDescent="0.25">
      <c r="A2" s="57"/>
      <c r="B2" s="57"/>
      <c r="C2" s="92"/>
      <c r="D2" s="93"/>
      <c r="E2" s="29" t="s">
        <v>939</v>
      </c>
      <c r="F2" s="86">
        <f>Inputs!$F$2</f>
        <v>0</v>
      </c>
      <c r="G2" s="89" t="s">
        <v>468</v>
      </c>
      <c r="H2" s="29"/>
      <c r="I2" s="29"/>
      <c r="J2" s="3">
        <f xml:space="preserve"> Time!J$150</f>
        <v>44286</v>
      </c>
      <c r="K2" s="3">
        <f xml:space="preserve"> Time!K$150</f>
        <v>44651</v>
      </c>
      <c r="L2" s="3">
        <f xml:space="preserve"> Time!L$150</f>
        <v>45016</v>
      </c>
      <c r="M2" s="3">
        <f xml:space="preserve"> Time!M$150</f>
        <v>45382</v>
      </c>
      <c r="N2" s="3">
        <f xml:space="preserve"> Time!N$150</f>
        <v>45747</v>
      </c>
      <c r="O2" s="3">
        <f xml:space="preserve"> Time!O$150</f>
        <v>46112</v>
      </c>
      <c r="P2" s="3">
        <f xml:space="preserve"> Time!P$150</f>
        <v>46477</v>
      </c>
      <c r="Q2" s="3">
        <f xml:space="preserve"> Time!Q$150</f>
        <v>46843</v>
      </c>
      <c r="R2" s="3">
        <f xml:space="preserve"> Time!R$150</f>
        <v>47208</v>
      </c>
      <c r="S2" s="3">
        <f xml:space="preserve"> Time!S$150</f>
        <v>47573</v>
      </c>
      <c r="T2" s="3">
        <f xml:space="preserve"> Time!T$150</f>
        <v>47938</v>
      </c>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row>
    <row r="3" spans="1:702" s="4" customFormat="1" x14ac:dyDescent="0.25">
      <c r="A3" s="57"/>
      <c r="B3" s="57"/>
      <c r="C3" s="92"/>
      <c r="D3" s="93"/>
      <c r="E3" s="39" t="s">
        <v>694</v>
      </c>
      <c r="H3" s="29"/>
      <c r="I3" s="29"/>
      <c r="J3" s="1" t="str">
        <f xml:space="preserve"> Time!J$155</f>
        <v/>
      </c>
      <c r="K3" s="1" t="str">
        <f xml:space="preserve"> Time!K$155</f>
        <v/>
      </c>
      <c r="L3" s="1" t="str">
        <f xml:space="preserve"> Time!L$155</f>
        <v/>
      </c>
      <c r="M3" s="1" t="str">
        <f xml:space="preserve"> Time!M$155</f>
        <v/>
      </c>
      <c r="N3" s="1" t="str">
        <f xml:space="preserve"> Time!N$155</f>
        <v/>
      </c>
      <c r="O3" s="1" t="str">
        <f xml:space="preserve"> Time!O$155</f>
        <v>PR24</v>
      </c>
      <c r="P3" s="1" t="str">
        <f xml:space="preserve"> Time!P$155</f>
        <v>PR24</v>
      </c>
      <c r="Q3" s="1" t="str">
        <f xml:space="preserve"> Time!Q$155</f>
        <v>PR24</v>
      </c>
      <c r="R3" s="1" t="str">
        <f xml:space="preserve"> Time!R$155</f>
        <v>PR24</v>
      </c>
      <c r="S3" s="1" t="str">
        <f xml:space="preserve"> Time!S$155</f>
        <v>PR24</v>
      </c>
      <c r="T3" s="1" t="str">
        <f xml:space="preserve"> Time!T$155</f>
        <v/>
      </c>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c r="PU3" s="1"/>
      <c r="PV3" s="1"/>
      <c r="PW3" s="1"/>
      <c r="PX3" s="1"/>
      <c r="PY3" s="1"/>
      <c r="PZ3" s="1"/>
      <c r="QA3" s="1"/>
      <c r="QB3" s="1"/>
      <c r="QC3" s="1"/>
      <c r="QD3" s="1"/>
      <c r="QE3" s="1"/>
      <c r="QF3" s="1"/>
      <c r="QG3" s="1"/>
      <c r="QH3" s="1"/>
      <c r="QI3" s="1"/>
      <c r="QJ3" s="1"/>
      <c r="QK3" s="1"/>
      <c r="QL3" s="1"/>
      <c r="QM3" s="1"/>
      <c r="QN3" s="1"/>
      <c r="QO3" s="1"/>
      <c r="QP3" s="1"/>
      <c r="QQ3" s="1"/>
      <c r="QR3" s="1"/>
      <c r="QS3" s="1"/>
      <c r="QT3" s="1"/>
      <c r="QU3" s="1"/>
      <c r="QV3" s="1"/>
      <c r="QW3" s="1"/>
      <c r="QX3" s="1"/>
      <c r="QY3" s="1"/>
      <c r="QZ3" s="1"/>
      <c r="RA3" s="1"/>
      <c r="RB3" s="1"/>
      <c r="RC3" s="1"/>
      <c r="RD3" s="1"/>
      <c r="RE3" s="1"/>
      <c r="RF3" s="1"/>
      <c r="RG3" s="1"/>
      <c r="RH3" s="1"/>
      <c r="RI3" s="1"/>
      <c r="RJ3" s="1"/>
      <c r="RK3" s="1"/>
      <c r="RL3" s="1"/>
      <c r="RM3" s="1"/>
      <c r="RN3" s="1"/>
      <c r="RO3" s="1"/>
      <c r="RP3" s="1"/>
      <c r="RQ3" s="1"/>
      <c r="RR3" s="1"/>
      <c r="RS3" s="1"/>
      <c r="RT3" s="1"/>
      <c r="RU3" s="1"/>
      <c r="RV3" s="1"/>
      <c r="RW3" s="1"/>
      <c r="RX3" s="1"/>
      <c r="RY3" s="1"/>
      <c r="RZ3" s="1"/>
      <c r="SA3" s="1"/>
      <c r="SB3" s="1"/>
      <c r="SC3" s="1"/>
      <c r="SD3" s="1"/>
      <c r="SE3" s="1"/>
      <c r="SF3" s="1"/>
      <c r="SG3" s="1"/>
      <c r="SH3" s="1"/>
      <c r="SI3" s="1"/>
      <c r="SJ3" s="1"/>
      <c r="SK3" s="1"/>
      <c r="SL3" s="1"/>
      <c r="SM3" s="1"/>
      <c r="SN3" s="1"/>
      <c r="SO3" s="1"/>
      <c r="SP3" s="1"/>
      <c r="SQ3" s="1"/>
      <c r="SR3" s="1"/>
      <c r="SS3" s="1"/>
      <c r="ST3" s="1"/>
      <c r="SU3" s="1"/>
      <c r="SV3" s="1"/>
      <c r="SW3" s="1"/>
      <c r="SX3" s="1"/>
      <c r="SY3" s="1"/>
      <c r="SZ3" s="1"/>
      <c r="TA3" s="1"/>
      <c r="TB3" s="1"/>
      <c r="TC3" s="1"/>
      <c r="TD3" s="1"/>
      <c r="TE3" s="1"/>
      <c r="TF3" s="1"/>
      <c r="TG3" s="1"/>
      <c r="TH3" s="1"/>
      <c r="TI3" s="1"/>
      <c r="TJ3" s="1"/>
      <c r="TK3" s="1"/>
      <c r="TL3" s="1"/>
      <c r="TM3" s="1"/>
      <c r="TN3" s="1"/>
      <c r="TO3" s="1"/>
      <c r="TP3" s="1"/>
      <c r="TQ3" s="1"/>
      <c r="TR3" s="1"/>
      <c r="TS3" s="1"/>
      <c r="TT3" s="1"/>
      <c r="TU3" s="1"/>
      <c r="TV3" s="1"/>
      <c r="TW3" s="1"/>
      <c r="TX3" s="1"/>
      <c r="TY3" s="1"/>
      <c r="TZ3" s="1"/>
      <c r="UA3" s="1"/>
      <c r="UB3" s="1"/>
      <c r="UC3" s="1"/>
      <c r="UD3" s="1"/>
      <c r="UE3" s="1"/>
      <c r="UF3" s="1"/>
      <c r="UG3" s="1"/>
      <c r="UH3" s="1"/>
      <c r="UI3" s="1"/>
      <c r="UJ3" s="1"/>
      <c r="UK3" s="1"/>
      <c r="UL3" s="1"/>
      <c r="UM3" s="1"/>
      <c r="UN3" s="1"/>
      <c r="UO3" s="1"/>
      <c r="UP3" s="1"/>
      <c r="UQ3" s="1"/>
      <c r="UR3" s="1"/>
      <c r="US3" s="1"/>
      <c r="UT3" s="1"/>
      <c r="UU3" s="1"/>
      <c r="UV3" s="1"/>
      <c r="UW3" s="1"/>
      <c r="UX3" s="1"/>
      <c r="UY3" s="1"/>
      <c r="UZ3" s="1"/>
      <c r="VA3" s="1"/>
      <c r="VB3" s="1"/>
      <c r="VC3" s="1"/>
      <c r="VD3" s="1"/>
      <c r="VE3" s="1"/>
      <c r="VF3" s="1"/>
      <c r="VG3" s="1"/>
      <c r="VH3" s="1"/>
      <c r="VI3" s="1"/>
      <c r="VJ3" s="1"/>
      <c r="VK3" s="1"/>
      <c r="VL3" s="1"/>
      <c r="VM3" s="1"/>
      <c r="VN3" s="1"/>
      <c r="VO3" s="1"/>
      <c r="VP3" s="1"/>
      <c r="VQ3" s="1"/>
      <c r="VR3" s="1"/>
      <c r="VS3" s="1"/>
      <c r="VT3" s="1"/>
      <c r="VU3" s="1"/>
      <c r="VV3" s="1"/>
      <c r="VW3" s="1"/>
      <c r="VX3" s="1"/>
      <c r="VY3" s="1"/>
      <c r="VZ3" s="1"/>
      <c r="WA3" s="1"/>
      <c r="WB3" s="1"/>
      <c r="WC3" s="1"/>
      <c r="WD3" s="1"/>
      <c r="WE3" s="1"/>
      <c r="WF3" s="1"/>
      <c r="WG3" s="1"/>
      <c r="WH3" s="1"/>
      <c r="WI3" s="1"/>
      <c r="WJ3" s="1"/>
      <c r="WK3" s="1"/>
      <c r="WL3" s="1"/>
      <c r="WM3" s="1"/>
      <c r="WN3" s="1"/>
      <c r="WO3" s="1"/>
      <c r="WP3" s="1"/>
      <c r="WQ3" s="1"/>
      <c r="WR3" s="1"/>
      <c r="WS3" s="1"/>
      <c r="WT3" s="1"/>
      <c r="WU3" s="1"/>
      <c r="WV3" s="1"/>
      <c r="WW3" s="1"/>
      <c r="WX3" s="1"/>
      <c r="WY3" s="1"/>
      <c r="WZ3" s="1"/>
      <c r="XA3" s="1"/>
      <c r="XB3" s="1"/>
      <c r="XC3" s="1"/>
      <c r="XD3" s="1"/>
      <c r="XE3" s="1"/>
      <c r="XF3" s="1"/>
      <c r="XG3" s="1"/>
      <c r="XH3" s="1"/>
      <c r="XI3" s="1"/>
      <c r="XJ3" s="1"/>
      <c r="XK3" s="1"/>
      <c r="XL3" s="1"/>
      <c r="XM3" s="1"/>
      <c r="XN3" s="1"/>
      <c r="XO3" s="1"/>
      <c r="XP3" s="1"/>
      <c r="XQ3" s="1"/>
      <c r="XR3" s="1"/>
      <c r="XS3" s="1"/>
      <c r="XT3" s="1"/>
      <c r="XU3" s="1"/>
      <c r="XV3" s="1"/>
      <c r="XW3" s="1"/>
      <c r="XX3" s="1"/>
      <c r="XY3" s="1"/>
      <c r="XZ3" s="1"/>
      <c r="YA3" s="1"/>
      <c r="YB3" s="1"/>
      <c r="YC3" s="1"/>
      <c r="YD3" s="1"/>
      <c r="YE3" s="1"/>
      <c r="YF3" s="1"/>
      <c r="YG3" s="1"/>
      <c r="YH3" s="1"/>
      <c r="YI3" s="1"/>
      <c r="YJ3" s="1"/>
      <c r="YK3" s="1"/>
      <c r="YL3" s="1"/>
      <c r="YM3" s="1"/>
      <c r="YN3" s="1"/>
      <c r="YO3" s="1"/>
      <c r="YP3" s="1"/>
      <c r="YQ3" s="1"/>
      <c r="YR3" s="1"/>
      <c r="YS3" s="1"/>
      <c r="YT3" s="1"/>
      <c r="YU3" s="1"/>
      <c r="YV3" s="1"/>
      <c r="YW3" s="1"/>
      <c r="YX3" s="1"/>
      <c r="YY3" s="1"/>
      <c r="YZ3" s="1"/>
      <c r="ZA3" s="1"/>
      <c r="ZB3" s="1"/>
      <c r="ZC3" s="1"/>
      <c r="ZD3" s="1"/>
      <c r="ZE3" s="1"/>
      <c r="ZF3" s="1"/>
      <c r="ZG3" s="1"/>
      <c r="ZH3" s="1"/>
      <c r="ZI3" s="1"/>
      <c r="ZJ3" s="1"/>
      <c r="ZK3" s="1"/>
      <c r="ZL3" s="1"/>
      <c r="ZM3" s="1"/>
      <c r="ZN3" s="1"/>
      <c r="ZO3" s="1"/>
      <c r="ZP3" s="1"/>
      <c r="ZQ3" s="1"/>
      <c r="ZR3" s="1"/>
      <c r="ZS3" s="1"/>
      <c r="ZT3" s="1"/>
      <c r="ZU3" s="1"/>
      <c r="ZV3" s="1"/>
      <c r="ZW3" s="1"/>
      <c r="ZX3" s="1"/>
      <c r="ZY3" s="1"/>
      <c r="ZZ3" s="1"/>
    </row>
    <row r="4" spans="1:702" s="11" customFormat="1" x14ac:dyDescent="0.25">
      <c r="A4" s="57"/>
      <c r="B4" s="57"/>
      <c r="C4" s="92"/>
      <c r="D4" s="93"/>
      <c r="E4" s="29" t="s">
        <v>92</v>
      </c>
      <c r="F4" s="32"/>
      <c r="G4" s="29"/>
      <c r="H4" s="29"/>
      <c r="I4" s="29"/>
      <c r="J4" s="11">
        <f xml:space="preserve"> Time!J$163</f>
        <v>2021</v>
      </c>
      <c r="K4" s="11">
        <f xml:space="preserve"> Time!K$163</f>
        <v>2022</v>
      </c>
      <c r="L4" s="11">
        <f xml:space="preserve"> Time!L$163</f>
        <v>2023</v>
      </c>
      <c r="M4" s="11">
        <f xml:space="preserve"> Time!M$163</f>
        <v>2024</v>
      </c>
      <c r="N4" s="11">
        <f xml:space="preserve"> Time!N$163</f>
        <v>2025</v>
      </c>
      <c r="O4" s="11">
        <f xml:space="preserve"> Time!O$163</f>
        <v>2026</v>
      </c>
      <c r="P4" s="11">
        <f xml:space="preserve"> Time!P$163</f>
        <v>2027</v>
      </c>
      <c r="Q4" s="11">
        <f xml:space="preserve"> Time!Q$163</f>
        <v>2028</v>
      </c>
      <c r="R4" s="11">
        <f xml:space="preserve"> Time!R$163</f>
        <v>2029</v>
      </c>
      <c r="S4" s="11">
        <f xml:space="preserve"> Time!S$163</f>
        <v>2030</v>
      </c>
      <c r="T4" s="11">
        <f xml:space="preserve"> Time!T$163</f>
        <v>2031</v>
      </c>
    </row>
    <row r="5" spans="1:702" s="4" customFormat="1" x14ac:dyDescent="0.25">
      <c r="A5" s="57"/>
      <c r="B5" s="57"/>
      <c r="C5" s="92"/>
      <c r="D5" s="93"/>
      <c r="E5" s="29" t="s">
        <v>173</v>
      </c>
      <c r="F5" s="32" t="s">
        <v>853</v>
      </c>
      <c r="G5" s="32" t="s">
        <v>768</v>
      </c>
      <c r="H5" s="32" t="s">
        <v>695</v>
      </c>
      <c r="I5" s="29"/>
      <c r="J5" s="2">
        <f xml:space="preserve"> Time!J$167</f>
        <v>1</v>
      </c>
      <c r="K5" s="2">
        <f xml:space="preserve"> Time!K$167</f>
        <v>2</v>
      </c>
      <c r="L5" s="2">
        <f xml:space="preserve"> Time!L$167</f>
        <v>3</v>
      </c>
      <c r="M5" s="2">
        <f xml:space="preserve"> Time!M$167</f>
        <v>4</v>
      </c>
      <c r="N5" s="2">
        <f xml:space="preserve"> Time!N$167</f>
        <v>5</v>
      </c>
      <c r="O5" s="2">
        <f xml:space="preserve"> Time!O$167</f>
        <v>6</v>
      </c>
      <c r="P5" s="2">
        <f xml:space="preserve"> Time!P$167</f>
        <v>7</v>
      </c>
      <c r="Q5" s="2">
        <f xml:space="preserve"> Time!Q$167</f>
        <v>8</v>
      </c>
      <c r="R5" s="2">
        <f xml:space="preserve"> Time!R$167</f>
        <v>9</v>
      </c>
      <c r="S5" s="2">
        <f xml:space="preserve"> Time!S$167</f>
        <v>10</v>
      </c>
      <c r="T5" s="2">
        <f xml:space="preserve"> Time!T$167</f>
        <v>11</v>
      </c>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row>
    <row r="6" spans="1:702" x14ac:dyDescent="0.25">
      <c r="D6" s="39"/>
      <c r="F6" s="32"/>
      <c r="G6" s="32"/>
      <c r="H6" s="32"/>
    </row>
    <row r="9" spans="1:702" s="33" customFormat="1" x14ac:dyDescent="0.25">
      <c r="A9" s="24" t="s">
        <v>412</v>
      </c>
      <c r="B9" s="24"/>
      <c r="C9" s="37"/>
      <c r="D9" s="56"/>
    </row>
    <row r="10" spans="1:702" collapsed="1" x14ac:dyDescent="0.25"/>
    <row r="11" spans="1:702" hidden="1" outlineLevel="1" x14ac:dyDescent="0.25">
      <c r="B11" s="32" t="s">
        <v>1112</v>
      </c>
    </row>
    <row r="12" spans="1:702" hidden="1" outlineLevel="1" x14ac:dyDescent="0.25">
      <c r="A12" s="14"/>
      <c r="B12" s="14"/>
      <c r="C12" s="21"/>
      <c r="D12" s="22"/>
      <c r="E12" s="17" t="str">
        <f xml:space="preserve"> Inputs!E$38</f>
        <v>Net ODI payments - residential retail</v>
      </c>
      <c r="F12" s="10">
        <f xml:space="preserve"> Inputs!F$38</f>
        <v>0</v>
      </c>
      <c r="G12" s="17" t="str">
        <f xml:space="preserve"> Inputs!G$38</f>
        <v>£m (2022-23 FYA CPIH prices)</v>
      </c>
    </row>
    <row r="13" spans="1:702" hidden="1" outlineLevel="1" x14ac:dyDescent="0.25">
      <c r="A13" s="14"/>
      <c r="B13" s="14"/>
      <c r="C13" s="21"/>
      <c r="D13" s="22"/>
      <c r="E13" s="17" t="str">
        <f xml:space="preserve"> Inputs!E$51</f>
        <v>ODI payments deferred from previous reconciliation year - residential retail</v>
      </c>
      <c r="F13" s="10">
        <f xml:space="preserve"> Inputs!F$51</f>
        <v>0</v>
      </c>
      <c r="G13" s="17" t="str">
        <f xml:space="preserve"> Inputs!G$51</f>
        <v>£m (2022-23 FYA CPIH prices)</v>
      </c>
    </row>
    <row r="14" spans="1:702" hidden="1" outlineLevel="1" x14ac:dyDescent="0.25">
      <c r="E14" s="39" t="s">
        <v>1112</v>
      </c>
      <c r="F14" s="5">
        <f xml:space="preserve"> $F12 + $F12 + $F13</f>
        <v>0</v>
      </c>
      <c r="G14" s="39" t="s">
        <v>776</v>
      </c>
    </row>
    <row r="15" spans="1:702" hidden="1" outlineLevel="1" x14ac:dyDescent="0.25"/>
    <row r="16" spans="1:702" hidden="1" outlineLevel="1" x14ac:dyDescent="0.25"/>
    <row r="17" spans="1:7" hidden="1" outlineLevel="1" x14ac:dyDescent="0.25">
      <c r="B17" s="32" t="s">
        <v>872</v>
      </c>
    </row>
    <row r="18" spans="1:7" hidden="1" outlineLevel="1" x14ac:dyDescent="0.25">
      <c r="E18" s="39" t="str">
        <f t="shared" ref="E18:G18" si="0" xml:space="preserve"> E$14</f>
        <v>Net ODI payments to be applied this year - residential retail</v>
      </c>
      <c r="F18" s="5">
        <f t="shared" si="0"/>
        <v>0</v>
      </c>
      <c r="G18" s="39" t="str">
        <f t="shared" si="0"/>
        <v>£m (2022-23 FYA CPIH prices)</v>
      </c>
    </row>
    <row r="19" spans="1:7" hidden="1" outlineLevel="1" x14ac:dyDescent="0.25">
      <c r="A19" s="14"/>
      <c r="B19" s="14"/>
      <c r="C19" s="21"/>
      <c r="D19" s="22"/>
      <c r="E19" s="17" t="str">
        <f xml:space="preserve"> Inputs!E$68</f>
        <v>Voluntary abatements - residential retail</v>
      </c>
      <c r="F19" s="10">
        <f xml:space="preserve"> Inputs!F$68</f>
        <v>0</v>
      </c>
      <c r="G19" s="17" t="str">
        <f xml:space="preserve"> Inputs!G$68</f>
        <v>£m (2022-23 FYA CPIH prices)</v>
      </c>
    </row>
    <row r="20" spans="1:7" hidden="1" outlineLevel="1" x14ac:dyDescent="0.25">
      <c r="E20" s="39" t="s">
        <v>872</v>
      </c>
      <c r="F20" s="5">
        <f xml:space="preserve"> IF( $F18 &gt; 0, IF( $F19 &lt; $F18, $F18 - $F19, 0 ), $F18 )</f>
        <v>0</v>
      </c>
      <c r="G20" s="39" t="s">
        <v>776</v>
      </c>
    </row>
    <row r="21" spans="1:7" hidden="1" outlineLevel="1" x14ac:dyDescent="0.25"/>
    <row r="22" spans="1:7" hidden="1" outlineLevel="1" x14ac:dyDescent="0.25"/>
    <row r="23" spans="1:7" hidden="1" outlineLevel="1" x14ac:dyDescent="0.25">
      <c r="B23" s="32" t="s">
        <v>486</v>
      </c>
    </row>
    <row r="24" spans="1:7" hidden="1" outlineLevel="1" x14ac:dyDescent="0.25">
      <c r="E24" s="39" t="str">
        <f t="shared" ref="E24:G24" si="1" xml:space="preserve"> E$20</f>
        <v>Unadjusted payments after abatements - residential retail</v>
      </c>
      <c r="F24" s="5">
        <f t="shared" si="1"/>
        <v>0</v>
      </c>
      <c r="G24" s="39" t="str">
        <f t="shared" si="1"/>
        <v>£m (2022-23 FYA CPIH prices)</v>
      </c>
    </row>
    <row r="25" spans="1:7" hidden="1" outlineLevel="1" x14ac:dyDescent="0.25">
      <c r="A25" s="14"/>
      <c r="B25" s="14"/>
      <c r="C25" s="21"/>
      <c r="D25" s="22"/>
      <c r="E25" s="17" t="str">
        <f xml:space="preserve"> Inputs!E$81</f>
        <v>Voluntary deferrals - residential retail</v>
      </c>
      <c r="F25" s="10">
        <f xml:space="preserve"> Inputs!F$81</f>
        <v>0</v>
      </c>
      <c r="G25" s="17" t="str">
        <f xml:space="preserve"> Inputs!G$81</f>
        <v>£m (2022-23 FYA CPIH prices)</v>
      </c>
    </row>
    <row r="26" spans="1:7" hidden="1" outlineLevel="1" x14ac:dyDescent="0.25">
      <c r="E26" s="39" t="s">
        <v>486</v>
      </c>
      <c r="F26" s="5">
        <f xml:space="preserve"> $F24 - $F25</f>
        <v>0</v>
      </c>
      <c r="G26" s="39" t="s">
        <v>776</v>
      </c>
    </row>
    <row r="27" spans="1:7" hidden="1" outlineLevel="1" x14ac:dyDescent="0.25"/>
    <row r="28" spans="1:7" hidden="1" outlineLevel="1" x14ac:dyDescent="0.25"/>
    <row r="29" spans="1:7" hidden="1" outlineLevel="1" x14ac:dyDescent="0.25">
      <c r="B29" s="32" t="s">
        <v>1113</v>
      </c>
    </row>
    <row r="30" spans="1:7" hidden="1" outlineLevel="1" x14ac:dyDescent="0.25">
      <c r="E30" s="39" t="str">
        <f t="shared" ref="E30:G30" si="2" xml:space="preserve"> E$26</f>
        <v>Unadjusted payments after abatements and deferrals - residential retail</v>
      </c>
      <c r="F30" s="5">
        <f t="shared" si="2"/>
        <v>0</v>
      </c>
      <c r="G30" s="39" t="str">
        <f t="shared" si="2"/>
        <v>£m (2022-23 FYA CPIH prices)</v>
      </c>
    </row>
    <row r="31" spans="1:7" hidden="1" outlineLevel="1" x14ac:dyDescent="0.25">
      <c r="A31" s="14"/>
      <c r="B31" s="14"/>
      <c r="C31" s="21"/>
      <c r="D31" s="22"/>
      <c r="E31" s="17" t="str">
        <f xml:space="preserve"> Inputs!E$94</f>
        <v>Other adjustments -  residential retail</v>
      </c>
      <c r="F31" s="10">
        <f xml:space="preserve"> Inputs!F$94</f>
        <v>0</v>
      </c>
      <c r="G31" s="17" t="str">
        <f xml:space="preserve"> Inputs!G$94</f>
        <v>£m (2022-23 FYA CPIH prices)</v>
      </c>
    </row>
    <row r="32" spans="1:7" hidden="1" outlineLevel="1" x14ac:dyDescent="0.25">
      <c r="E32" s="39" t="s">
        <v>1113</v>
      </c>
      <c r="F32" s="5">
        <f xml:space="preserve"> $F30 + $F31</f>
        <v>0</v>
      </c>
      <c r="G32" s="39" t="s">
        <v>776</v>
      </c>
    </row>
    <row r="33" spans="1:20" hidden="1" outlineLevel="1" x14ac:dyDescent="0.25"/>
    <row r="34" spans="1:20" hidden="1" outlineLevel="1" x14ac:dyDescent="0.25"/>
    <row r="35" spans="1:20" hidden="1" outlineLevel="1" x14ac:dyDescent="0.25">
      <c r="B35" s="32" t="s">
        <v>340</v>
      </c>
    </row>
    <row r="36" spans="1:20" hidden="1" outlineLevel="1" x14ac:dyDescent="0.25">
      <c r="E36" s="39" t="str">
        <f t="shared" ref="E36:G36" si="3" xml:space="preserve"> E$32</f>
        <v>Payments after abatements and deferrals and other bespoke adjustments total - residential retail</v>
      </c>
      <c r="F36" s="5">
        <f t="shared" si="3"/>
        <v>0</v>
      </c>
      <c r="G36" s="39" t="str">
        <f t="shared" si="3"/>
        <v>£m (2022-23 FYA CPIH prices)</v>
      </c>
    </row>
    <row r="37" spans="1:20" hidden="1" outlineLevel="1" x14ac:dyDescent="0.25">
      <c r="A37" s="14"/>
      <c r="B37" s="14"/>
      <c r="C37" s="21"/>
      <c r="D37" s="22"/>
      <c r="E37" s="17" t="str">
        <f xml:space="preserve"> Time!E$20</f>
        <v>Year of adjustment to be applied</v>
      </c>
      <c r="F37" s="8">
        <f xml:space="preserve"> Time!F$20</f>
        <v>0</v>
      </c>
      <c r="G37" s="8" t="str">
        <f xml:space="preserve"> Time!G$20</f>
        <v>flag</v>
      </c>
      <c r="H37" s="8">
        <f xml:space="preserve"> Time!H$20</f>
        <v>1</v>
      </c>
      <c r="I37" s="8">
        <f xml:space="preserve"> Time!I$20</f>
        <v>0</v>
      </c>
      <c r="J37" s="8">
        <f xml:space="preserve"> Time!J$20</f>
        <v>0</v>
      </c>
      <c r="K37" s="8">
        <f xml:space="preserve"> Time!K$20</f>
        <v>0</v>
      </c>
      <c r="L37" s="8">
        <f xml:space="preserve"> Time!L$20</f>
        <v>0</v>
      </c>
      <c r="M37" s="8">
        <f xml:space="preserve"> Time!M$20</f>
        <v>0</v>
      </c>
      <c r="N37" s="8">
        <f xml:space="preserve"> Time!N$20</f>
        <v>0</v>
      </c>
      <c r="O37" s="8">
        <f xml:space="preserve"> Time!O$20</f>
        <v>0</v>
      </c>
      <c r="P37" s="8">
        <f xml:space="preserve"> Time!P$20</f>
        <v>0</v>
      </c>
      <c r="Q37" s="8">
        <f xml:space="preserve"> Time!Q$20</f>
        <v>1</v>
      </c>
      <c r="R37" s="8">
        <f xml:space="preserve"> Time!R$20</f>
        <v>0</v>
      </c>
      <c r="S37" s="8">
        <f xml:space="preserve"> Time!S$20</f>
        <v>0</v>
      </c>
      <c r="T37" s="8">
        <f xml:space="preserve"> Time!T$20</f>
        <v>0</v>
      </c>
    </row>
    <row r="38" spans="1:20" hidden="1" outlineLevel="1" x14ac:dyDescent="0.25">
      <c r="E38" s="39" t="s">
        <v>340</v>
      </c>
      <c r="G38" s="39" t="s">
        <v>776</v>
      </c>
      <c r="H38" s="5">
        <f xml:space="preserve"> SUM( J38:T38 )</f>
        <v>0</v>
      </c>
      <c r="J38" s="5">
        <f t="shared" ref="J38:T38" si="4" xml:space="preserve"> IF( J37 = 1, $F36, 0 )</f>
        <v>0</v>
      </c>
      <c r="K38" s="5">
        <f t="shared" si="4"/>
        <v>0</v>
      </c>
      <c r="L38" s="5">
        <f t="shared" si="4"/>
        <v>0</v>
      </c>
      <c r="M38" s="5">
        <f t="shared" si="4"/>
        <v>0</v>
      </c>
      <c r="N38" s="5">
        <f t="shared" si="4"/>
        <v>0</v>
      </c>
      <c r="O38" s="5">
        <f t="shared" si="4"/>
        <v>0</v>
      </c>
      <c r="P38" s="5">
        <f t="shared" si="4"/>
        <v>0</v>
      </c>
      <c r="Q38" s="5">
        <f t="shared" si="4"/>
        <v>0</v>
      </c>
      <c r="R38" s="5">
        <f t="shared" si="4"/>
        <v>0</v>
      </c>
      <c r="S38" s="5">
        <f t="shared" si="4"/>
        <v>0</v>
      </c>
      <c r="T38" s="5">
        <f t="shared" si="4"/>
        <v>0</v>
      </c>
    </row>
    <row r="39" spans="1:20" hidden="1" outlineLevel="1" x14ac:dyDescent="0.25"/>
    <row r="42" spans="1:20" s="33" customFormat="1" x14ac:dyDescent="0.25">
      <c r="A42" s="24" t="s">
        <v>869</v>
      </c>
      <c r="B42" s="24"/>
      <c r="C42" s="37"/>
      <c r="D42" s="56"/>
    </row>
    <row r="43" spans="1:20" collapsed="1" x14ac:dyDescent="0.25"/>
    <row r="44" spans="1:20" hidden="1" outlineLevel="1" x14ac:dyDescent="0.25">
      <c r="B44" s="32" t="s">
        <v>1176</v>
      </c>
    </row>
    <row r="45" spans="1:20" hidden="1" outlineLevel="1" x14ac:dyDescent="0.25">
      <c r="E45" s="39" t="str">
        <f t="shared" ref="E45:T45" si="5" xml:space="preserve"> E$38</f>
        <v>Payments after abatements and deferrals and other bespoke adjustments this year - residential retail</v>
      </c>
      <c r="F45" s="5">
        <f t="shared" si="5"/>
        <v>0</v>
      </c>
      <c r="G45" s="5" t="str">
        <f t="shared" si="5"/>
        <v>£m (2022-23 FYA CPIH prices)</v>
      </c>
      <c r="H45" s="5">
        <f t="shared" si="5"/>
        <v>0</v>
      </c>
      <c r="I45" s="5">
        <f t="shared" si="5"/>
        <v>0</v>
      </c>
      <c r="J45" s="5">
        <f t="shared" si="5"/>
        <v>0</v>
      </c>
      <c r="K45" s="5">
        <f t="shared" si="5"/>
        <v>0</v>
      </c>
      <c r="L45" s="5">
        <f t="shared" si="5"/>
        <v>0</v>
      </c>
      <c r="M45" s="5">
        <f t="shared" si="5"/>
        <v>0</v>
      </c>
      <c r="N45" s="5">
        <f t="shared" si="5"/>
        <v>0</v>
      </c>
      <c r="O45" s="5">
        <f t="shared" si="5"/>
        <v>0</v>
      </c>
      <c r="P45" s="5">
        <f t="shared" si="5"/>
        <v>0</v>
      </c>
      <c r="Q45" s="5">
        <f t="shared" si="5"/>
        <v>0</v>
      </c>
      <c r="R45" s="5">
        <f t="shared" si="5"/>
        <v>0</v>
      </c>
      <c r="S45" s="5">
        <f t="shared" si="5"/>
        <v>0</v>
      </c>
      <c r="T45" s="5">
        <f t="shared" si="5"/>
        <v>0</v>
      </c>
    </row>
    <row r="46" spans="1:20" hidden="1" outlineLevel="1" x14ac:dyDescent="0.25">
      <c r="A46" s="14"/>
      <c r="B46" s="14"/>
      <c r="C46" s="21"/>
      <c r="D46" s="22"/>
      <c r="E46" s="17" t="str">
        <f xml:space="preserve"> Index!E$40</f>
        <v>November CPIH cumulative inflation factor</v>
      </c>
      <c r="F46" s="16">
        <f xml:space="preserve"> Index!F$40</f>
        <v>0</v>
      </c>
      <c r="G46" s="16" t="str">
        <f xml:space="preserve"> Index!G$40</f>
        <v>factor</v>
      </c>
      <c r="H46" s="16">
        <f xml:space="preserve"> Index!H$40</f>
        <v>0</v>
      </c>
      <c r="I46" s="16">
        <f xml:space="preserve"> Index!I$40</f>
        <v>0</v>
      </c>
      <c r="J46" s="16">
        <f xml:space="preserve"> Index!J$40</f>
        <v>0</v>
      </c>
      <c r="K46" s="16">
        <f xml:space="preserve"> Index!K$40</f>
        <v>0</v>
      </c>
      <c r="L46" s="16">
        <f xml:space="preserve"> Index!L$40</f>
        <v>1</v>
      </c>
      <c r="M46" s="16">
        <f xml:space="preserve"> Index!M$40</f>
        <v>1.0937773882559159</v>
      </c>
      <c r="N46" s="16">
        <f xml:space="preserve"> Index!N$40</f>
        <v>1.1393514460999123</v>
      </c>
      <c r="O46" s="16">
        <f xml:space="preserve"> Index!O$40</f>
        <v>1.179666958808063</v>
      </c>
      <c r="P46" s="16">
        <f xml:space="preserve"> Index!P$40</f>
        <v>1.2244943032427695</v>
      </c>
      <c r="Q46" s="16">
        <f xml:space="preserve"> Index!Q$40</f>
        <v>1.2244943032427695</v>
      </c>
      <c r="R46" s="16">
        <f xml:space="preserve"> Index!R$40</f>
        <v>1.2244943032427695</v>
      </c>
      <c r="S46" s="16">
        <f xml:space="preserve"> Index!S$40</f>
        <v>1.2244943032427695</v>
      </c>
      <c r="T46" s="16">
        <f xml:space="preserve"> Index!T$40</f>
        <v>1.2244943032427695</v>
      </c>
    </row>
    <row r="47" spans="1:20" hidden="1" outlineLevel="1" x14ac:dyDescent="0.25">
      <c r="E47" s="39" t="s">
        <v>1176</v>
      </c>
      <c r="G47" s="39" t="s">
        <v>707</v>
      </c>
      <c r="H47" s="5">
        <f xml:space="preserve"> SUM( J47:T47 )</f>
        <v>0</v>
      </c>
      <c r="J47" s="5">
        <f t="shared" ref="J47:T47" si="6" xml:space="preserve"> J45 * J46</f>
        <v>0</v>
      </c>
      <c r="K47" s="5">
        <f t="shared" si="6"/>
        <v>0</v>
      </c>
      <c r="L47" s="5">
        <f t="shared" si="6"/>
        <v>0</v>
      </c>
      <c r="M47" s="5">
        <f t="shared" si="6"/>
        <v>0</v>
      </c>
      <c r="N47" s="5">
        <f t="shared" si="6"/>
        <v>0</v>
      </c>
      <c r="O47" s="5">
        <f t="shared" si="6"/>
        <v>0</v>
      </c>
      <c r="P47" s="5">
        <f t="shared" si="6"/>
        <v>0</v>
      </c>
      <c r="Q47" s="5">
        <f t="shared" si="6"/>
        <v>0</v>
      </c>
      <c r="R47" s="5">
        <f t="shared" si="6"/>
        <v>0</v>
      </c>
      <c r="S47" s="5">
        <f t="shared" si="6"/>
        <v>0</v>
      </c>
      <c r="T47" s="5">
        <f t="shared" si="6"/>
        <v>0</v>
      </c>
    </row>
    <row r="48" spans="1:20" hidden="1" outlineLevel="1" x14ac:dyDescent="0.25"/>
    <row r="49" spans="1:20" hidden="1" outlineLevel="1" x14ac:dyDescent="0.25"/>
    <row r="50" spans="1:20" hidden="1" outlineLevel="1" x14ac:dyDescent="0.25">
      <c r="B50" s="32" t="s">
        <v>192</v>
      </c>
    </row>
    <row r="51" spans="1:20" hidden="1" outlineLevel="1" x14ac:dyDescent="0.25">
      <c r="A51" s="14"/>
      <c r="B51" s="14"/>
      <c r="C51" s="21"/>
      <c r="D51" s="22"/>
      <c r="E51" s="17" t="str">
        <f xml:space="preserve"> 'Tax adjustment'!E$10</f>
        <v>Tax on Tax geometric uplift</v>
      </c>
      <c r="F51" s="13">
        <f xml:space="preserve"> 'Tax adjustment'!F$10</f>
        <v>0</v>
      </c>
      <c r="G51" s="13" t="str">
        <f xml:space="preserve"> 'Tax adjustment'!G$10</f>
        <v>%</v>
      </c>
      <c r="H51" s="13">
        <f xml:space="preserve"> 'Tax adjustment'!H$10</f>
        <v>0</v>
      </c>
      <c r="I51" s="13">
        <f xml:space="preserve"> 'Tax adjustment'!I$10</f>
        <v>0</v>
      </c>
      <c r="J51" s="13">
        <f xml:space="preserve"> 'Tax adjustment'!J$10</f>
        <v>0</v>
      </c>
      <c r="K51" s="13">
        <f xml:space="preserve"> 'Tax adjustment'!K$10</f>
        <v>0</v>
      </c>
      <c r="L51" s="13">
        <f xml:space="preserve"> 'Tax adjustment'!L$10</f>
        <v>0</v>
      </c>
      <c r="M51" s="13">
        <f xml:space="preserve"> 'Tax adjustment'!M$10</f>
        <v>0</v>
      </c>
      <c r="N51" s="13">
        <f xml:space="preserve"> 'Tax adjustment'!N$10</f>
        <v>0</v>
      </c>
      <c r="O51" s="13">
        <f xml:space="preserve"> 'Tax adjustment'!O$10</f>
        <v>0</v>
      </c>
      <c r="P51" s="13">
        <f xml:space="preserve"> 'Tax adjustment'!P$10</f>
        <v>0</v>
      </c>
      <c r="Q51" s="13">
        <f xml:space="preserve"> 'Tax adjustment'!Q$10</f>
        <v>0</v>
      </c>
      <c r="R51" s="13">
        <f xml:space="preserve"> 'Tax adjustment'!R$10</f>
        <v>0</v>
      </c>
      <c r="S51" s="13">
        <f xml:space="preserve"> 'Tax adjustment'!S$10</f>
        <v>0</v>
      </c>
      <c r="T51" s="13">
        <f xml:space="preserve"> 'Tax adjustment'!T$10</f>
        <v>0</v>
      </c>
    </row>
    <row r="52" spans="1:20" hidden="1" outlineLevel="1" x14ac:dyDescent="0.25">
      <c r="E52" s="39" t="str">
        <f t="shared" ref="E52:T52" si="7" xml:space="preserve"> E$47</f>
        <v>ODI value nominal prices - residential retail</v>
      </c>
      <c r="F52" s="5">
        <f t="shared" si="7"/>
        <v>0</v>
      </c>
      <c r="G52" s="5" t="str">
        <f t="shared" si="7"/>
        <v>£m (nominal)</v>
      </c>
      <c r="H52" s="5">
        <f t="shared" si="7"/>
        <v>0</v>
      </c>
      <c r="I52" s="5">
        <f t="shared" si="7"/>
        <v>0</v>
      </c>
      <c r="J52" s="5">
        <f t="shared" si="7"/>
        <v>0</v>
      </c>
      <c r="K52" s="5">
        <f t="shared" si="7"/>
        <v>0</v>
      </c>
      <c r="L52" s="5">
        <f t="shared" si="7"/>
        <v>0</v>
      </c>
      <c r="M52" s="5">
        <f t="shared" si="7"/>
        <v>0</v>
      </c>
      <c r="N52" s="5">
        <f t="shared" si="7"/>
        <v>0</v>
      </c>
      <c r="O52" s="5">
        <f t="shared" si="7"/>
        <v>0</v>
      </c>
      <c r="P52" s="5">
        <f t="shared" si="7"/>
        <v>0</v>
      </c>
      <c r="Q52" s="5">
        <f t="shared" si="7"/>
        <v>0</v>
      </c>
      <c r="R52" s="5">
        <f t="shared" si="7"/>
        <v>0</v>
      </c>
      <c r="S52" s="5">
        <f t="shared" si="7"/>
        <v>0</v>
      </c>
      <c r="T52" s="5">
        <f t="shared" si="7"/>
        <v>0</v>
      </c>
    </row>
    <row r="53" spans="1:20" hidden="1" outlineLevel="1" x14ac:dyDescent="0.25">
      <c r="E53" s="39" t="s">
        <v>192</v>
      </c>
      <c r="G53" s="39" t="s">
        <v>707</v>
      </c>
      <c r="H53" s="5">
        <f xml:space="preserve"> SUM( J53:T53 )</f>
        <v>0</v>
      </c>
      <c r="J53" s="5">
        <f t="shared" ref="J53:T53" si="8" xml:space="preserve"> J51 * J52</f>
        <v>0</v>
      </c>
      <c r="K53" s="5">
        <f t="shared" si="8"/>
        <v>0</v>
      </c>
      <c r="L53" s="5">
        <f t="shared" si="8"/>
        <v>0</v>
      </c>
      <c r="M53" s="5">
        <f t="shared" si="8"/>
        <v>0</v>
      </c>
      <c r="N53" s="5">
        <f t="shared" si="8"/>
        <v>0</v>
      </c>
      <c r="O53" s="5">
        <f t="shared" si="8"/>
        <v>0</v>
      </c>
      <c r="P53" s="5">
        <f t="shared" si="8"/>
        <v>0</v>
      </c>
      <c r="Q53" s="5">
        <f t="shared" si="8"/>
        <v>0</v>
      </c>
      <c r="R53" s="5">
        <f t="shared" si="8"/>
        <v>0</v>
      </c>
      <c r="S53" s="5">
        <f t="shared" si="8"/>
        <v>0</v>
      </c>
      <c r="T53" s="5">
        <f t="shared" si="8"/>
        <v>0</v>
      </c>
    </row>
    <row r="54" spans="1:20" hidden="1" outlineLevel="1" x14ac:dyDescent="0.25"/>
    <row r="55" spans="1:20" hidden="1" outlineLevel="1" x14ac:dyDescent="0.25"/>
    <row r="56" spans="1:20" hidden="1" outlineLevel="1" x14ac:dyDescent="0.25">
      <c r="B56" s="32" t="s">
        <v>258</v>
      </c>
    </row>
    <row r="57" spans="1:20" hidden="1" outlineLevel="1" x14ac:dyDescent="0.25">
      <c r="E57" s="39" t="str">
        <f t="shared" ref="E57:T57" si="9" xml:space="preserve"> E$47</f>
        <v>ODI value nominal prices - residential retail</v>
      </c>
      <c r="F57" s="5">
        <f t="shared" si="9"/>
        <v>0</v>
      </c>
      <c r="G57" s="5" t="str">
        <f t="shared" si="9"/>
        <v>£m (nominal)</v>
      </c>
      <c r="H57" s="5">
        <f t="shared" si="9"/>
        <v>0</v>
      </c>
      <c r="I57" s="5">
        <f t="shared" si="9"/>
        <v>0</v>
      </c>
      <c r="J57" s="5">
        <f t="shared" si="9"/>
        <v>0</v>
      </c>
      <c r="K57" s="5">
        <f t="shared" si="9"/>
        <v>0</v>
      </c>
      <c r="L57" s="5">
        <f t="shared" si="9"/>
        <v>0</v>
      </c>
      <c r="M57" s="5">
        <f t="shared" si="9"/>
        <v>0</v>
      </c>
      <c r="N57" s="5">
        <f t="shared" si="9"/>
        <v>0</v>
      </c>
      <c r="O57" s="5">
        <f t="shared" si="9"/>
        <v>0</v>
      </c>
      <c r="P57" s="5">
        <f t="shared" si="9"/>
        <v>0</v>
      </c>
      <c r="Q57" s="5">
        <f t="shared" si="9"/>
        <v>0</v>
      </c>
      <c r="R57" s="5">
        <f t="shared" si="9"/>
        <v>0</v>
      </c>
      <c r="S57" s="5">
        <f t="shared" si="9"/>
        <v>0</v>
      </c>
      <c r="T57" s="5">
        <f t="shared" si="9"/>
        <v>0</v>
      </c>
    </row>
    <row r="58" spans="1:20" hidden="1" outlineLevel="1" x14ac:dyDescent="0.25">
      <c r="E58" s="39" t="str">
        <f t="shared" ref="E58:T58" si="10" xml:space="preserve"> E$53</f>
        <v>Tax on nominal ODI - residential retail</v>
      </c>
      <c r="F58" s="5">
        <f t="shared" si="10"/>
        <v>0</v>
      </c>
      <c r="G58" s="5" t="str">
        <f t="shared" si="10"/>
        <v>£m (nominal)</v>
      </c>
      <c r="H58" s="5">
        <f t="shared" si="10"/>
        <v>0</v>
      </c>
      <c r="I58" s="5">
        <f t="shared" si="10"/>
        <v>0</v>
      </c>
      <c r="J58" s="5">
        <f t="shared" si="10"/>
        <v>0</v>
      </c>
      <c r="K58" s="5">
        <f t="shared" si="10"/>
        <v>0</v>
      </c>
      <c r="L58" s="5">
        <f t="shared" si="10"/>
        <v>0</v>
      </c>
      <c r="M58" s="5">
        <f t="shared" si="10"/>
        <v>0</v>
      </c>
      <c r="N58" s="5">
        <f t="shared" si="10"/>
        <v>0</v>
      </c>
      <c r="O58" s="5">
        <f t="shared" si="10"/>
        <v>0</v>
      </c>
      <c r="P58" s="5">
        <f t="shared" si="10"/>
        <v>0</v>
      </c>
      <c r="Q58" s="5">
        <f t="shared" si="10"/>
        <v>0</v>
      </c>
      <c r="R58" s="5">
        <f t="shared" si="10"/>
        <v>0</v>
      </c>
      <c r="S58" s="5">
        <f t="shared" si="10"/>
        <v>0</v>
      </c>
      <c r="T58" s="5">
        <f t="shared" si="10"/>
        <v>0</v>
      </c>
    </row>
    <row r="59" spans="1:20" hidden="1" outlineLevel="1" x14ac:dyDescent="0.25">
      <c r="E59" s="39" t="s">
        <v>258</v>
      </c>
      <c r="G59" s="39" t="s">
        <v>707</v>
      </c>
      <c r="H59" s="5">
        <f xml:space="preserve"> SUM( J59:T59 )</f>
        <v>0</v>
      </c>
      <c r="J59" s="5">
        <f t="shared" ref="J59:T59" si="11" xml:space="preserve"> J57 + J58</f>
        <v>0</v>
      </c>
      <c r="K59" s="5">
        <f t="shared" si="11"/>
        <v>0</v>
      </c>
      <c r="L59" s="5">
        <f t="shared" si="11"/>
        <v>0</v>
      </c>
      <c r="M59" s="5">
        <f t="shared" si="11"/>
        <v>0</v>
      </c>
      <c r="N59" s="5">
        <f t="shared" si="11"/>
        <v>0</v>
      </c>
      <c r="O59" s="5">
        <f t="shared" si="11"/>
        <v>0</v>
      </c>
      <c r="P59" s="5">
        <f t="shared" si="11"/>
        <v>0</v>
      </c>
      <c r="Q59" s="5">
        <f t="shared" si="11"/>
        <v>0</v>
      </c>
      <c r="R59" s="5">
        <f t="shared" si="11"/>
        <v>0</v>
      </c>
      <c r="S59" s="5">
        <f t="shared" si="11"/>
        <v>0</v>
      </c>
      <c r="T59" s="5">
        <f t="shared" si="11"/>
        <v>0</v>
      </c>
    </row>
    <row r="60" spans="1:20" hidden="1" outlineLevel="1" x14ac:dyDescent="0.25"/>
    <row r="61" spans="1:20" hidden="1" outlineLevel="1" x14ac:dyDescent="0.25"/>
    <row r="62" spans="1:20" hidden="1" outlineLevel="1" x14ac:dyDescent="0.25">
      <c r="B62" s="32" t="s">
        <v>1032</v>
      </c>
    </row>
    <row r="63" spans="1:20" hidden="1" outlineLevel="1" x14ac:dyDescent="0.25">
      <c r="A63" s="14"/>
      <c r="B63" s="14"/>
      <c r="C63" s="21"/>
      <c r="D63" s="22"/>
      <c r="E63" s="17" t="str">
        <f xml:space="preserve"> Inputs!E$14</f>
        <v>Thousands in a million</v>
      </c>
      <c r="F63" s="8">
        <f xml:space="preserve"> Inputs!F$14</f>
        <v>1000</v>
      </c>
      <c r="G63" s="17" t="str">
        <f xml:space="preserve"> Inputs!G$14</f>
        <v>000s</v>
      </c>
    </row>
    <row r="64" spans="1:20" hidden="1" outlineLevel="1" x14ac:dyDescent="0.25">
      <c r="A64" s="14"/>
      <c r="B64" s="14"/>
      <c r="C64" s="21"/>
      <c r="D64" s="22"/>
      <c r="E64" s="17" t="str">
        <f xml:space="preserve"> Inputs!E$162</f>
        <v>Customer numbers</v>
      </c>
      <c r="F64" s="8">
        <f xml:space="preserve"> Inputs!F$162</f>
        <v>0</v>
      </c>
      <c r="G64" s="8" t="str">
        <f xml:space="preserve"> Inputs!G$162</f>
        <v>000s</v>
      </c>
      <c r="H64" s="8">
        <f xml:space="preserve"> Inputs!H$162</f>
        <v>0</v>
      </c>
      <c r="I64" s="8">
        <f xml:space="preserve"> Inputs!I$162</f>
        <v>0</v>
      </c>
      <c r="J64" s="8">
        <f xml:space="preserve"> Inputs!J$162</f>
        <v>0</v>
      </c>
      <c r="K64" s="8">
        <f xml:space="preserve"> Inputs!K$162</f>
        <v>0</v>
      </c>
      <c r="L64" s="8">
        <f xml:space="preserve"> Inputs!L$162</f>
        <v>0</v>
      </c>
      <c r="M64" s="8">
        <f xml:space="preserve"> Inputs!M$162</f>
        <v>0</v>
      </c>
      <c r="N64" s="8">
        <f xml:space="preserve"> Inputs!N$162</f>
        <v>0</v>
      </c>
      <c r="O64" s="8">
        <f xml:space="preserve"> Inputs!O$162</f>
        <v>0</v>
      </c>
      <c r="P64" s="8">
        <f xml:space="preserve"> Inputs!P$162</f>
        <v>0</v>
      </c>
      <c r="Q64" s="8">
        <f xml:space="preserve"> Inputs!Q$162</f>
        <v>0</v>
      </c>
      <c r="R64" s="8">
        <f xml:space="preserve"> Inputs!R$162</f>
        <v>0</v>
      </c>
      <c r="S64" s="8">
        <f xml:space="preserve"> Inputs!S$162</f>
        <v>0</v>
      </c>
      <c r="T64" s="8">
        <f xml:space="preserve"> Inputs!T$162</f>
        <v>0</v>
      </c>
    </row>
    <row r="65" spans="1:20" hidden="1" outlineLevel="1" x14ac:dyDescent="0.25">
      <c r="E65" s="39" t="str">
        <f t="shared" ref="E65:T65" si="12" xml:space="preserve"> E$59</f>
        <v>Total value of ODI - residential retail</v>
      </c>
      <c r="F65" s="5">
        <f t="shared" si="12"/>
        <v>0</v>
      </c>
      <c r="G65" s="5" t="str">
        <f t="shared" si="12"/>
        <v>£m (nominal)</v>
      </c>
      <c r="H65" s="5">
        <f t="shared" si="12"/>
        <v>0</v>
      </c>
      <c r="I65" s="5">
        <f t="shared" si="12"/>
        <v>0</v>
      </c>
      <c r="J65" s="5">
        <f t="shared" si="12"/>
        <v>0</v>
      </c>
      <c r="K65" s="5">
        <f t="shared" si="12"/>
        <v>0</v>
      </c>
      <c r="L65" s="5">
        <f t="shared" si="12"/>
        <v>0</v>
      </c>
      <c r="M65" s="5">
        <f t="shared" si="12"/>
        <v>0</v>
      </c>
      <c r="N65" s="5">
        <f t="shared" si="12"/>
        <v>0</v>
      </c>
      <c r="O65" s="5">
        <f t="shared" si="12"/>
        <v>0</v>
      </c>
      <c r="P65" s="5">
        <f t="shared" si="12"/>
        <v>0</v>
      </c>
      <c r="Q65" s="5">
        <f t="shared" si="12"/>
        <v>0</v>
      </c>
      <c r="R65" s="5">
        <f t="shared" si="12"/>
        <v>0</v>
      </c>
      <c r="S65" s="5">
        <f t="shared" si="12"/>
        <v>0</v>
      </c>
      <c r="T65" s="5">
        <f t="shared" si="12"/>
        <v>0</v>
      </c>
    </row>
    <row r="66" spans="1:20" hidden="1" outlineLevel="1" x14ac:dyDescent="0.25">
      <c r="E66" s="39" t="s">
        <v>1032</v>
      </c>
      <c r="G66" s="39" t="s">
        <v>1169</v>
      </c>
      <c r="J66" s="5">
        <f t="shared" ref="J66:T66" si="13" xml:space="preserve"> IF( J64 = 0, 0, J65 / J64 * $F63 )</f>
        <v>0</v>
      </c>
      <c r="K66" s="5">
        <f t="shared" si="13"/>
        <v>0</v>
      </c>
      <c r="L66" s="5">
        <f t="shared" si="13"/>
        <v>0</v>
      </c>
      <c r="M66" s="5">
        <f t="shared" si="13"/>
        <v>0</v>
      </c>
      <c r="N66" s="5">
        <f t="shared" si="13"/>
        <v>0</v>
      </c>
      <c r="O66" s="5">
        <f t="shared" si="13"/>
        <v>0</v>
      </c>
      <c r="P66" s="5">
        <f t="shared" si="13"/>
        <v>0</v>
      </c>
      <c r="Q66" s="5">
        <f t="shared" si="13"/>
        <v>0</v>
      </c>
      <c r="R66" s="5">
        <f t="shared" si="13"/>
        <v>0</v>
      </c>
      <c r="S66" s="5">
        <f t="shared" si="13"/>
        <v>0</v>
      </c>
      <c r="T66" s="5">
        <f t="shared" si="13"/>
        <v>0</v>
      </c>
    </row>
    <row r="67" spans="1:20" hidden="1" outlineLevel="1" x14ac:dyDescent="0.25"/>
    <row r="68" spans="1:20" hidden="1" outlineLevel="1" x14ac:dyDescent="0.25"/>
    <row r="69" spans="1:20" hidden="1" outlineLevel="1" x14ac:dyDescent="0.25">
      <c r="B69" s="32" t="s">
        <v>413</v>
      </c>
    </row>
    <row r="70" spans="1:20" hidden="1" outlineLevel="1" x14ac:dyDescent="0.25">
      <c r="A70" s="14"/>
      <c r="B70" s="14"/>
      <c r="C70" s="21"/>
      <c r="D70" s="22"/>
      <c r="E70" s="17" t="str">
        <f xml:space="preserve"> Inputs!E$161</f>
        <v>Retail revenue M (in last determination) - residential retail</v>
      </c>
      <c r="F70" s="10">
        <f xml:space="preserve"> Inputs!F$161</f>
        <v>0</v>
      </c>
      <c r="G70" s="10" t="str">
        <f xml:space="preserve"> Inputs!G$161</f>
        <v>£ (nominal) per customer</v>
      </c>
      <c r="H70" s="10">
        <f xml:space="preserve"> Inputs!H$161</f>
        <v>0</v>
      </c>
      <c r="I70" s="10">
        <f xml:space="preserve"> Inputs!I$161</f>
        <v>0</v>
      </c>
      <c r="J70" s="10">
        <f xml:space="preserve"> Inputs!J$161</f>
        <v>0</v>
      </c>
      <c r="K70" s="10">
        <f xml:space="preserve"> Inputs!K$161</f>
        <v>0</v>
      </c>
      <c r="L70" s="10">
        <f xml:space="preserve"> Inputs!L$161</f>
        <v>0</v>
      </c>
      <c r="M70" s="10">
        <f xml:space="preserve"> Inputs!M$161</f>
        <v>0</v>
      </c>
      <c r="N70" s="10">
        <f xml:space="preserve"> Inputs!N$161</f>
        <v>0</v>
      </c>
      <c r="O70" s="10">
        <f xml:space="preserve"> Inputs!O$161</f>
        <v>0</v>
      </c>
      <c r="P70" s="10">
        <f xml:space="preserve"> Inputs!P$161</f>
        <v>0</v>
      </c>
      <c r="Q70" s="10">
        <f xml:space="preserve"> Inputs!Q$161</f>
        <v>0</v>
      </c>
      <c r="R70" s="10">
        <f xml:space="preserve"> Inputs!R$161</f>
        <v>0</v>
      </c>
      <c r="S70" s="10">
        <f xml:space="preserve"> Inputs!S$161</f>
        <v>0</v>
      </c>
      <c r="T70" s="10">
        <f xml:space="preserve"> Inputs!T$161</f>
        <v>0</v>
      </c>
    </row>
    <row r="71" spans="1:20" hidden="1" outlineLevel="1" x14ac:dyDescent="0.25">
      <c r="E71" s="39" t="str">
        <f t="shared" ref="E71:T71" si="14" xml:space="preserve"> E$66</f>
        <v>Total value of ODI - residential retail per customer</v>
      </c>
      <c r="F71" s="5">
        <f t="shared" si="14"/>
        <v>0</v>
      </c>
      <c r="G71" s="5" t="str">
        <f t="shared" si="14"/>
        <v>£ (nominal) per customer</v>
      </c>
      <c r="H71" s="5">
        <f t="shared" si="14"/>
        <v>0</v>
      </c>
      <c r="I71" s="5">
        <f t="shared" si="14"/>
        <v>0</v>
      </c>
      <c r="J71" s="5">
        <f t="shared" si="14"/>
        <v>0</v>
      </c>
      <c r="K71" s="5">
        <f t="shared" si="14"/>
        <v>0</v>
      </c>
      <c r="L71" s="5">
        <f t="shared" si="14"/>
        <v>0</v>
      </c>
      <c r="M71" s="5">
        <f t="shared" si="14"/>
        <v>0</v>
      </c>
      <c r="N71" s="5">
        <f t="shared" si="14"/>
        <v>0</v>
      </c>
      <c r="O71" s="5">
        <f t="shared" si="14"/>
        <v>0</v>
      </c>
      <c r="P71" s="5">
        <f t="shared" si="14"/>
        <v>0</v>
      </c>
      <c r="Q71" s="5">
        <f t="shared" si="14"/>
        <v>0</v>
      </c>
      <c r="R71" s="5">
        <f t="shared" si="14"/>
        <v>0</v>
      </c>
      <c r="S71" s="5">
        <f t="shared" si="14"/>
        <v>0</v>
      </c>
      <c r="T71" s="5">
        <f t="shared" si="14"/>
        <v>0</v>
      </c>
    </row>
    <row r="72" spans="1:20" hidden="1" outlineLevel="1" x14ac:dyDescent="0.25">
      <c r="A72" s="31"/>
      <c r="B72" s="31"/>
      <c r="C72" s="52"/>
      <c r="D72" s="53"/>
      <c r="E72" s="20" t="s">
        <v>413</v>
      </c>
      <c r="F72" s="20"/>
      <c r="G72" s="20" t="s">
        <v>1169</v>
      </c>
      <c r="H72" s="20"/>
      <c r="I72" s="20"/>
      <c r="J72" s="75">
        <f t="shared" ref="J72:T72" si="15" xml:space="preserve"> J70 + J71</f>
        <v>0</v>
      </c>
      <c r="K72" s="75">
        <f t="shared" si="15"/>
        <v>0</v>
      </c>
      <c r="L72" s="75">
        <f t="shared" si="15"/>
        <v>0</v>
      </c>
      <c r="M72" s="75">
        <f t="shared" si="15"/>
        <v>0</v>
      </c>
      <c r="N72" s="75">
        <f t="shared" si="15"/>
        <v>0</v>
      </c>
      <c r="O72" s="75">
        <f t="shared" si="15"/>
        <v>0</v>
      </c>
      <c r="P72" s="75">
        <f t="shared" si="15"/>
        <v>0</v>
      </c>
      <c r="Q72" s="75">
        <f t="shared" si="15"/>
        <v>0</v>
      </c>
      <c r="R72" s="75">
        <f t="shared" si="15"/>
        <v>0</v>
      </c>
      <c r="S72" s="75">
        <f t="shared" si="15"/>
        <v>0</v>
      </c>
      <c r="T72" s="75">
        <f t="shared" si="15"/>
        <v>0</v>
      </c>
    </row>
    <row r="73" spans="1:20" hidden="1" outlineLevel="1" x14ac:dyDescent="0.25"/>
    <row r="76" spans="1:20" x14ac:dyDescent="0.25">
      <c r="A76" s="32" t="s">
        <v>851</v>
      </c>
    </row>
  </sheetData>
  <conditionalFormatting sqref="F2">
    <cfRule type="cellIs" dxfId="27" priority="1" stopIfTrue="1" operator="notEqual">
      <formula>0</formula>
    </cfRule>
    <cfRule type="cellIs" dxfId="26" priority="2" stopIfTrue="1" operator="equal">
      <formula>""</formula>
    </cfRule>
  </conditionalFormatting>
  <conditionalFormatting sqref="J3:ZZ3">
    <cfRule type="cellIs" dxfId="25" priority="3" operator="equal">
      <formula>"PPA ext."</formula>
    </cfRule>
    <cfRule type="cellIs" dxfId="24" priority="4" operator="equal">
      <formula>"Delay"</formula>
    </cfRule>
    <cfRule type="cellIs" dxfId="23" priority="5" operator="equal">
      <formula>"Fin Close"</formula>
    </cfRule>
    <cfRule type="cellIs" dxfId="22" priority="6" stopIfTrue="1" operator="equal">
      <formula>"Construction"</formula>
    </cfRule>
    <cfRule type="cellIs" dxfId="21" priority="7" stopIfTrue="1" operator="equal">
      <formula>"Operations"</formula>
    </cfRule>
  </conditionalFormatting>
  <pageMargins left="0.70866141732283472" right="0.70866141732283472" top="0.74803149606299213" bottom="0.74803149606299213" header="0.31496062992125984" footer="0.31496062992125984"/>
  <pageSetup paperSize="8" scale="10" orientation="landscape"/>
  <headerFooter>
    <oddHeader>&amp;L&amp;F&amp;CSheet: &amp;A&amp;ROFFICIAL</oddHeader>
    <oddFooter>&amp;LPrinted on &amp;D at &amp;T&amp;CPage &amp;P of &amp;N&amp;ROfwat</oddFooter>
  </headerFooter>
  <colBreaks count="10" manualBreakCount="10">
    <brk id="20" max="1048575" man="1"/>
    <brk id="31" max="1048575" man="1"/>
    <brk id="42" max="1048575" man="1"/>
    <brk id="53" max="1048575" man="1"/>
    <brk id="64" max="1048575" man="1"/>
    <brk id="75" max="1048575" man="1"/>
    <brk id="86" max="1048575" man="1"/>
    <brk id="97" max="1048575" man="1"/>
    <brk id="108" max="1048575" man="1"/>
    <brk id="119" max="1048575" man="1"/>
  </colBreaks>
  <customProperties>
    <customPr name="MMSheetType" r:id="rId1"/>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CCCCCE"/>
    <outlinePr summaryBelow="0" summaryRight="0"/>
    <pageSetUpPr fitToPage="1"/>
  </sheetPr>
  <dimension ref="A1:ZZ111"/>
  <sheetViews>
    <sheetView showGridLines="0" zoomScale="80" workbookViewId="0">
      <pane xSplit="9" ySplit="5" topLeftCell="J6" activePane="bottomRight" state="frozen"/>
      <selection activeCell="J6" sqref="J6"/>
      <selection pane="topRight" activeCell="J6" sqref="J6"/>
      <selection pane="bottomLeft" activeCell="J6" sqref="J6"/>
      <selection pane="bottomRight"/>
    </sheetView>
  </sheetViews>
  <sheetFormatPr defaultColWidth="0" defaultRowHeight="13.15" outlineLevelRow="1" x14ac:dyDescent="0.25"/>
  <cols>
    <col min="1" max="2" width="1.453125" style="32" customWidth="1"/>
    <col min="3" max="3" width="1.453125" style="90" customWidth="1"/>
    <col min="4" max="4" width="1.453125" style="94" customWidth="1"/>
    <col min="5" max="5" width="119.81640625" style="39" bestFit="1" customWidth="1"/>
    <col min="6" max="6" width="14.81640625" style="39" customWidth="1"/>
    <col min="7" max="7" width="31.08984375" style="39" bestFit="1" customWidth="1"/>
    <col min="8" max="8" width="15.08984375" style="39" customWidth="1"/>
    <col min="9" max="9" width="3.453125" style="39" customWidth="1"/>
    <col min="10" max="20" width="14.81640625" style="39" customWidth="1"/>
    <col min="21" max="702" width="15.08984375" style="39" customWidth="1"/>
    <col min="703" max="703" width="15.08984375" style="39" hidden="1" customWidth="1"/>
    <col min="704" max="16384" width="15.08984375" style="39" hidden="1"/>
  </cols>
  <sheetData>
    <row r="1" spans="1:702" s="70" customFormat="1" ht="30.75" x14ac:dyDescent="0.25">
      <c r="A1" s="27" t="str">
        <f ca="1" xml:space="preserve"> RIGHT(CELL("filename", A1), LEN(CELL("filename", A1)) - SEARCH("]", CELL("filename", A1)))</f>
        <v>Business retail</v>
      </c>
      <c r="B1" s="27"/>
    </row>
    <row r="2" spans="1:702" s="81" customFormat="1" x14ac:dyDescent="0.25">
      <c r="A2" s="57"/>
      <c r="B2" s="57"/>
      <c r="C2" s="92"/>
      <c r="D2" s="93"/>
      <c r="E2" s="29" t="s">
        <v>939</v>
      </c>
      <c r="F2" s="86">
        <f>Inputs!$F$2</f>
        <v>0</v>
      </c>
      <c r="G2" s="89" t="s">
        <v>468</v>
      </c>
      <c r="H2" s="29"/>
      <c r="I2" s="29"/>
      <c r="J2" s="3">
        <f xml:space="preserve"> Time!J$150</f>
        <v>44286</v>
      </c>
      <c r="K2" s="3">
        <f xml:space="preserve"> Time!K$150</f>
        <v>44651</v>
      </c>
      <c r="L2" s="3">
        <f xml:space="preserve"> Time!L$150</f>
        <v>45016</v>
      </c>
      <c r="M2" s="3">
        <f xml:space="preserve"> Time!M$150</f>
        <v>45382</v>
      </c>
      <c r="N2" s="3">
        <f xml:space="preserve"> Time!N$150</f>
        <v>45747</v>
      </c>
      <c r="O2" s="3">
        <f xml:space="preserve"> Time!O$150</f>
        <v>46112</v>
      </c>
      <c r="P2" s="3">
        <f xml:space="preserve"> Time!P$150</f>
        <v>46477</v>
      </c>
      <c r="Q2" s="3">
        <f xml:space="preserve"> Time!Q$150</f>
        <v>46843</v>
      </c>
      <c r="R2" s="3">
        <f xml:space="preserve"> Time!R$150</f>
        <v>47208</v>
      </c>
      <c r="S2" s="3">
        <f xml:space="preserve"> Time!S$150</f>
        <v>47573</v>
      </c>
      <c r="T2" s="3">
        <f xml:space="preserve"> Time!T$150</f>
        <v>47938</v>
      </c>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row>
    <row r="3" spans="1:702" s="4" customFormat="1" x14ac:dyDescent="0.25">
      <c r="A3" s="57"/>
      <c r="B3" s="57"/>
      <c r="C3" s="92"/>
      <c r="D3" s="93"/>
      <c r="E3" s="39" t="s">
        <v>694</v>
      </c>
      <c r="H3" s="29"/>
      <c r="I3" s="29"/>
      <c r="J3" s="1" t="str">
        <f xml:space="preserve"> Time!J$155</f>
        <v/>
      </c>
      <c r="K3" s="1" t="str">
        <f xml:space="preserve"> Time!K$155</f>
        <v/>
      </c>
      <c r="L3" s="1" t="str">
        <f xml:space="preserve"> Time!L$155</f>
        <v/>
      </c>
      <c r="M3" s="1" t="str">
        <f xml:space="preserve"> Time!M$155</f>
        <v/>
      </c>
      <c r="N3" s="1" t="str">
        <f xml:space="preserve"> Time!N$155</f>
        <v/>
      </c>
      <c r="O3" s="1" t="str">
        <f xml:space="preserve"> Time!O$155</f>
        <v>PR24</v>
      </c>
      <c r="P3" s="1" t="str">
        <f xml:space="preserve"> Time!P$155</f>
        <v>PR24</v>
      </c>
      <c r="Q3" s="1" t="str">
        <f xml:space="preserve"> Time!Q$155</f>
        <v>PR24</v>
      </c>
      <c r="R3" s="1" t="str">
        <f xml:space="preserve"> Time!R$155</f>
        <v>PR24</v>
      </c>
      <c r="S3" s="1" t="str">
        <f xml:space="preserve"> Time!S$155</f>
        <v>PR24</v>
      </c>
      <c r="T3" s="1" t="str">
        <f xml:space="preserve"> Time!T$155</f>
        <v/>
      </c>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c r="PU3" s="1"/>
      <c r="PV3" s="1"/>
      <c r="PW3" s="1"/>
      <c r="PX3" s="1"/>
      <c r="PY3" s="1"/>
      <c r="PZ3" s="1"/>
      <c r="QA3" s="1"/>
      <c r="QB3" s="1"/>
      <c r="QC3" s="1"/>
      <c r="QD3" s="1"/>
      <c r="QE3" s="1"/>
      <c r="QF3" s="1"/>
      <c r="QG3" s="1"/>
      <c r="QH3" s="1"/>
      <c r="QI3" s="1"/>
      <c r="QJ3" s="1"/>
      <c r="QK3" s="1"/>
      <c r="QL3" s="1"/>
      <c r="QM3" s="1"/>
      <c r="QN3" s="1"/>
      <c r="QO3" s="1"/>
      <c r="QP3" s="1"/>
      <c r="QQ3" s="1"/>
      <c r="QR3" s="1"/>
      <c r="QS3" s="1"/>
      <c r="QT3" s="1"/>
      <c r="QU3" s="1"/>
      <c r="QV3" s="1"/>
      <c r="QW3" s="1"/>
      <c r="QX3" s="1"/>
      <c r="QY3" s="1"/>
      <c r="QZ3" s="1"/>
      <c r="RA3" s="1"/>
      <c r="RB3" s="1"/>
      <c r="RC3" s="1"/>
      <c r="RD3" s="1"/>
      <c r="RE3" s="1"/>
      <c r="RF3" s="1"/>
      <c r="RG3" s="1"/>
      <c r="RH3" s="1"/>
      <c r="RI3" s="1"/>
      <c r="RJ3" s="1"/>
      <c r="RK3" s="1"/>
      <c r="RL3" s="1"/>
      <c r="RM3" s="1"/>
      <c r="RN3" s="1"/>
      <c r="RO3" s="1"/>
      <c r="RP3" s="1"/>
      <c r="RQ3" s="1"/>
      <c r="RR3" s="1"/>
      <c r="RS3" s="1"/>
      <c r="RT3" s="1"/>
      <c r="RU3" s="1"/>
      <c r="RV3" s="1"/>
      <c r="RW3" s="1"/>
      <c r="RX3" s="1"/>
      <c r="RY3" s="1"/>
      <c r="RZ3" s="1"/>
      <c r="SA3" s="1"/>
      <c r="SB3" s="1"/>
      <c r="SC3" s="1"/>
      <c r="SD3" s="1"/>
      <c r="SE3" s="1"/>
      <c r="SF3" s="1"/>
      <c r="SG3" s="1"/>
      <c r="SH3" s="1"/>
      <c r="SI3" s="1"/>
      <c r="SJ3" s="1"/>
      <c r="SK3" s="1"/>
      <c r="SL3" s="1"/>
      <c r="SM3" s="1"/>
      <c r="SN3" s="1"/>
      <c r="SO3" s="1"/>
      <c r="SP3" s="1"/>
      <c r="SQ3" s="1"/>
      <c r="SR3" s="1"/>
      <c r="SS3" s="1"/>
      <c r="ST3" s="1"/>
      <c r="SU3" s="1"/>
      <c r="SV3" s="1"/>
      <c r="SW3" s="1"/>
      <c r="SX3" s="1"/>
      <c r="SY3" s="1"/>
      <c r="SZ3" s="1"/>
      <c r="TA3" s="1"/>
      <c r="TB3" s="1"/>
      <c r="TC3" s="1"/>
      <c r="TD3" s="1"/>
      <c r="TE3" s="1"/>
      <c r="TF3" s="1"/>
      <c r="TG3" s="1"/>
      <c r="TH3" s="1"/>
      <c r="TI3" s="1"/>
      <c r="TJ3" s="1"/>
      <c r="TK3" s="1"/>
      <c r="TL3" s="1"/>
      <c r="TM3" s="1"/>
      <c r="TN3" s="1"/>
      <c r="TO3" s="1"/>
      <c r="TP3" s="1"/>
      <c r="TQ3" s="1"/>
      <c r="TR3" s="1"/>
      <c r="TS3" s="1"/>
      <c r="TT3" s="1"/>
      <c r="TU3" s="1"/>
      <c r="TV3" s="1"/>
      <c r="TW3" s="1"/>
      <c r="TX3" s="1"/>
      <c r="TY3" s="1"/>
      <c r="TZ3" s="1"/>
      <c r="UA3" s="1"/>
      <c r="UB3" s="1"/>
      <c r="UC3" s="1"/>
      <c r="UD3" s="1"/>
      <c r="UE3" s="1"/>
      <c r="UF3" s="1"/>
      <c r="UG3" s="1"/>
      <c r="UH3" s="1"/>
      <c r="UI3" s="1"/>
      <c r="UJ3" s="1"/>
      <c r="UK3" s="1"/>
      <c r="UL3" s="1"/>
      <c r="UM3" s="1"/>
      <c r="UN3" s="1"/>
      <c r="UO3" s="1"/>
      <c r="UP3" s="1"/>
      <c r="UQ3" s="1"/>
      <c r="UR3" s="1"/>
      <c r="US3" s="1"/>
      <c r="UT3" s="1"/>
      <c r="UU3" s="1"/>
      <c r="UV3" s="1"/>
      <c r="UW3" s="1"/>
      <c r="UX3" s="1"/>
      <c r="UY3" s="1"/>
      <c r="UZ3" s="1"/>
      <c r="VA3" s="1"/>
      <c r="VB3" s="1"/>
      <c r="VC3" s="1"/>
      <c r="VD3" s="1"/>
      <c r="VE3" s="1"/>
      <c r="VF3" s="1"/>
      <c r="VG3" s="1"/>
      <c r="VH3" s="1"/>
      <c r="VI3" s="1"/>
      <c r="VJ3" s="1"/>
      <c r="VK3" s="1"/>
      <c r="VL3" s="1"/>
      <c r="VM3" s="1"/>
      <c r="VN3" s="1"/>
      <c r="VO3" s="1"/>
      <c r="VP3" s="1"/>
      <c r="VQ3" s="1"/>
      <c r="VR3" s="1"/>
      <c r="VS3" s="1"/>
      <c r="VT3" s="1"/>
      <c r="VU3" s="1"/>
      <c r="VV3" s="1"/>
      <c r="VW3" s="1"/>
      <c r="VX3" s="1"/>
      <c r="VY3" s="1"/>
      <c r="VZ3" s="1"/>
      <c r="WA3" s="1"/>
      <c r="WB3" s="1"/>
      <c r="WC3" s="1"/>
      <c r="WD3" s="1"/>
      <c r="WE3" s="1"/>
      <c r="WF3" s="1"/>
      <c r="WG3" s="1"/>
      <c r="WH3" s="1"/>
      <c r="WI3" s="1"/>
      <c r="WJ3" s="1"/>
      <c r="WK3" s="1"/>
      <c r="WL3" s="1"/>
      <c r="WM3" s="1"/>
      <c r="WN3" s="1"/>
      <c r="WO3" s="1"/>
      <c r="WP3" s="1"/>
      <c r="WQ3" s="1"/>
      <c r="WR3" s="1"/>
      <c r="WS3" s="1"/>
      <c r="WT3" s="1"/>
      <c r="WU3" s="1"/>
      <c r="WV3" s="1"/>
      <c r="WW3" s="1"/>
      <c r="WX3" s="1"/>
      <c r="WY3" s="1"/>
      <c r="WZ3" s="1"/>
      <c r="XA3" s="1"/>
      <c r="XB3" s="1"/>
      <c r="XC3" s="1"/>
      <c r="XD3" s="1"/>
      <c r="XE3" s="1"/>
      <c r="XF3" s="1"/>
      <c r="XG3" s="1"/>
      <c r="XH3" s="1"/>
      <c r="XI3" s="1"/>
      <c r="XJ3" s="1"/>
      <c r="XK3" s="1"/>
      <c r="XL3" s="1"/>
      <c r="XM3" s="1"/>
      <c r="XN3" s="1"/>
      <c r="XO3" s="1"/>
      <c r="XP3" s="1"/>
      <c r="XQ3" s="1"/>
      <c r="XR3" s="1"/>
      <c r="XS3" s="1"/>
      <c r="XT3" s="1"/>
      <c r="XU3" s="1"/>
      <c r="XV3" s="1"/>
      <c r="XW3" s="1"/>
      <c r="XX3" s="1"/>
      <c r="XY3" s="1"/>
      <c r="XZ3" s="1"/>
      <c r="YA3" s="1"/>
      <c r="YB3" s="1"/>
      <c r="YC3" s="1"/>
      <c r="YD3" s="1"/>
      <c r="YE3" s="1"/>
      <c r="YF3" s="1"/>
      <c r="YG3" s="1"/>
      <c r="YH3" s="1"/>
      <c r="YI3" s="1"/>
      <c r="YJ3" s="1"/>
      <c r="YK3" s="1"/>
      <c r="YL3" s="1"/>
      <c r="YM3" s="1"/>
      <c r="YN3" s="1"/>
      <c r="YO3" s="1"/>
      <c r="YP3" s="1"/>
      <c r="YQ3" s="1"/>
      <c r="YR3" s="1"/>
      <c r="YS3" s="1"/>
      <c r="YT3" s="1"/>
      <c r="YU3" s="1"/>
      <c r="YV3" s="1"/>
      <c r="YW3" s="1"/>
      <c r="YX3" s="1"/>
      <c r="YY3" s="1"/>
      <c r="YZ3" s="1"/>
      <c r="ZA3" s="1"/>
      <c r="ZB3" s="1"/>
      <c r="ZC3" s="1"/>
      <c r="ZD3" s="1"/>
      <c r="ZE3" s="1"/>
      <c r="ZF3" s="1"/>
      <c r="ZG3" s="1"/>
      <c r="ZH3" s="1"/>
      <c r="ZI3" s="1"/>
      <c r="ZJ3" s="1"/>
      <c r="ZK3" s="1"/>
      <c r="ZL3" s="1"/>
      <c r="ZM3" s="1"/>
      <c r="ZN3" s="1"/>
      <c r="ZO3" s="1"/>
      <c r="ZP3" s="1"/>
      <c r="ZQ3" s="1"/>
      <c r="ZR3" s="1"/>
      <c r="ZS3" s="1"/>
      <c r="ZT3" s="1"/>
      <c r="ZU3" s="1"/>
      <c r="ZV3" s="1"/>
      <c r="ZW3" s="1"/>
      <c r="ZX3" s="1"/>
      <c r="ZY3" s="1"/>
      <c r="ZZ3" s="1"/>
    </row>
    <row r="4" spans="1:702" s="11" customFormat="1" x14ac:dyDescent="0.25">
      <c r="A4" s="57"/>
      <c r="B4" s="57"/>
      <c r="C4" s="92"/>
      <c r="D4" s="93"/>
      <c r="E4" s="29" t="s">
        <v>92</v>
      </c>
      <c r="F4" s="32"/>
      <c r="G4" s="29"/>
      <c r="H4" s="29"/>
      <c r="I4" s="29"/>
      <c r="J4" s="11">
        <f xml:space="preserve"> Time!J$163</f>
        <v>2021</v>
      </c>
      <c r="K4" s="11">
        <f xml:space="preserve"> Time!K$163</f>
        <v>2022</v>
      </c>
      <c r="L4" s="11">
        <f xml:space="preserve"> Time!L$163</f>
        <v>2023</v>
      </c>
      <c r="M4" s="11">
        <f xml:space="preserve"> Time!M$163</f>
        <v>2024</v>
      </c>
      <c r="N4" s="11">
        <f xml:space="preserve"> Time!N$163</f>
        <v>2025</v>
      </c>
      <c r="O4" s="11">
        <f xml:space="preserve"> Time!O$163</f>
        <v>2026</v>
      </c>
      <c r="P4" s="11">
        <f xml:space="preserve"> Time!P$163</f>
        <v>2027</v>
      </c>
      <c r="Q4" s="11">
        <f xml:space="preserve"> Time!Q$163</f>
        <v>2028</v>
      </c>
      <c r="R4" s="11">
        <f xml:space="preserve"> Time!R$163</f>
        <v>2029</v>
      </c>
      <c r="S4" s="11">
        <f xml:space="preserve"> Time!S$163</f>
        <v>2030</v>
      </c>
      <c r="T4" s="11">
        <f xml:space="preserve"> Time!T$163</f>
        <v>2031</v>
      </c>
    </row>
    <row r="5" spans="1:702" s="4" customFormat="1" x14ac:dyDescent="0.25">
      <c r="A5" s="57"/>
      <c r="B5" s="57"/>
      <c r="C5" s="92"/>
      <c r="D5" s="93"/>
      <c r="E5" s="29" t="s">
        <v>173</v>
      </c>
      <c r="F5" s="32" t="s">
        <v>853</v>
      </c>
      <c r="G5" s="32" t="s">
        <v>768</v>
      </c>
      <c r="H5" s="32" t="s">
        <v>695</v>
      </c>
      <c r="I5" s="29"/>
      <c r="J5" s="2">
        <f xml:space="preserve"> Time!J$167</f>
        <v>1</v>
      </c>
      <c r="K5" s="2">
        <f xml:space="preserve"> Time!K$167</f>
        <v>2</v>
      </c>
      <c r="L5" s="2">
        <f xml:space="preserve"> Time!L$167</f>
        <v>3</v>
      </c>
      <c r="M5" s="2">
        <f xml:space="preserve"> Time!M$167</f>
        <v>4</v>
      </c>
      <c r="N5" s="2">
        <f xml:space="preserve"> Time!N$167</f>
        <v>5</v>
      </c>
      <c r="O5" s="2">
        <f xml:space="preserve"> Time!O$167</f>
        <v>6</v>
      </c>
      <c r="P5" s="2">
        <f xml:space="preserve"> Time!P$167</f>
        <v>7</v>
      </c>
      <c r="Q5" s="2">
        <f xml:space="preserve"> Time!Q$167</f>
        <v>8</v>
      </c>
      <c r="R5" s="2">
        <f xml:space="preserve"> Time!R$167</f>
        <v>9</v>
      </c>
      <c r="S5" s="2">
        <f xml:space="preserve"> Time!S$167</f>
        <v>10</v>
      </c>
      <c r="T5" s="2">
        <f xml:space="preserve"> Time!T$167</f>
        <v>11</v>
      </c>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row>
    <row r="6" spans="1:702" x14ac:dyDescent="0.25">
      <c r="D6" s="39"/>
      <c r="F6" s="32"/>
      <c r="G6" s="32"/>
      <c r="H6" s="32"/>
    </row>
    <row r="9" spans="1:702" s="33" customFormat="1" x14ac:dyDescent="0.25">
      <c r="A9" s="24" t="s">
        <v>412</v>
      </c>
      <c r="B9" s="24"/>
      <c r="C9" s="37"/>
      <c r="D9" s="56"/>
    </row>
    <row r="10" spans="1:702" collapsed="1" x14ac:dyDescent="0.25"/>
    <row r="11" spans="1:702" hidden="1" outlineLevel="1" x14ac:dyDescent="0.25">
      <c r="B11" s="32" t="s">
        <v>1033</v>
      </c>
    </row>
    <row r="12" spans="1:702" hidden="1" outlineLevel="1" x14ac:dyDescent="0.25">
      <c r="A12" s="14"/>
      <c r="B12" s="14"/>
      <c r="C12" s="21"/>
      <c r="D12" s="22"/>
      <c r="E12" s="17" t="str">
        <f xml:space="preserve"> Inputs!E$39</f>
        <v>Net ODI payments - business retail</v>
      </c>
      <c r="F12" s="10">
        <f xml:space="preserve"> Inputs!F$39</f>
        <v>0</v>
      </c>
      <c r="G12" s="17" t="str">
        <f xml:space="preserve"> Inputs!G$39</f>
        <v>£m (2022-23 FYA CPIH prices)</v>
      </c>
    </row>
    <row r="13" spans="1:702" hidden="1" outlineLevel="1" x14ac:dyDescent="0.25">
      <c r="A13" s="14"/>
      <c r="B13" s="14"/>
      <c r="C13" s="21"/>
      <c r="D13" s="22"/>
      <c r="E13" s="17" t="str">
        <f xml:space="preserve"> Inputs!E$52</f>
        <v>ODI payments deferred from previous reconciliation year - business retail</v>
      </c>
      <c r="F13" s="10">
        <f xml:space="preserve"> Inputs!F$52</f>
        <v>0</v>
      </c>
      <c r="G13" s="17" t="str">
        <f xml:space="preserve"> Inputs!G$52</f>
        <v>£m (2022-23 FYA CPIH prices)</v>
      </c>
    </row>
    <row r="14" spans="1:702" hidden="1" outlineLevel="1" x14ac:dyDescent="0.25">
      <c r="E14" s="39" t="s">
        <v>1033</v>
      </c>
      <c r="F14" s="5">
        <f xml:space="preserve"> $F12 + $F13</f>
        <v>0</v>
      </c>
      <c r="G14" s="39" t="s">
        <v>776</v>
      </c>
    </row>
    <row r="15" spans="1:702" hidden="1" outlineLevel="1" x14ac:dyDescent="0.25"/>
    <row r="16" spans="1:702" hidden="1" outlineLevel="1" x14ac:dyDescent="0.25"/>
    <row r="17" spans="1:7" hidden="1" outlineLevel="1" x14ac:dyDescent="0.25">
      <c r="B17" s="32" t="s">
        <v>638</v>
      </c>
    </row>
    <row r="18" spans="1:7" hidden="1" outlineLevel="1" x14ac:dyDescent="0.25">
      <c r="E18" s="39" t="str">
        <f t="shared" ref="E18:G18" si="0" xml:space="preserve"> E$14</f>
        <v>Net ODI payments to be applied this year - business retail</v>
      </c>
      <c r="F18" s="5">
        <f t="shared" si="0"/>
        <v>0</v>
      </c>
      <c r="G18" s="39" t="str">
        <f t="shared" si="0"/>
        <v>£m (2022-23 FYA CPIH prices)</v>
      </c>
    </row>
    <row r="19" spans="1:7" hidden="1" outlineLevel="1" x14ac:dyDescent="0.25">
      <c r="A19" s="14"/>
      <c r="B19" s="14"/>
      <c r="C19" s="21"/>
      <c r="D19" s="22"/>
      <c r="E19" s="17" t="str">
        <f xml:space="preserve"> Inputs!E$69</f>
        <v>Voluntary abatements - business retail</v>
      </c>
      <c r="F19" s="10">
        <f xml:space="preserve"> Inputs!F$69</f>
        <v>0</v>
      </c>
      <c r="G19" s="17" t="str">
        <f xml:space="preserve"> Inputs!G$69</f>
        <v>£m (2022-23 FYA CPIH prices)</v>
      </c>
    </row>
    <row r="20" spans="1:7" hidden="1" outlineLevel="1" x14ac:dyDescent="0.25">
      <c r="E20" s="39" t="s">
        <v>638</v>
      </c>
      <c r="F20" s="5">
        <f xml:space="preserve"> IF( $F18 &gt; 0, IF( $F19 &lt; $F18, $F18 - $F19, 0 ), $F18 )</f>
        <v>0</v>
      </c>
      <c r="G20" s="39" t="s">
        <v>776</v>
      </c>
    </row>
    <row r="21" spans="1:7" hidden="1" outlineLevel="1" x14ac:dyDescent="0.25"/>
    <row r="22" spans="1:7" hidden="1" outlineLevel="1" x14ac:dyDescent="0.25"/>
    <row r="23" spans="1:7" hidden="1" outlineLevel="1" x14ac:dyDescent="0.25">
      <c r="B23" s="32" t="s">
        <v>487</v>
      </c>
    </row>
    <row r="24" spans="1:7" hidden="1" outlineLevel="1" x14ac:dyDescent="0.25">
      <c r="E24" s="39" t="str">
        <f t="shared" ref="E24:G24" si="1" xml:space="preserve"> E$20</f>
        <v>Unadjusted payments after abatements - business retail</v>
      </c>
      <c r="F24" s="5">
        <f t="shared" si="1"/>
        <v>0</v>
      </c>
      <c r="G24" s="39" t="str">
        <f t="shared" si="1"/>
        <v>£m (2022-23 FYA CPIH prices)</v>
      </c>
    </row>
    <row r="25" spans="1:7" hidden="1" outlineLevel="1" x14ac:dyDescent="0.25">
      <c r="A25" s="14"/>
      <c r="B25" s="14"/>
      <c r="C25" s="21"/>
      <c r="D25" s="22"/>
      <c r="E25" s="17" t="str">
        <f xml:space="preserve"> Inputs!E$82</f>
        <v>Voluntary deferrals - business retail</v>
      </c>
      <c r="F25" s="10">
        <f xml:space="preserve"> Inputs!F$82</f>
        <v>0</v>
      </c>
      <c r="G25" s="17" t="str">
        <f xml:space="preserve"> Inputs!G$82</f>
        <v>£m (2022-23 FYA CPIH prices)</v>
      </c>
    </row>
    <row r="26" spans="1:7" hidden="1" outlineLevel="1" x14ac:dyDescent="0.25">
      <c r="E26" s="39" t="s">
        <v>487</v>
      </c>
      <c r="F26" s="5">
        <f xml:space="preserve"> $F24 - $F25</f>
        <v>0</v>
      </c>
      <c r="G26" s="39" t="s">
        <v>776</v>
      </c>
    </row>
    <row r="27" spans="1:7" hidden="1" outlineLevel="1" x14ac:dyDescent="0.25"/>
    <row r="28" spans="1:7" hidden="1" outlineLevel="1" x14ac:dyDescent="0.25"/>
    <row r="29" spans="1:7" hidden="1" outlineLevel="1" x14ac:dyDescent="0.25">
      <c r="B29" s="32" t="s">
        <v>873</v>
      </c>
    </row>
    <row r="30" spans="1:7" hidden="1" outlineLevel="1" x14ac:dyDescent="0.25">
      <c r="E30" s="39" t="str">
        <f t="shared" ref="E30:G30" si="2" xml:space="preserve"> E$26</f>
        <v>Unadjusted payments after abatements and deferrals - business retail</v>
      </c>
      <c r="F30" s="5">
        <f t="shared" si="2"/>
        <v>0</v>
      </c>
      <c r="G30" s="39" t="str">
        <f t="shared" si="2"/>
        <v>£m (2022-23 FYA CPIH prices)</v>
      </c>
    </row>
    <row r="31" spans="1:7" hidden="1" outlineLevel="1" x14ac:dyDescent="0.25">
      <c r="A31" s="14"/>
      <c r="B31" s="14"/>
      <c r="C31" s="21"/>
      <c r="D31" s="22"/>
      <c r="E31" s="17" t="str">
        <f xml:space="preserve"> Inputs!E$95</f>
        <v>Other adjustments -  business retail</v>
      </c>
      <c r="F31" s="10">
        <f xml:space="preserve"> Inputs!F$95</f>
        <v>0</v>
      </c>
      <c r="G31" s="17" t="str">
        <f xml:space="preserve"> Inputs!G$95</f>
        <v>£m (2022-23 FYA CPIH prices)</v>
      </c>
    </row>
    <row r="32" spans="1:7" hidden="1" outlineLevel="1" x14ac:dyDescent="0.25">
      <c r="E32" s="39" t="s">
        <v>873</v>
      </c>
      <c r="F32" s="5">
        <f xml:space="preserve"> $F30 + $F31</f>
        <v>0</v>
      </c>
      <c r="G32" s="39" t="s">
        <v>776</v>
      </c>
    </row>
    <row r="33" spans="1:20" hidden="1" outlineLevel="1" x14ac:dyDescent="0.25"/>
    <row r="34" spans="1:20" hidden="1" outlineLevel="1" x14ac:dyDescent="0.25"/>
    <row r="35" spans="1:20" hidden="1" outlineLevel="1" x14ac:dyDescent="0.25">
      <c r="B35" s="32" t="s">
        <v>488</v>
      </c>
    </row>
    <row r="36" spans="1:20" hidden="1" outlineLevel="1" x14ac:dyDescent="0.25">
      <c r="E36" s="39" t="str">
        <f t="shared" ref="E36:G36" si="3" xml:space="preserve"> E$32</f>
        <v>Payments after abatements and deferrals and other bespoke adjustments - business retail</v>
      </c>
      <c r="F36" s="5">
        <f t="shared" si="3"/>
        <v>0</v>
      </c>
      <c r="G36" s="39" t="str">
        <f t="shared" si="3"/>
        <v>£m (2022-23 FYA CPIH prices)</v>
      </c>
    </row>
    <row r="37" spans="1:20" hidden="1" outlineLevel="1" x14ac:dyDescent="0.25">
      <c r="A37" s="14"/>
      <c r="B37" s="14"/>
      <c r="C37" s="21"/>
      <c r="D37" s="22"/>
      <c r="E37" s="17" t="str">
        <f xml:space="preserve"> Time!E$20</f>
        <v>Year of adjustment to be applied</v>
      </c>
      <c r="F37" s="8">
        <f xml:space="preserve"> Time!F$20</f>
        <v>0</v>
      </c>
      <c r="G37" s="8" t="str">
        <f xml:space="preserve"> Time!G$20</f>
        <v>flag</v>
      </c>
      <c r="H37" s="8">
        <f xml:space="preserve"> Time!H$20</f>
        <v>1</v>
      </c>
      <c r="I37" s="8">
        <f xml:space="preserve"> Time!I$20</f>
        <v>0</v>
      </c>
      <c r="J37" s="8">
        <f xml:space="preserve"> Time!J$20</f>
        <v>0</v>
      </c>
      <c r="K37" s="8">
        <f xml:space="preserve"> Time!K$20</f>
        <v>0</v>
      </c>
      <c r="L37" s="8">
        <f xml:space="preserve"> Time!L$20</f>
        <v>0</v>
      </c>
      <c r="M37" s="8">
        <f xml:space="preserve"> Time!M$20</f>
        <v>0</v>
      </c>
      <c r="N37" s="8">
        <f xml:space="preserve"> Time!N$20</f>
        <v>0</v>
      </c>
      <c r="O37" s="8">
        <f xml:space="preserve"> Time!O$20</f>
        <v>0</v>
      </c>
      <c r="P37" s="8">
        <f xml:space="preserve"> Time!P$20</f>
        <v>0</v>
      </c>
      <c r="Q37" s="8">
        <f xml:space="preserve"> Time!Q$20</f>
        <v>1</v>
      </c>
      <c r="R37" s="8">
        <f xml:space="preserve"> Time!R$20</f>
        <v>0</v>
      </c>
      <c r="S37" s="8">
        <f xml:space="preserve"> Time!S$20</f>
        <v>0</v>
      </c>
      <c r="T37" s="8">
        <f xml:space="preserve"> Time!T$20</f>
        <v>0</v>
      </c>
    </row>
    <row r="38" spans="1:20" hidden="1" outlineLevel="1" x14ac:dyDescent="0.25">
      <c r="E38" s="39" t="s">
        <v>488</v>
      </c>
      <c r="G38" s="39" t="s">
        <v>776</v>
      </c>
      <c r="H38" s="5">
        <f xml:space="preserve"> SUM( J38:T38 )</f>
        <v>0</v>
      </c>
      <c r="J38" s="5">
        <f t="shared" ref="J38:T38" si="4" xml:space="preserve"> IF( J37 = 1, $F36, 0 )</f>
        <v>0</v>
      </c>
      <c r="K38" s="5">
        <f t="shared" si="4"/>
        <v>0</v>
      </c>
      <c r="L38" s="5">
        <f t="shared" si="4"/>
        <v>0</v>
      </c>
      <c r="M38" s="5">
        <f t="shared" si="4"/>
        <v>0</v>
      </c>
      <c r="N38" s="5">
        <f t="shared" si="4"/>
        <v>0</v>
      </c>
      <c r="O38" s="5">
        <f t="shared" si="4"/>
        <v>0</v>
      </c>
      <c r="P38" s="5">
        <f t="shared" si="4"/>
        <v>0</v>
      </c>
      <c r="Q38" s="5">
        <f t="shared" si="4"/>
        <v>0</v>
      </c>
      <c r="R38" s="5">
        <f t="shared" si="4"/>
        <v>0</v>
      </c>
      <c r="S38" s="5">
        <f t="shared" si="4"/>
        <v>0</v>
      </c>
      <c r="T38" s="5">
        <f t="shared" si="4"/>
        <v>0</v>
      </c>
    </row>
    <row r="39" spans="1:20" hidden="1" outlineLevel="1" x14ac:dyDescent="0.25"/>
    <row r="42" spans="1:20" s="33" customFormat="1" x14ac:dyDescent="0.25">
      <c r="A42" s="24" t="s">
        <v>869</v>
      </c>
      <c r="B42" s="24"/>
      <c r="C42" s="37"/>
      <c r="D42" s="56"/>
    </row>
    <row r="43" spans="1:20" collapsed="1" x14ac:dyDescent="0.25"/>
    <row r="44" spans="1:20" hidden="1" outlineLevel="1" x14ac:dyDescent="0.25">
      <c r="B44" s="32" t="s">
        <v>489</v>
      </c>
    </row>
    <row r="45" spans="1:20" hidden="1" outlineLevel="1" x14ac:dyDescent="0.25">
      <c r="E45" s="39" t="str">
        <f t="shared" ref="E45:T45" si="5" xml:space="preserve"> E$38</f>
        <v>Payments after abatements and deferrals and other bespoke adjustments this year - business retail</v>
      </c>
      <c r="F45" s="5">
        <f t="shared" si="5"/>
        <v>0</v>
      </c>
      <c r="G45" s="5" t="str">
        <f t="shared" si="5"/>
        <v>£m (2022-23 FYA CPIH prices)</v>
      </c>
      <c r="H45" s="5">
        <f t="shared" si="5"/>
        <v>0</v>
      </c>
      <c r="I45" s="5">
        <f t="shared" si="5"/>
        <v>0</v>
      </c>
      <c r="J45" s="5">
        <f t="shared" si="5"/>
        <v>0</v>
      </c>
      <c r="K45" s="5">
        <f t="shared" si="5"/>
        <v>0</v>
      </c>
      <c r="L45" s="5">
        <f t="shared" si="5"/>
        <v>0</v>
      </c>
      <c r="M45" s="5">
        <f t="shared" si="5"/>
        <v>0</v>
      </c>
      <c r="N45" s="5">
        <f t="shared" si="5"/>
        <v>0</v>
      </c>
      <c r="O45" s="5">
        <f t="shared" si="5"/>
        <v>0</v>
      </c>
      <c r="P45" s="5">
        <f t="shared" si="5"/>
        <v>0</v>
      </c>
      <c r="Q45" s="5">
        <f t="shared" si="5"/>
        <v>0</v>
      </c>
      <c r="R45" s="5">
        <f t="shared" si="5"/>
        <v>0</v>
      </c>
      <c r="S45" s="5">
        <f t="shared" si="5"/>
        <v>0</v>
      </c>
      <c r="T45" s="5">
        <f t="shared" si="5"/>
        <v>0</v>
      </c>
    </row>
    <row r="46" spans="1:20" hidden="1" outlineLevel="1" x14ac:dyDescent="0.25">
      <c r="A46" s="14"/>
      <c r="B46" s="14"/>
      <c r="C46" s="21"/>
      <c r="D46" s="22"/>
      <c r="E46" s="17" t="str">
        <f xml:space="preserve"> Index!E$40</f>
        <v>November CPIH cumulative inflation factor</v>
      </c>
      <c r="F46" s="16">
        <f xml:space="preserve"> Index!F$40</f>
        <v>0</v>
      </c>
      <c r="G46" s="16" t="str">
        <f xml:space="preserve"> Index!G$40</f>
        <v>factor</v>
      </c>
      <c r="H46" s="16">
        <f xml:space="preserve"> Index!H$40</f>
        <v>0</v>
      </c>
      <c r="I46" s="16">
        <f xml:space="preserve"> Index!I$40</f>
        <v>0</v>
      </c>
      <c r="J46" s="16">
        <f xml:space="preserve"> Index!J$40</f>
        <v>0</v>
      </c>
      <c r="K46" s="16">
        <f xml:space="preserve"> Index!K$40</f>
        <v>0</v>
      </c>
      <c r="L46" s="16">
        <f xml:space="preserve"> Index!L$40</f>
        <v>1</v>
      </c>
      <c r="M46" s="16">
        <f xml:space="preserve"> Index!M$40</f>
        <v>1.0937773882559159</v>
      </c>
      <c r="N46" s="16">
        <f xml:space="preserve"> Index!N$40</f>
        <v>1.1393514460999123</v>
      </c>
      <c r="O46" s="16">
        <f xml:space="preserve"> Index!O$40</f>
        <v>1.179666958808063</v>
      </c>
      <c r="P46" s="16">
        <f xml:space="preserve"> Index!P$40</f>
        <v>1.2244943032427695</v>
      </c>
      <c r="Q46" s="16">
        <f xml:space="preserve"> Index!Q$40</f>
        <v>1.2244943032427695</v>
      </c>
      <c r="R46" s="16">
        <f xml:space="preserve"> Index!R$40</f>
        <v>1.2244943032427695</v>
      </c>
      <c r="S46" s="16">
        <f xml:space="preserve"> Index!S$40</f>
        <v>1.2244943032427695</v>
      </c>
      <c r="T46" s="16">
        <f xml:space="preserve"> Index!T$40</f>
        <v>1.2244943032427695</v>
      </c>
    </row>
    <row r="47" spans="1:20" hidden="1" outlineLevel="1" x14ac:dyDescent="0.25">
      <c r="E47" s="39" t="s">
        <v>489</v>
      </c>
      <c r="G47" s="39" t="s">
        <v>707</v>
      </c>
      <c r="H47" s="5">
        <f xml:space="preserve"> SUM( J47:T47 )</f>
        <v>0</v>
      </c>
      <c r="J47" s="5">
        <f t="shared" ref="J47:T47" si="6" xml:space="preserve"> J45 * J46</f>
        <v>0</v>
      </c>
      <c r="K47" s="5">
        <f t="shared" si="6"/>
        <v>0</v>
      </c>
      <c r="L47" s="5">
        <f t="shared" si="6"/>
        <v>0</v>
      </c>
      <c r="M47" s="5">
        <f t="shared" si="6"/>
        <v>0</v>
      </c>
      <c r="N47" s="5">
        <f t="shared" si="6"/>
        <v>0</v>
      </c>
      <c r="O47" s="5">
        <f t="shared" si="6"/>
        <v>0</v>
      </c>
      <c r="P47" s="5">
        <f t="shared" si="6"/>
        <v>0</v>
      </c>
      <c r="Q47" s="5">
        <f t="shared" si="6"/>
        <v>0</v>
      </c>
      <c r="R47" s="5">
        <f t="shared" si="6"/>
        <v>0</v>
      </c>
      <c r="S47" s="5">
        <f t="shared" si="6"/>
        <v>0</v>
      </c>
      <c r="T47" s="5">
        <f t="shared" si="6"/>
        <v>0</v>
      </c>
    </row>
    <row r="48" spans="1:20" hidden="1" outlineLevel="1" x14ac:dyDescent="0.25"/>
    <row r="49" spans="1:20" hidden="1" outlineLevel="1" x14ac:dyDescent="0.25"/>
    <row r="50" spans="1:20" hidden="1" outlineLevel="1" x14ac:dyDescent="0.25">
      <c r="B50" s="32" t="s">
        <v>193</v>
      </c>
    </row>
    <row r="51" spans="1:20" hidden="1" outlineLevel="1" x14ac:dyDescent="0.25">
      <c r="E51" s="39" t="str">
        <f t="shared" ref="E51:T51" si="7" xml:space="preserve"> E$47</f>
        <v>ODI value nominal prices - business retail</v>
      </c>
      <c r="F51" s="5">
        <f t="shared" si="7"/>
        <v>0</v>
      </c>
      <c r="G51" s="5" t="str">
        <f t="shared" si="7"/>
        <v>£m (nominal)</v>
      </c>
      <c r="H51" s="5">
        <f t="shared" si="7"/>
        <v>0</v>
      </c>
      <c r="I51" s="5">
        <f t="shared" si="7"/>
        <v>0</v>
      </c>
      <c r="J51" s="5">
        <f t="shared" si="7"/>
        <v>0</v>
      </c>
      <c r="K51" s="5">
        <f t="shared" si="7"/>
        <v>0</v>
      </c>
      <c r="L51" s="5">
        <f t="shared" si="7"/>
        <v>0</v>
      </c>
      <c r="M51" s="5">
        <f t="shared" si="7"/>
        <v>0</v>
      </c>
      <c r="N51" s="5">
        <f t="shared" si="7"/>
        <v>0</v>
      </c>
      <c r="O51" s="5">
        <f t="shared" si="7"/>
        <v>0</v>
      </c>
      <c r="P51" s="5">
        <f t="shared" si="7"/>
        <v>0</v>
      </c>
      <c r="Q51" s="5">
        <f t="shared" si="7"/>
        <v>0</v>
      </c>
      <c r="R51" s="5">
        <f t="shared" si="7"/>
        <v>0</v>
      </c>
      <c r="S51" s="5">
        <f t="shared" si="7"/>
        <v>0</v>
      </c>
      <c r="T51" s="5">
        <f t="shared" si="7"/>
        <v>0</v>
      </c>
    </row>
    <row r="52" spans="1:20" hidden="1" outlineLevel="1" x14ac:dyDescent="0.25">
      <c r="A52" s="14"/>
      <c r="B52" s="14"/>
      <c r="C52" s="21"/>
      <c r="D52" s="22"/>
      <c r="E52" s="17" t="str">
        <f xml:space="preserve"> 'Tax adjustment'!E$10</f>
        <v>Tax on Tax geometric uplift</v>
      </c>
      <c r="F52" s="13">
        <f xml:space="preserve"> 'Tax adjustment'!F$10</f>
        <v>0</v>
      </c>
      <c r="G52" s="13" t="str">
        <f xml:space="preserve"> 'Tax adjustment'!G$10</f>
        <v>%</v>
      </c>
      <c r="H52" s="13">
        <f xml:space="preserve"> 'Tax adjustment'!H$10</f>
        <v>0</v>
      </c>
      <c r="I52" s="13">
        <f xml:space="preserve"> 'Tax adjustment'!I$10</f>
        <v>0</v>
      </c>
      <c r="J52" s="13">
        <f xml:space="preserve"> 'Tax adjustment'!J$10</f>
        <v>0</v>
      </c>
      <c r="K52" s="13">
        <f xml:space="preserve"> 'Tax adjustment'!K$10</f>
        <v>0</v>
      </c>
      <c r="L52" s="13">
        <f xml:space="preserve"> 'Tax adjustment'!L$10</f>
        <v>0</v>
      </c>
      <c r="M52" s="13">
        <f xml:space="preserve"> 'Tax adjustment'!M$10</f>
        <v>0</v>
      </c>
      <c r="N52" s="13">
        <f xml:space="preserve"> 'Tax adjustment'!N$10</f>
        <v>0</v>
      </c>
      <c r="O52" s="13">
        <f xml:space="preserve"> 'Tax adjustment'!O$10</f>
        <v>0</v>
      </c>
      <c r="P52" s="13">
        <f xml:space="preserve"> 'Tax adjustment'!P$10</f>
        <v>0</v>
      </c>
      <c r="Q52" s="13">
        <f xml:space="preserve"> 'Tax adjustment'!Q$10</f>
        <v>0</v>
      </c>
      <c r="R52" s="13">
        <f xml:space="preserve"> 'Tax adjustment'!R$10</f>
        <v>0</v>
      </c>
      <c r="S52" s="13">
        <f xml:space="preserve"> 'Tax adjustment'!S$10</f>
        <v>0</v>
      </c>
      <c r="T52" s="13">
        <f xml:space="preserve"> 'Tax adjustment'!T$10</f>
        <v>0</v>
      </c>
    </row>
    <row r="53" spans="1:20" hidden="1" outlineLevel="1" x14ac:dyDescent="0.25">
      <c r="E53" s="39" t="s">
        <v>193</v>
      </c>
      <c r="G53" s="39" t="s">
        <v>707</v>
      </c>
      <c r="H53" s="5">
        <f xml:space="preserve"> SUM( J53:T53 )</f>
        <v>0</v>
      </c>
      <c r="J53" s="5">
        <f t="shared" ref="J53:T53" si="8" xml:space="preserve"> J51 * J52</f>
        <v>0</v>
      </c>
      <c r="K53" s="5">
        <f t="shared" si="8"/>
        <v>0</v>
      </c>
      <c r="L53" s="5">
        <f t="shared" si="8"/>
        <v>0</v>
      </c>
      <c r="M53" s="5">
        <f t="shared" si="8"/>
        <v>0</v>
      </c>
      <c r="N53" s="5">
        <f t="shared" si="8"/>
        <v>0</v>
      </c>
      <c r="O53" s="5">
        <f t="shared" si="8"/>
        <v>0</v>
      </c>
      <c r="P53" s="5">
        <f t="shared" si="8"/>
        <v>0</v>
      </c>
      <c r="Q53" s="5">
        <f t="shared" si="8"/>
        <v>0</v>
      </c>
      <c r="R53" s="5">
        <f t="shared" si="8"/>
        <v>0</v>
      </c>
      <c r="S53" s="5">
        <f t="shared" si="8"/>
        <v>0</v>
      </c>
      <c r="T53" s="5">
        <f t="shared" si="8"/>
        <v>0</v>
      </c>
    </row>
    <row r="54" spans="1:20" hidden="1" outlineLevel="1" x14ac:dyDescent="0.25"/>
    <row r="55" spans="1:20" hidden="1" outlineLevel="1" x14ac:dyDescent="0.25"/>
    <row r="56" spans="1:20" hidden="1" outlineLevel="1" x14ac:dyDescent="0.25">
      <c r="B56" s="32" t="s">
        <v>558</v>
      </c>
    </row>
    <row r="57" spans="1:20" hidden="1" outlineLevel="1" x14ac:dyDescent="0.25">
      <c r="E57" s="39" t="str">
        <f t="shared" ref="E57:T57" si="9" xml:space="preserve"> E$47</f>
        <v>ODI value nominal prices - business retail</v>
      </c>
      <c r="F57" s="5">
        <f t="shared" si="9"/>
        <v>0</v>
      </c>
      <c r="G57" s="5" t="str">
        <f t="shared" si="9"/>
        <v>£m (nominal)</v>
      </c>
      <c r="H57" s="5">
        <f t="shared" si="9"/>
        <v>0</v>
      </c>
      <c r="I57" s="5">
        <f t="shared" si="9"/>
        <v>0</v>
      </c>
      <c r="J57" s="5">
        <f t="shared" si="9"/>
        <v>0</v>
      </c>
      <c r="K57" s="5">
        <f t="shared" si="9"/>
        <v>0</v>
      </c>
      <c r="L57" s="5">
        <f t="shared" si="9"/>
        <v>0</v>
      </c>
      <c r="M57" s="5">
        <f t="shared" si="9"/>
        <v>0</v>
      </c>
      <c r="N57" s="5">
        <f t="shared" si="9"/>
        <v>0</v>
      </c>
      <c r="O57" s="5">
        <f t="shared" si="9"/>
        <v>0</v>
      </c>
      <c r="P57" s="5">
        <f t="shared" si="9"/>
        <v>0</v>
      </c>
      <c r="Q57" s="5">
        <f t="shared" si="9"/>
        <v>0</v>
      </c>
      <c r="R57" s="5">
        <f t="shared" si="9"/>
        <v>0</v>
      </c>
      <c r="S57" s="5">
        <f t="shared" si="9"/>
        <v>0</v>
      </c>
      <c r="T57" s="5">
        <f t="shared" si="9"/>
        <v>0</v>
      </c>
    </row>
    <row r="58" spans="1:20" hidden="1" outlineLevel="1" x14ac:dyDescent="0.25">
      <c r="E58" s="39" t="str">
        <f t="shared" ref="E58:T58" si="10" xml:space="preserve"> E$53</f>
        <v>Tax on nominal ODI - business retail</v>
      </c>
      <c r="F58" s="5">
        <f t="shared" si="10"/>
        <v>0</v>
      </c>
      <c r="G58" s="5" t="str">
        <f t="shared" si="10"/>
        <v>£m (nominal)</v>
      </c>
      <c r="H58" s="5">
        <f t="shared" si="10"/>
        <v>0</v>
      </c>
      <c r="I58" s="5">
        <f t="shared" si="10"/>
        <v>0</v>
      </c>
      <c r="J58" s="5">
        <f t="shared" si="10"/>
        <v>0</v>
      </c>
      <c r="K58" s="5">
        <f t="shared" si="10"/>
        <v>0</v>
      </c>
      <c r="L58" s="5">
        <f t="shared" si="10"/>
        <v>0</v>
      </c>
      <c r="M58" s="5">
        <f t="shared" si="10"/>
        <v>0</v>
      </c>
      <c r="N58" s="5">
        <f t="shared" si="10"/>
        <v>0</v>
      </c>
      <c r="O58" s="5">
        <f t="shared" si="10"/>
        <v>0</v>
      </c>
      <c r="P58" s="5">
        <f t="shared" si="10"/>
        <v>0</v>
      </c>
      <c r="Q58" s="5">
        <f t="shared" si="10"/>
        <v>0</v>
      </c>
      <c r="R58" s="5">
        <f t="shared" si="10"/>
        <v>0</v>
      </c>
      <c r="S58" s="5">
        <f t="shared" si="10"/>
        <v>0</v>
      </c>
      <c r="T58" s="5">
        <f t="shared" si="10"/>
        <v>0</v>
      </c>
    </row>
    <row r="59" spans="1:20" hidden="1" outlineLevel="1" x14ac:dyDescent="0.25">
      <c r="E59" s="39" t="s">
        <v>558</v>
      </c>
      <c r="G59" s="39" t="s">
        <v>707</v>
      </c>
      <c r="H59" s="5">
        <f xml:space="preserve"> SUM( J59:T59 )</f>
        <v>0</v>
      </c>
      <c r="J59" s="5">
        <f t="shared" ref="J59:T59" si="11" xml:space="preserve"> J57 + J58</f>
        <v>0</v>
      </c>
      <c r="K59" s="5">
        <f t="shared" si="11"/>
        <v>0</v>
      </c>
      <c r="L59" s="5">
        <f t="shared" si="11"/>
        <v>0</v>
      </c>
      <c r="M59" s="5">
        <f t="shared" si="11"/>
        <v>0</v>
      </c>
      <c r="N59" s="5">
        <f t="shared" si="11"/>
        <v>0</v>
      </c>
      <c r="O59" s="5">
        <f t="shared" si="11"/>
        <v>0</v>
      </c>
      <c r="P59" s="5">
        <f t="shared" si="11"/>
        <v>0</v>
      </c>
      <c r="Q59" s="5">
        <f t="shared" si="11"/>
        <v>0</v>
      </c>
      <c r="R59" s="5">
        <f t="shared" si="11"/>
        <v>0</v>
      </c>
      <c r="S59" s="5">
        <f t="shared" si="11"/>
        <v>0</v>
      </c>
      <c r="T59" s="5">
        <f t="shared" si="11"/>
        <v>0</v>
      </c>
    </row>
    <row r="60" spans="1:20" hidden="1" outlineLevel="1" x14ac:dyDescent="0.25"/>
    <row r="61" spans="1:20" hidden="1" outlineLevel="1" x14ac:dyDescent="0.25"/>
    <row r="62" spans="1:20" hidden="1" outlineLevel="1" x14ac:dyDescent="0.25">
      <c r="B62" s="32" t="s">
        <v>490</v>
      </c>
    </row>
    <row r="63" spans="1:20" hidden="1" outlineLevel="1" x14ac:dyDescent="0.25">
      <c r="A63" s="14"/>
      <c r="B63" s="14"/>
      <c r="C63" s="21"/>
      <c r="D63" s="22"/>
      <c r="E63" s="17" t="str">
        <f xml:space="preserve"> Inputs!E$175</f>
        <v xml:space="preserve">Proportion of revenue expected to be collected from these customers in year adjustment to be made (tariff band 1) </v>
      </c>
      <c r="F63" s="13">
        <f xml:space="preserve"> Inputs!F$175</f>
        <v>0</v>
      </c>
      <c r="G63" s="13" t="str">
        <f xml:space="preserve"> Inputs!G$175</f>
        <v>%</v>
      </c>
      <c r="H63" s="13">
        <f xml:space="preserve"> Inputs!H$175</f>
        <v>0</v>
      </c>
      <c r="I63" s="13">
        <f xml:space="preserve"> Inputs!I$175</f>
        <v>0</v>
      </c>
      <c r="J63" s="13">
        <f xml:space="preserve"> Inputs!J$175</f>
        <v>0</v>
      </c>
      <c r="K63" s="13">
        <f xml:space="preserve"> Inputs!K$175</f>
        <v>0</v>
      </c>
      <c r="L63" s="13">
        <f xml:space="preserve"> Inputs!L$175</f>
        <v>0</v>
      </c>
      <c r="M63" s="13">
        <f xml:space="preserve"> Inputs!M$175</f>
        <v>0</v>
      </c>
      <c r="N63" s="13">
        <f xml:space="preserve"> Inputs!N$175</f>
        <v>0</v>
      </c>
      <c r="O63" s="13">
        <f xml:space="preserve"> Inputs!O$175</f>
        <v>0</v>
      </c>
      <c r="P63" s="13">
        <f xml:space="preserve"> Inputs!P$175</f>
        <v>0</v>
      </c>
      <c r="Q63" s="13">
        <f xml:space="preserve"> Inputs!Q$175</f>
        <v>0</v>
      </c>
      <c r="R63" s="13">
        <f xml:space="preserve"> Inputs!R$175</f>
        <v>0</v>
      </c>
      <c r="S63" s="13">
        <f xml:space="preserve"> Inputs!S$175</f>
        <v>0</v>
      </c>
      <c r="T63" s="13">
        <f xml:space="preserve"> Inputs!T$175</f>
        <v>0</v>
      </c>
    </row>
    <row r="64" spans="1:20" hidden="1" outlineLevel="1" x14ac:dyDescent="0.25">
      <c r="A64" s="14"/>
      <c r="B64" s="14"/>
      <c r="C64" s="21"/>
      <c r="D64" s="22"/>
      <c r="E64" s="17" t="str">
        <f xml:space="preserve"> Inputs!E$176</f>
        <v xml:space="preserve">Proportion of revenue expected to be collected from these customers in year adjustment to be made (tariff band 2) </v>
      </c>
      <c r="F64" s="13">
        <f xml:space="preserve"> Inputs!F$176</f>
        <v>0</v>
      </c>
      <c r="G64" s="13" t="str">
        <f xml:space="preserve"> Inputs!G$176</f>
        <v>%</v>
      </c>
      <c r="H64" s="13">
        <f xml:space="preserve"> Inputs!H$176</f>
        <v>0</v>
      </c>
      <c r="I64" s="13">
        <f xml:space="preserve"> Inputs!I$176</f>
        <v>0</v>
      </c>
      <c r="J64" s="13">
        <f xml:space="preserve"> Inputs!J$176</f>
        <v>0</v>
      </c>
      <c r="K64" s="13">
        <f xml:space="preserve"> Inputs!K$176</f>
        <v>0</v>
      </c>
      <c r="L64" s="13">
        <f xml:space="preserve"> Inputs!L$176</f>
        <v>0</v>
      </c>
      <c r="M64" s="13">
        <f xml:space="preserve"> Inputs!M$176</f>
        <v>0</v>
      </c>
      <c r="N64" s="13">
        <f xml:space="preserve"> Inputs!N$176</f>
        <v>0</v>
      </c>
      <c r="O64" s="13">
        <f xml:space="preserve"> Inputs!O$176</f>
        <v>0</v>
      </c>
      <c r="P64" s="13">
        <f xml:space="preserve"> Inputs!P$176</f>
        <v>0</v>
      </c>
      <c r="Q64" s="13">
        <f xml:space="preserve"> Inputs!Q$176</f>
        <v>0</v>
      </c>
      <c r="R64" s="13">
        <f xml:space="preserve"> Inputs!R$176</f>
        <v>0</v>
      </c>
      <c r="S64" s="13">
        <f xml:space="preserve"> Inputs!S$176</f>
        <v>0</v>
      </c>
      <c r="T64" s="13">
        <f xml:space="preserve"> Inputs!T$176</f>
        <v>0</v>
      </c>
    </row>
    <row r="65" spans="1:20" hidden="1" outlineLevel="1" x14ac:dyDescent="0.25">
      <c r="A65" s="14"/>
      <c r="B65" s="14"/>
      <c r="C65" s="21"/>
      <c r="D65" s="22"/>
      <c r="E65" s="17" t="str">
        <f xml:space="preserve"> Inputs!E$177</f>
        <v xml:space="preserve">Proportion of revenue expected to be collected from these customers in year adjustment to be made (tariff band 3) </v>
      </c>
      <c r="F65" s="13">
        <f xml:space="preserve"> Inputs!F$177</f>
        <v>0</v>
      </c>
      <c r="G65" s="13" t="str">
        <f xml:space="preserve"> Inputs!G$177</f>
        <v>%</v>
      </c>
      <c r="H65" s="13">
        <f xml:space="preserve"> Inputs!H$177</f>
        <v>0</v>
      </c>
      <c r="I65" s="13">
        <f xml:space="preserve"> Inputs!I$177</f>
        <v>0</v>
      </c>
      <c r="J65" s="13">
        <f xml:space="preserve"> Inputs!J$177</f>
        <v>0</v>
      </c>
      <c r="K65" s="13">
        <f xml:space="preserve"> Inputs!K$177</f>
        <v>0</v>
      </c>
      <c r="L65" s="13">
        <f xml:space="preserve"> Inputs!L$177</f>
        <v>0</v>
      </c>
      <c r="M65" s="13">
        <f xml:space="preserve"> Inputs!M$177</f>
        <v>0</v>
      </c>
      <c r="N65" s="13">
        <f xml:space="preserve"> Inputs!N$177</f>
        <v>0</v>
      </c>
      <c r="O65" s="13">
        <f xml:space="preserve"> Inputs!O$177</f>
        <v>0</v>
      </c>
      <c r="P65" s="13">
        <f xml:space="preserve"> Inputs!P$177</f>
        <v>0</v>
      </c>
      <c r="Q65" s="13">
        <f xml:space="preserve"> Inputs!Q$177</f>
        <v>0</v>
      </c>
      <c r="R65" s="13">
        <f xml:space="preserve"> Inputs!R$177</f>
        <v>0</v>
      </c>
      <c r="S65" s="13">
        <f xml:space="preserve"> Inputs!S$177</f>
        <v>0</v>
      </c>
      <c r="T65" s="13">
        <f xml:space="preserve"> Inputs!T$177</f>
        <v>0</v>
      </c>
    </row>
    <row r="66" spans="1:20" hidden="1" outlineLevel="1" x14ac:dyDescent="0.25">
      <c r="E66" s="39" t="str">
        <f t="shared" ref="E66:T66" si="12" xml:space="preserve"> E$59</f>
        <v>Total value of ODI - business retail</v>
      </c>
      <c r="F66" s="5">
        <f t="shared" si="12"/>
        <v>0</v>
      </c>
      <c r="G66" s="5" t="str">
        <f t="shared" si="12"/>
        <v>£m (nominal)</v>
      </c>
      <c r="H66" s="5">
        <f t="shared" si="12"/>
        <v>0</v>
      </c>
      <c r="I66" s="5">
        <f t="shared" si="12"/>
        <v>0</v>
      </c>
      <c r="J66" s="5">
        <f t="shared" si="12"/>
        <v>0</v>
      </c>
      <c r="K66" s="5">
        <f t="shared" si="12"/>
        <v>0</v>
      </c>
      <c r="L66" s="5">
        <f t="shared" si="12"/>
        <v>0</v>
      </c>
      <c r="M66" s="5">
        <f t="shared" si="12"/>
        <v>0</v>
      </c>
      <c r="N66" s="5">
        <f t="shared" si="12"/>
        <v>0</v>
      </c>
      <c r="O66" s="5">
        <f t="shared" si="12"/>
        <v>0</v>
      </c>
      <c r="P66" s="5">
        <f t="shared" si="12"/>
        <v>0</v>
      </c>
      <c r="Q66" s="5">
        <f t="shared" si="12"/>
        <v>0</v>
      </c>
      <c r="R66" s="5">
        <f t="shared" si="12"/>
        <v>0</v>
      </c>
      <c r="S66" s="5">
        <f t="shared" si="12"/>
        <v>0</v>
      </c>
      <c r="T66" s="5">
        <f t="shared" si="12"/>
        <v>0</v>
      </c>
    </row>
    <row r="67" spans="1:20" hidden="1" outlineLevel="1" x14ac:dyDescent="0.25">
      <c r="E67" s="39" t="s">
        <v>201</v>
      </c>
      <c r="G67" s="39" t="s">
        <v>707</v>
      </c>
      <c r="H67" s="5">
        <f t="shared" ref="H67:H69" si="13" xml:space="preserve"> SUM( J67:T67 )</f>
        <v>0</v>
      </c>
      <c r="J67" s="5">
        <f t="shared" ref="J67:T69" si="14" xml:space="preserve"> J$66 * J63</f>
        <v>0</v>
      </c>
      <c r="K67" s="5">
        <f t="shared" si="14"/>
        <v>0</v>
      </c>
      <c r="L67" s="5">
        <f t="shared" si="14"/>
        <v>0</v>
      </c>
      <c r="M67" s="5">
        <f t="shared" si="14"/>
        <v>0</v>
      </c>
      <c r="N67" s="5">
        <f t="shared" si="14"/>
        <v>0</v>
      </c>
      <c r="O67" s="5">
        <f t="shared" si="14"/>
        <v>0</v>
      </c>
      <c r="P67" s="5">
        <f t="shared" si="14"/>
        <v>0</v>
      </c>
      <c r="Q67" s="5">
        <f t="shared" si="14"/>
        <v>0</v>
      </c>
      <c r="R67" s="5">
        <f t="shared" si="14"/>
        <v>0</v>
      </c>
      <c r="S67" s="5">
        <f t="shared" si="14"/>
        <v>0</v>
      </c>
      <c r="T67" s="5">
        <f t="shared" si="14"/>
        <v>0</v>
      </c>
    </row>
    <row r="68" spans="1:20" hidden="1" outlineLevel="1" x14ac:dyDescent="0.25">
      <c r="E68" s="39" t="s">
        <v>800</v>
      </c>
      <c r="G68" s="39" t="s">
        <v>707</v>
      </c>
      <c r="H68" s="5">
        <f t="shared" si="13"/>
        <v>0</v>
      </c>
      <c r="J68" s="5">
        <f t="shared" si="14"/>
        <v>0</v>
      </c>
      <c r="K68" s="5">
        <f t="shared" si="14"/>
        <v>0</v>
      </c>
      <c r="L68" s="5">
        <f t="shared" si="14"/>
        <v>0</v>
      </c>
      <c r="M68" s="5">
        <f t="shared" si="14"/>
        <v>0</v>
      </c>
      <c r="N68" s="5">
        <f t="shared" si="14"/>
        <v>0</v>
      </c>
      <c r="O68" s="5">
        <f t="shared" si="14"/>
        <v>0</v>
      </c>
      <c r="P68" s="5">
        <f t="shared" si="14"/>
        <v>0</v>
      </c>
      <c r="Q68" s="5">
        <f t="shared" si="14"/>
        <v>0</v>
      </c>
      <c r="R68" s="5">
        <f t="shared" si="14"/>
        <v>0</v>
      </c>
      <c r="S68" s="5">
        <f t="shared" si="14"/>
        <v>0</v>
      </c>
      <c r="T68" s="5">
        <f t="shared" si="14"/>
        <v>0</v>
      </c>
    </row>
    <row r="69" spans="1:20" hidden="1" outlineLevel="1" x14ac:dyDescent="0.25">
      <c r="E69" s="39" t="s">
        <v>202</v>
      </c>
      <c r="G69" s="39" t="s">
        <v>707</v>
      </c>
      <c r="H69" s="5">
        <f t="shared" si="13"/>
        <v>0</v>
      </c>
      <c r="J69" s="5">
        <f t="shared" si="14"/>
        <v>0</v>
      </c>
      <c r="K69" s="5">
        <f t="shared" si="14"/>
        <v>0</v>
      </c>
      <c r="L69" s="5">
        <f t="shared" si="14"/>
        <v>0</v>
      </c>
      <c r="M69" s="5">
        <f t="shared" si="14"/>
        <v>0</v>
      </c>
      <c r="N69" s="5">
        <f t="shared" si="14"/>
        <v>0</v>
      </c>
      <c r="O69" s="5">
        <f t="shared" si="14"/>
        <v>0</v>
      </c>
      <c r="P69" s="5">
        <f t="shared" si="14"/>
        <v>0</v>
      </c>
      <c r="Q69" s="5">
        <f t="shared" si="14"/>
        <v>0</v>
      </c>
      <c r="R69" s="5">
        <f t="shared" si="14"/>
        <v>0</v>
      </c>
      <c r="S69" s="5">
        <f t="shared" si="14"/>
        <v>0</v>
      </c>
      <c r="T69" s="5">
        <f t="shared" si="14"/>
        <v>0</v>
      </c>
    </row>
    <row r="70" spans="1:20" hidden="1" outlineLevel="1" x14ac:dyDescent="0.25"/>
    <row r="71" spans="1:20" hidden="1" outlineLevel="1" x14ac:dyDescent="0.25"/>
    <row r="72" spans="1:20" hidden="1" outlineLevel="1" x14ac:dyDescent="0.25">
      <c r="B72" s="32" t="s">
        <v>341</v>
      </c>
    </row>
    <row r="73" spans="1:20" hidden="1" outlineLevel="1" x14ac:dyDescent="0.25">
      <c r="A73" s="14"/>
      <c r="B73" s="14"/>
      <c r="C73" s="21"/>
      <c r="D73" s="22"/>
      <c r="E73" s="17" t="str">
        <f xml:space="preserve"> Inputs!E$14</f>
        <v>Thousands in a million</v>
      </c>
      <c r="F73" s="8">
        <f xml:space="preserve"> Inputs!F$14</f>
        <v>1000</v>
      </c>
      <c r="G73" s="17" t="str">
        <f xml:space="preserve"> Inputs!G$14</f>
        <v>000s</v>
      </c>
    </row>
    <row r="74" spans="1:20" hidden="1" outlineLevel="1" x14ac:dyDescent="0.25">
      <c r="A74" s="14"/>
      <c r="B74" s="14"/>
      <c r="C74" s="21"/>
      <c r="D74" s="22"/>
      <c r="E74" s="17" t="str">
        <f xml:space="preserve"> Inputs!E$167</f>
        <v xml:space="preserve">Allowed average retail cost component (rct in last determination) (tariff band 1) </v>
      </c>
      <c r="F74" s="10">
        <f xml:space="preserve"> Inputs!F$167</f>
        <v>0</v>
      </c>
      <c r="G74" s="10" t="str">
        <f xml:space="preserve"> Inputs!G$167</f>
        <v>£ (nominal) per customer</v>
      </c>
      <c r="H74" s="10">
        <f xml:space="preserve"> Inputs!H$167</f>
        <v>0</v>
      </c>
      <c r="I74" s="10">
        <f xml:space="preserve"> Inputs!I$167</f>
        <v>0</v>
      </c>
      <c r="J74" s="10">
        <f xml:space="preserve"> Inputs!J$167</f>
        <v>0</v>
      </c>
      <c r="K74" s="10">
        <f xml:space="preserve"> Inputs!K$167</f>
        <v>0</v>
      </c>
      <c r="L74" s="10">
        <f xml:space="preserve"> Inputs!L$167</f>
        <v>0</v>
      </c>
      <c r="M74" s="10">
        <f xml:space="preserve"> Inputs!M$167</f>
        <v>0</v>
      </c>
      <c r="N74" s="10">
        <f xml:space="preserve"> Inputs!N$167</f>
        <v>0</v>
      </c>
      <c r="O74" s="10">
        <f xml:space="preserve"> Inputs!O$167</f>
        <v>0</v>
      </c>
      <c r="P74" s="10">
        <f xml:space="preserve"> Inputs!P$167</f>
        <v>0</v>
      </c>
      <c r="Q74" s="10">
        <f xml:space="preserve"> Inputs!Q$167</f>
        <v>0</v>
      </c>
      <c r="R74" s="10">
        <f xml:space="preserve"> Inputs!R$167</f>
        <v>0</v>
      </c>
      <c r="S74" s="10">
        <f xml:space="preserve"> Inputs!S$167</f>
        <v>0</v>
      </c>
      <c r="T74" s="10">
        <f xml:space="preserve"> Inputs!T$167</f>
        <v>0</v>
      </c>
    </row>
    <row r="75" spans="1:20" hidden="1" outlineLevel="1" x14ac:dyDescent="0.25">
      <c r="A75" s="14"/>
      <c r="B75" s="14"/>
      <c r="C75" s="21"/>
      <c r="D75" s="22"/>
      <c r="E75" s="17" t="str">
        <f xml:space="preserve"> Inputs!E$168</f>
        <v xml:space="preserve">Allowed average retail cost component (rct in last determination) (tariff band 2) </v>
      </c>
      <c r="F75" s="10">
        <f xml:space="preserve"> Inputs!F$168</f>
        <v>0</v>
      </c>
      <c r="G75" s="10" t="str">
        <f xml:space="preserve"> Inputs!G$168</f>
        <v>£ (nominal) per customer</v>
      </c>
      <c r="H75" s="10">
        <f xml:space="preserve"> Inputs!H$168</f>
        <v>0</v>
      </c>
      <c r="I75" s="10">
        <f xml:space="preserve"> Inputs!I$168</f>
        <v>0</v>
      </c>
      <c r="J75" s="10">
        <f xml:space="preserve"> Inputs!J$168</f>
        <v>0</v>
      </c>
      <c r="K75" s="10">
        <f xml:space="preserve"> Inputs!K$168</f>
        <v>0</v>
      </c>
      <c r="L75" s="10">
        <f xml:space="preserve"> Inputs!L$168</f>
        <v>0</v>
      </c>
      <c r="M75" s="10">
        <f xml:space="preserve"> Inputs!M$168</f>
        <v>0</v>
      </c>
      <c r="N75" s="10">
        <f xml:space="preserve"> Inputs!N$168</f>
        <v>0</v>
      </c>
      <c r="O75" s="10">
        <f xml:space="preserve"> Inputs!O$168</f>
        <v>0</v>
      </c>
      <c r="P75" s="10">
        <f xml:space="preserve"> Inputs!P$168</f>
        <v>0</v>
      </c>
      <c r="Q75" s="10">
        <f xml:space="preserve"> Inputs!Q$168</f>
        <v>0</v>
      </c>
      <c r="R75" s="10">
        <f xml:space="preserve"> Inputs!R$168</f>
        <v>0</v>
      </c>
      <c r="S75" s="10">
        <f xml:space="preserve"> Inputs!S$168</f>
        <v>0</v>
      </c>
      <c r="T75" s="10">
        <f xml:space="preserve"> Inputs!T$168</f>
        <v>0</v>
      </c>
    </row>
    <row r="76" spans="1:20" hidden="1" outlineLevel="1" x14ac:dyDescent="0.25">
      <c r="A76" s="14"/>
      <c r="B76" s="14"/>
      <c r="C76" s="21"/>
      <c r="D76" s="22"/>
      <c r="E76" s="17" t="str">
        <f xml:space="preserve"> Inputs!E$169</f>
        <v xml:space="preserve">Allowed average retail cost component (rct in last determination) (tariff band 3) </v>
      </c>
      <c r="F76" s="10">
        <f xml:space="preserve"> Inputs!F$169</f>
        <v>0</v>
      </c>
      <c r="G76" s="10" t="str">
        <f xml:space="preserve"> Inputs!G$169</f>
        <v>£ (nominal) per customer</v>
      </c>
      <c r="H76" s="10">
        <f xml:space="preserve"> Inputs!H$169</f>
        <v>0</v>
      </c>
      <c r="I76" s="10">
        <f xml:space="preserve"> Inputs!I$169</f>
        <v>0</v>
      </c>
      <c r="J76" s="10">
        <f xml:space="preserve"> Inputs!J$169</f>
        <v>0</v>
      </c>
      <c r="K76" s="10">
        <f xml:space="preserve"> Inputs!K$169</f>
        <v>0</v>
      </c>
      <c r="L76" s="10">
        <f xml:space="preserve"> Inputs!L$169</f>
        <v>0</v>
      </c>
      <c r="M76" s="10">
        <f xml:space="preserve"> Inputs!M$169</f>
        <v>0</v>
      </c>
      <c r="N76" s="10">
        <f xml:space="preserve"> Inputs!N$169</f>
        <v>0</v>
      </c>
      <c r="O76" s="10">
        <f xml:space="preserve"> Inputs!O$169</f>
        <v>0</v>
      </c>
      <c r="P76" s="10">
        <f xml:space="preserve"> Inputs!P$169</f>
        <v>0</v>
      </c>
      <c r="Q76" s="10">
        <f xml:space="preserve"> Inputs!Q$169</f>
        <v>0</v>
      </c>
      <c r="R76" s="10">
        <f xml:space="preserve"> Inputs!R$169</f>
        <v>0</v>
      </c>
      <c r="S76" s="10">
        <f xml:space="preserve"> Inputs!S$169</f>
        <v>0</v>
      </c>
      <c r="T76" s="10">
        <f xml:space="preserve"> Inputs!T$169</f>
        <v>0</v>
      </c>
    </row>
    <row r="77" spans="1:20" hidden="1" outlineLevel="1" x14ac:dyDescent="0.25">
      <c r="A77" s="14"/>
      <c r="B77" s="14"/>
      <c r="C77" s="21"/>
      <c r="D77" s="22"/>
      <c r="E77" s="17" t="str">
        <f xml:space="preserve"> Inputs!E$171</f>
        <v xml:space="preserve">Number of customers (cnt in last determination) (tariff band 1) </v>
      </c>
      <c r="F77" s="8">
        <f xml:space="preserve"> Inputs!F$171</f>
        <v>0</v>
      </c>
      <c r="G77" s="8" t="str">
        <f xml:space="preserve"> Inputs!G$171</f>
        <v>000s</v>
      </c>
      <c r="H77" s="8">
        <f xml:space="preserve"> Inputs!H$171</f>
        <v>0</v>
      </c>
      <c r="I77" s="8">
        <f xml:space="preserve"> Inputs!I$171</f>
        <v>0</v>
      </c>
      <c r="J77" s="8">
        <f xml:space="preserve"> Inputs!J$171</f>
        <v>0</v>
      </c>
      <c r="K77" s="8">
        <f xml:space="preserve"> Inputs!K$171</f>
        <v>0</v>
      </c>
      <c r="L77" s="8">
        <f xml:space="preserve"> Inputs!L$171</f>
        <v>0</v>
      </c>
      <c r="M77" s="8">
        <f xml:space="preserve"> Inputs!M$171</f>
        <v>0</v>
      </c>
      <c r="N77" s="8">
        <f xml:space="preserve"> Inputs!N$171</f>
        <v>0</v>
      </c>
      <c r="O77" s="8">
        <f xml:space="preserve"> Inputs!O$171</f>
        <v>0</v>
      </c>
      <c r="P77" s="8">
        <f xml:space="preserve"> Inputs!P$171</f>
        <v>0</v>
      </c>
      <c r="Q77" s="8">
        <f xml:space="preserve"> Inputs!Q$171</f>
        <v>0</v>
      </c>
      <c r="R77" s="8">
        <f xml:space="preserve"> Inputs!R$171</f>
        <v>0</v>
      </c>
      <c r="S77" s="8">
        <f xml:space="preserve"> Inputs!S$171</f>
        <v>0</v>
      </c>
      <c r="T77" s="8">
        <f xml:space="preserve"> Inputs!T$171</f>
        <v>0</v>
      </c>
    </row>
    <row r="78" spans="1:20" hidden="1" outlineLevel="1" x14ac:dyDescent="0.25">
      <c r="A78" s="14"/>
      <c r="B78" s="14"/>
      <c r="C78" s="21"/>
      <c r="D78" s="22"/>
      <c r="E78" s="17" t="str">
        <f xml:space="preserve"> Inputs!E$172</f>
        <v xml:space="preserve">Number of customers (cnt in last determination) (tariff band 2) </v>
      </c>
      <c r="F78" s="8">
        <f xml:space="preserve"> Inputs!F$172</f>
        <v>0</v>
      </c>
      <c r="G78" s="8" t="str">
        <f xml:space="preserve"> Inputs!G$172</f>
        <v>000s</v>
      </c>
      <c r="H78" s="8">
        <f xml:space="preserve"> Inputs!H$172</f>
        <v>0</v>
      </c>
      <c r="I78" s="8">
        <f xml:space="preserve"> Inputs!I$172</f>
        <v>0</v>
      </c>
      <c r="J78" s="8">
        <f xml:space="preserve"> Inputs!J$172</f>
        <v>0</v>
      </c>
      <c r="K78" s="8">
        <f xml:space="preserve"> Inputs!K$172</f>
        <v>0</v>
      </c>
      <c r="L78" s="8">
        <f xml:space="preserve"> Inputs!L$172</f>
        <v>0</v>
      </c>
      <c r="M78" s="8">
        <f xml:space="preserve"> Inputs!M$172</f>
        <v>0</v>
      </c>
      <c r="N78" s="8">
        <f xml:space="preserve"> Inputs!N$172</f>
        <v>0</v>
      </c>
      <c r="O78" s="8">
        <f xml:space="preserve"> Inputs!O$172</f>
        <v>0</v>
      </c>
      <c r="P78" s="8">
        <f xml:space="preserve"> Inputs!P$172</f>
        <v>0</v>
      </c>
      <c r="Q78" s="8">
        <f xml:space="preserve"> Inputs!Q$172</f>
        <v>0</v>
      </c>
      <c r="R78" s="8">
        <f xml:space="preserve"> Inputs!R$172</f>
        <v>0</v>
      </c>
      <c r="S78" s="8">
        <f xml:space="preserve"> Inputs!S$172</f>
        <v>0</v>
      </c>
      <c r="T78" s="8">
        <f xml:space="preserve"> Inputs!T$172</f>
        <v>0</v>
      </c>
    </row>
    <row r="79" spans="1:20" hidden="1" outlineLevel="1" x14ac:dyDescent="0.25">
      <c r="A79" s="14"/>
      <c r="B79" s="14"/>
      <c r="C79" s="21"/>
      <c r="D79" s="22"/>
      <c r="E79" s="17" t="str">
        <f xml:space="preserve"> Inputs!E$173</f>
        <v xml:space="preserve">Number of customers (cnt in last determination) (tariff band 3) </v>
      </c>
      <c r="F79" s="8">
        <f xml:space="preserve"> Inputs!F$173</f>
        <v>0</v>
      </c>
      <c r="G79" s="8" t="str">
        <f xml:space="preserve"> Inputs!G$173</f>
        <v>000s</v>
      </c>
      <c r="H79" s="8">
        <f xml:space="preserve"> Inputs!H$173</f>
        <v>0</v>
      </c>
      <c r="I79" s="8">
        <f xml:space="preserve"> Inputs!I$173</f>
        <v>0</v>
      </c>
      <c r="J79" s="8">
        <f xml:space="preserve"> Inputs!J$173</f>
        <v>0</v>
      </c>
      <c r="K79" s="8">
        <f xml:space="preserve"> Inputs!K$173</f>
        <v>0</v>
      </c>
      <c r="L79" s="8">
        <f xml:space="preserve"> Inputs!L$173</f>
        <v>0</v>
      </c>
      <c r="M79" s="8">
        <f xml:space="preserve"> Inputs!M$173</f>
        <v>0</v>
      </c>
      <c r="N79" s="8">
        <f xml:space="preserve"> Inputs!N$173</f>
        <v>0</v>
      </c>
      <c r="O79" s="8">
        <f xml:space="preserve"> Inputs!O$173</f>
        <v>0</v>
      </c>
      <c r="P79" s="8">
        <f xml:space="preserve"> Inputs!P$173</f>
        <v>0</v>
      </c>
      <c r="Q79" s="8">
        <f xml:space="preserve"> Inputs!Q$173</f>
        <v>0</v>
      </c>
      <c r="R79" s="8">
        <f xml:space="preserve"> Inputs!R$173</f>
        <v>0</v>
      </c>
      <c r="S79" s="8">
        <f xml:space="preserve"> Inputs!S$173</f>
        <v>0</v>
      </c>
      <c r="T79" s="8">
        <f xml:space="preserve"> Inputs!T$173</f>
        <v>0</v>
      </c>
    </row>
    <row r="80" spans="1:20" hidden="1" outlineLevel="1" x14ac:dyDescent="0.25">
      <c r="E80" s="39" t="s">
        <v>1123</v>
      </c>
      <c r="G80" s="39" t="s">
        <v>707</v>
      </c>
      <c r="H80" s="5">
        <f t="shared" ref="H80:H82" si="15" xml:space="preserve"> SUM( J80:T80 )</f>
        <v>0</v>
      </c>
      <c r="J80" s="5">
        <f t="shared" ref="J80:T82" si="16" xml:space="preserve"> J74 * J77 / $F$73</f>
        <v>0</v>
      </c>
      <c r="K80" s="5">
        <f t="shared" si="16"/>
        <v>0</v>
      </c>
      <c r="L80" s="5">
        <f t="shared" si="16"/>
        <v>0</v>
      </c>
      <c r="M80" s="5">
        <f t="shared" si="16"/>
        <v>0</v>
      </c>
      <c r="N80" s="5">
        <f t="shared" si="16"/>
        <v>0</v>
      </c>
      <c r="O80" s="5">
        <f t="shared" si="16"/>
        <v>0</v>
      </c>
      <c r="P80" s="5">
        <f t="shared" si="16"/>
        <v>0</v>
      </c>
      <c r="Q80" s="5">
        <f t="shared" si="16"/>
        <v>0</v>
      </c>
      <c r="R80" s="5">
        <f t="shared" si="16"/>
        <v>0</v>
      </c>
      <c r="S80" s="5">
        <f t="shared" si="16"/>
        <v>0</v>
      </c>
      <c r="T80" s="5">
        <f t="shared" si="16"/>
        <v>0</v>
      </c>
    </row>
    <row r="81" spans="2:20" hidden="1" outlineLevel="1" x14ac:dyDescent="0.25">
      <c r="E81" s="39" t="s">
        <v>502</v>
      </c>
      <c r="G81" s="39" t="s">
        <v>707</v>
      </c>
      <c r="H81" s="5">
        <f t="shared" si="15"/>
        <v>0</v>
      </c>
      <c r="J81" s="5">
        <f t="shared" si="16"/>
        <v>0</v>
      </c>
      <c r="K81" s="5">
        <f t="shared" si="16"/>
        <v>0</v>
      </c>
      <c r="L81" s="5">
        <f t="shared" si="16"/>
        <v>0</v>
      </c>
      <c r="M81" s="5">
        <f t="shared" si="16"/>
        <v>0</v>
      </c>
      <c r="N81" s="5">
        <f t="shared" si="16"/>
        <v>0</v>
      </c>
      <c r="O81" s="5">
        <f t="shared" si="16"/>
        <v>0</v>
      </c>
      <c r="P81" s="5">
        <f t="shared" si="16"/>
        <v>0</v>
      </c>
      <c r="Q81" s="5">
        <f t="shared" si="16"/>
        <v>0</v>
      </c>
      <c r="R81" s="5">
        <f t="shared" si="16"/>
        <v>0</v>
      </c>
      <c r="S81" s="5">
        <f t="shared" si="16"/>
        <v>0</v>
      </c>
      <c r="T81" s="5">
        <f t="shared" si="16"/>
        <v>0</v>
      </c>
    </row>
    <row r="82" spans="2:20" hidden="1" outlineLevel="1" x14ac:dyDescent="0.25">
      <c r="E82" s="39" t="s">
        <v>1124</v>
      </c>
      <c r="G82" s="39" t="s">
        <v>707</v>
      </c>
      <c r="H82" s="5">
        <f t="shared" si="15"/>
        <v>0</v>
      </c>
      <c r="J82" s="5">
        <f t="shared" si="16"/>
        <v>0</v>
      </c>
      <c r="K82" s="5">
        <f t="shared" si="16"/>
        <v>0</v>
      </c>
      <c r="L82" s="5">
        <f t="shared" si="16"/>
        <v>0</v>
      </c>
      <c r="M82" s="5">
        <f t="shared" si="16"/>
        <v>0</v>
      </c>
      <c r="N82" s="5">
        <f t="shared" si="16"/>
        <v>0</v>
      </c>
      <c r="O82" s="5">
        <f t="shared" si="16"/>
        <v>0</v>
      </c>
      <c r="P82" s="5">
        <f t="shared" si="16"/>
        <v>0</v>
      </c>
      <c r="Q82" s="5">
        <f t="shared" si="16"/>
        <v>0</v>
      </c>
      <c r="R82" s="5">
        <f t="shared" si="16"/>
        <v>0</v>
      </c>
      <c r="S82" s="5">
        <f t="shared" si="16"/>
        <v>0</v>
      </c>
      <c r="T82" s="5">
        <f t="shared" si="16"/>
        <v>0</v>
      </c>
    </row>
    <row r="83" spans="2:20" hidden="1" outlineLevel="1" x14ac:dyDescent="0.25"/>
    <row r="84" spans="2:20" hidden="1" outlineLevel="1" x14ac:dyDescent="0.25"/>
    <row r="85" spans="2:20" hidden="1" outlineLevel="1" x14ac:dyDescent="0.25">
      <c r="B85" s="32" t="s">
        <v>491</v>
      </c>
    </row>
    <row r="86" spans="2:20" hidden="1" outlineLevel="1" x14ac:dyDescent="0.25">
      <c r="E86" s="39" t="str">
        <f t="shared" ref="E86:T86" si="17" xml:space="preserve"> E$67</f>
        <v xml:space="preserve">ODI payment by customer type (tariff band 1) </v>
      </c>
      <c r="F86" s="5">
        <f t="shared" si="17"/>
        <v>0</v>
      </c>
      <c r="G86" s="5" t="str">
        <f t="shared" si="17"/>
        <v>£m (nominal)</v>
      </c>
      <c r="H86" s="5">
        <f t="shared" si="17"/>
        <v>0</v>
      </c>
      <c r="I86" s="5">
        <f t="shared" si="17"/>
        <v>0</v>
      </c>
      <c r="J86" s="5">
        <f t="shared" si="17"/>
        <v>0</v>
      </c>
      <c r="K86" s="5">
        <f t="shared" si="17"/>
        <v>0</v>
      </c>
      <c r="L86" s="5">
        <f t="shared" si="17"/>
        <v>0</v>
      </c>
      <c r="M86" s="5">
        <f t="shared" si="17"/>
        <v>0</v>
      </c>
      <c r="N86" s="5">
        <f t="shared" si="17"/>
        <v>0</v>
      </c>
      <c r="O86" s="5">
        <f t="shared" si="17"/>
        <v>0</v>
      </c>
      <c r="P86" s="5">
        <f t="shared" si="17"/>
        <v>0</v>
      </c>
      <c r="Q86" s="5">
        <f t="shared" si="17"/>
        <v>0</v>
      </c>
      <c r="R86" s="5">
        <f t="shared" si="17"/>
        <v>0</v>
      </c>
      <c r="S86" s="5">
        <f t="shared" si="17"/>
        <v>0</v>
      </c>
      <c r="T86" s="5">
        <f t="shared" si="17"/>
        <v>0</v>
      </c>
    </row>
    <row r="87" spans="2:20" hidden="1" outlineLevel="1" x14ac:dyDescent="0.25">
      <c r="E87" s="39" t="str">
        <f t="shared" ref="E87:T87" si="18" xml:space="preserve"> E$68</f>
        <v xml:space="preserve">ODI payment by customer type (tariff band 2) </v>
      </c>
      <c r="F87" s="5">
        <f t="shared" si="18"/>
        <v>0</v>
      </c>
      <c r="G87" s="5" t="str">
        <f t="shared" si="18"/>
        <v>£m (nominal)</v>
      </c>
      <c r="H87" s="5">
        <f t="shared" si="18"/>
        <v>0</v>
      </c>
      <c r="I87" s="5">
        <f t="shared" si="18"/>
        <v>0</v>
      </c>
      <c r="J87" s="5">
        <f t="shared" si="18"/>
        <v>0</v>
      </c>
      <c r="K87" s="5">
        <f t="shared" si="18"/>
        <v>0</v>
      </c>
      <c r="L87" s="5">
        <f t="shared" si="18"/>
        <v>0</v>
      </c>
      <c r="M87" s="5">
        <f t="shared" si="18"/>
        <v>0</v>
      </c>
      <c r="N87" s="5">
        <f t="shared" si="18"/>
        <v>0</v>
      </c>
      <c r="O87" s="5">
        <f t="shared" si="18"/>
        <v>0</v>
      </c>
      <c r="P87" s="5">
        <f t="shared" si="18"/>
        <v>0</v>
      </c>
      <c r="Q87" s="5">
        <f t="shared" si="18"/>
        <v>0</v>
      </c>
      <c r="R87" s="5">
        <f t="shared" si="18"/>
        <v>0</v>
      </c>
      <c r="S87" s="5">
        <f t="shared" si="18"/>
        <v>0</v>
      </c>
      <c r="T87" s="5">
        <f t="shared" si="18"/>
        <v>0</v>
      </c>
    </row>
    <row r="88" spans="2:20" hidden="1" outlineLevel="1" x14ac:dyDescent="0.25">
      <c r="E88" s="39" t="str">
        <f t="shared" ref="E88:T88" si="19" xml:space="preserve"> E$69</f>
        <v xml:space="preserve">ODI payment by customer type (tariff band 3) </v>
      </c>
      <c r="F88" s="5">
        <f t="shared" si="19"/>
        <v>0</v>
      </c>
      <c r="G88" s="5" t="str">
        <f t="shared" si="19"/>
        <v>£m (nominal)</v>
      </c>
      <c r="H88" s="5">
        <f t="shared" si="19"/>
        <v>0</v>
      </c>
      <c r="I88" s="5">
        <f t="shared" si="19"/>
        <v>0</v>
      </c>
      <c r="J88" s="5">
        <f t="shared" si="19"/>
        <v>0</v>
      </c>
      <c r="K88" s="5">
        <f t="shared" si="19"/>
        <v>0</v>
      </c>
      <c r="L88" s="5">
        <f t="shared" si="19"/>
        <v>0</v>
      </c>
      <c r="M88" s="5">
        <f t="shared" si="19"/>
        <v>0</v>
      </c>
      <c r="N88" s="5">
        <f t="shared" si="19"/>
        <v>0</v>
      </c>
      <c r="O88" s="5">
        <f t="shared" si="19"/>
        <v>0</v>
      </c>
      <c r="P88" s="5">
        <f t="shared" si="19"/>
        <v>0</v>
      </c>
      <c r="Q88" s="5">
        <f t="shared" si="19"/>
        <v>0</v>
      </c>
      <c r="R88" s="5">
        <f t="shared" si="19"/>
        <v>0</v>
      </c>
      <c r="S88" s="5">
        <f t="shared" si="19"/>
        <v>0</v>
      </c>
      <c r="T88" s="5">
        <f t="shared" si="19"/>
        <v>0</v>
      </c>
    </row>
    <row r="89" spans="2:20" hidden="1" outlineLevel="1" x14ac:dyDescent="0.25">
      <c r="E89" s="39" t="str">
        <f t="shared" ref="E89:T89" si="20" xml:space="preserve"> E$80</f>
        <v xml:space="preserve">Allowed retail cost component in £m (tariff band 1) </v>
      </c>
      <c r="F89" s="5">
        <f t="shared" si="20"/>
        <v>0</v>
      </c>
      <c r="G89" s="5" t="str">
        <f t="shared" si="20"/>
        <v>£m (nominal)</v>
      </c>
      <c r="H89" s="5">
        <f t="shared" si="20"/>
        <v>0</v>
      </c>
      <c r="I89" s="5">
        <f t="shared" si="20"/>
        <v>0</v>
      </c>
      <c r="J89" s="5">
        <f t="shared" si="20"/>
        <v>0</v>
      </c>
      <c r="K89" s="5">
        <f t="shared" si="20"/>
        <v>0</v>
      </c>
      <c r="L89" s="5">
        <f t="shared" si="20"/>
        <v>0</v>
      </c>
      <c r="M89" s="5">
        <f t="shared" si="20"/>
        <v>0</v>
      </c>
      <c r="N89" s="5">
        <f t="shared" si="20"/>
        <v>0</v>
      </c>
      <c r="O89" s="5">
        <f t="shared" si="20"/>
        <v>0</v>
      </c>
      <c r="P89" s="5">
        <f t="shared" si="20"/>
        <v>0</v>
      </c>
      <c r="Q89" s="5">
        <f t="shared" si="20"/>
        <v>0</v>
      </c>
      <c r="R89" s="5">
        <f t="shared" si="20"/>
        <v>0</v>
      </c>
      <c r="S89" s="5">
        <f t="shared" si="20"/>
        <v>0</v>
      </c>
      <c r="T89" s="5">
        <f t="shared" si="20"/>
        <v>0</v>
      </c>
    </row>
    <row r="90" spans="2:20" hidden="1" outlineLevel="1" x14ac:dyDescent="0.25">
      <c r="E90" s="39" t="str">
        <f t="shared" ref="E90:T90" si="21" xml:space="preserve"> E$81</f>
        <v xml:space="preserve">Allowed retail cost component in £m (tariff band 2) </v>
      </c>
      <c r="F90" s="5">
        <f t="shared" si="21"/>
        <v>0</v>
      </c>
      <c r="G90" s="5" t="str">
        <f t="shared" si="21"/>
        <v>£m (nominal)</v>
      </c>
      <c r="H90" s="5">
        <f t="shared" si="21"/>
        <v>0</v>
      </c>
      <c r="I90" s="5">
        <f t="shared" si="21"/>
        <v>0</v>
      </c>
      <c r="J90" s="5">
        <f t="shared" si="21"/>
        <v>0</v>
      </c>
      <c r="K90" s="5">
        <f t="shared" si="21"/>
        <v>0</v>
      </c>
      <c r="L90" s="5">
        <f t="shared" si="21"/>
        <v>0</v>
      </c>
      <c r="M90" s="5">
        <f t="shared" si="21"/>
        <v>0</v>
      </c>
      <c r="N90" s="5">
        <f t="shared" si="21"/>
        <v>0</v>
      </c>
      <c r="O90" s="5">
        <f t="shared" si="21"/>
        <v>0</v>
      </c>
      <c r="P90" s="5">
        <f t="shared" si="21"/>
        <v>0</v>
      </c>
      <c r="Q90" s="5">
        <f t="shared" si="21"/>
        <v>0</v>
      </c>
      <c r="R90" s="5">
        <f t="shared" si="21"/>
        <v>0</v>
      </c>
      <c r="S90" s="5">
        <f t="shared" si="21"/>
        <v>0</v>
      </c>
      <c r="T90" s="5">
        <f t="shared" si="21"/>
        <v>0</v>
      </c>
    </row>
    <row r="91" spans="2:20" hidden="1" outlineLevel="1" x14ac:dyDescent="0.25">
      <c r="E91" s="39" t="str">
        <f t="shared" ref="E91:T91" si="22" xml:space="preserve"> E$82</f>
        <v xml:space="preserve">Allowed retail cost component in £m (tariff band 3) </v>
      </c>
      <c r="F91" s="5">
        <f t="shared" si="22"/>
        <v>0</v>
      </c>
      <c r="G91" s="5" t="str">
        <f t="shared" si="22"/>
        <v>£m (nominal)</v>
      </c>
      <c r="H91" s="5">
        <f t="shared" si="22"/>
        <v>0</v>
      </c>
      <c r="I91" s="5">
        <f t="shared" si="22"/>
        <v>0</v>
      </c>
      <c r="J91" s="5">
        <f t="shared" si="22"/>
        <v>0</v>
      </c>
      <c r="K91" s="5">
        <f t="shared" si="22"/>
        <v>0</v>
      </c>
      <c r="L91" s="5">
        <f t="shared" si="22"/>
        <v>0</v>
      </c>
      <c r="M91" s="5">
        <f t="shared" si="22"/>
        <v>0</v>
      </c>
      <c r="N91" s="5">
        <f t="shared" si="22"/>
        <v>0</v>
      </c>
      <c r="O91" s="5">
        <f t="shared" si="22"/>
        <v>0</v>
      </c>
      <c r="P91" s="5">
        <f t="shared" si="22"/>
        <v>0</v>
      </c>
      <c r="Q91" s="5">
        <f t="shared" si="22"/>
        <v>0</v>
      </c>
      <c r="R91" s="5">
        <f t="shared" si="22"/>
        <v>0</v>
      </c>
      <c r="S91" s="5">
        <f t="shared" si="22"/>
        <v>0</v>
      </c>
      <c r="T91" s="5">
        <f t="shared" si="22"/>
        <v>0</v>
      </c>
    </row>
    <row r="92" spans="2:20" hidden="1" outlineLevel="1" x14ac:dyDescent="0.25">
      <c r="E92" s="39" t="s">
        <v>503</v>
      </c>
      <c r="G92" s="39" t="s">
        <v>707</v>
      </c>
      <c r="H92" s="5">
        <f t="shared" ref="H92:H94" si="23" xml:space="preserve"> SUM( J92:T92 )</f>
        <v>0</v>
      </c>
      <c r="J92" s="5">
        <f t="shared" ref="J92:T94" si="24" xml:space="preserve"> J86 + J89</f>
        <v>0</v>
      </c>
      <c r="K92" s="5">
        <f t="shared" si="24"/>
        <v>0</v>
      </c>
      <c r="L92" s="5">
        <f t="shared" si="24"/>
        <v>0</v>
      </c>
      <c r="M92" s="5">
        <f t="shared" si="24"/>
        <v>0</v>
      </c>
      <c r="N92" s="5">
        <f t="shared" si="24"/>
        <v>0</v>
      </c>
      <c r="O92" s="5">
        <f t="shared" si="24"/>
        <v>0</v>
      </c>
      <c r="P92" s="5">
        <f t="shared" si="24"/>
        <v>0</v>
      </c>
      <c r="Q92" s="5">
        <f t="shared" si="24"/>
        <v>0</v>
      </c>
      <c r="R92" s="5">
        <f t="shared" si="24"/>
        <v>0</v>
      </c>
      <c r="S92" s="5">
        <f t="shared" si="24"/>
        <v>0</v>
      </c>
      <c r="T92" s="5">
        <f t="shared" si="24"/>
        <v>0</v>
      </c>
    </row>
    <row r="93" spans="2:20" hidden="1" outlineLevel="1" x14ac:dyDescent="0.25">
      <c r="E93" s="39" t="s">
        <v>1125</v>
      </c>
      <c r="G93" s="39" t="s">
        <v>707</v>
      </c>
      <c r="H93" s="5">
        <f t="shared" si="23"/>
        <v>0</v>
      </c>
      <c r="J93" s="5">
        <f t="shared" si="24"/>
        <v>0</v>
      </c>
      <c r="K93" s="5">
        <f t="shared" si="24"/>
        <v>0</v>
      </c>
      <c r="L93" s="5">
        <f t="shared" si="24"/>
        <v>0</v>
      </c>
      <c r="M93" s="5">
        <f t="shared" si="24"/>
        <v>0</v>
      </c>
      <c r="N93" s="5">
        <f t="shared" si="24"/>
        <v>0</v>
      </c>
      <c r="O93" s="5">
        <f t="shared" si="24"/>
        <v>0</v>
      </c>
      <c r="P93" s="5">
        <f t="shared" si="24"/>
        <v>0</v>
      </c>
      <c r="Q93" s="5">
        <f t="shared" si="24"/>
        <v>0</v>
      </c>
      <c r="R93" s="5">
        <f t="shared" si="24"/>
        <v>0</v>
      </c>
      <c r="S93" s="5">
        <f t="shared" si="24"/>
        <v>0</v>
      </c>
      <c r="T93" s="5">
        <f t="shared" si="24"/>
        <v>0</v>
      </c>
    </row>
    <row r="94" spans="2:20" hidden="1" outlineLevel="1" x14ac:dyDescent="0.25">
      <c r="E94" s="39" t="s">
        <v>504</v>
      </c>
      <c r="G94" s="39" t="s">
        <v>707</v>
      </c>
      <c r="H94" s="5">
        <f t="shared" si="23"/>
        <v>0</v>
      </c>
      <c r="J94" s="5">
        <f t="shared" si="24"/>
        <v>0</v>
      </c>
      <c r="K94" s="5">
        <f t="shared" si="24"/>
        <v>0</v>
      </c>
      <c r="L94" s="5">
        <f t="shared" si="24"/>
        <v>0</v>
      </c>
      <c r="M94" s="5">
        <f t="shared" si="24"/>
        <v>0</v>
      </c>
      <c r="N94" s="5">
        <f t="shared" si="24"/>
        <v>0</v>
      </c>
      <c r="O94" s="5">
        <f t="shared" si="24"/>
        <v>0</v>
      </c>
      <c r="P94" s="5">
        <f t="shared" si="24"/>
        <v>0</v>
      </c>
      <c r="Q94" s="5">
        <f t="shared" si="24"/>
        <v>0</v>
      </c>
      <c r="R94" s="5">
        <f t="shared" si="24"/>
        <v>0</v>
      </c>
      <c r="S94" s="5">
        <f t="shared" si="24"/>
        <v>0</v>
      </c>
      <c r="T94" s="5">
        <f t="shared" si="24"/>
        <v>0</v>
      </c>
    </row>
    <row r="95" spans="2:20" hidden="1" outlineLevel="1" x14ac:dyDescent="0.25"/>
    <row r="96" spans="2:20" hidden="1" outlineLevel="1" x14ac:dyDescent="0.25"/>
    <row r="97" spans="1:20" hidden="1" outlineLevel="1" x14ac:dyDescent="0.25">
      <c r="B97" s="32" t="s">
        <v>342</v>
      </c>
    </row>
    <row r="98" spans="1:20" hidden="1" outlineLevel="1" x14ac:dyDescent="0.25">
      <c r="A98" s="14"/>
      <c r="B98" s="14"/>
      <c r="C98" s="21"/>
      <c r="D98" s="22"/>
      <c r="E98" s="17" t="str">
        <f xml:space="preserve"> Inputs!E$14</f>
        <v>Thousands in a million</v>
      </c>
      <c r="F98" s="8">
        <f xml:space="preserve"> Inputs!F$14</f>
        <v>1000</v>
      </c>
      <c r="G98" s="17" t="str">
        <f xml:space="preserve"> Inputs!G$14</f>
        <v>000s</v>
      </c>
    </row>
    <row r="99" spans="1:20" hidden="1" outlineLevel="1" x14ac:dyDescent="0.25">
      <c r="A99" s="14"/>
      <c r="B99" s="14"/>
      <c r="C99" s="21"/>
      <c r="D99" s="22"/>
      <c r="E99" s="17" t="str">
        <f xml:space="preserve"> Inputs!E$171</f>
        <v xml:space="preserve">Number of customers (cnt in last determination) (tariff band 1) </v>
      </c>
      <c r="F99" s="8">
        <f xml:space="preserve"> Inputs!F$171</f>
        <v>0</v>
      </c>
      <c r="G99" s="8" t="str">
        <f xml:space="preserve"> Inputs!G$171</f>
        <v>000s</v>
      </c>
      <c r="H99" s="8">
        <f xml:space="preserve"> Inputs!H$171</f>
        <v>0</v>
      </c>
      <c r="I99" s="8">
        <f xml:space="preserve"> Inputs!I$171</f>
        <v>0</v>
      </c>
      <c r="J99" s="8">
        <f xml:space="preserve"> Inputs!J$171</f>
        <v>0</v>
      </c>
      <c r="K99" s="8">
        <f xml:space="preserve"> Inputs!K$171</f>
        <v>0</v>
      </c>
      <c r="L99" s="8">
        <f xml:space="preserve"> Inputs!L$171</f>
        <v>0</v>
      </c>
      <c r="M99" s="8">
        <f xml:space="preserve"> Inputs!M$171</f>
        <v>0</v>
      </c>
      <c r="N99" s="8">
        <f xml:space="preserve"> Inputs!N$171</f>
        <v>0</v>
      </c>
      <c r="O99" s="8">
        <f xml:space="preserve"> Inputs!O$171</f>
        <v>0</v>
      </c>
      <c r="P99" s="8">
        <f xml:space="preserve"> Inputs!P$171</f>
        <v>0</v>
      </c>
      <c r="Q99" s="8">
        <f xml:space="preserve"> Inputs!Q$171</f>
        <v>0</v>
      </c>
      <c r="R99" s="8">
        <f xml:space="preserve"> Inputs!R$171</f>
        <v>0</v>
      </c>
      <c r="S99" s="8">
        <f xml:space="preserve"> Inputs!S$171</f>
        <v>0</v>
      </c>
      <c r="T99" s="8">
        <f xml:space="preserve"> Inputs!T$171</f>
        <v>0</v>
      </c>
    </row>
    <row r="100" spans="1:20" hidden="1" outlineLevel="1" x14ac:dyDescent="0.25">
      <c r="A100" s="14"/>
      <c r="B100" s="14"/>
      <c r="C100" s="21"/>
      <c r="D100" s="22"/>
      <c r="E100" s="17" t="str">
        <f xml:space="preserve"> Inputs!E$172</f>
        <v xml:space="preserve">Number of customers (cnt in last determination) (tariff band 2) </v>
      </c>
      <c r="F100" s="8">
        <f xml:space="preserve"> Inputs!F$172</f>
        <v>0</v>
      </c>
      <c r="G100" s="8" t="str">
        <f xml:space="preserve"> Inputs!G$172</f>
        <v>000s</v>
      </c>
      <c r="H100" s="8">
        <f xml:space="preserve"> Inputs!H$172</f>
        <v>0</v>
      </c>
      <c r="I100" s="8">
        <f xml:space="preserve"> Inputs!I$172</f>
        <v>0</v>
      </c>
      <c r="J100" s="8">
        <f xml:space="preserve"> Inputs!J$172</f>
        <v>0</v>
      </c>
      <c r="K100" s="8">
        <f xml:space="preserve"> Inputs!K$172</f>
        <v>0</v>
      </c>
      <c r="L100" s="8">
        <f xml:space="preserve"> Inputs!L$172</f>
        <v>0</v>
      </c>
      <c r="M100" s="8">
        <f xml:space="preserve"> Inputs!M$172</f>
        <v>0</v>
      </c>
      <c r="N100" s="8">
        <f xml:space="preserve"> Inputs!N$172</f>
        <v>0</v>
      </c>
      <c r="O100" s="8">
        <f xml:space="preserve"> Inputs!O$172</f>
        <v>0</v>
      </c>
      <c r="P100" s="8">
        <f xml:space="preserve"> Inputs!P$172</f>
        <v>0</v>
      </c>
      <c r="Q100" s="8">
        <f xml:space="preserve"> Inputs!Q$172</f>
        <v>0</v>
      </c>
      <c r="R100" s="8">
        <f xml:space="preserve"> Inputs!R$172</f>
        <v>0</v>
      </c>
      <c r="S100" s="8">
        <f xml:space="preserve"> Inputs!S$172</f>
        <v>0</v>
      </c>
      <c r="T100" s="8">
        <f xml:space="preserve"> Inputs!T$172</f>
        <v>0</v>
      </c>
    </row>
    <row r="101" spans="1:20" hidden="1" outlineLevel="1" x14ac:dyDescent="0.25">
      <c r="A101" s="14"/>
      <c r="B101" s="14"/>
      <c r="C101" s="21"/>
      <c r="D101" s="22"/>
      <c r="E101" s="17" t="str">
        <f xml:space="preserve"> Inputs!E$173</f>
        <v xml:space="preserve">Number of customers (cnt in last determination) (tariff band 3) </v>
      </c>
      <c r="F101" s="8">
        <f xml:space="preserve"> Inputs!F$173</f>
        <v>0</v>
      </c>
      <c r="G101" s="8" t="str">
        <f xml:space="preserve"> Inputs!G$173</f>
        <v>000s</v>
      </c>
      <c r="H101" s="8">
        <f xml:space="preserve"> Inputs!H$173</f>
        <v>0</v>
      </c>
      <c r="I101" s="8">
        <f xml:space="preserve"> Inputs!I$173</f>
        <v>0</v>
      </c>
      <c r="J101" s="8">
        <f xml:space="preserve"> Inputs!J$173</f>
        <v>0</v>
      </c>
      <c r="K101" s="8">
        <f xml:space="preserve"> Inputs!K$173</f>
        <v>0</v>
      </c>
      <c r="L101" s="8">
        <f xml:space="preserve"> Inputs!L$173</f>
        <v>0</v>
      </c>
      <c r="M101" s="8">
        <f xml:space="preserve"> Inputs!M$173</f>
        <v>0</v>
      </c>
      <c r="N101" s="8">
        <f xml:space="preserve"> Inputs!N$173</f>
        <v>0</v>
      </c>
      <c r="O101" s="8">
        <f xml:space="preserve"> Inputs!O$173</f>
        <v>0</v>
      </c>
      <c r="P101" s="8">
        <f xml:space="preserve"> Inputs!P$173</f>
        <v>0</v>
      </c>
      <c r="Q101" s="8">
        <f xml:space="preserve"> Inputs!Q$173</f>
        <v>0</v>
      </c>
      <c r="R101" s="8">
        <f xml:space="preserve"> Inputs!R$173</f>
        <v>0</v>
      </c>
      <c r="S101" s="8">
        <f xml:space="preserve"> Inputs!S$173</f>
        <v>0</v>
      </c>
      <c r="T101" s="8">
        <f xml:space="preserve"> Inputs!T$173</f>
        <v>0</v>
      </c>
    </row>
    <row r="102" spans="1:20" hidden="1" outlineLevel="1" x14ac:dyDescent="0.25">
      <c r="E102" s="39" t="str">
        <f t="shared" ref="E102:T102" si="25" xml:space="preserve"> E$92</f>
        <v xml:space="preserve">Revised allowed retail cost component in £m (tariff band 1) </v>
      </c>
      <c r="F102" s="5">
        <f t="shared" si="25"/>
        <v>0</v>
      </c>
      <c r="G102" s="5" t="str">
        <f t="shared" si="25"/>
        <v>£m (nominal)</v>
      </c>
      <c r="H102" s="5">
        <f t="shared" si="25"/>
        <v>0</v>
      </c>
      <c r="I102" s="5">
        <f t="shared" si="25"/>
        <v>0</v>
      </c>
      <c r="J102" s="5">
        <f t="shared" si="25"/>
        <v>0</v>
      </c>
      <c r="K102" s="5">
        <f t="shared" si="25"/>
        <v>0</v>
      </c>
      <c r="L102" s="5">
        <f t="shared" si="25"/>
        <v>0</v>
      </c>
      <c r="M102" s="5">
        <f t="shared" si="25"/>
        <v>0</v>
      </c>
      <c r="N102" s="5">
        <f t="shared" si="25"/>
        <v>0</v>
      </c>
      <c r="O102" s="5">
        <f t="shared" si="25"/>
        <v>0</v>
      </c>
      <c r="P102" s="5">
        <f t="shared" si="25"/>
        <v>0</v>
      </c>
      <c r="Q102" s="5">
        <f t="shared" si="25"/>
        <v>0</v>
      </c>
      <c r="R102" s="5">
        <f t="shared" si="25"/>
        <v>0</v>
      </c>
      <c r="S102" s="5">
        <f t="shared" si="25"/>
        <v>0</v>
      </c>
      <c r="T102" s="5">
        <f t="shared" si="25"/>
        <v>0</v>
      </c>
    </row>
    <row r="103" spans="1:20" hidden="1" outlineLevel="1" x14ac:dyDescent="0.25">
      <c r="E103" s="39" t="str">
        <f t="shared" ref="E103:T103" si="26" xml:space="preserve"> E$93</f>
        <v xml:space="preserve">Revised allowed retail cost component in £m (tariff band 2) </v>
      </c>
      <c r="F103" s="5">
        <f t="shared" si="26"/>
        <v>0</v>
      </c>
      <c r="G103" s="5" t="str">
        <f t="shared" si="26"/>
        <v>£m (nominal)</v>
      </c>
      <c r="H103" s="5">
        <f t="shared" si="26"/>
        <v>0</v>
      </c>
      <c r="I103" s="5">
        <f t="shared" si="26"/>
        <v>0</v>
      </c>
      <c r="J103" s="5">
        <f t="shared" si="26"/>
        <v>0</v>
      </c>
      <c r="K103" s="5">
        <f t="shared" si="26"/>
        <v>0</v>
      </c>
      <c r="L103" s="5">
        <f t="shared" si="26"/>
        <v>0</v>
      </c>
      <c r="M103" s="5">
        <f t="shared" si="26"/>
        <v>0</v>
      </c>
      <c r="N103" s="5">
        <f t="shared" si="26"/>
        <v>0</v>
      </c>
      <c r="O103" s="5">
        <f t="shared" si="26"/>
        <v>0</v>
      </c>
      <c r="P103" s="5">
        <f t="shared" si="26"/>
        <v>0</v>
      </c>
      <c r="Q103" s="5">
        <f t="shared" si="26"/>
        <v>0</v>
      </c>
      <c r="R103" s="5">
        <f t="shared" si="26"/>
        <v>0</v>
      </c>
      <c r="S103" s="5">
        <f t="shared" si="26"/>
        <v>0</v>
      </c>
      <c r="T103" s="5">
        <f t="shared" si="26"/>
        <v>0</v>
      </c>
    </row>
    <row r="104" spans="1:20" hidden="1" outlineLevel="1" x14ac:dyDescent="0.25">
      <c r="E104" s="39" t="str">
        <f t="shared" ref="E104:T104" si="27" xml:space="preserve"> E$94</f>
        <v xml:space="preserve">Revised allowed retail cost component in £m (tariff band 3) </v>
      </c>
      <c r="F104" s="5">
        <f t="shared" si="27"/>
        <v>0</v>
      </c>
      <c r="G104" s="5" t="str">
        <f t="shared" si="27"/>
        <v>£m (nominal)</v>
      </c>
      <c r="H104" s="5">
        <f t="shared" si="27"/>
        <v>0</v>
      </c>
      <c r="I104" s="5">
        <f t="shared" si="27"/>
        <v>0</v>
      </c>
      <c r="J104" s="5">
        <f t="shared" si="27"/>
        <v>0</v>
      </c>
      <c r="K104" s="5">
        <f t="shared" si="27"/>
        <v>0</v>
      </c>
      <c r="L104" s="5">
        <f t="shared" si="27"/>
        <v>0</v>
      </c>
      <c r="M104" s="5">
        <f t="shared" si="27"/>
        <v>0</v>
      </c>
      <c r="N104" s="5">
        <f t="shared" si="27"/>
        <v>0</v>
      </c>
      <c r="O104" s="5">
        <f t="shared" si="27"/>
        <v>0</v>
      </c>
      <c r="P104" s="5">
        <f t="shared" si="27"/>
        <v>0</v>
      </c>
      <c r="Q104" s="5">
        <f t="shared" si="27"/>
        <v>0</v>
      </c>
      <c r="R104" s="5">
        <f t="shared" si="27"/>
        <v>0</v>
      </c>
      <c r="S104" s="5">
        <f t="shared" si="27"/>
        <v>0</v>
      </c>
      <c r="T104" s="5">
        <f t="shared" si="27"/>
        <v>0</v>
      </c>
    </row>
    <row r="105" spans="1:20" hidden="1" outlineLevel="1" x14ac:dyDescent="0.25">
      <c r="A105" s="31"/>
      <c r="B105" s="31"/>
      <c r="C105" s="52"/>
      <c r="D105" s="53"/>
      <c r="E105" s="20" t="s">
        <v>891</v>
      </c>
      <c r="F105" s="20"/>
      <c r="G105" s="20" t="s">
        <v>1169</v>
      </c>
      <c r="H105" s="20"/>
      <c r="I105" s="20"/>
      <c r="J105" s="44">
        <f t="shared" ref="J105:T107" si="28" xml:space="preserve"> IF( J99 = 0, 0, J102 * $F$98 / J99 )</f>
        <v>0</v>
      </c>
      <c r="K105" s="44">
        <f t="shared" si="28"/>
        <v>0</v>
      </c>
      <c r="L105" s="44">
        <f t="shared" si="28"/>
        <v>0</v>
      </c>
      <c r="M105" s="44">
        <f t="shared" si="28"/>
        <v>0</v>
      </c>
      <c r="N105" s="44">
        <f t="shared" si="28"/>
        <v>0</v>
      </c>
      <c r="O105" s="44">
        <f t="shared" si="28"/>
        <v>0</v>
      </c>
      <c r="P105" s="44">
        <f t="shared" si="28"/>
        <v>0</v>
      </c>
      <c r="Q105" s="44">
        <f t="shared" si="28"/>
        <v>0</v>
      </c>
      <c r="R105" s="44">
        <f t="shared" si="28"/>
        <v>0</v>
      </c>
      <c r="S105" s="44">
        <f t="shared" si="28"/>
        <v>0</v>
      </c>
      <c r="T105" s="44">
        <f t="shared" si="28"/>
        <v>0</v>
      </c>
    </row>
    <row r="106" spans="1:20" hidden="1" outlineLevel="1" x14ac:dyDescent="0.25">
      <c r="A106" s="31"/>
      <c r="B106" s="31"/>
      <c r="C106" s="52"/>
      <c r="D106" s="53"/>
      <c r="E106" s="20" t="s">
        <v>275</v>
      </c>
      <c r="F106" s="20"/>
      <c r="G106" s="20" t="s">
        <v>1169</v>
      </c>
      <c r="H106" s="20"/>
      <c r="I106" s="20"/>
      <c r="J106" s="44">
        <f t="shared" si="28"/>
        <v>0</v>
      </c>
      <c r="K106" s="44">
        <f t="shared" si="28"/>
        <v>0</v>
      </c>
      <c r="L106" s="44">
        <f t="shared" si="28"/>
        <v>0</v>
      </c>
      <c r="M106" s="44">
        <f t="shared" si="28"/>
        <v>0</v>
      </c>
      <c r="N106" s="44">
        <f t="shared" si="28"/>
        <v>0</v>
      </c>
      <c r="O106" s="44">
        <f t="shared" si="28"/>
        <v>0</v>
      </c>
      <c r="P106" s="44">
        <f t="shared" si="28"/>
        <v>0</v>
      </c>
      <c r="Q106" s="44">
        <f t="shared" si="28"/>
        <v>0</v>
      </c>
      <c r="R106" s="44">
        <f t="shared" si="28"/>
        <v>0</v>
      </c>
      <c r="S106" s="44">
        <f t="shared" si="28"/>
        <v>0</v>
      </c>
      <c r="T106" s="44">
        <f t="shared" si="28"/>
        <v>0</v>
      </c>
    </row>
    <row r="107" spans="1:20" hidden="1" outlineLevel="1" x14ac:dyDescent="0.25">
      <c r="A107" s="31"/>
      <c r="B107" s="31"/>
      <c r="C107" s="52"/>
      <c r="D107" s="53"/>
      <c r="E107" s="20" t="s">
        <v>892</v>
      </c>
      <c r="F107" s="20"/>
      <c r="G107" s="20" t="s">
        <v>1169</v>
      </c>
      <c r="H107" s="20"/>
      <c r="I107" s="20"/>
      <c r="J107" s="44">
        <f t="shared" si="28"/>
        <v>0</v>
      </c>
      <c r="K107" s="44">
        <f t="shared" si="28"/>
        <v>0</v>
      </c>
      <c r="L107" s="44">
        <f t="shared" si="28"/>
        <v>0</v>
      </c>
      <c r="M107" s="44">
        <f t="shared" si="28"/>
        <v>0</v>
      </c>
      <c r="N107" s="44">
        <f t="shared" si="28"/>
        <v>0</v>
      </c>
      <c r="O107" s="44">
        <f t="shared" si="28"/>
        <v>0</v>
      </c>
      <c r="P107" s="44">
        <f t="shared" si="28"/>
        <v>0</v>
      </c>
      <c r="Q107" s="44">
        <f t="shared" si="28"/>
        <v>0</v>
      </c>
      <c r="R107" s="44">
        <f t="shared" si="28"/>
        <v>0</v>
      </c>
      <c r="S107" s="44">
        <f t="shared" si="28"/>
        <v>0</v>
      </c>
      <c r="T107" s="44">
        <f t="shared" si="28"/>
        <v>0</v>
      </c>
    </row>
    <row r="108" spans="1:20" hidden="1" outlineLevel="1" x14ac:dyDescent="0.25"/>
    <row r="111" spans="1:20" x14ac:dyDescent="0.25">
      <c r="A111" s="32" t="s">
        <v>851</v>
      </c>
    </row>
  </sheetData>
  <conditionalFormatting sqref="F2">
    <cfRule type="cellIs" dxfId="20" priority="1" stopIfTrue="1" operator="notEqual">
      <formula>0</formula>
    </cfRule>
    <cfRule type="cellIs" dxfId="19" priority="2" stopIfTrue="1" operator="equal">
      <formula>""</formula>
    </cfRule>
  </conditionalFormatting>
  <conditionalFormatting sqref="J3:ZZ3">
    <cfRule type="cellIs" dxfId="18" priority="3" operator="equal">
      <formula>"PPA ext."</formula>
    </cfRule>
    <cfRule type="cellIs" dxfId="17" priority="4" operator="equal">
      <formula>"Delay"</formula>
    </cfRule>
    <cfRule type="cellIs" dxfId="16" priority="5" operator="equal">
      <formula>"Fin Close"</formula>
    </cfRule>
    <cfRule type="cellIs" dxfId="15" priority="6" stopIfTrue="1" operator="equal">
      <formula>"Construction"</formula>
    </cfRule>
    <cfRule type="cellIs" dxfId="14" priority="7" stopIfTrue="1" operator="equal">
      <formula>"Operations"</formula>
    </cfRule>
  </conditionalFormatting>
  <pageMargins left="0.70866141732283472" right="0.70866141732283472" top="0.74803149606299213" bottom="0.74803149606299213" header="0.31496062992125984" footer="0.31496062992125984"/>
  <pageSetup paperSize="8" scale="10" orientation="landscape"/>
  <headerFooter>
    <oddHeader>&amp;L&amp;F&amp;CSheet: &amp;A&amp;ROFFICIAL</oddHeader>
    <oddFooter>&amp;LPrinted on &amp;D at &amp;T&amp;CPage &amp;P of &amp;N&amp;ROfwat</oddFooter>
  </headerFooter>
  <colBreaks count="10" manualBreakCount="10">
    <brk id="20" max="1048575" man="1"/>
    <brk id="31" max="1048575" man="1"/>
    <brk id="42" max="1048575" man="1"/>
    <brk id="53" max="1048575" man="1"/>
    <brk id="64" max="1048575" man="1"/>
    <brk id="75" max="1048575" man="1"/>
    <brk id="86" max="1048575" man="1"/>
    <brk id="97" max="1048575" man="1"/>
    <brk id="108" max="1048575" man="1"/>
    <brk id="119" max="1048575" man="1"/>
  </colBreaks>
  <customProperties>
    <customPr name="MMSheetType" r:id="rId1"/>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CCCCCE"/>
    <outlinePr summaryBelow="0" summaryRight="0"/>
    <pageSetUpPr fitToPage="1"/>
  </sheetPr>
  <dimension ref="A1:ZZ114"/>
  <sheetViews>
    <sheetView showGridLines="0" zoomScale="80" workbookViewId="0">
      <pane xSplit="9" ySplit="5" topLeftCell="J6" activePane="bottomRight" state="frozen"/>
      <selection activeCell="J6" sqref="J6"/>
      <selection pane="topRight" activeCell="J6" sqref="J6"/>
      <selection pane="bottomLeft" activeCell="J6" sqref="J6"/>
      <selection pane="bottomRight"/>
    </sheetView>
  </sheetViews>
  <sheetFormatPr defaultColWidth="0" defaultRowHeight="13.15" outlineLevelRow="1" x14ac:dyDescent="0.25"/>
  <cols>
    <col min="1" max="2" width="1.453125" style="32" customWidth="1"/>
    <col min="3" max="3" width="1.453125" style="90" customWidth="1"/>
    <col min="4" max="4" width="1.453125" style="94" customWidth="1"/>
    <col min="5" max="5" width="73.453125" style="39" bestFit="1" customWidth="1"/>
    <col min="6" max="6" width="14.81640625" style="39" customWidth="1"/>
    <col min="7" max="7" width="31.08984375" style="39" bestFit="1" customWidth="1"/>
    <col min="8" max="8" width="15.08984375" style="39" customWidth="1"/>
    <col min="9" max="9" width="3.453125" style="39" customWidth="1"/>
    <col min="10" max="20" width="14.81640625" style="39" customWidth="1"/>
    <col min="21" max="702" width="15.08984375" style="39" customWidth="1"/>
    <col min="703" max="703" width="15.08984375" style="39" hidden="1" customWidth="1"/>
    <col min="704" max="16384" width="15.08984375" style="39" hidden="1"/>
  </cols>
  <sheetData>
    <row r="1" spans="1:702" s="70" customFormat="1" ht="30.75" x14ac:dyDescent="0.25">
      <c r="A1" s="27" t="str">
        <f ca="1" xml:space="preserve"> RIGHT(CELL("filename", A1), LEN(CELL("filename", A1)) - SEARCH("]", CELL("filename", A1)))</f>
        <v>Output calcs</v>
      </c>
      <c r="B1" s="27"/>
    </row>
    <row r="2" spans="1:702" s="81" customFormat="1" x14ac:dyDescent="0.25">
      <c r="A2" s="57"/>
      <c r="B2" s="57"/>
      <c r="C2" s="92"/>
      <c r="D2" s="93"/>
      <c r="E2" s="29" t="s">
        <v>939</v>
      </c>
      <c r="F2" s="86">
        <f>Inputs!$F$2</f>
        <v>0</v>
      </c>
      <c r="G2" s="89" t="s">
        <v>468</v>
      </c>
      <c r="H2" s="29"/>
      <c r="I2" s="29"/>
      <c r="J2" s="3">
        <f xml:space="preserve"> Time!J$150</f>
        <v>44286</v>
      </c>
      <c r="K2" s="3">
        <f xml:space="preserve"> Time!K$150</f>
        <v>44651</v>
      </c>
      <c r="L2" s="3">
        <f xml:space="preserve"> Time!L$150</f>
        <v>45016</v>
      </c>
      <c r="M2" s="3">
        <f xml:space="preserve"> Time!M$150</f>
        <v>45382</v>
      </c>
      <c r="N2" s="3">
        <f xml:space="preserve"> Time!N$150</f>
        <v>45747</v>
      </c>
      <c r="O2" s="3">
        <f xml:space="preserve"> Time!O$150</f>
        <v>46112</v>
      </c>
      <c r="P2" s="3">
        <f xml:space="preserve"> Time!P$150</f>
        <v>46477</v>
      </c>
      <c r="Q2" s="3">
        <f xml:space="preserve"> Time!Q$150</f>
        <v>46843</v>
      </c>
      <c r="R2" s="3">
        <f xml:space="preserve"> Time!R$150</f>
        <v>47208</v>
      </c>
      <c r="S2" s="3">
        <f xml:space="preserve"> Time!S$150</f>
        <v>47573</v>
      </c>
      <c r="T2" s="3">
        <f xml:space="preserve"> Time!T$150</f>
        <v>47938</v>
      </c>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row>
    <row r="3" spans="1:702" s="4" customFormat="1" x14ac:dyDescent="0.25">
      <c r="A3" s="57"/>
      <c r="B3" s="57"/>
      <c r="C3" s="92"/>
      <c r="D3" s="93"/>
      <c r="E3" s="39" t="s">
        <v>694</v>
      </c>
      <c r="H3" s="29"/>
      <c r="I3" s="29"/>
      <c r="J3" s="1" t="str">
        <f xml:space="preserve"> Time!J$155</f>
        <v/>
      </c>
      <c r="K3" s="1" t="str">
        <f xml:space="preserve"> Time!K$155</f>
        <v/>
      </c>
      <c r="L3" s="1" t="str">
        <f xml:space="preserve"> Time!L$155</f>
        <v/>
      </c>
      <c r="M3" s="1" t="str">
        <f xml:space="preserve"> Time!M$155</f>
        <v/>
      </c>
      <c r="N3" s="1" t="str">
        <f xml:space="preserve"> Time!N$155</f>
        <v/>
      </c>
      <c r="O3" s="1" t="str">
        <f xml:space="preserve"> Time!O$155</f>
        <v>PR24</v>
      </c>
      <c r="P3" s="1" t="str">
        <f xml:space="preserve"> Time!P$155</f>
        <v>PR24</v>
      </c>
      <c r="Q3" s="1" t="str">
        <f xml:space="preserve"> Time!Q$155</f>
        <v>PR24</v>
      </c>
      <c r="R3" s="1" t="str">
        <f xml:space="preserve"> Time!R$155</f>
        <v>PR24</v>
      </c>
      <c r="S3" s="1" t="str">
        <f xml:space="preserve"> Time!S$155</f>
        <v>PR24</v>
      </c>
      <c r="T3" s="1" t="str">
        <f xml:space="preserve"> Time!T$155</f>
        <v/>
      </c>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c r="PU3" s="1"/>
      <c r="PV3" s="1"/>
      <c r="PW3" s="1"/>
      <c r="PX3" s="1"/>
      <c r="PY3" s="1"/>
      <c r="PZ3" s="1"/>
      <c r="QA3" s="1"/>
      <c r="QB3" s="1"/>
      <c r="QC3" s="1"/>
      <c r="QD3" s="1"/>
      <c r="QE3" s="1"/>
      <c r="QF3" s="1"/>
      <c r="QG3" s="1"/>
      <c r="QH3" s="1"/>
      <c r="QI3" s="1"/>
      <c r="QJ3" s="1"/>
      <c r="QK3" s="1"/>
      <c r="QL3" s="1"/>
      <c r="QM3" s="1"/>
      <c r="QN3" s="1"/>
      <c r="QO3" s="1"/>
      <c r="QP3" s="1"/>
      <c r="QQ3" s="1"/>
      <c r="QR3" s="1"/>
      <c r="QS3" s="1"/>
      <c r="QT3" s="1"/>
      <c r="QU3" s="1"/>
      <c r="QV3" s="1"/>
      <c r="QW3" s="1"/>
      <c r="QX3" s="1"/>
      <c r="QY3" s="1"/>
      <c r="QZ3" s="1"/>
      <c r="RA3" s="1"/>
      <c r="RB3" s="1"/>
      <c r="RC3" s="1"/>
      <c r="RD3" s="1"/>
      <c r="RE3" s="1"/>
      <c r="RF3" s="1"/>
      <c r="RG3" s="1"/>
      <c r="RH3" s="1"/>
      <c r="RI3" s="1"/>
      <c r="RJ3" s="1"/>
      <c r="RK3" s="1"/>
      <c r="RL3" s="1"/>
      <c r="RM3" s="1"/>
      <c r="RN3" s="1"/>
      <c r="RO3" s="1"/>
      <c r="RP3" s="1"/>
      <c r="RQ3" s="1"/>
      <c r="RR3" s="1"/>
      <c r="RS3" s="1"/>
      <c r="RT3" s="1"/>
      <c r="RU3" s="1"/>
      <c r="RV3" s="1"/>
      <c r="RW3" s="1"/>
      <c r="RX3" s="1"/>
      <c r="RY3" s="1"/>
      <c r="RZ3" s="1"/>
      <c r="SA3" s="1"/>
      <c r="SB3" s="1"/>
      <c r="SC3" s="1"/>
      <c r="SD3" s="1"/>
      <c r="SE3" s="1"/>
      <c r="SF3" s="1"/>
      <c r="SG3" s="1"/>
      <c r="SH3" s="1"/>
      <c r="SI3" s="1"/>
      <c r="SJ3" s="1"/>
      <c r="SK3" s="1"/>
      <c r="SL3" s="1"/>
      <c r="SM3" s="1"/>
      <c r="SN3" s="1"/>
      <c r="SO3" s="1"/>
      <c r="SP3" s="1"/>
      <c r="SQ3" s="1"/>
      <c r="SR3" s="1"/>
      <c r="SS3" s="1"/>
      <c r="ST3" s="1"/>
      <c r="SU3" s="1"/>
      <c r="SV3" s="1"/>
      <c r="SW3" s="1"/>
      <c r="SX3" s="1"/>
      <c r="SY3" s="1"/>
      <c r="SZ3" s="1"/>
      <c r="TA3" s="1"/>
      <c r="TB3" s="1"/>
      <c r="TC3" s="1"/>
      <c r="TD3" s="1"/>
      <c r="TE3" s="1"/>
      <c r="TF3" s="1"/>
      <c r="TG3" s="1"/>
      <c r="TH3" s="1"/>
      <c r="TI3" s="1"/>
      <c r="TJ3" s="1"/>
      <c r="TK3" s="1"/>
      <c r="TL3" s="1"/>
      <c r="TM3" s="1"/>
      <c r="TN3" s="1"/>
      <c r="TO3" s="1"/>
      <c r="TP3" s="1"/>
      <c r="TQ3" s="1"/>
      <c r="TR3" s="1"/>
      <c r="TS3" s="1"/>
      <c r="TT3" s="1"/>
      <c r="TU3" s="1"/>
      <c r="TV3" s="1"/>
      <c r="TW3" s="1"/>
      <c r="TX3" s="1"/>
      <c r="TY3" s="1"/>
      <c r="TZ3" s="1"/>
      <c r="UA3" s="1"/>
      <c r="UB3" s="1"/>
      <c r="UC3" s="1"/>
      <c r="UD3" s="1"/>
      <c r="UE3" s="1"/>
      <c r="UF3" s="1"/>
      <c r="UG3" s="1"/>
      <c r="UH3" s="1"/>
      <c r="UI3" s="1"/>
      <c r="UJ3" s="1"/>
      <c r="UK3" s="1"/>
      <c r="UL3" s="1"/>
      <c r="UM3" s="1"/>
      <c r="UN3" s="1"/>
      <c r="UO3" s="1"/>
      <c r="UP3" s="1"/>
      <c r="UQ3" s="1"/>
      <c r="UR3" s="1"/>
      <c r="US3" s="1"/>
      <c r="UT3" s="1"/>
      <c r="UU3" s="1"/>
      <c r="UV3" s="1"/>
      <c r="UW3" s="1"/>
      <c r="UX3" s="1"/>
      <c r="UY3" s="1"/>
      <c r="UZ3" s="1"/>
      <c r="VA3" s="1"/>
      <c r="VB3" s="1"/>
      <c r="VC3" s="1"/>
      <c r="VD3" s="1"/>
      <c r="VE3" s="1"/>
      <c r="VF3" s="1"/>
      <c r="VG3" s="1"/>
      <c r="VH3" s="1"/>
      <c r="VI3" s="1"/>
      <c r="VJ3" s="1"/>
      <c r="VK3" s="1"/>
      <c r="VL3" s="1"/>
      <c r="VM3" s="1"/>
      <c r="VN3" s="1"/>
      <c r="VO3" s="1"/>
      <c r="VP3" s="1"/>
      <c r="VQ3" s="1"/>
      <c r="VR3" s="1"/>
      <c r="VS3" s="1"/>
      <c r="VT3" s="1"/>
      <c r="VU3" s="1"/>
      <c r="VV3" s="1"/>
      <c r="VW3" s="1"/>
      <c r="VX3" s="1"/>
      <c r="VY3" s="1"/>
      <c r="VZ3" s="1"/>
      <c r="WA3" s="1"/>
      <c r="WB3" s="1"/>
      <c r="WC3" s="1"/>
      <c r="WD3" s="1"/>
      <c r="WE3" s="1"/>
      <c r="WF3" s="1"/>
      <c r="WG3" s="1"/>
      <c r="WH3" s="1"/>
      <c r="WI3" s="1"/>
      <c r="WJ3" s="1"/>
      <c r="WK3" s="1"/>
      <c r="WL3" s="1"/>
      <c r="WM3" s="1"/>
      <c r="WN3" s="1"/>
      <c r="WO3" s="1"/>
      <c r="WP3" s="1"/>
      <c r="WQ3" s="1"/>
      <c r="WR3" s="1"/>
      <c r="WS3" s="1"/>
      <c r="WT3" s="1"/>
      <c r="WU3" s="1"/>
      <c r="WV3" s="1"/>
      <c r="WW3" s="1"/>
      <c r="WX3" s="1"/>
      <c r="WY3" s="1"/>
      <c r="WZ3" s="1"/>
      <c r="XA3" s="1"/>
      <c r="XB3" s="1"/>
      <c r="XC3" s="1"/>
      <c r="XD3" s="1"/>
      <c r="XE3" s="1"/>
      <c r="XF3" s="1"/>
      <c r="XG3" s="1"/>
      <c r="XH3" s="1"/>
      <c r="XI3" s="1"/>
      <c r="XJ3" s="1"/>
      <c r="XK3" s="1"/>
      <c r="XL3" s="1"/>
      <c r="XM3" s="1"/>
      <c r="XN3" s="1"/>
      <c r="XO3" s="1"/>
      <c r="XP3" s="1"/>
      <c r="XQ3" s="1"/>
      <c r="XR3" s="1"/>
      <c r="XS3" s="1"/>
      <c r="XT3" s="1"/>
      <c r="XU3" s="1"/>
      <c r="XV3" s="1"/>
      <c r="XW3" s="1"/>
      <c r="XX3" s="1"/>
      <c r="XY3" s="1"/>
      <c r="XZ3" s="1"/>
      <c r="YA3" s="1"/>
      <c r="YB3" s="1"/>
      <c r="YC3" s="1"/>
      <c r="YD3" s="1"/>
      <c r="YE3" s="1"/>
      <c r="YF3" s="1"/>
      <c r="YG3" s="1"/>
      <c r="YH3" s="1"/>
      <c r="YI3" s="1"/>
      <c r="YJ3" s="1"/>
      <c r="YK3" s="1"/>
      <c r="YL3" s="1"/>
      <c r="YM3" s="1"/>
      <c r="YN3" s="1"/>
      <c r="YO3" s="1"/>
      <c r="YP3" s="1"/>
      <c r="YQ3" s="1"/>
      <c r="YR3" s="1"/>
      <c r="YS3" s="1"/>
      <c r="YT3" s="1"/>
      <c r="YU3" s="1"/>
      <c r="YV3" s="1"/>
      <c r="YW3" s="1"/>
      <c r="YX3" s="1"/>
      <c r="YY3" s="1"/>
      <c r="YZ3" s="1"/>
      <c r="ZA3" s="1"/>
      <c r="ZB3" s="1"/>
      <c r="ZC3" s="1"/>
      <c r="ZD3" s="1"/>
      <c r="ZE3" s="1"/>
      <c r="ZF3" s="1"/>
      <c r="ZG3" s="1"/>
      <c r="ZH3" s="1"/>
      <c r="ZI3" s="1"/>
      <c r="ZJ3" s="1"/>
      <c r="ZK3" s="1"/>
      <c r="ZL3" s="1"/>
      <c r="ZM3" s="1"/>
      <c r="ZN3" s="1"/>
      <c r="ZO3" s="1"/>
      <c r="ZP3" s="1"/>
      <c r="ZQ3" s="1"/>
      <c r="ZR3" s="1"/>
      <c r="ZS3" s="1"/>
      <c r="ZT3" s="1"/>
      <c r="ZU3" s="1"/>
      <c r="ZV3" s="1"/>
      <c r="ZW3" s="1"/>
      <c r="ZX3" s="1"/>
      <c r="ZY3" s="1"/>
      <c r="ZZ3" s="1"/>
    </row>
    <row r="4" spans="1:702" s="11" customFormat="1" x14ac:dyDescent="0.25">
      <c r="A4" s="57"/>
      <c r="B4" s="57"/>
      <c r="C4" s="92"/>
      <c r="D4" s="93"/>
      <c r="E4" s="29" t="s">
        <v>92</v>
      </c>
      <c r="F4" s="32"/>
      <c r="G4" s="29"/>
      <c r="H4" s="29"/>
      <c r="I4" s="29"/>
      <c r="J4" s="11">
        <f xml:space="preserve"> Time!J$163</f>
        <v>2021</v>
      </c>
      <c r="K4" s="11">
        <f xml:space="preserve"> Time!K$163</f>
        <v>2022</v>
      </c>
      <c r="L4" s="11">
        <f xml:space="preserve"> Time!L$163</f>
        <v>2023</v>
      </c>
      <c r="M4" s="11">
        <f xml:space="preserve"> Time!M$163</f>
        <v>2024</v>
      </c>
      <c r="N4" s="11">
        <f xml:space="preserve"> Time!N$163</f>
        <v>2025</v>
      </c>
      <c r="O4" s="11">
        <f xml:space="preserve"> Time!O$163</f>
        <v>2026</v>
      </c>
      <c r="P4" s="11">
        <f xml:space="preserve"> Time!P$163</f>
        <v>2027</v>
      </c>
      <c r="Q4" s="11">
        <f xml:space="preserve"> Time!Q$163</f>
        <v>2028</v>
      </c>
      <c r="R4" s="11">
        <f xml:space="preserve"> Time!R$163</f>
        <v>2029</v>
      </c>
      <c r="S4" s="11">
        <f xml:space="preserve"> Time!S$163</f>
        <v>2030</v>
      </c>
      <c r="T4" s="11">
        <f xml:space="preserve"> Time!T$163</f>
        <v>2031</v>
      </c>
    </row>
    <row r="5" spans="1:702" s="4" customFormat="1" x14ac:dyDescent="0.25">
      <c r="A5" s="57"/>
      <c r="B5" s="57"/>
      <c r="C5" s="92"/>
      <c r="D5" s="93"/>
      <c r="E5" s="29" t="s">
        <v>173</v>
      </c>
      <c r="F5" s="32" t="s">
        <v>853</v>
      </c>
      <c r="G5" s="32" t="s">
        <v>768</v>
      </c>
      <c r="H5" s="32" t="s">
        <v>695</v>
      </c>
      <c r="I5" s="29"/>
      <c r="J5" s="2">
        <f xml:space="preserve"> Time!J$167</f>
        <v>1</v>
      </c>
      <c r="K5" s="2">
        <f xml:space="preserve"> Time!K$167</f>
        <v>2</v>
      </c>
      <c r="L5" s="2">
        <f xml:space="preserve"> Time!L$167</f>
        <v>3</v>
      </c>
      <c r="M5" s="2">
        <f xml:space="preserve"> Time!M$167</f>
        <v>4</v>
      </c>
      <c r="N5" s="2">
        <f xml:space="preserve"> Time!N$167</f>
        <v>5</v>
      </c>
      <c r="O5" s="2">
        <f xml:space="preserve"> Time!O$167</f>
        <v>6</v>
      </c>
      <c r="P5" s="2">
        <f xml:space="preserve"> Time!P$167</f>
        <v>7</v>
      </c>
      <c r="Q5" s="2">
        <f xml:space="preserve"> Time!Q$167</f>
        <v>8</v>
      </c>
      <c r="R5" s="2">
        <f xml:space="preserve"> Time!R$167</f>
        <v>9</v>
      </c>
      <c r="S5" s="2">
        <f xml:space="preserve"> Time!S$167</f>
        <v>10</v>
      </c>
      <c r="T5" s="2">
        <f xml:space="preserve"> Time!T$167</f>
        <v>11</v>
      </c>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row>
    <row r="6" spans="1:702" x14ac:dyDescent="0.25">
      <c r="D6" s="39"/>
      <c r="F6" s="32"/>
      <c r="G6" s="32"/>
      <c r="H6" s="32"/>
    </row>
    <row r="9" spans="1:702" s="33" customFormat="1" x14ac:dyDescent="0.25">
      <c r="A9" s="24" t="s">
        <v>1114</v>
      </c>
      <c r="B9" s="24"/>
      <c r="C9" s="37"/>
      <c r="D9" s="56"/>
    </row>
    <row r="10" spans="1:702" collapsed="1" x14ac:dyDescent="0.25"/>
    <row r="11" spans="1:702" hidden="1" outlineLevel="1" x14ac:dyDescent="0.25">
      <c r="B11" s="32" t="s">
        <v>961</v>
      </c>
    </row>
    <row r="12" spans="1:702" hidden="1" outlineLevel="1" x14ac:dyDescent="0.25">
      <c r="A12" s="14"/>
      <c r="B12" s="14"/>
      <c r="C12" s="21"/>
      <c r="D12" s="22"/>
      <c r="E12" s="17" t="str">
        <f xml:space="preserve"> Inputs!E$12</f>
        <v>Percent conversion</v>
      </c>
      <c r="F12" s="8">
        <f xml:space="preserve"> Inputs!F$12</f>
        <v>100</v>
      </c>
      <c r="G12" s="17" t="str">
        <f xml:space="preserve"> Inputs!G$12</f>
        <v>Number per %</v>
      </c>
    </row>
    <row r="13" spans="1:702" hidden="1" outlineLevel="1" x14ac:dyDescent="0.25">
      <c r="A13" s="14"/>
      <c r="B13" s="14"/>
      <c r="C13" s="21"/>
      <c r="D13" s="22"/>
      <c r="E13" s="17" t="str">
        <f xml:space="preserve"> 'K-based controls'!E$355</f>
        <v xml:space="preserve">Total Revised K (WR) </v>
      </c>
      <c r="F13" s="13">
        <f xml:space="preserve"> 'K-based controls'!F$355</f>
        <v>0</v>
      </c>
      <c r="G13" s="13" t="str">
        <f xml:space="preserve"> 'K-based controls'!G$355</f>
        <v>%</v>
      </c>
      <c r="H13" s="13">
        <f xml:space="preserve"> 'K-based controls'!H$355</f>
        <v>0</v>
      </c>
      <c r="I13" s="13">
        <f xml:space="preserve"> 'K-based controls'!I$355</f>
        <v>0</v>
      </c>
      <c r="J13" s="13">
        <f xml:space="preserve"> 'K-based controls'!J$355</f>
        <v>0</v>
      </c>
      <c r="K13" s="13">
        <f xml:space="preserve"> 'K-based controls'!K$355</f>
        <v>0</v>
      </c>
      <c r="L13" s="13">
        <f xml:space="preserve"> 'K-based controls'!L$355</f>
        <v>0</v>
      </c>
      <c r="M13" s="13">
        <f xml:space="preserve"> 'K-based controls'!M$355</f>
        <v>0</v>
      </c>
      <c r="N13" s="13">
        <f xml:space="preserve"> 'K-based controls'!N$355</f>
        <v>0</v>
      </c>
      <c r="O13" s="13">
        <f xml:space="preserve"> 'K-based controls'!O$355</f>
        <v>0</v>
      </c>
      <c r="P13" s="13">
        <f xml:space="preserve"> 'K-based controls'!P$355</f>
        <v>0</v>
      </c>
      <c r="Q13" s="13">
        <f xml:space="preserve"> 'K-based controls'!Q$355</f>
        <v>0</v>
      </c>
      <c r="R13" s="13">
        <f xml:space="preserve"> 'K-based controls'!R$355</f>
        <v>0</v>
      </c>
      <c r="S13" s="13">
        <f xml:space="preserve"> 'K-based controls'!S$355</f>
        <v>0</v>
      </c>
      <c r="T13" s="13">
        <f xml:space="preserve"> 'K-based controls'!T$355</f>
        <v>0</v>
      </c>
    </row>
    <row r="14" spans="1:702" hidden="1" outlineLevel="1" x14ac:dyDescent="0.25">
      <c r="A14" s="14"/>
      <c r="B14" s="14"/>
      <c r="C14" s="21"/>
      <c r="D14" s="22"/>
      <c r="E14" s="17" t="str">
        <f xml:space="preserve"> 'K-based controls'!E$356</f>
        <v xml:space="preserve">Total Revised K (WN) </v>
      </c>
      <c r="F14" s="13">
        <f xml:space="preserve"> 'K-based controls'!F$356</f>
        <v>0</v>
      </c>
      <c r="G14" s="13" t="str">
        <f xml:space="preserve"> 'K-based controls'!G$356</f>
        <v>%</v>
      </c>
      <c r="H14" s="13">
        <f xml:space="preserve"> 'K-based controls'!H$356</f>
        <v>0</v>
      </c>
      <c r="I14" s="13">
        <f xml:space="preserve"> 'K-based controls'!I$356</f>
        <v>0</v>
      </c>
      <c r="J14" s="13">
        <f xml:space="preserve"> 'K-based controls'!J$356</f>
        <v>0</v>
      </c>
      <c r="K14" s="13">
        <f xml:space="preserve"> 'K-based controls'!K$356</f>
        <v>0</v>
      </c>
      <c r="L14" s="13">
        <f xml:space="preserve"> 'K-based controls'!L$356</f>
        <v>0</v>
      </c>
      <c r="M14" s="13">
        <f xml:space="preserve"> 'K-based controls'!M$356</f>
        <v>0</v>
      </c>
      <c r="N14" s="13">
        <f xml:space="preserve"> 'K-based controls'!N$356</f>
        <v>0</v>
      </c>
      <c r="O14" s="13">
        <f xml:space="preserve"> 'K-based controls'!O$356</f>
        <v>0</v>
      </c>
      <c r="P14" s="13">
        <f xml:space="preserve"> 'K-based controls'!P$356</f>
        <v>0</v>
      </c>
      <c r="Q14" s="13">
        <f xml:space="preserve"> 'K-based controls'!Q$356</f>
        <v>0</v>
      </c>
      <c r="R14" s="13">
        <f xml:space="preserve"> 'K-based controls'!R$356</f>
        <v>0</v>
      </c>
      <c r="S14" s="13">
        <f xml:space="preserve"> 'K-based controls'!S$356</f>
        <v>0</v>
      </c>
      <c r="T14" s="13">
        <f xml:space="preserve"> 'K-based controls'!T$356</f>
        <v>0</v>
      </c>
    </row>
    <row r="15" spans="1:702" hidden="1" outlineLevel="1" x14ac:dyDescent="0.25">
      <c r="A15" s="14"/>
      <c r="B15" s="14"/>
      <c r="C15" s="21"/>
      <c r="D15" s="22"/>
      <c r="E15" s="17" t="str">
        <f xml:space="preserve"> 'K-based controls'!E$357</f>
        <v xml:space="preserve">Total Revised K (WWN) </v>
      </c>
      <c r="F15" s="13">
        <f xml:space="preserve"> 'K-based controls'!F$357</f>
        <v>0</v>
      </c>
      <c r="G15" s="13" t="str">
        <f xml:space="preserve"> 'K-based controls'!G$357</f>
        <v>%</v>
      </c>
      <c r="H15" s="13">
        <f xml:space="preserve"> 'K-based controls'!H$357</f>
        <v>0</v>
      </c>
      <c r="I15" s="13">
        <f xml:space="preserve"> 'K-based controls'!I$357</f>
        <v>0</v>
      </c>
      <c r="J15" s="13">
        <f xml:space="preserve"> 'K-based controls'!J$357</f>
        <v>0</v>
      </c>
      <c r="K15" s="13">
        <f xml:space="preserve"> 'K-based controls'!K$357</f>
        <v>0</v>
      </c>
      <c r="L15" s="13">
        <f xml:space="preserve"> 'K-based controls'!L$357</f>
        <v>0</v>
      </c>
      <c r="M15" s="13">
        <f xml:space="preserve"> 'K-based controls'!M$357</f>
        <v>0</v>
      </c>
      <c r="N15" s="13">
        <f xml:space="preserve"> 'K-based controls'!N$357</f>
        <v>0</v>
      </c>
      <c r="O15" s="13">
        <f xml:space="preserve"> 'K-based controls'!O$357</f>
        <v>0</v>
      </c>
      <c r="P15" s="13">
        <f xml:space="preserve"> 'K-based controls'!P$357</f>
        <v>0</v>
      </c>
      <c r="Q15" s="13">
        <f xml:space="preserve"> 'K-based controls'!Q$357</f>
        <v>0</v>
      </c>
      <c r="R15" s="13">
        <f xml:space="preserve"> 'K-based controls'!R$357</f>
        <v>0</v>
      </c>
      <c r="S15" s="13">
        <f xml:space="preserve"> 'K-based controls'!S$357</f>
        <v>0</v>
      </c>
      <c r="T15" s="13">
        <f xml:space="preserve"> 'K-based controls'!T$357</f>
        <v>0</v>
      </c>
    </row>
    <row r="16" spans="1:702" hidden="1" outlineLevel="1" x14ac:dyDescent="0.25">
      <c r="A16" s="14"/>
      <c r="B16" s="14"/>
      <c r="C16" s="21"/>
      <c r="D16" s="22"/>
      <c r="E16" s="17" t="str">
        <f xml:space="preserve"> 'K-based controls'!E$358</f>
        <v xml:space="preserve">Total Revised K (ADDN1) </v>
      </c>
      <c r="F16" s="13">
        <f xml:space="preserve"> 'K-based controls'!F$358</f>
        <v>0</v>
      </c>
      <c r="G16" s="13" t="str">
        <f xml:space="preserve"> 'K-based controls'!G$358</f>
        <v>%</v>
      </c>
      <c r="H16" s="13">
        <f xml:space="preserve"> 'K-based controls'!H$358</f>
        <v>0</v>
      </c>
      <c r="I16" s="13">
        <f xml:space="preserve"> 'K-based controls'!I$358</f>
        <v>0</v>
      </c>
      <c r="J16" s="13">
        <f xml:space="preserve"> 'K-based controls'!J$358</f>
        <v>0</v>
      </c>
      <c r="K16" s="13">
        <f xml:space="preserve"> 'K-based controls'!K$358</f>
        <v>0</v>
      </c>
      <c r="L16" s="13">
        <f xml:space="preserve"> 'K-based controls'!L$358</f>
        <v>0</v>
      </c>
      <c r="M16" s="13">
        <f xml:space="preserve"> 'K-based controls'!M$358</f>
        <v>0</v>
      </c>
      <c r="N16" s="13">
        <f xml:space="preserve"> 'K-based controls'!N$358</f>
        <v>0</v>
      </c>
      <c r="O16" s="13">
        <f xml:space="preserve"> 'K-based controls'!O$358</f>
        <v>0</v>
      </c>
      <c r="P16" s="13">
        <f xml:space="preserve"> 'K-based controls'!P$358</f>
        <v>0</v>
      </c>
      <c r="Q16" s="13">
        <f xml:space="preserve"> 'K-based controls'!Q$358</f>
        <v>0</v>
      </c>
      <c r="R16" s="13">
        <f xml:space="preserve"> 'K-based controls'!R$358</f>
        <v>0</v>
      </c>
      <c r="S16" s="13">
        <f xml:space="preserve"> 'K-based controls'!S$358</f>
        <v>0</v>
      </c>
      <c r="T16" s="13">
        <f xml:space="preserve"> 'K-based controls'!T$358</f>
        <v>0</v>
      </c>
    </row>
    <row r="17" spans="1:20" hidden="1" outlineLevel="1" x14ac:dyDescent="0.25">
      <c r="A17" s="14"/>
      <c r="B17" s="14"/>
      <c r="C17" s="21"/>
      <c r="D17" s="22"/>
      <c r="E17" s="17" t="str">
        <f xml:space="preserve"> 'K-based controls'!E$359</f>
        <v xml:space="preserve">Total Revised K (ADDN2) </v>
      </c>
      <c r="F17" s="13">
        <f xml:space="preserve"> 'K-based controls'!F$359</f>
        <v>0</v>
      </c>
      <c r="G17" s="13" t="str">
        <f xml:space="preserve"> 'K-based controls'!G$359</f>
        <v>%</v>
      </c>
      <c r="H17" s="13">
        <f xml:space="preserve"> 'K-based controls'!H$359</f>
        <v>0</v>
      </c>
      <c r="I17" s="13">
        <f xml:space="preserve"> 'K-based controls'!I$359</f>
        <v>0</v>
      </c>
      <c r="J17" s="13">
        <f xml:space="preserve"> 'K-based controls'!J$359</f>
        <v>0</v>
      </c>
      <c r="K17" s="13">
        <f xml:space="preserve"> 'K-based controls'!K$359</f>
        <v>0</v>
      </c>
      <c r="L17" s="13">
        <f xml:space="preserve"> 'K-based controls'!L$359</f>
        <v>0</v>
      </c>
      <c r="M17" s="13">
        <f xml:space="preserve"> 'K-based controls'!M$359</f>
        <v>0</v>
      </c>
      <c r="N17" s="13">
        <f xml:space="preserve"> 'K-based controls'!N$359</f>
        <v>0</v>
      </c>
      <c r="O17" s="13">
        <f xml:space="preserve"> 'K-based controls'!O$359</f>
        <v>0</v>
      </c>
      <c r="P17" s="13">
        <f xml:space="preserve"> 'K-based controls'!P$359</f>
        <v>0</v>
      </c>
      <c r="Q17" s="13">
        <f xml:space="preserve"> 'K-based controls'!Q$359</f>
        <v>0</v>
      </c>
      <c r="R17" s="13">
        <f xml:space="preserve"> 'K-based controls'!R$359</f>
        <v>0</v>
      </c>
      <c r="S17" s="13">
        <f xml:space="preserve"> 'K-based controls'!S$359</f>
        <v>0</v>
      </c>
      <c r="T17" s="13">
        <f xml:space="preserve"> 'K-based controls'!T$359</f>
        <v>0</v>
      </c>
    </row>
    <row r="18" spans="1:20" hidden="1" outlineLevel="1" x14ac:dyDescent="0.25">
      <c r="A18" s="31"/>
      <c r="B18" s="31"/>
      <c r="C18" s="52"/>
      <c r="D18" s="53"/>
      <c r="E18" s="20" t="s">
        <v>969</v>
      </c>
      <c r="F18" s="20"/>
      <c r="G18" s="20" t="s">
        <v>86</v>
      </c>
      <c r="H18" s="44">
        <f t="shared" ref="H18:H22" si="0" xml:space="preserve"> SUM( J18:T18 )</f>
        <v>0</v>
      </c>
      <c r="I18" s="20"/>
      <c r="J18" s="44">
        <f t="shared" ref="J18:T22" si="1" xml:space="preserve"> J13 * $F$12</f>
        <v>0</v>
      </c>
      <c r="K18" s="44">
        <f t="shared" si="1"/>
        <v>0</v>
      </c>
      <c r="L18" s="44">
        <f t="shared" si="1"/>
        <v>0</v>
      </c>
      <c r="M18" s="44">
        <f t="shared" si="1"/>
        <v>0</v>
      </c>
      <c r="N18" s="44">
        <f t="shared" si="1"/>
        <v>0</v>
      </c>
      <c r="O18" s="44">
        <f t="shared" si="1"/>
        <v>0</v>
      </c>
      <c r="P18" s="44">
        <f t="shared" si="1"/>
        <v>0</v>
      </c>
      <c r="Q18" s="44">
        <f t="shared" si="1"/>
        <v>0</v>
      </c>
      <c r="R18" s="44">
        <f t="shared" si="1"/>
        <v>0</v>
      </c>
      <c r="S18" s="44">
        <f t="shared" si="1"/>
        <v>0</v>
      </c>
      <c r="T18" s="44">
        <f t="shared" si="1"/>
        <v>0</v>
      </c>
    </row>
    <row r="19" spans="1:20" hidden="1" outlineLevel="1" x14ac:dyDescent="0.25">
      <c r="A19" s="31"/>
      <c r="B19" s="31"/>
      <c r="C19" s="52"/>
      <c r="D19" s="53"/>
      <c r="E19" s="20" t="s">
        <v>970</v>
      </c>
      <c r="F19" s="20"/>
      <c r="G19" s="20" t="s">
        <v>86</v>
      </c>
      <c r="H19" s="44">
        <f t="shared" si="0"/>
        <v>0</v>
      </c>
      <c r="I19" s="20"/>
      <c r="J19" s="44">
        <f t="shared" si="1"/>
        <v>0</v>
      </c>
      <c r="K19" s="44">
        <f t="shared" si="1"/>
        <v>0</v>
      </c>
      <c r="L19" s="44">
        <f t="shared" si="1"/>
        <v>0</v>
      </c>
      <c r="M19" s="44">
        <f t="shared" si="1"/>
        <v>0</v>
      </c>
      <c r="N19" s="44">
        <f t="shared" si="1"/>
        <v>0</v>
      </c>
      <c r="O19" s="44">
        <f t="shared" si="1"/>
        <v>0</v>
      </c>
      <c r="P19" s="44">
        <f t="shared" si="1"/>
        <v>0</v>
      </c>
      <c r="Q19" s="44">
        <f t="shared" si="1"/>
        <v>0</v>
      </c>
      <c r="R19" s="44">
        <f t="shared" si="1"/>
        <v>0</v>
      </c>
      <c r="S19" s="44">
        <f t="shared" si="1"/>
        <v>0</v>
      </c>
      <c r="T19" s="44">
        <f t="shared" si="1"/>
        <v>0</v>
      </c>
    </row>
    <row r="20" spans="1:20" hidden="1" outlineLevel="1" x14ac:dyDescent="0.25">
      <c r="A20" s="31"/>
      <c r="B20" s="31"/>
      <c r="C20" s="52"/>
      <c r="D20" s="53"/>
      <c r="E20" s="20" t="s">
        <v>505</v>
      </c>
      <c r="F20" s="20"/>
      <c r="G20" s="20" t="s">
        <v>86</v>
      </c>
      <c r="H20" s="44">
        <f t="shared" si="0"/>
        <v>0</v>
      </c>
      <c r="I20" s="20"/>
      <c r="J20" s="44">
        <f t="shared" si="1"/>
        <v>0</v>
      </c>
      <c r="K20" s="44">
        <f t="shared" si="1"/>
        <v>0</v>
      </c>
      <c r="L20" s="44">
        <f t="shared" si="1"/>
        <v>0</v>
      </c>
      <c r="M20" s="44">
        <f t="shared" si="1"/>
        <v>0</v>
      </c>
      <c r="N20" s="44">
        <f t="shared" si="1"/>
        <v>0</v>
      </c>
      <c r="O20" s="44">
        <f t="shared" si="1"/>
        <v>0</v>
      </c>
      <c r="P20" s="44">
        <f t="shared" si="1"/>
        <v>0</v>
      </c>
      <c r="Q20" s="44">
        <f t="shared" si="1"/>
        <v>0</v>
      </c>
      <c r="R20" s="44">
        <f t="shared" si="1"/>
        <v>0</v>
      </c>
      <c r="S20" s="44">
        <f t="shared" si="1"/>
        <v>0</v>
      </c>
      <c r="T20" s="44">
        <f t="shared" si="1"/>
        <v>0</v>
      </c>
    </row>
    <row r="21" spans="1:20" hidden="1" outlineLevel="1" x14ac:dyDescent="0.25">
      <c r="A21" s="31"/>
      <c r="B21" s="31"/>
      <c r="C21" s="52"/>
      <c r="D21" s="53"/>
      <c r="E21" s="20" t="s">
        <v>418</v>
      </c>
      <c r="F21" s="20"/>
      <c r="G21" s="20" t="s">
        <v>86</v>
      </c>
      <c r="H21" s="44">
        <f t="shared" si="0"/>
        <v>0</v>
      </c>
      <c r="I21" s="20"/>
      <c r="J21" s="44">
        <f t="shared" si="1"/>
        <v>0</v>
      </c>
      <c r="K21" s="44">
        <f t="shared" si="1"/>
        <v>0</v>
      </c>
      <c r="L21" s="44">
        <f t="shared" si="1"/>
        <v>0</v>
      </c>
      <c r="M21" s="44">
        <f t="shared" si="1"/>
        <v>0</v>
      </c>
      <c r="N21" s="44">
        <f t="shared" si="1"/>
        <v>0</v>
      </c>
      <c r="O21" s="44">
        <f t="shared" si="1"/>
        <v>0</v>
      </c>
      <c r="P21" s="44">
        <f t="shared" si="1"/>
        <v>0</v>
      </c>
      <c r="Q21" s="44">
        <f t="shared" si="1"/>
        <v>0</v>
      </c>
      <c r="R21" s="44">
        <f t="shared" si="1"/>
        <v>0</v>
      </c>
      <c r="S21" s="44">
        <f t="shared" si="1"/>
        <v>0</v>
      </c>
      <c r="T21" s="44">
        <f t="shared" si="1"/>
        <v>0</v>
      </c>
    </row>
    <row r="22" spans="1:20" hidden="1" outlineLevel="1" x14ac:dyDescent="0.25">
      <c r="A22" s="31"/>
      <c r="B22" s="31"/>
      <c r="C22" s="52"/>
      <c r="D22" s="53"/>
      <c r="E22" s="20" t="s">
        <v>1043</v>
      </c>
      <c r="F22" s="20"/>
      <c r="G22" s="20" t="s">
        <v>86</v>
      </c>
      <c r="H22" s="44">
        <f t="shared" si="0"/>
        <v>0</v>
      </c>
      <c r="I22" s="20"/>
      <c r="J22" s="44">
        <f t="shared" si="1"/>
        <v>0</v>
      </c>
      <c r="K22" s="44">
        <f t="shared" si="1"/>
        <v>0</v>
      </c>
      <c r="L22" s="44">
        <f t="shared" si="1"/>
        <v>0</v>
      </c>
      <c r="M22" s="44">
        <f t="shared" si="1"/>
        <v>0</v>
      </c>
      <c r="N22" s="44">
        <f t="shared" si="1"/>
        <v>0</v>
      </c>
      <c r="O22" s="44">
        <f t="shared" si="1"/>
        <v>0</v>
      </c>
      <c r="P22" s="44">
        <f t="shared" si="1"/>
        <v>0</v>
      </c>
      <c r="Q22" s="44">
        <f t="shared" si="1"/>
        <v>0</v>
      </c>
      <c r="R22" s="44">
        <f t="shared" si="1"/>
        <v>0</v>
      </c>
      <c r="S22" s="44">
        <f t="shared" si="1"/>
        <v>0</v>
      </c>
      <c r="T22" s="44">
        <f t="shared" si="1"/>
        <v>0</v>
      </c>
    </row>
    <row r="23" spans="1:20" hidden="1" outlineLevel="1" x14ac:dyDescent="0.25"/>
    <row r="26" spans="1:20" s="33" customFormat="1" x14ac:dyDescent="0.25">
      <c r="A26" s="24" t="s">
        <v>1034</v>
      </c>
      <c r="B26" s="24"/>
      <c r="C26" s="37"/>
      <c r="D26" s="56"/>
    </row>
    <row r="27" spans="1:20" collapsed="1" x14ac:dyDescent="0.25"/>
    <row r="28" spans="1:20" hidden="1" outlineLevel="1" x14ac:dyDescent="0.25">
      <c r="B28" s="32" t="s">
        <v>874</v>
      </c>
    </row>
    <row r="29" spans="1:20" hidden="1" outlineLevel="1" x14ac:dyDescent="0.25">
      <c r="A29" s="14"/>
      <c r="B29" s="14"/>
      <c r="C29" s="21"/>
      <c r="D29" s="22"/>
      <c r="E29" s="17" t="str">
        <f xml:space="preserve"> Time!E$14</f>
        <v>Year of performance</v>
      </c>
      <c r="F29" s="8">
        <f xml:space="preserve"> Time!F$14</f>
        <v>0</v>
      </c>
      <c r="G29" s="8" t="str">
        <f xml:space="preserve"> Time!G$14</f>
        <v>flag</v>
      </c>
      <c r="H29" s="8">
        <f xml:space="preserve"> Time!H$14</f>
        <v>1</v>
      </c>
      <c r="I29" s="8">
        <f xml:space="preserve"> Time!I$14</f>
        <v>0</v>
      </c>
      <c r="J29" s="8">
        <f xml:space="preserve"> Time!J$14</f>
        <v>0</v>
      </c>
      <c r="K29" s="8">
        <f xml:space="preserve"> Time!K$14</f>
        <v>0</v>
      </c>
      <c r="L29" s="8">
        <f xml:space="preserve"> Time!L$14</f>
        <v>0</v>
      </c>
      <c r="M29" s="8">
        <f xml:space="preserve"> Time!M$14</f>
        <v>0</v>
      </c>
      <c r="N29" s="8">
        <f xml:space="preserve"> Time!N$14</f>
        <v>0</v>
      </c>
      <c r="O29" s="8">
        <f xml:space="preserve"> Time!O$14</f>
        <v>1</v>
      </c>
      <c r="P29" s="8">
        <f xml:space="preserve"> Time!P$14</f>
        <v>0</v>
      </c>
      <c r="Q29" s="8">
        <f xml:space="preserve"> Time!Q$14</f>
        <v>0</v>
      </c>
      <c r="R29" s="8">
        <f xml:space="preserve"> Time!R$14</f>
        <v>0</v>
      </c>
      <c r="S29" s="8">
        <f xml:space="preserve"> Time!S$14</f>
        <v>0</v>
      </c>
      <c r="T29" s="8">
        <f xml:space="preserve"> Time!T$14</f>
        <v>0</v>
      </c>
    </row>
    <row r="30" spans="1:20" hidden="1" outlineLevel="1" x14ac:dyDescent="0.25">
      <c r="A30" s="31"/>
      <c r="B30" s="31"/>
      <c r="C30" s="52"/>
      <c r="D30" s="53"/>
      <c r="E30" s="20" t="s">
        <v>874</v>
      </c>
      <c r="F30" s="20"/>
      <c r="G30" s="20" t="s">
        <v>26</v>
      </c>
      <c r="H30" s="23">
        <f xml:space="preserve"> SUM( J30:T30 )</f>
        <v>1</v>
      </c>
      <c r="I30" s="20"/>
      <c r="J30" s="23">
        <f t="shared" ref="J30:T30" si="2" xml:space="preserve"> IF( I29 = 1, 1, 0 )</f>
        <v>0</v>
      </c>
      <c r="K30" s="23">
        <f t="shared" si="2"/>
        <v>0</v>
      </c>
      <c r="L30" s="23">
        <f t="shared" si="2"/>
        <v>0</v>
      </c>
      <c r="M30" s="23">
        <f t="shared" si="2"/>
        <v>0</v>
      </c>
      <c r="N30" s="23">
        <f t="shared" si="2"/>
        <v>0</v>
      </c>
      <c r="O30" s="23">
        <f t="shared" si="2"/>
        <v>0</v>
      </c>
      <c r="P30" s="23">
        <f t="shared" si="2"/>
        <v>1</v>
      </c>
      <c r="Q30" s="23">
        <f t="shared" si="2"/>
        <v>0</v>
      </c>
      <c r="R30" s="23">
        <f t="shared" si="2"/>
        <v>0</v>
      </c>
      <c r="S30" s="23">
        <f t="shared" si="2"/>
        <v>0</v>
      </c>
      <c r="T30" s="23">
        <f t="shared" si="2"/>
        <v>0</v>
      </c>
    </row>
    <row r="31" spans="1:20" hidden="1" outlineLevel="1" x14ac:dyDescent="0.25"/>
    <row r="32" spans="1:20" hidden="1" outlineLevel="1" x14ac:dyDescent="0.25"/>
    <row r="33" spans="1:7" hidden="1" outlineLevel="1" x14ac:dyDescent="0.25">
      <c r="B33" s="32" t="s">
        <v>963</v>
      </c>
    </row>
    <row r="34" spans="1:7" hidden="1" outlineLevel="1" x14ac:dyDescent="0.25">
      <c r="A34" s="14"/>
      <c r="B34" s="14"/>
      <c r="C34" s="21"/>
      <c r="D34" s="22"/>
      <c r="E34" s="17" t="str">
        <f xml:space="preserve"> Inputs!E$74</f>
        <v xml:space="preserve">Voluntary deferrals - wholesale (WR) </v>
      </c>
      <c r="F34" s="10">
        <f xml:space="preserve"> Inputs!F$74</f>
        <v>0</v>
      </c>
      <c r="G34" s="17" t="str">
        <f xml:space="preserve"> Inputs!G$74</f>
        <v>£m (2022-23 FYA CPIH prices)</v>
      </c>
    </row>
    <row r="35" spans="1:7" hidden="1" outlineLevel="1" x14ac:dyDescent="0.25">
      <c r="A35" s="14"/>
      <c r="B35" s="14"/>
      <c r="C35" s="21"/>
      <c r="D35" s="22"/>
      <c r="E35" s="17" t="str">
        <f xml:space="preserve"> Inputs!E$75</f>
        <v xml:space="preserve">Voluntary deferrals - wholesale (WN) </v>
      </c>
      <c r="F35" s="10">
        <f xml:space="preserve"> Inputs!F$75</f>
        <v>0</v>
      </c>
      <c r="G35" s="17" t="str">
        <f xml:space="preserve"> Inputs!G$75</f>
        <v>£m (2022-23 FYA CPIH prices)</v>
      </c>
    </row>
    <row r="36" spans="1:7" hidden="1" outlineLevel="1" x14ac:dyDescent="0.25">
      <c r="A36" s="14"/>
      <c r="B36" s="14"/>
      <c r="C36" s="21"/>
      <c r="D36" s="22"/>
      <c r="E36" s="17" t="str">
        <f xml:space="preserve"> Inputs!E$76</f>
        <v xml:space="preserve">Voluntary deferrals - wholesale (WWN) </v>
      </c>
      <c r="F36" s="10">
        <f xml:space="preserve"> Inputs!F$76</f>
        <v>0</v>
      </c>
      <c r="G36" s="17" t="str">
        <f xml:space="preserve"> Inputs!G$76</f>
        <v>£m (2022-23 FYA CPIH prices)</v>
      </c>
    </row>
    <row r="37" spans="1:7" hidden="1" outlineLevel="1" x14ac:dyDescent="0.25">
      <c r="A37" s="14"/>
      <c r="B37" s="14"/>
      <c r="C37" s="21"/>
      <c r="D37" s="22"/>
      <c r="E37" s="17" t="str">
        <f xml:space="preserve"> Inputs!E$77</f>
        <v xml:space="preserve">Voluntary deferrals - wholesale (ADDN1) </v>
      </c>
      <c r="F37" s="10">
        <f xml:space="preserve"> Inputs!F$77</f>
        <v>0</v>
      </c>
      <c r="G37" s="17" t="str">
        <f xml:space="preserve"> Inputs!G$77</f>
        <v>£m (2022-23 FYA CPIH prices)</v>
      </c>
    </row>
    <row r="38" spans="1:7" hidden="1" outlineLevel="1" x14ac:dyDescent="0.25">
      <c r="A38" s="14"/>
      <c r="B38" s="14"/>
      <c r="C38" s="21"/>
      <c r="D38" s="22"/>
      <c r="E38" s="17" t="str">
        <f xml:space="preserve"> Inputs!E$78</f>
        <v xml:space="preserve">Voluntary deferrals - wholesale (ADDN2) </v>
      </c>
      <c r="F38" s="10">
        <f xml:space="preserve"> Inputs!F$78</f>
        <v>0</v>
      </c>
      <c r="G38" s="17" t="str">
        <f xml:space="preserve"> Inputs!G$78</f>
        <v>£m (2022-23 FYA CPIH prices)</v>
      </c>
    </row>
    <row r="39" spans="1:7" hidden="1" outlineLevel="1" x14ac:dyDescent="0.25">
      <c r="A39" s="14"/>
      <c r="B39" s="14"/>
      <c r="C39" s="21"/>
      <c r="D39" s="22"/>
      <c r="E39" s="17" t="str">
        <f xml:space="preserve"> Inputs!E$132</f>
        <v>Discount rate (wholesale allowed return on capital - real CPIH)</v>
      </c>
      <c r="F39" s="13">
        <f xml:space="preserve"> Inputs!F$132</f>
        <v>3.9667564280523281E-2</v>
      </c>
      <c r="G39" s="17" t="str">
        <f xml:space="preserve"> Inputs!G$132</f>
        <v>%</v>
      </c>
    </row>
    <row r="40" spans="1:7" hidden="1" outlineLevel="1" x14ac:dyDescent="0.25">
      <c r="A40" s="14"/>
      <c r="B40" s="14"/>
      <c r="C40" s="21"/>
      <c r="D40" s="22"/>
      <c r="E40" s="17" t="str">
        <f xml:space="preserve"> Inputs!E$133</f>
        <v>Years of delay for deferrals</v>
      </c>
      <c r="F40" s="45">
        <f xml:space="preserve"> Inputs!F$133</f>
        <v>1</v>
      </c>
      <c r="G40" s="17" t="str">
        <f xml:space="preserve"> Inputs!G$133</f>
        <v>year</v>
      </c>
    </row>
    <row r="41" spans="1:7" hidden="1" outlineLevel="1" x14ac:dyDescent="0.25">
      <c r="E41" s="39" t="s">
        <v>801</v>
      </c>
      <c r="F41" s="5">
        <f t="shared" ref="F41:F45" si="3" xml:space="preserve"> $F34 * ( ( 1 + $F$39 ) ^ $F$40 )</f>
        <v>0</v>
      </c>
      <c r="G41" s="39" t="s">
        <v>776</v>
      </c>
    </row>
    <row r="42" spans="1:7" hidden="1" outlineLevel="1" x14ac:dyDescent="0.25">
      <c r="E42" s="39" t="s">
        <v>802</v>
      </c>
      <c r="F42" s="5">
        <f t="shared" si="3"/>
        <v>0</v>
      </c>
      <c r="G42" s="39" t="s">
        <v>776</v>
      </c>
    </row>
    <row r="43" spans="1:7" hidden="1" outlineLevel="1" x14ac:dyDescent="0.25">
      <c r="E43" s="39" t="s">
        <v>506</v>
      </c>
      <c r="F43" s="5">
        <f t="shared" si="3"/>
        <v>0</v>
      </c>
      <c r="G43" s="39" t="s">
        <v>776</v>
      </c>
    </row>
    <row r="44" spans="1:7" hidden="1" outlineLevel="1" x14ac:dyDescent="0.25">
      <c r="E44" s="39" t="s">
        <v>803</v>
      </c>
      <c r="F44" s="5">
        <f t="shared" si="3"/>
        <v>0</v>
      </c>
      <c r="G44" s="39" t="s">
        <v>776</v>
      </c>
    </row>
    <row r="45" spans="1:7" hidden="1" outlineLevel="1" x14ac:dyDescent="0.25">
      <c r="E45" s="39" t="s">
        <v>203</v>
      </c>
      <c r="F45" s="5">
        <f t="shared" si="3"/>
        <v>0</v>
      </c>
      <c r="G45" s="39" t="s">
        <v>776</v>
      </c>
    </row>
    <row r="46" spans="1:7" hidden="1" outlineLevel="1" x14ac:dyDescent="0.25"/>
    <row r="47" spans="1:7" hidden="1" outlineLevel="1" x14ac:dyDescent="0.25"/>
    <row r="48" spans="1:7" hidden="1" outlineLevel="1" x14ac:dyDescent="0.25">
      <c r="B48" s="32" t="s">
        <v>1115</v>
      </c>
    </row>
    <row r="49" spans="1:20" hidden="1" outlineLevel="1" x14ac:dyDescent="0.25">
      <c r="E49" s="39" t="str">
        <f t="shared" ref="E49:G49" si="4" xml:space="preserve"> E$41</f>
        <v xml:space="preserve">Deferred payments for next reconciliation year - wholesale (WR) </v>
      </c>
      <c r="F49" s="5">
        <f t="shared" si="4"/>
        <v>0</v>
      </c>
      <c r="G49" s="39" t="str">
        <f t="shared" si="4"/>
        <v>£m (2022-23 FYA CPIH prices)</v>
      </c>
    </row>
    <row r="50" spans="1:20" hidden="1" outlineLevel="1" x14ac:dyDescent="0.25">
      <c r="E50" s="39" t="str">
        <f t="shared" ref="E50:G50" si="5" xml:space="preserve"> E$42</f>
        <v xml:space="preserve">Deferred payments for next reconciliation year - wholesale (WN) </v>
      </c>
      <c r="F50" s="5">
        <f t="shared" si="5"/>
        <v>0</v>
      </c>
      <c r="G50" s="39" t="str">
        <f t="shared" si="5"/>
        <v>£m (2022-23 FYA CPIH prices)</v>
      </c>
    </row>
    <row r="51" spans="1:20" hidden="1" outlineLevel="1" x14ac:dyDescent="0.25">
      <c r="E51" s="39" t="str">
        <f t="shared" ref="E51:G51" si="6" xml:space="preserve"> E$43</f>
        <v xml:space="preserve">Deferred payments for next reconciliation year - wholesale (WWN) </v>
      </c>
      <c r="F51" s="5">
        <f t="shared" si="6"/>
        <v>0</v>
      </c>
      <c r="G51" s="39" t="str">
        <f t="shared" si="6"/>
        <v>£m (2022-23 FYA CPIH prices)</v>
      </c>
    </row>
    <row r="52" spans="1:20" hidden="1" outlineLevel="1" x14ac:dyDescent="0.25">
      <c r="E52" s="39" t="str">
        <f t="shared" ref="E52:G52" si="7" xml:space="preserve"> E$44</f>
        <v xml:space="preserve">Deferred payments for next reconciliation year - wholesale (ADDN1) </v>
      </c>
      <c r="F52" s="5">
        <f t="shared" si="7"/>
        <v>0</v>
      </c>
      <c r="G52" s="39" t="str">
        <f t="shared" si="7"/>
        <v>£m (2022-23 FYA CPIH prices)</v>
      </c>
    </row>
    <row r="53" spans="1:20" hidden="1" outlineLevel="1" x14ac:dyDescent="0.25">
      <c r="E53" s="39" t="str">
        <f t="shared" ref="E53:G53" si="8" xml:space="preserve"> E$45</f>
        <v xml:space="preserve">Deferred payments for next reconciliation year - wholesale (ADDN2) </v>
      </c>
      <c r="F53" s="5">
        <f t="shared" si="8"/>
        <v>0</v>
      </c>
      <c r="G53" s="39" t="str">
        <f t="shared" si="8"/>
        <v>£m (2022-23 FYA CPIH prices)</v>
      </c>
    </row>
    <row r="54" spans="1:20" hidden="1" outlineLevel="1" x14ac:dyDescent="0.25">
      <c r="E54" s="39" t="str">
        <f t="shared" ref="E54:T54" si="9" xml:space="preserve"> E$30</f>
        <v>Year of deferral to be applied</v>
      </c>
      <c r="F54" s="7">
        <f t="shared" si="9"/>
        <v>0</v>
      </c>
      <c r="G54" s="7" t="str">
        <f t="shared" si="9"/>
        <v>flag</v>
      </c>
      <c r="H54" s="7">
        <f t="shared" si="9"/>
        <v>1</v>
      </c>
      <c r="I54" s="7">
        <f t="shared" si="9"/>
        <v>0</v>
      </c>
      <c r="J54" s="7">
        <f t="shared" si="9"/>
        <v>0</v>
      </c>
      <c r="K54" s="7">
        <f t="shared" si="9"/>
        <v>0</v>
      </c>
      <c r="L54" s="7">
        <f t="shared" si="9"/>
        <v>0</v>
      </c>
      <c r="M54" s="7">
        <f t="shared" si="9"/>
        <v>0</v>
      </c>
      <c r="N54" s="7">
        <f t="shared" si="9"/>
        <v>0</v>
      </c>
      <c r="O54" s="7">
        <f t="shared" si="9"/>
        <v>0</v>
      </c>
      <c r="P54" s="7">
        <f t="shared" si="9"/>
        <v>1</v>
      </c>
      <c r="Q54" s="7">
        <f t="shared" si="9"/>
        <v>0</v>
      </c>
      <c r="R54" s="7">
        <f t="shared" si="9"/>
        <v>0</v>
      </c>
      <c r="S54" s="7">
        <f t="shared" si="9"/>
        <v>0</v>
      </c>
      <c r="T54" s="7">
        <f t="shared" si="9"/>
        <v>0</v>
      </c>
    </row>
    <row r="55" spans="1:20" hidden="1" outlineLevel="1" x14ac:dyDescent="0.25">
      <c r="A55" s="31"/>
      <c r="B55" s="31"/>
      <c r="C55" s="52"/>
      <c r="D55" s="53"/>
      <c r="E55" s="20" t="s">
        <v>648</v>
      </c>
      <c r="F55" s="20"/>
      <c r="G55" s="20" t="s">
        <v>776</v>
      </c>
      <c r="H55" s="15">
        <f t="shared" ref="H55:H59" si="10" xml:space="preserve"> SUM( J55:T55 )</f>
        <v>0</v>
      </c>
      <c r="I55" s="20"/>
      <c r="J55" s="15">
        <f t="shared" ref="J55:T59" si="11" xml:space="preserve"> $F49 * J$54</f>
        <v>0</v>
      </c>
      <c r="K55" s="15">
        <f t="shared" si="11"/>
        <v>0</v>
      </c>
      <c r="L55" s="15">
        <f t="shared" si="11"/>
        <v>0</v>
      </c>
      <c r="M55" s="15">
        <f t="shared" si="11"/>
        <v>0</v>
      </c>
      <c r="N55" s="15">
        <f t="shared" si="11"/>
        <v>0</v>
      </c>
      <c r="O55" s="15">
        <f t="shared" si="11"/>
        <v>0</v>
      </c>
      <c r="P55" s="15">
        <f t="shared" si="11"/>
        <v>0</v>
      </c>
      <c r="Q55" s="15">
        <f t="shared" si="11"/>
        <v>0</v>
      </c>
      <c r="R55" s="15">
        <f t="shared" si="11"/>
        <v>0</v>
      </c>
      <c r="S55" s="15">
        <f t="shared" si="11"/>
        <v>0</v>
      </c>
      <c r="T55" s="15">
        <f t="shared" si="11"/>
        <v>0</v>
      </c>
    </row>
    <row r="56" spans="1:20" hidden="1" outlineLevel="1" x14ac:dyDescent="0.25">
      <c r="A56" s="31"/>
      <c r="B56" s="31"/>
      <c r="C56" s="52"/>
      <c r="D56" s="53"/>
      <c r="E56" s="20" t="s">
        <v>649</v>
      </c>
      <c r="F56" s="20"/>
      <c r="G56" s="20" t="s">
        <v>776</v>
      </c>
      <c r="H56" s="15">
        <f t="shared" si="10"/>
        <v>0</v>
      </c>
      <c r="I56" s="20"/>
      <c r="J56" s="15">
        <f t="shared" si="11"/>
        <v>0</v>
      </c>
      <c r="K56" s="15">
        <f t="shared" si="11"/>
        <v>0</v>
      </c>
      <c r="L56" s="15">
        <f t="shared" si="11"/>
        <v>0</v>
      </c>
      <c r="M56" s="15">
        <f t="shared" si="11"/>
        <v>0</v>
      </c>
      <c r="N56" s="15">
        <f t="shared" si="11"/>
        <v>0</v>
      </c>
      <c r="O56" s="15">
        <f t="shared" si="11"/>
        <v>0</v>
      </c>
      <c r="P56" s="15">
        <f t="shared" si="11"/>
        <v>0</v>
      </c>
      <c r="Q56" s="15">
        <f t="shared" si="11"/>
        <v>0</v>
      </c>
      <c r="R56" s="15">
        <f t="shared" si="11"/>
        <v>0</v>
      </c>
      <c r="S56" s="15">
        <f t="shared" si="11"/>
        <v>0</v>
      </c>
      <c r="T56" s="15">
        <f t="shared" si="11"/>
        <v>0</v>
      </c>
    </row>
    <row r="57" spans="1:20" hidden="1" outlineLevel="1" x14ac:dyDescent="0.25">
      <c r="A57" s="31"/>
      <c r="B57" s="31"/>
      <c r="C57" s="52"/>
      <c r="D57" s="53"/>
      <c r="E57" s="20" t="s">
        <v>37</v>
      </c>
      <c r="F57" s="20"/>
      <c r="G57" s="20" t="s">
        <v>776</v>
      </c>
      <c r="H57" s="15">
        <f t="shared" si="10"/>
        <v>0</v>
      </c>
      <c r="I57" s="20"/>
      <c r="J57" s="15">
        <f t="shared" si="11"/>
        <v>0</v>
      </c>
      <c r="K57" s="15">
        <f t="shared" si="11"/>
        <v>0</v>
      </c>
      <c r="L57" s="15">
        <f t="shared" si="11"/>
        <v>0</v>
      </c>
      <c r="M57" s="15">
        <f t="shared" si="11"/>
        <v>0</v>
      </c>
      <c r="N57" s="15">
        <f t="shared" si="11"/>
        <v>0</v>
      </c>
      <c r="O57" s="15">
        <f t="shared" si="11"/>
        <v>0</v>
      </c>
      <c r="P57" s="15">
        <f t="shared" si="11"/>
        <v>0</v>
      </c>
      <c r="Q57" s="15">
        <f t="shared" si="11"/>
        <v>0</v>
      </c>
      <c r="R57" s="15">
        <f t="shared" si="11"/>
        <v>0</v>
      </c>
      <c r="S57" s="15">
        <f t="shared" si="11"/>
        <v>0</v>
      </c>
      <c r="T57" s="15">
        <f t="shared" si="11"/>
        <v>0</v>
      </c>
    </row>
    <row r="58" spans="1:20" hidden="1" outlineLevel="1" x14ac:dyDescent="0.25">
      <c r="A58" s="31"/>
      <c r="B58" s="31"/>
      <c r="C58" s="52"/>
      <c r="D58" s="53"/>
      <c r="E58" s="20" t="s">
        <v>567</v>
      </c>
      <c r="F58" s="20"/>
      <c r="G58" s="20" t="s">
        <v>776</v>
      </c>
      <c r="H58" s="15">
        <f t="shared" si="10"/>
        <v>0</v>
      </c>
      <c r="I58" s="20"/>
      <c r="J58" s="15">
        <f t="shared" si="11"/>
        <v>0</v>
      </c>
      <c r="K58" s="15">
        <f t="shared" si="11"/>
        <v>0</v>
      </c>
      <c r="L58" s="15">
        <f t="shared" si="11"/>
        <v>0</v>
      </c>
      <c r="M58" s="15">
        <f t="shared" si="11"/>
        <v>0</v>
      </c>
      <c r="N58" s="15">
        <f t="shared" si="11"/>
        <v>0</v>
      </c>
      <c r="O58" s="15">
        <f t="shared" si="11"/>
        <v>0</v>
      </c>
      <c r="P58" s="15">
        <f t="shared" si="11"/>
        <v>0</v>
      </c>
      <c r="Q58" s="15">
        <f t="shared" si="11"/>
        <v>0</v>
      </c>
      <c r="R58" s="15">
        <f t="shared" si="11"/>
        <v>0</v>
      </c>
      <c r="S58" s="15">
        <f t="shared" si="11"/>
        <v>0</v>
      </c>
      <c r="T58" s="15">
        <f t="shared" si="11"/>
        <v>0</v>
      </c>
    </row>
    <row r="59" spans="1:20" hidden="1" outlineLevel="1" x14ac:dyDescent="0.25">
      <c r="A59" s="31"/>
      <c r="B59" s="31"/>
      <c r="C59" s="52"/>
      <c r="D59" s="53"/>
      <c r="E59" s="20" t="s">
        <v>1187</v>
      </c>
      <c r="F59" s="20"/>
      <c r="G59" s="20" t="s">
        <v>776</v>
      </c>
      <c r="H59" s="15">
        <f t="shared" si="10"/>
        <v>0</v>
      </c>
      <c r="I59" s="20"/>
      <c r="J59" s="15">
        <f t="shared" si="11"/>
        <v>0</v>
      </c>
      <c r="K59" s="15">
        <f t="shared" si="11"/>
        <v>0</v>
      </c>
      <c r="L59" s="15">
        <f t="shared" si="11"/>
        <v>0</v>
      </c>
      <c r="M59" s="15">
        <f t="shared" si="11"/>
        <v>0</v>
      </c>
      <c r="N59" s="15">
        <f t="shared" si="11"/>
        <v>0</v>
      </c>
      <c r="O59" s="15">
        <f t="shared" si="11"/>
        <v>0</v>
      </c>
      <c r="P59" s="15">
        <f t="shared" si="11"/>
        <v>0</v>
      </c>
      <c r="Q59" s="15">
        <f t="shared" si="11"/>
        <v>0</v>
      </c>
      <c r="R59" s="15">
        <f t="shared" si="11"/>
        <v>0</v>
      </c>
      <c r="S59" s="15">
        <f t="shared" si="11"/>
        <v>0</v>
      </c>
      <c r="T59" s="15">
        <f t="shared" si="11"/>
        <v>0</v>
      </c>
    </row>
    <row r="60" spans="1:20" hidden="1" outlineLevel="1" x14ac:dyDescent="0.25"/>
    <row r="61" spans="1:20" hidden="1" outlineLevel="1" x14ac:dyDescent="0.25"/>
    <row r="62" spans="1:20" hidden="1" outlineLevel="1" x14ac:dyDescent="0.25">
      <c r="B62" s="32" t="s">
        <v>343</v>
      </c>
    </row>
    <row r="63" spans="1:20" hidden="1" outlineLevel="1" x14ac:dyDescent="0.25">
      <c r="A63" s="14"/>
      <c r="B63" s="14"/>
      <c r="C63" s="21"/>
      <c r="D63" s="22"/>
      <c r="E63" s="17" t="str">
        <f xml:space="preserve"> Inputs!E$80</f>
        <v>Voluntary deferrals - bioresources (sludge)</v>
      </c>
      <c r="F63" s="10">
        <f xml:space="preserve"> Inputs!F$80</f>
        <v>0</v>
      </c>
      <c r="G63" s="17" t="str">
        <f xml:space="preserve"> Inputs!G$80</f>
        <v>£m (2022-23 FYA CPIH prices)</v>
      </c>
    </row>
    <row r="64" spans="1:20" hidden="1" outlineLevel="1" x14ac:dyDescent="0.25">
      <c r="A64" s="14"/>
      <c r="B64" s="14"/>
      <c r="C64" s="21"/>
      <c r="D64" s="22"/>
      <c r="E64" s="17" t="str">
        <f xml:space="preserve"> Inputs!E$132</f>
        <v>Discount rate (wholesale allowed return on capital - real CPIH)</v>
      </c>
      <c r="F64" s="13">
        <f xml:space="preserve"> Inputs!F$132</f>
        <v>3.9667564280523281E-2</v>
      </c>
      <c r="G64" s="17" t="str">
        <f xml:space="preserve"> Inputs!G$132</f>
        <v>%</v>
      </c>
    </row>
    <row r="65" spans="1:7" hidden="1" outlineLevel="1" x14ac:dyDescent="0.25">
      <c r="A65" s="14"/>
      <c r="B65" s="14"/>
      <c r="C65" s="21"/>
      <c r="D65" s="22"/>
      <c r="E65" s="17" t="str">
        <f xml:space="preserve"> Inputs!E$133</f>
        <v>Years of delay for deferrals</v>
      </c>
      <c r="F65" s="45">
        <f xml:space="preserve"> Inputs!F$133</f>
        <v>1</v>
      </c>
      <c r="G65" s="17" t="str">
        <f xml:space="preserve"> Inputs!G$133</f>
        <v>year</v>
      </c>
    </row>
    <row r="66" spans="1:7" hidden="1" outlineLevel="1" x14ac:dyDescent="0.25">
      <c r="E66" s="39" t="s">
        <v>343</v>
      </c>
      <c r="F66" s="5">
        <f xml:space="preserve"> $F63 * ( ( 1 + $F64 ) ^ $F65 )</f>
        <v>0</v>
      </c>
      <c r="G66" s="39" t="s">
        <v>776</v>
      </c>
    </row>
    <row r="67" spans="1:7" hidden="1" outlineLevel="1" x14ac:dyDescent="0.25"/>
    <row r="68" spans="1:7" hidden="1" outlineLevel="1" x14ac:dyDescent="0.25"/>
    <row r="69" spans="1:7" hidden="1" outlineLevel="1" x14ac:dyDescent="0.25">
      <c r="B69" s="32" t="s">
        <v>712</v>
      </c>
    </row>
    <row r="70" spans="1:7" hidden="1" outlineLevel="1" x14ac:dyDescent="0.25">
      <c r="A70" s="14"/>
      <c r="B70" s="14"/>
      <c r="C70" s="21"/>
      <c r="D70" s="22"/>
      <c r="E70" s="17" t="str">
        <f xml:space="preserve"> Inputs!E$81</f>
        <v>Voluntary deferrals - residential retail</v>
      </c>
      <c r="F70" s="10">
        <f xml:space="preserve"> Inputs!F$81</f>
        <v>0</v>
      </c>
      <c r="G70" s="17" t="str">
        <f xml:space="preserve"> Inputs!G$81</f>
        <v>£m (2022-23 FYA CPIH prices)</v>
      </c>
    </row>
    <row r="71" spans="1:7" hidden="1" outlineLevel="1" x14ac:dyDescent="0.25">
      <c r="A71" s="14"/>
      <c r="B71" s="14"/>
      <c r="C71" s="21"/>
      <c r="D71" s="22"/>
      <c r="E71" s="17" t="str">
        <f xml:space="preserve"> Inputs!E$132</f>
        <v>Discount rate (wholesale allowed return on capital - real CPIH)</v>
      </c>
      <c r="F71" s="13">
        <f xml:space="preserve"> Inputs!F$132</f>
        <v>3.9667564280523281E-2</v>
      </c>
      <c r="G71" s="17" t="str">
        <f xml:space="preserve"> Inputs!G$132</f>
        <v>%</v>
      </c>
    </row>
    <row r="72" spans="1:7" hidden="1" outlineLevel="1" x14ac:dyDescent="0.25">
      <c r="A72" s="14"/>
      <c r="B72" s="14"/>
      <c r="C72" s="21"/>
      <c r="D72" s="22"/>
      <c r="E72" s="17" t="str">
        <f xml:space="preserve"> Inputs!E$133</f>
        <v>Years of delay for deferrals</v>
      </c>
      <c r="F72" s="45">
        <f xml:space="preserve"> Inputs!F$133</f>
        <v>1</v>
      </c>
      <c r="G72" s="17" t="str">
        <f xml:space="preserve"> Inputs!G$133</f>
        <v>year</v>
      </c>
    </row>
    <row r="73" spans="1:7" hidden="1" outlineLevel="1" x14ac:dyDescent="0.25">
      <c r="E73" s="39" t="s">
        <v>712</v>
      </c>
      <c r="F73" s="5">
        <f xml:space="preserve"> $F70 * ( ( 1 + $F71 ) ^ $F72 )</f>
        <v>0</v>
      </c>
      <c r="G73" s="39" t="s">
        <v>776</v>
      </c>
    </row>
    <row r="74" spans="1:7" hidden="1" outlineLevel="1" x14ac:dyDescent="0.25"/>
    <row r="75" spans="1:7" hidden="1" outlineLevel="1" x14ac:dyDescent="0.25"/>
    <row r="76" spans="1:7" hidden="1" outlineLevel="1" x14ac:dyDescent="0.25">
      <c r="B76" s="32" t="s">
        <v>875</v>
      </c>
    </row>
    <row r="77" spans="1:7" hidden="1" outlineLevel="1" x14ac:dyDescent="0.25">
      <c r="A77" s="14"/>
      <c r="B77" s="14"/>
      <c r="C77" s="21"/>
      <c r="D77" s="22"/>
      <c r="E77" s="17" t="str">
        <f xml:space="preserve"> Inputs!E$82</f>
        <v>Voluntary deferrals - business retail</v>
      </c>
      <c r="F77" s="10">
        <f xml:space="preserve"> Inputs!F$82</f>
        <v>0</v>
      </c>
      <c r="G77" s="17" t="str">
        <f xml:space="preserve"> Inputs!G$82</f>
        <v>£m (2022-23 FYA CPIH prices)</v>
      </c>
    </row>
    <row r="78" spans="1:7" hidden="1" outlineLevel="1" x14ac:dyDescent="0.25">
      <c r="A78" s="14"/>
      <c r="B78" s="14"/>
      <c r="C78" s="21"/>
      <c r="D78" s="22"/>
      <c r="E78" s="17" t="str">
        <f xml:space="preserve"> Inputs!E$132</f>
        <v>Discount rate (wholesale allowed return on capital - real CPIH)</v>
      </c>
      <c r="F78" s="13">
        <f xml:space="preserve"> Inputs!F$132</f>
        <v>3.9667564280523281E-2</v>
      </c>
      <c r="G78" s="17" t="str">
        <f xml:space="preserve"> Inputs!G$132</f>
        <v>%</v>
      </c>
    </row>
    <row r="79" spans="1:7" hidden="1" outlineLevel="1" x14ac:dyDescent="0.25">
      <c r="A79" s="14"/>
      <c r="B79" s="14"/>
      <c r="C79" s="21"/>
      <c r="D79" s="22"/>
      <c r="E79" s="17" t="str">
        <f xml:space="preserve"> Inputs!E$133</f>
        <v>Years of delay for deferrals</v>
      </c>
      <c r="F79" s="45">
        <f xml:space="preserve"> Inputs!F$133</f>
        <v>1</v>
      </c>
      <c r="G79" s="17" t="str">
        <f xml:space="preserve"> Inputs!G$133</f>
        <v>year</v>
      </c>
    </row>
    <row r="80" spans="1:7" hidden="1" outlineLevel="1" x14ac:dyDescent="0.25">
      <c r="E80" s="39" t="s">
        <v>875</v>
      </c>
      <c r="F80" s="5">
        <f xml:space="preserve"> $F77 * ( ( 1 + $F78 ) ^ $F79 )</f>
        <v>0</v>
      </c>
      <c r="G80" s="39" t="s">
        <v>776</v>
      </c>
    </row>
    <row r="81" spans="1:20" hidden="1" outlineLevel="1" x14ac:dyDescent="0.25"/>
    <row r="82" spans="1:20" hidden="1" outlineLevel="1" x14ac:dyDescent="0.25"/>
    <row r="83" spans="1:20" hidden="1" outlineLevel="1" x14ac:dyDescent="0.25">
      <c r="B83" s="32" t="s">
        <v>414</v>
      </c>
    </row>
    <row r="84" spans="1:20" hidden="1" outlineLevel="1" x14ac:dyDescent="0.25">
      <c r="E84" s="39" t="str">
        <f t="shared" ref="E84:G84" si="12" xml:space="preserve"> E$66</f>
        <v>Deferred payments for next reconciliation year - bioresources (sludge)</v>
      </c>
      <c r="F84" s="5">
        <f t="shared" si="12"/>
        <v>0</v>
      </c>
      <c r="G84" s="39" t="str">
        <f t="shared" si="12"/>
        <v>£m (2022-23 FYA CPIH prices)</v>
      </c>
    </row>
    <row r="85" spans="1:20" hidden="1" outlineLevel="1" x14ac:dyDescent="0.25">
      <c r="E85" s="39" t="str">
        <f t="shared" ref="E85:T85" si="13" xml:space="preserve"> E$30</f>
        <v>Year of deferral to be applied</v>
      </c>
      <c r="F85" s="7">
        <f t="shared" si="13"/>
        <v>0</v>
      </c>
      <c r="G85" s="7" t="str">
        <f t="shared" si="13"/>
        <v>flag</v>
      </c>
      <c r="H85" s="7">
        <f t="shared" si="13"/>
        <v>1</v>
      </c>
      <c r="I85" s="7">
        <f t="shared" si="13"/>
        <v>0</v>
      </c>
      <c r="J85" s="7">
        <f t="shared" si="13"/>
        <v>0</v>
      </c>
      <c r="K85" s="7">
        <f t="shared" si="13"/>
        <v>0</v>
      </c>
      <c r="L85" s="7">
        <f t="shared" si="13"/>
        <v>0</v>
      </c>
      <c r="M85" s="7">
        <f t="shared" si="13"/>
        <v>0</v>
      </c>
      <c r="N85" s="7">
        <f t="shared" si="13"/>
        <v>0</v>
      </c>
      <c r="O85" s="7">
        <f t="shared" si="13"/>
        <v>0</v>
      </c>
      <c r="P85" s="7">
        <f t="shared" si="13"/>
        <v>1</v>
      </c>
      <c r="Q85" s="7">
        <f t="shared" si="13"/>
        <v>0</v>
      </c>
      <c r="R85" s="7">
        <f t="shared" si="13"/>
        <v>0</v>
      </c>
      <c r="S85" s="7">
        <f t="shared" si="13"/>
        <v>0</v>
      </c>
      <c r="T85" s="7">
        <f t="shared" si="13"/>
        <v>0</v>
      </c>
    </row>
    <row r="86" spans="1:20" hidden="1" outlineLevel="1" x14ac:dyDescent="0.25">
      <c r="A86" s="31"/>
      <c r="B86" s="31"/>
      <c r="C86" s="52"/>
      <c r="D86" s="53"/>
      <c r="E86" s="20" t="s">
        <v>414</v>
      </c>
      <c r="F86" s="20"/>
      <c r="G86" s="20" t="s">
        <v>776</v>
      </c>
      <c r="H86" s="15">
        <f xml:space="preserve"> SUM( J86:T86 )</f>
        <v>0</v>
      </c>
      <c r="I86" s="20"/>
      <c r="J86" s="15">
        <f t="shared" ref="J86:T86" si="14" xml:space="preserve"> $F84 * J85</f>
        <v>0</v>
      </c>
      <c r="K86" s="15">
        <f t="shared" si="14"/>
        <v>0</v>
      </c>
      <c r="L86" s="15">
        <f t="shared" si="14"/>
        <v>0</v>
      </c>
      <c r="M86" s="15">
        <f t="shared" si="14"/>
        <v>0</v>
      </c>
      <c r="N86" s="15">
        <f t="shared" si="14"/>
        <v>0</v>
      </c>
      <c r="O86" s="15">
        <f t="shared" si="14"/>
        <v>0</v>
      </c>
      <c r="P86" s="15">
        <f t="shared" si="14"/>
        <v>0</v>
      </c>
      <c r="Q86" s="15">
        <f t="shared" si="14"/>
        <v>0</v>
      </c>
      <c r="R86" s="15">
        <f t="shared" si="14"/>
        <v>0</v>
      </c>
      <c r="S86" s="15">
        <f t="shared" si="14"/>
        <v>0</v>
      </c>
      <c r="T86" s="15">
        <f t="shared" si="14"/>
        <v>0</v>
      </c>
    </row>
    <row r="87" spans="1:20" hidden="1" outlineLevel="1" x14ac:dyDescent="0.25"/>
    <row r="88" spans="1:20" hidden="1" outlineLevel="1" x14ac:dyDescent="0.25"/>
    <row r="89" spans="1:20" hidden="1" outlineLevel="1" x14ac:dyDescent="0.25">
      <c r="B89" s="32" t="s">
        <v>559</v>
      </c>
    </row>
    <row r="90" spans="1:20" hidden="1" outlineLevel="1" x14ac:dyDescent="0.25">
      <c r="E90" s="39" t="str">
        <f t="shared" ref="E90:G90" si="15" xml:space="preserve"> E$73</f>
        <v>Deferred payments for next reconciliation year - residential retail</v>
      </c>
      <c r="F90" s="5">
        <f t="shared" si="15"/>
        <v>0</v>
      </c>
      <c r="G90" s="39" t="str">
        <f t="shared" si="15"/>
        <v>£m (2022-23 FYA CPIH prices)</v>
      </c>
    </row>
    <row r="91" spans="1:20" hidden="1" outlineLevel="1" x14ac:dyDescent="0.25">
      <c r="E91" s="39" t="str">
        <f t="shared" ref="E91:T91" si="16" xml:space="preserve"> E$30</f>
        <v>Year of deferral to be applied</v>
      </c>
      <c r="F91" s="7">
        <f t="shared" si="16"/>
        <v>0</v>
      </c>
      <c r="G91" s="7" t="str">
        <f t="shared" si="16"/>
        <v>flag</v>
      </c>
      <c r="H91" s="7">
        <f t="shared" si="16"/>
        <v>1</v>
      </c>
      <c r="I91" s="7">
        <f t="shared" si="16"/>
        <v>0</v>
      </c>
      <c r="J91" s="7">
        <f t="shared" si="16"/>
        <v>0</v>
      </c>
      <c r="K91" s="7">
        <f t="shared" si="16"/>
        <v>0</v>
      </c>
      <c r="L91" s="7">
        <f t="shared" si="16"/>
        <v>0</v>
      </c>
      <c r="M91" s="7">
        <f t="shared" si="16"/>
        <v>0</v>
      </c>
      <c r="N91" s="7">
        <f t="shared" si="16"/>
        <v>0</v>
      </c>
      <c r="O91" s="7">
        <f t="shared" si="16"/>
        <v>0</v>
      </c>
      <c r="P91" s="7">
        <f t="shared" si="16"/>
        <v>1</v>
      </c>
      <c r="Q91" s="7">
        <f t="shared" si="16"/>
        <v>0</v>
      </c>
      <c r="R91" s="7">
        <f t="shared" si="16"/>
        <v>0</v>
      </c>
      <c r="S91" s="7">
        <f t="shared" si="16"/>
        <v>0</v>
      </c>
      <c r="T91" s="7">
        <f t="shared" si="16"/>
        <v>0</v>
      </c>
    </row>
    <row r="92" spans="1:20" hidden="1" outlineLevel="1" x14ac:dyDescent="0.25">
      <c r="A92" s="31"/>
      <c r="B92" s="31"/>
      <c r="C92" s="52"/>
      <c r="D92" s="53"/>
      <c r="E92" s="20" t="s">
        <v>559</v>
      </c>
      <c r="F92" s="20"/>
      <c r="G92" s="20" t="s">
        <v>776</v>
      </c>
      <c r="H92" s="15">
        <f xml:space="preserve"> SUM( J92:T92 )</f>
        <v>0</v>
      </c>
      <c r="I92" s="20"/>
      <c r="J92" s="15">
        <f t="shared" ref="J92:T92" si="17" xml:space="preserve"> $F90 * J91</f>
        <v>0</v>
      </c>
      <c r="K92" s="15">
        <f t="shared" si="17"/>
        <v>0</v>
      </c>
      <c r="L92" s="15">
        <f t="shared" si="17"/>
        <v>0</v>
      </c>
      <c r="M92" s="15">
        <f t="shared" si="17"/>
        <v>0</v>
      </c>
      <c r="N92" s="15">
        <f t="shared" si="17"/>
        <v>0</v>
      </c>
      <c r="O92" s="15">
        <f t="shared" si="17"/>
        <v>0</v>
      </c>
      <c r="P92" s="15">
        <f t="shared" si="17"/>
        <v>0</v>
      </c>
      <c r="Q92" s="15">
        <f t="shared" si="17"/>
        <v>0</v>
      </c>
      <c r="R92" s="15">
        <f t="shared" si="17"/>
        <v>0</v>
      </c>
      <c r="S92" s="15">
        <f t="shared" si="17"/>
        <v>0</v>
      </c>
      <c r="T92" s="15">
        <f t="shared" si="17"/>
        <v>0</v>
      </c>
    </row>
    <row r="93" spans="1:20" hidden="1" outlineLevel="1" x14ac:dyDescent="0.25"/>
    <row r="94" spans="1:20" hidden="1" outlineLevel="1" x14ac:dyDescent="0.25"/>
    <row r="95" spans="1:20" hidden="1" outlineLevel="1" x14ac:dyDescent="0.25">
      <c r="B95" s="32" t="s">
        <v>639</v>
      </c>
    </row>
    <row r="96" spans="1:20" hidden="1" outlineLevel="1" x14ac:dyDescent="0.25">
      <c r="E96" s="39" t="str">
        <f t="shared" ref="E96:G96" si="18" xml:space="preserve"> E$80</f>
        <v>Deferred payments for next reconciliation year - business retail</v>
      </c>
      <c r="F96" s="5">
        <f t="shared" si="18"/>
        <v>0</v>
      </c>
      <c r="G96" s="39" t="str">
        <f t="shared" si="18"/>
        <v>£m (2022-23 FYA CPIH prices)</v>
      </c>
    </row>
    <row r="97" spans="1:20" hidden="1" outlineLevel="1" x14ac:dyDescent="0.25">
      <c r="E97" s="39" t="str">
        <f t="shared" ref="E97:T97" si="19" xml:space="preserve"> E$30</f>
        <v>Year of deferral to be applied</v>
      </c>
      <c r="F97" s="7">
        <f t="shared" si="19"/>
        <v>0</v>
      </c>
      <c r="G97" s="7" t="str">
        <f t="shared" si="19"/>
        <v>flag</v>
      </c>
      <c r="H97" s="7">
        <f t="shared" si="19"/>
        <v>1</v>
      </c>
      <c r="I97" s="7">
        <f t="shared" si="19"/>
        <v>0</v>
      </c>
      <c r="J97" s="7">
        <f t="shared" si="19"/>
        <v>0</v>
      </c>
      <c r="K97" s="7">
        <f t="shared" si="19"/>
        <v>0</v>
      </c>
      <c r="L97" s="7">
        <f t="shared" si="19"/>
        <v>0</v>
      </c>
      <c r="M97" s="7">
        <f t="shared" si="19"/>
        <v>0</v>
      </c>
      <c r="N97" s="7">
        <f t="shared" si="19"/>
        <v>0</v>
      </c>
      <c r="O97" s="7">
        <f t="shared" si="19"/>
        <v>0</v>
      </c>
      <c r="P97" s="7">
        <f t="shared" si="19"/>
        <v>1</v>
      </c>
      <c r="Q97" s="7">
        <f t="shared" si="19"/>
        <v>0</v>
      </c>
      <c r="R97" s="7">
        <f t="shared" si="19"/>
        <v>0</v>
      </c>
      <c r="S97" s="7">
        <f t="shared" si="19"/>
        <v>0</v>
      </c>
      <c r="T97" s="7">
        <f t="shared" si="19"/>
        <v>0</v>
      </c>
    </row>
    <row r="98" spans="1:20" hidden="1" outlineLevel="1" x14ac:dyDescent="0.25">
      <c r="A98" s="31"/>
      <c r="B98" s="31"/>
      <c r="C98" s="52"/>
      <c r="D98" s="53"/>
      <c r="E98" s="20" t="s">
        <v>639</v>
      </c>
      <c r="F98" s="20"/>
      <c r="G98" s="20" t="s">
        <v>776</v>
      </c>
      <c r="H98" s="15">
        <f xml:space="preserve"> SUM( J98:T98 )</f>
        <v>0</v>
      </c>
      <c r="I98" s="20"/>
      <c r="J98" s="15">
        <f t="shared" ref="J98:T98" si="20" xml:space="preserve"> $F96 * J97</f>
        <v>0</v>
      </c>
      <c r="K98" s="15">
        <f t="shared" si="20"/>
        <v>0</v>
      </c>
      <c r="L98" s="15">
        <f t="shared" si="20"/>
        <v>0</v>
      </c>
      <c r="M98" s="15">
        <f t="shared" si="20"/>
        <v>0</v>
      </c>
      <c r="N98" s="15">
        <f t="shared" si="20"/>
        <v>0</v>
      </c>
      <c r="O98" s="15">
        <f t="shared" si="20"/>
        <v>0</v>
      </c>
      <c r="P98" s="15">
        <f t="shared" si="20"/>
        <v>0</v>
      </c>
      <c r="Q98" s="15">
        <f t="shared" si="20"/>
        <v>0</v>
      </c>
      <c r="R98" s="15">
        <f t="shared" si="20"/>
        <v>0</v>
      </c>
      <c r="S98" s="15">
        <f t="shared" si="20"/>
        <v>0</v>
      </c>
      <c r="T98" s="15">
        <f t="shared" si="20"/>
        <v>0</v>
      </c>
    </row>
    <row r="99" spans="1:20" hidden="1" outlineLevel="1" x14ac:dyDescent="0.25"/>
    <row r="100" spans="1:20" hidden="1" outlineLevel="1" x14ac:dyDescent="0.25"/>
    <row r="101" spans="1:20" hidden="1" outlineLevel="1" x14ac:dyDescent="0.25">
      <c r="B101" s="32" t="s">
        <v>1177</v>
      </c>
    </row>
    <row r="102" spans="1:20" hidden="1" outlineLevel="1" x14ac:dyDescent="0.25">
      <c r="E102" s="39" t="str">
        <f t="shared" ref="E102:T102" si="21" xml:space="preserve"> E$55</f>
        <v xml:space="preserve">Deferred payments this year - wholesale (WR) </v>
      </c>
      <c r="F102" s="5">
        <f t="shared" si="21"/>
        <v>0</v>
      </c>
      <c r="G102" s="5" t="str">
        <f t="shared" si="21"/>
        <v>£m (2022-23 FYA CPIH prices)</v>
      </c>
      <c r="H102" s="5">
        <f t="shared" si="21"/>
        <v>0</v>
      </c>
      <c r="I102" s="5">
        <f t="shared" si="21"/>
        <v>0</v>
      </c>
      <c r="J102" s="5">
        <f t="shared" si="21"/>
        <v>0</v>
      </c>
      <c r="K102" s="5">
        <f t="shared" si="21"/>
        <v>0</v>
      </c>
      <c r="L102" s="5">
        <f t="shared" si="21"/>
        <v>0</v>
      </c>
      <c r="M102" s="5">
        <f t="shared" si="21"/>
        <v>0</v>
      </c>
      <c r="N102" s="5">
        <f t="shared" si="21"/>
        <v>0</v>
      </c>
      <c r="O102" s="5">
        <f t="shared" si="21"/>
        <v>0</v>
      </c>
      <c r="P102" s="5">
        <f t="shared" si="21"/>
        <v>0</v>
      </c>
      <c r="Q102" s="5">
        <f t="shared" si="21"/>
        <v>0</v>
      </c>
      <c r="R102" s="5">
        <f t="shared" si="21"/>
        <v>0</v>
      </c>
      <c r="S102" s="5">
        <f t="shared" si="21"/>
        <v>0</v>
      </c>
      <c r="T102" s="5">
        <f t="shared" si="21"/>
        <v>0</v>
      </c>
    </row>
    <row r="103" spans="1:20" hidden="1" outlineLevel="1" x14ac:dyDescent="0.25">
      <c r="E103" s="39" t="str">
        <f t="shared" ref="E103:T103" si="22" xml:space="preserve"> E$56</f>
        <v xml:space="preserve">Deferred payments this year - wholesale (WN) </v>
      </c>
      <c r="F103" s="5">
        <f t="shared" si="22"/>
        <v>0</v>
      </c>
      <c r="G103" s="5" t="str">
        <f t="shared" si="22"/>
        <v>£m (2022-23 FYA CPIH prices)</v>
      </c>
      <c r="H103" s="5">
        <f t="shared" si="22"/>
        <v>0</v>
      </c>
      <c r="I103" s="5">
        <f t="shared" si="22"/>
        <v>0</v>
      </c>
      <c r="J103" s="5">
        <f t="shared" si="22"/>
        <v>0</v>
      </c>
      <c r="K103" s="5">
        <f t="shared" si="22"/>
        <v>0</v>
      </c>
      <c r="L103" s="5">
        <f t="shared" si="22"/>
        <v>0</v>
      </c>
      <c r="M103" s="5">
        <f t="shared" si="22"/>
        <v>0</v>
      </c>
      <c r="N103" s="5">
        <f t="shared" si="22"/>
        <v>0</v>
      </c>
      <c r="O103" s="5">
        <f t="shared" si="22"/>
        <v>0</v>
      </c>
      <c r="P103" s="5">
        <f t="shared" si="22"/>
        <v>0</v>
      </c>
      <c r="Q103" s="5">
        <f t="shared" si="22"/>
        <v>0</v>
      </c>
      <c r="R103" s="5">
        <f t="shared" si="22"/>
        <v>0</v>
      </c>
      <c r="S103" s="5">
        <f t="shared" si="22"/>
        <v>0</v>
      </c>
      <c r="T103" s="5">
        <f t="shared" si="22"/>
        <v>0</v>
      </c>
    </row>
    <row r="104" spans="1:20" hidden="1" outlineLevel="1" x14ac:dyDescent="0.25">
      <c r="E104" s="39" t="str">
        <f t="shared" ref="E104:T104" si="23" xml:space="preserve"> E$57</f>
        <v xml:space="preserve">Deferred payments this year - wholesale (WWN) </v>
      </c>
      <c r="F104" s="5">
        <f t="shared" si="23"/>
        <v>0</v>
      </c>
      <c r="G104" s="5" t="str">
        <f t="shared" si="23"/>
        <v>£m (2022-23 FYA CPIH prices)</v>
      </c>
      <c r="H104" s="5">
        <f t="shared" si="23"/>
        <v>0</v>
      </c>
      <c r="I104" s="5">
        <f t="shared" si="23"/>
        <v>0</v>
      </c>
      <c r="J104" s="5">
        <f t="shared" si="23"/>
        <v>0</v>
      </c>
      <c r="K104" s="5">
        <f t="shared" si="23"/>
        <v>0</v>
      </c>
      <c r="L104" s="5">
        <f t="shared" si="23"/>
        <v>0</v>
      </c>
      <c r="M104" s="5">
        <f t="shared" si="23"/>
        <v>0</v>
      </c>
      <c r="N104" s="5">
        <f t="shared" si="23"/>
        <v>0</v>
      </c>
      <c r="O104" s="5">
        <f t="shared" si="23"/>
        <v>0</v>
      </c>
      <c r="P104" s="5">
        <f t="shared" si="23"/>
        <v>0</v>
      </c>
      <c r="Q104" s="5">
        <f t="shared" si="23"/>
        <v>0</v>
      </c>
      <c r="R104" s="5">
        <f t="shared" si="23"/>
        <v>0</v>
      </c>
      <c r="S104" s="5">
        <f t="shared" si="23"/>
        <v>0</v>
      </c>
      <c r="T104" s="5">
        <f t="shared" si="23"/>
        <v>0</v>
      </c>
    </row>
    <row r="105" spans="1:20" hidden="1" outlineLevel="1" x14ac:dyDescent="0.25">
      <c r="E105" s="39" t="str">
        <f t="shared" ref="E105:T105" si="24" xml:space="preserve"> E$58</f>
        <v xml:space="preserve">Deferred payments this year - wholesale (ADDN1) </v>
      </c>
      <c r="F105" s="5">
        <f t="shared" si="24"/>
        <v>0</v>
      </c>
      <c r="G105" s="5" t="str">
        <f t="shared" si="24"/>
        <v>£m (2022-23 FYA CPIH prices)</v>
      </c>
      <c r="H105" s="5">
        <f t="shared" si="24"/>
        <v>0</v>
      </c>
      <c r="I105" s="5">
        <f t="shared" si="24"/>
        <v>0</v>
      </c>
      <c r="J105" s="5">
        <f t="shared" si="24"/>
        <v>0</v>
      </c>
      <c r="K105" s="5">
        <f t="shared" si="24"/>
        <v>0</v>
      </c>
      <c r="L105" s="5">
        <f t="shared" si="24"/>
        <v>0</v>
      </c>
      <c r="M105" s="5">
        <f t="shared" si="24"/>
        <v>0</v>
      </c>
      <c r="N105" s="5">
        <f t="shared" si="24"/>
        <v>0</v>
      </c>
      <c r="O105" s="5">
        <f t="shared" si="24"/>
        <v>0</v>
      </c>
      <c r="P105" s="5">
        <f t="shared" si="24"/>
        <v>0</v>
      </c>
      <c r="Q105" s="5">
        <f t="shared" si="24"/>
        <v>0</v>
      </c>
      <c r="R105" s="5">
        <f t="shared" si="24"/>
        <v>0</v>
      </c>
      <c r="S105" s="5">
        <f t="shared" si="24"/>
        <v>0</v>
      </c>
      <c r="T105" s="5">
        <f t="shared" si="24"/>
        <v>0</v>
      </c>
    </row>
    <row r="106" spans="1:20" hidden="1" outlineLevel="1" x14ac:dyDescent="0.25">
      <c r="E106" s="39" t="str">
        <f t="shared" ref="E106:T106" si="25" xml:space="preserve"> E$59</f>
        <v xml:space="preserve">Deferred payments this year - wholesale (ADDN2) </v>
      </c>
      <c r="F106" s="5">
        <f t="shared" si="25"/>
        <v>0</v>
      </c>
      <c r="G106" s="5" t="str">
        <f t="shared" si="25"/>
        <v>£m (2022-23 FYA CPIH prices)</v>
      </c>
      <c r="H106" s="5">
        <f t="shared" si="25"/>
        <v>0</v>
      </c>
      <c r="I106" s="5">
        <f t="shared" si="25"/>
        <v>0</v>
      </c>
      <c r="J106" s="5">
        <f t="shared" si="25"/>
        <v>0</v>
      </c>
      <c r="K106" s="5">
        <f t="shared" si="25"/>
        <v>0</v>
      </c>
      <c r="L106" s="5">
        <f t="shared" si="25"/>
        <v>0</v>
      </c>
      <c r="M106" s="5">
        <f t="shared" si="25"/>
        <v>0</v>
      </c>
      <c r="N106" s="5">
        <f t="shared" si="25"/>
        <v>0</v>
      </c>
      <c r="O106" s="5">
        <f t="shared" si="25"/>
        <v>0</v>
      </c>
      <c r="P106" s="5">
        <f t="shared" si="25"/>
        <v>0</v>
      </c>
      <c r="Q106" s="5">
        <f t="shared" si="25"/>
        <v>0</v>
      </c>
      <c r="R106" s="5">
        <f t="shared" si="25"/>
        <v>0</v>
      </c>
      <c r="S106" s="5">
        <f t="shared" si="25"/>
        <v>0</v>
      </c>
      <c r="T106" s="5">
        <f t="shared" si="25"/>
        <v>0</v>
      </c>
    </row>
    <row r="107" spans="1:20" hidden="1" outlineLevel="1" x14ac:dyDescent="0.25">
      <c r="E107" s="39" t="str">
        <f t="shared" ref="E107:T107" si="26" xml:space="preserve"> E$86</f>
        <v>Deferred payments this year - bioresources (sludge)</v>
      </c>
      <c r="F107" s="5">
        <f t="shared" si="26"/>
        <v>0</v>
      </c>
      <c r="G107" s="5" t="str">
        <f t="shared" si="26"/>
        <v>£m (2022-23 FYA CPIH prices)</v>
      </c>
      <c r="H107" s="5">
        <f t="shared" si="26"/>
        <v>0</v>
      </c>
      <c r="I107" s="5">
        <f t="shared" si="26"/>
        <v>0</v>
      </c>
      <c r="J107" s="5">
        <f t="shared" si="26"/>
        <v>0</v>
      </c>
      <c r="K107" s="5">
        <f t="shared" si="26"/>
        <v>0</v>
      </c>
      <c r="L107" s="5">
        <f t="shared" si="26"/>
        <v>0</v>
      </c>
      <c r="M107" s="5">
        <f t="shared" si="26"/>
        <v>0</v>
      </c>
      <c r="N107" s="5">
        <f t="shared" si="26"/>
        <v>0</v>
      </c>
      <c r="O107" s="5">
        <f t="shared" si="26"/>
        <v>0</v>
      </c>
      <c r="P107" s="5">
        <f t="shared" si="26"/>
        <v>0</v>
      </c>
      <c r="Q107" s="5">
        <f t="shared" si="26"/>
        <v>0</v>
      </c>
      <c r="R107" s="5">
        <f t="shared" si="26"/>
        <v>0</v>
      </c>
      <c r="S107" s="5">
        <f t="shared" si="26"/>
        <v>0</v>
      </c>
      <c r="T107" s="5">
        <f t="shared" si="26"/>
        <v>0</v>
      </c>
    </row>
    <row r="108" spans="1:20" hidden="1" outlineLevel="1" x14ac:dyDescent="0.25">
      <c r="E108" s="39" t="str">
        <f t="shared" ref="E108:T108" si="27" xml:space="preserve"> E$92</f>
        <v>Deferred payments this year - residential retail</v>
      </c>
      <c r="F108" s="5">
        <f t="shared" si="27"/>
        <v>0</v>
      </c>
      <c r="G108" s="5" t="str">
        <f t="shared" si="27"/>
        <v>£m (2022-23 FYA CPIH prices)</v>
      </c>
      <c r="H108" s="5">
        <f t="shared" si="27"/>
        <v>0</v>
      </c>
      <c r="I108" s="5">
        <f t="shared" si="27"/>
        <v>0</v>
      </c>
      <c r="J108" s="5">
        <f t="shared" si="27"/>
        <v>0</v>
      </c>
      <c r="K108" s="5">
        <f t="shared" si="27"/>
        <v>0</v>
      </c>
      <c r="L108" s="5">
        <f t="shared" si="27"/>
        <v>0</v>
      </c>
      <c r="M108" s="5">
        <f t="shared" si="27"/>
        <v>0</v>
      </c>
      <c r="N108" s="5">
        <f t="shared" si="27"/>
        <v>0</v>
      </c>
      <c r="O108" s="5">
        <f t="shared" si="27"/>
        <v>0</v>
      </c>
      <c r="P108" s="5">
        <f t="shared" si="27"/>
        <v>0</v>
      </c>
      <c r="Q108" s="5">
        <f t="shared" si="27"/>
        <v>0</v>
      </c>
      <c r="R108" s="5">
        <f t="shared" si="27"/>
        <v>0</v>
      </c>
      <c r="S108" s="5">
        <f t="shared" si="27"/>
        <v>0</v>
      </c>
      <c r="T108" s="5">
        <f t="shared" si="27"/>
        <v>0</v>
      </c>
    </row>
    <row r="109" spans="1:20" hidden="1" outlineLevel="1" x14ac:dyDescent="0.25">
      <c r="E109" s="39" t="str">
        <f t="shared" ref="E109:T109" si="28" xml:space="preserve"> E$98</f>
        <v>Deferred payments this year - business retail</v>
      </c>
      <c r="F109" s="5">
        <f t="shared" si="28"/>
        <v>0</v>
      </c>
      <c r="G109" s="5" t="str">
        <f t="shared" si="28"/>
        <v>£m (2022-23 FYA CPIH prices)</v>
      </c>
      <c r="H109" s="5">
        <f t="shared" si="28"/>
        <v>0</v>
      </c>
      <c r="I109" s="5">
        <f t="shared" si="28"/>
        <v>0</v>
      </c>
      <c r="J109" s="5">
        <f t="shared" si="28"/>
        <v>0</v>
      </c>
      <c r="K109" s="5">
        <f t="shared" si="28"/>
        <v>0</v>
      </c>
      <c r="L109" s="5">
        <f t="shared" si="28"/>
        <v>0</v>
      </c>
      <c r="M109" s="5">
        <f t="shared" si="28"/>
        <v>0</v>
      </c>
      <c r="N109" s="5">
        <f t="shared" si="28"/>
        <v>0</v>
      </c>
      <c r="O109" s="5">
        <f t="shared" si="28"/>
        <v>0</v>
      </c>
      <c r="P109" s="5">
        <f t="shared" si="28"/>
        <v>0</v>
      </c>
      <c r="Q109" s="5">
        <f t="shared" si="28"/>
        <v>0</v>
      </c>
      <c r="R109" s="5">
        <f t="shared" si="28"/>
        <v>0</v>
      </c>
      <c r="S109" s="5">
        <f t="shared" si="28"/>
        <v>0</v>
      </c>
      <c r="T109" s="5">
        <f t="shared" si="28"/>
        <v>0</v>
      </c>
    </row>
    <row r="110" spans="1:20" hidden="1" outlineLevel="1" x14ac:dyDescent="0.25">
      <c r="A110" s="31"/>
      <c r="B110" s="31"/>
      <c r="C110" s="52"/>
      <c r="D110" s="53"/>
      <c r="E110" s="20" t="s">
        <v>1177</v>
      </c>
      <c r="F110" s="20"/>
      <c r="G110" s="20" t="s">
        <v>776</v>
      </c>
      <c r="H110" s="15">
        <f xml:space="preserve"> SUM( J110:T110 )</f>
        <v>0</v>
      </c>
      <c r="I110" s="20"/>
      <c r="J110" s="15">
        <f t="shared" ref="J110:T110" si="29" xml:space="preserve"> SUM( J102:J106 ) + J107 + J108 + J109</f>
        <v>0</v>
      </c>
      <c r="K110" s="15">
        <f t="shared" si="29"/>
        <v>0</v>
      </c>
      <c r="L110" s="15">
        <f t="shared" si="29"/>
        <v>0</v>
      </c>
      <c r="M110" s="15">
        <f t="shared" si="29"/>
        <v>0</v>
      </c>
      <c r="N110" s="15">
        <f t="shared" si="29"/>
        <v>0</v>
      </c>
      <c r="O110" s="15">
        <f t="shared" si="29"/>
        <v>0</v>
      </c>
      <c r="P110" s="15">
        <f t="shared" si="29"/>
        <v>0</v>
      </c>
      <c r="Q110" s="15">
        <f t="shared" si="29"/>
        <v>0</v>
      </c>
      <c r="R110" s="15">
        <f t="shared" si="29"/>
        <v>0</v>
      </c>
      <c r="S110" s="15">
        <f t="shared" si="29"/>
        <v>0</v>
      </c>
      <c r="T110" s="15">
        <f t="shared" si="29"/>
        <v>0</v>
      </c>
    </row>
    <row r="111" spans="1:20" hidden="1" outlineLevel="1" x14ac:dyDescent="0.25"/>
    <row r="114" spans="1:1" x14ac:dyDescent="0.25">
      <c r="A114" s="32" t="s">
        <v>851</v>
      </c>
    </row>
  </sheetData>
  <conditionalFormatting sqref="F2">
    <cfRule type="cellIs" dxfId="13" priority="1" stopIfTrue="1" operator="notEqual">
      <formula>0</formula>
    </cfRule>
    <cfRule type="cellIs" dxfId="12" priority="2" stopIfTrue="1" operator="equal">
      <formula>""</formula>
    </cfRule>
  </conditionalFormatting>
  <conditionalFormatting sqref="J3:ZZ3">
    <cfRule type="cellIs" dxfId="11" priority="3" operator="equal">
      <formula>"PPA ext."</formula>
    </cfRule>
    <cfRule type="cellIs" dxfId="10" priority="4" operator="equal">
      <formula>"Delay"</formula>
    </cfRule>
    <cfRule type="cellIs" dxfId="9" priority="5" operator="equal">
      <formula>"Fin Close"</formula>
    </cfRule>
    <cfRule type="cellIs" dxfId="8" priority="6" stopIfTrue="1" operator="equal">
      <formula>"Construction"</formula>
    </cfRule>
    <cfRule type="cellIs" dxfId="7" priority="7" stopIfTrue="1" operator="equal">
      <formula>"Operations"</formula>
    </cfRule>
  </conditionalFormatting>
  <pageMargins left="0.70866141732283472" right="0.70866141732283472" top="0.74803149606299213" bottom="0.74803149606299213" header="0.31496062992125984" footer="0.31496062992125984"/>
  <pageSetup paperSize="8" scale="10" orientation="landscape"/>
  <headerFooter>
    <oddHeader>&amp;L&amp;F&amp;CSheet: &amp;A&amp;ROFFICIAL</oddHeader>
    <oddFooter>&amp;LPrinted on &amp;D at &amp;T&amp;CPage &amp;P of &amp;N&amp;ROfwat</oddFooter>
  </headerFooter>
  <colBreaks count="10" manualBreakCount="10">
    <brk id="20" max="1048575" man="1"/>
    <brk id="31" max="1048575" man="1"/>
    <brk id="42" max="1048575" man="1"/>
    <brk id="53" max="1048575" man="1"/>
    <brk id="64" max="1048575" man="1"/>
    <brk id="75" max="1048575" man="1"/>
    <brk id="86" max="1048575" man="1"/>
    <brk id="97" max="1048575" man="1"/>
    <brk id="108" max="1048575" man="1"/>
    <brk id="119" max="1048575" man="1"/>
  </colBreaks>
  <customProperties>
    <customPr name="MMSheetType" r:id="rId1"/>
  </customPropertie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98C561"/>
    <pageSetUpPr fitToPage="1"/>
  </sheetPr>
  <dimension ref="A1:ZZ47"/>
  <sheetViews>
    <sheetView showGridLines="0" zoomScale="80" workbookViewId="0">
      <pane xSplit="9" ySplit="5" topLeftCell="J6" activePane="bottomRight" state="frozen"/>
      <selection activeCell="J6" sqref="J6"/>
      <selection pane="topRight" activeCell="J6" sqref="J6"/>
      <selection pane="bottomLeft" activeCell="J6" sqref="J6"/>
      <selection pane="bottomRight" activeCell="J6" sqref="J6"/>
    </sheetView>
  </sheetViews>
  <sheetFormatPr defaultColWidth="0" defaultRowHeight="13.15" x14ac:dyDescent="0.25"/>
  <cols>
    <col min="1" max="2" width="1.453125" style="103" customWidth="1"/>
    <col min="3" max="3" width="1.453125" style="170" customWidth="1"/>
    <col min="4" max="4" width="1.453125" style="214" customWidth="1"/>
    <col min="5" max="5" width="83.08984375" style="111" bestFit="1" customWidth="1"/>
    <col min="6" max="6" width="14.81640625" style="111" customWidth="1"/>
    <col min="7" max="7" width="31.08984375" style="111" bestFit="1" customWidth="1"/>
    <col min="8" max="8" width="15.08984375" style="171" customWidth="1"/>
    <col min="9" max="9" width="3.453125" style="111" customWidth="1"/>
    <col min="10" max="20" width="14.81640625" style="111" customWidth="1"/>
    <col min="21" max="702" width="15.08984375" style="111" customWidth="1"/>
    <col min="703" max="703" width="15.08984375" style="111" hidden="1" customWidth="1"/>
    <col min="704" max="16384" width="15.08984375" style="111" hidden="1"/>
  </cols>
  <sheetData>
    <row r="1" spans="1:702" s="70" customFormat="1" ht="30.75" x14ac:dyDescent="0.25">
      <c r="A1" s="27" t="str">
        <f ca="1" xml:space="preserve"> RIGHT(CELL("filename", A1), LEN(CELL("filename", A1)) - SEARCH("]", CELL("filename", A1)))</f>
        <v>Outputs</v>
      </c>
      <c r="B1" s="27"/>
    </row>
    <row r="2" spans="1:702" s="81" customFormat="1" x14ac:dyDescent="0.25">
      <c r="A2" s="152"/>
      <c r="B2" s="152"/>
      <c r="C2" s="180"/>
      <c r="D2" s="205"/>
      <c r="E2" s="29" t="s">
        <v>939</v>
      </c>
      <c r="F2" s="86">
        <f>Inputs!$F$2</f>
        <v>0</v>
      </c>
      <c r="G2" s="89" t="s">
        <v>468</v>
      </c>
      <c r="H2" s="167"/>
      <c r="I2" s="167"/>
      <c r="J2" s="3">
        <f xml:space="preserve"> Time!J$150</f>
        <v>44286</v>
      </c>
      <c r="K2" s="3">
        <f xml:space="preserve"> Time!K$150</f>
        <v>44651</v>
      </c>
      <c r="L2" s="3">
        <f xml:space="preserve"> Time!L$150</f>
        <v>45016</v>
      </c>
      <c r="M2" s="3">
        <f xml:space="preserve"> Time!M$150</f>
        <v>45382</v>
      </c>
      <c r="N2" s="3">
        <f xml:space="preserve"> Time!N$150</f>
        <v>45747</v>
      </c>
      <c r="O2" s="3">
        <f xml:space="preserve"> Time!O$150</f>
        <v>46112</v>
      </c>
      <c r="P2" s="3">
        <f xml:space="preserve"> Time!P$150</f>
        <v>46477</v>
      </c>
      <c r="Q2" s="3">
        <f xml:space="preserve"> Time!Q$150</f>
        <v>46843</v>
      </c>
      <c r="R2" s="3">
        <f xml:space="preserve"> Time!R$150</f>
        <v>47208</v>
      </c>
      <c r="S2" s="3">
        <f xml:space="preserve"> Time!S$150</f>
        <v>47573</v>
      </c>
      <c r="T2" s="3">
        <f xml:space="preserve"> Time!T$150</f>
        <v>47938</v>
      </c>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row>
    <row r="3" spans="1:702" s="4" customFormat="1" x14ac:dyDescent="0.25">
      <c r="A3" s="152"/>
      <c r="B3" s="152"/>
      <c r="C3" s="180"/>
      <c r="D3" s="205"/>
      <c r="E3" s="39" t="s">
        <v>694</v>
      </c>
      <c r="H3" s="167"/>
      <c r="I3" s="167"/>
      <c r="J3" s="1" t="str">
        <f xml:space="preserve"> Time!J$155</f>
        <v/>
      </c>
      <c r="K3" s="1" t="str">
        <f xml:space="preserve"> Time!K$155</f>
        <v/>
      </c>
      <c r="L3" s="1" t="str">
        <f xml:space="preserve"> Time!L$155</f>
        <v/>
      </c>
      <c r="M3" s="1" t="str">
        <f xml:space="preserve"> Time!M$155</f>
        <v/>
      </c>
      <c r="N3" s="1" t="str">
        <f xml:space="preserve"> Time!N$155</f>
        <v/>
      </c>
      <c r="O3" s="1" t="str">
        <f xml:space="preserve"> Time!O$155</f>
        <v>PR24</v>
      </c>
      <c r="P3" s="1" t="str">
        <f xml:space="preserve"> Time!P$155</f>
        <v>PR24</v>
      </c>
      <c r="Q3" s="1" t="str">
        <f xml:space="preserve"> Time!Q$155</f>
        <v>PR24</v>
      </c>
      <c r="R3" s="1" t="str">
        <f xml:space="preserve"> Time!R$155</f>
        <v>PR24</v>
      </c>
      <c r="S3" s="1" t="str">
        <f xml:space="preserve"> Time!S$155</f>
        <v>PR24</v>
      </c>
      <c r="T3" s="1" t="str">
        <f xml:space="preserve"> Time!T$155</f>
        <v/>
      </c>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c r="PU3" s="1"/>
      <c r="PV3" s="1"/>
      <c r="PW3" s="1"/>
      <c r="PX3" s="1"/>
      <c r="PY3" s="1"/>
      <c r="PZ3" s="1"/>
      <c r="QA3" s="1"/>
      <c r="QB3" s="1"/>
      <c r="QC3" s="1"/>
      <c r="QD3" s="1"/>
      <c r="QE3" s="1"/>
      <c r="QF3" s="1"/>
      <c r="QG3" s="1"/>
      <c r="QH3" s="1"/>
      <c r="QI3" s="1"/>
      <c r="QJ3" s="1"/>
      <c r="QK3" s="1"/>
      <c r="QL3" s="1"/>
      <c r="QM3" s="1"/>
      <c r="QN3" s="1"/>
      <c r="QO3" s="1"/>
      <c r="QP3" s="1"/>
      <c r="QQ3" s="1"/>
      <c r="QR3" s="1"/>
      <c r="QS3" s="1"/>
      <c r="QT3" s="1"/>
      <c r="QU3" s="1"/>
      <c r="QV3" s="1"/>
      <c r="QW3" s="1"/>
      <c r="QX3" s="1"/>
      <c r="QY3" s="1"/>
      <c r="QZ3" s="1"/>
      <c r="RA3" s="1"/>
      <c r="RB3" s="1"/>
      <c r="RC3" s="1"/>
      <c r="RD3" s="1"/>
      <c r="RE3" s="1"/>
      <c r="RF3" s="1"/>
      <c r="RG3" s="1"/>
      <c r="RH3" s="1"/>
      <c r="RI3" s="1"/>
      <c r="RJ3" s="1"/>
      <c r="RK3" s="1"/>
      <c r="RL3" s="1"/>
      <c r="RM3" s="1"/>
      <c r="RN3" s="1"/>
      <c r="RO3" s="1"/>
      <c r="RP3" s="1"/>
      <c r="RQ3" s="1"/>
      <c r="RR3" s="1"/>
      <c r="RS3" s="1"/>
      <c r="RT3" s="1"/>
      <c r="RU3" s="1"/>
      <c r="RV3" s="1"/>
      <c r="RW3" s="1"/>
      <c r="RX3" s="1"/>
      <c r="RY3" s="1"/>
      <c r="RZ3" s="1"/>
      <c r="SA3" s="1"/>
      <c r="SB3" s="1"/>
      <c r="SC3" s="1"/>
      <c r="SD3" s="1"/>
      <c r="SE3" s="1"/>
      <c r="SF3" s="1"/>
      <c r="SG3" s="1"/>
      <c r="SH3" s="1"/>
      <c r="SI3" s="1"/>
      <c r="SJ3" s="1"/>
      <c r="SK3" s="1"/>
      <c r="SL3" s="1"/>
      <c r="SM3" s="1"/>
      <c r="SN3" s="1"/>
      <c r="SO3" s="1"/>
      <c r="SP3" s="1"/>
      <c r="SQ3" s="1"/>
      <c r="SR3" s="1"/>
      <c r="SS3" s="1"/>
      <c r="ST3" s="1"/>
      <c r="SU3" s="1"/>
      <c r="SV3" s="1"/>
      <c r="SW3" s="1"/>
      <c r="SX3" s="1"/>
      <c r="SY3" s="1"/>
      <c r="SZ3" s="1"/>
      <c r="TA3" s="1"/>
      <c r="TB3" s="1"/>
      <c r="TC3" s="1"/>
      <c r="TD3" s="1"/>
      <c r="TE3" s="1"/>
      <c r="TF3" s="1"/>
      <c r="TG3" s="1"/>
      <c r="TH3" s="1"/>
      <c r="TI3" s="1"/>
      <c r="TJ3" s="1"/>
      <c r="TK3" s="1"/>
      <c r="TL3" s="1"/>
      <c r="TM3" s="1"/>
      <c r="TN3" s="1"/>
      <c r="TO3" s="1"/>
      <c r="TP3" s="1"/>
      <c r="TQ3" s="1"/>
      <c r="TR3" s="1"/>
      <c r="TS3" s="1"/>
      <c r="TT3" s="1"/>
      <c r="TU3" s="1"/>
      <c r="TV3" s="1"/>
      <c r="TW3" s="1"/>
      <c r="TX3" s="1"/>
      <c r="TY3" s="1"/>
      <c r="TZ3" s="1"/>
      <c r="UA3" s="1"/>
      <c r="UB3" s="1"/>
      <c r="UC3" s="1"/>
      <c r="UD3" s="1"/>
      <c r="UE3" s="1"/>
      <c r="UF3" s="1"/>
      <c r="UG3" s="1"/>
      <c r="UH3" s="1"/>
      <c r="UI3" s="1"/>
      <c r="UJ3" s="1"/>
      <c r="UK3" s="1"/>
      <c r="UL3" s="1"/>
      <c r="UM3" s="1"/>
      <c r="UN3" s="1"/>
      <c r="UO3" s="1"/>
      <c r="UP3" s="1"/>
      <c r="UQ3" s="1"/>
      <c r="UR3" s="1"/>
      <c r="US3" s="1"/>
      <c r="UT3" s="1"/>
      <c r="UU3" s="1"/>
      <c r="UV3" s="1"/>
      <c r="UW3" s="1"/>
      <c r="UX3" s="1"/>
      <c r="UY3" s="1"/>
      <c r="UZ3" s="1"/>
      <c r="VA3" s="1"/>
      <c r="VB3" s="1"/>
      <c r="VC3" s="1"/>
      <c r="VD3" s="1"/>
      <c r="VE3" s="1"/>
      <c r="VF3" s="1"/>
      <c r="VG3" s="1"/>
      <c r="VH3" s="1"/>
      <c r="VI3" s="1"/>
      <c r="VJ3" s="1"/>
      <c r="VK3" s="1"/>
      <c r="VL3" s="1"/>
      <c r="VM3" s="1"/>
      <c r="VN3" s="1"/>
      <c r="VO3" s="1"/>
      <c r="VP3" s="1"/>
      <c r="VQ3" s="1"/>
      <c r="VR3" s="1"/>
      <c r="VS3" s="1"/>
      <c r="VT3" s="1"/>
      <c r="VU3" s="1"/>
      <c r="VV3" s="1"/>
      <c r="VW3" s="1"/>
      <c r="VX3" s="1"/>
      <c r="VY3" s="1"/>
      <c r="VZ3" s="1"/>
      <c r="WA3" s="1"/>
      <c r="WB3" s="1"/>
      <c r="WC3" s="1"/>
      <c r="WD3" s="1"/>
      <c r="WE3" s="1"/>
      <c r="WF3" s="1"/>
      <c r="WG3" s="1"/>
      <c r="WH3" s="1"/>
      <c r="WI3" s="1"/>
      <c r="WJ3" s="1"/>
      <c r="WK3" s="1"/>
      <c r="WL3" s="1"/>
      <c r="WM3" s="1"/>
      <c r="WN3" s="1"/>
      <c r="WO3" s="1"/>
      <c r="WP3" s="1"/>
      <c r="WQ3" s="1"/>
      <c r="WR3" s="1"/>
      <c r="WS3" s="1"/>
      <c r="WT3" s="1"/>
      <c r="WU3" s="1"/>
      <c r="WV3" s="1"/>
      <c r="WW3" s="1"/>
      <c r="WX3" s="1"/>
      <c r="WY3" s="1"/>
      <c r="WZ3" s="1"/>
      <c r="XA3" s="1"/>
      <c r="XB3" s="1"/>
      <c r="XC3" s="1"/>
      <c r="XD3" s="1"/>
      <c r="XE3" s="1"/>
      <c r="XF3" s="1"/>
      <c r="XG3" s="1"/>
      <c r="XH3" s="1"/>
      <c r="XI3" s="1"/>
      <c r="XJ3" s="1"/>
      <c r="XK3" s="1"/>
      <c r="XL3" s="1"/>
      <c r="XM3" s="1"/>
      <c r="XN3" s="1"/>
      <c r="XO3" s="1"/>
      <c r="XP3" s="1"/>
      <c r="XQ3" s="1"/>
      <c r="XR3" s="1"/>
      <c r="XS3" s="1"/>
      <c r="XT3" s="1"/>
      <c r="XU3" s="1"/>
      <c r="XV3" s="1"/>
      <c r="XW3" s="1"/>
      <c r="XX3" s="1"/>
      <c r="XY3" s="1"/>
      <c r="XZ3" s="1"/>
      <c r="YA3" s="1"/>
      <c r="YB3" s="1"/>
      <c r="YC3" s="1"/>
      <c r="YD3" s="1"/>
      <c r="YE3" s="1"/>
      <c r="YF3" s="1"/>
      <c r="YG3" s="1"/>
      <c r="YH3" s="1"/>
      <c r="YI3" s="1"/>
      <c r="YJ3" s="1"/>
      <c r="YK3" s="1"/>
      <c r="YL3" s="1"/>
      <c r="YM3" s="1"/>
      <c r="YN3" s="1"/>
      <c r="YO3" s="1"/>
      <c r="YP3" s="1"/>
      <c r="YQ3" s="1"/>
      <c r="YR3" s="1"/>
      <c r="YS3" s="1"/>
      <c r="YT3" s="1"/>
      <c r="YU3" s="1"/>
      <c r="YV3" s="1"/>
      <c r="YW3" s="1"/>
      <c r="YX3" s="1"/>
      <c r="YY3" s="1"/>
      <c r="YZ3" s="1"/>
      <c r="ZA3" s="1"/>
      <c r="ZB3" s="1"/>
      <c r="ZC3" s="1"/>
      <c r="ZD3" s="1"/>
      <c r="ZE3" s="1"/>
      <c r="ZF3" s="1"/>
      <c r="ZG3" s="1"/>
      <c r="ZH3" s="1"/>
      <c r="ZI3" s="1"/>
      <c r="ZJ3" s="1"/>
      <c r="ZK3" s="1"/>
      <c r="ZL3" s="1"/>
      <c r="ZM3" s="1"/>
      <c r="ZN3" s="1"/>
      <c r="ZO3" s="1"/>
      <c r="ZP3" s="1"/>
      <c r="ZQ3" s="1"/>
      <c r="ZR3" s="1"/>
      <c r="ZS3" s="1"/>
      <c r="ZT3" s="1"/>
      <c r="ZU3" s="1"/>
      <c r="ZV3" s="1"/>
      <c r="ZW3" s="1"/>
      <c r="ZX3" s="1"/>
      <c r="ZY3" s="1"/>
      <c r="ZZ3" s="1"/>
    </row>
    <row r="4" spans="1:702" s="11" customFormat="1" x14ac:dyDescent="0.25">
      <c r="A4" s="152"/>
      <c r="B4" s="152"/>
      <c r="C4" s="180"/>
      <c r="D4" s="205"/>
      <c r="E4" s="29" t="s">
        <v>92</v>
      </c>
      <c r="F4" s="111"/>
      <c r="G4" s="111"/>
      <c r="H4" s="167"/>
      <c r="I4" s="167"/>
      <c r="J4" s="11">
        <f xml:space="preserve"> Time!J$163</f>
        <v>2021</v>
      </c>
      <c r="K4" s="11">
        <f xml:space="preserve"> Time!K$163</f>
        <v>2022</v>
      </c>
      <c r="L4" s="11">
        <f xml:space="preserve"> Time!L$163</f>
        <v>2023</v>
      </c>
      <c r="M4" s="11">
        <f xml:space="preserve"> Time!M$163</f>
        <v>2024</v>
      </c>
      <c r="N4" s="11">
        <f xml:space="preserve"> Time!N$163</f>
        <v>2025</v>
      </c>
      <c r="O4" s="11">
        <f xml:space="preserve"> Time!O$163</f>
        <v>2026</v>
      </c>
      <c r="P4" s="11">
        <f xml:space="preserve"> Time!P$163</f>
        <v>2027</v>
      </c>
      <c r="Q4" s="11">
        <f xml:space="preserve"> Time!Q$163</f>
        <v>2028</v>
      </c>
      <c r="R4" s="11">
        <f xml:space="preserve"> Time!R$163</f>
        <v>2029</v>
      </c>
      <c r="S4" s="11">
        <f xml:space="preserve"> Time!S$163</f>
        <v>2030</v>
      </c>
      <c r="T4" s="11">
        <f xml:space="preserve"> Time!T$163</f>
        <v>2031</v>
      </c>
    </row>
    <row r="5" spans="1:702" s="4" customFormat="1" x14ac:dyDescent="0.25">
      <c r="A5" s="152"/>
      <c r="B5" s="152"/>
      <c r="C5" s="180"/>
      <c r="D5" s="205"/>
      <c r="E5" s="29" t="s">
        <v>173</v>
      </c>
      <c r="F5" s="103" t="s">
        <v>853</v>
      </c>
      <c r="G5" s="103" t="s">
        <v>768</v>
      </c>
      <c r="H5" s="103" t="s">
        <v>695</v>
      </c>
      <c r="I5" s="167"/>
      <c r="J5" s="2">
        <f xml:space="preserve"> Time!J$167</f>
        <v>1</v>
      </c>
      <c r="K5" s="2">
        <f xml:space="preserve"> Time!K$167</f>
        <v>2</v>
      </c>
      <c r="L5" s="2">
        <f xml:space="preserve"> Time!L$167</f>
        <v>3</v>
      </c>
      <c r="M5" s="2">
        <f xml:space="preserve"> Time!M$167</f>
        <v>4</v>
      </c>
      <c r="N5" s="2">
        <f xml:space="preserve"> Time!N$167</f>
        <v>5</v>
      </c>
      <c r="O5" s="2">
        <f xml:space="preserve"> Time!O$167</f>
        <v>6</v>
      </c>
      <c r="P5" s="2">
        <f xml:space="preserve"> Time!P$167</f>
        <v>7</v>
      </c>
      <c r="Q5" s="2">
        <f xml:space="preserve"> Time!Q$167</f>
        <v>8</v>
      </c>
      <c r="R5" s="2">
        <f xml:space="preserve"> Time!R$167</f>
        <v>9</v>
      </c>
      <c r="S5" s="2">
        <f xml:space="preserve"> Time!S$167</f>
        <v>10</v>
      </c>
      <c r="T5" s="2">
        <f xml:space="preserve"> Time!T$167</f>
        <v>11</v>
      </c>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row>
    <row r="6" spans="1:702" s="171" customFormat="1" x14ac:dyDescent="0.25">
      <c r="A6" s="103"/>
      <c r="B6" s="103"/>
      <c r="C6" s="170"/>
      <c r="F6" s="103"/>
      <c r="G6" s="103"/>
      <c r="H6" s="103"/>
    </row>
    <row r="8" spans="1:702" x14ac:dyDescent="0.25">
      <c r="B8" s="103" t="s">
        <v>24</v>
      </c>
    </row>
    <row r="9" spans="1:702" x14ac:dyDescent="0.25">
      <c r="C9" s="100" t="s">
        <v>344</v>
      </c>
    </row>
    <row r="10" spans="1:702" x14ac:dyDescent="0.25">
      <c r="C10" s="100" t="s">
        <v>1178</v>
      </c>
    </row>
    <row r="11" spans="1:702" x14ac:dyDescent="0.25">
      <c r="E11" s="61" t="str">
        <f xml:space="preserve"> 'Output calcs'!E$18</f>
        <v xml:space="preserve">Revised K (WR) </v>
      </c>
      <c r="F11" s="61">
        <f xml:space="preserve"> 'Output calcs'!F$18</f>
        <v>0</v>
      </c>
      <c r="G11" s="61" t="str">
        <f xml:space="preserve"> 'Output calcs'!G$18</f>
        <v>Number</v>
      </c>
      <c r="H11" s="61">
        <f xml:space="preserve"> 'Output calcs'!H$18</f>
        <v>0</v>
      </c>
      <c r="I11" s="61">
        <f xml:space="preserve"> 'Output calcs'!I$18</f>
        <v>0</v>
      </c>
      <c r="J11" s="61">
        <f xml:space="preserve"> 'Output calcs'!J$18</f>
        <v>0</v>
      </c>
      <c r="K11" s="61">
        <f xml:space="preserve"> 'Output calcs'!K$18</f>
        <v>0</v>
      </c>
      <c r="L11" s="61">
        <f xml:space="preserve"> 'Output calcs'!L$18</f>
        <v>0</v>
      </c>
      <c r="M11" s="61">
        <f xml:space="preserve"> 'Output calcs'!M$18</f>
        <v>0</v>
      </c>
      <c r="N11" s="61">
        <f xml:space="preserve"> 'Output calcs'!N$18</f>
        <v>0</v>
      </c>
      <c r="O11" s="61">
        <f xml:space="preserve"> 'Output calcs'!O$18</f>
        <v>0</v>
      </c>
      <c r="P11" s="61">
        <f xml:space="preserve"> 'Output calcs'!P$18</f>
        <v>0</v>
      </c>
      <c r="Q11" s="61">
        <f xml:space="preserve"> 'Output calcs'!Q$18</f>
        <v>0</v>
      </c>
      <c r="R11" s="61">
        <f xml:space="preserve"> 'Output calcs'!R$18</f>
        <v>0</v>
      </c>
      <c r="S11" s="61">
        <f xml:space="preserve"> 'Output calcs'!S$18</f>
        <v>0</v>
      </c>
      <c r="T11" s="61">
        <f xml:space="preserve"> 'Output calcs'!T$18</f>
        <v>0</v>
      </c>
    </row>
    <row r="12" spans="1:702" x14ac:dyDescent="0.25">
      <c r="E12" s="61" t="str">
        <f xml:space="preserve"> 'Output calcs'!E$19</f>
        <v xml:space="preserve">Revised K (WN) </v>
      </c>
      <c r="F12" s="61">
        <f xml:space="preserve"> 'Output calcs'!F$19</f>
        <v>0</v>
      </c>
      <c r="G12" s="61" t="str">
        <f xml:space="preserve"> 'Output calcs'!G$19</f>
        <v>Number</v>
      </c>
      <c r="H12" s="61">
        <f xml:space="preserve"> 'Output calcs'!H$19</f>
        <v>0</v>
      </c>
      <c r="I12" s="61">
        <f xml:space="preserve"> 'Output calcs'!I$19</f>
        <v>0</v>
      </c>
      <c r="J12" s="61">
        <f xml:space="preserve"> 'Output calcs'!J$19</f>
        <v>0</v>
      </c>
      <c r="K12" s="61">
        <f xml:space="preserve"> 'Output calcs'!K$19</f>
        <v>0</v>
      </c>
      <c r="L12" s="61">
        <f xml:space="preserve"> 'Output calcs'!L$19</f>
        <v>0</v>
      </c>
      <c r="M12" s="61">
        <f xml:space="preserve"> 'Output calcs'!M$19</f>
        <v>0</v>
      </c>
      <c r="N12" s="61">
        <f xml:space="preserve"> 'Output calcs'!N$19</f>
        <v>0</v>
      </c>
      <c r="O12" s="61">
        <f xml:space="preserve"> 'Output calcs'!O$19</f>
        <v>0</v>
      </c>
      <c r="P12" s="61">
        <f xml:space="preserve"> 'Output calcs'!P$19</f>
        <v>0</v>
      </c>
      <c r="Q12" s="61">
        <f xml:space="preserve"> 'Output calcs'!Q$19</f>
        <v>0</v>
      </c>
      <c r="R12" s="61">
        <f xml:space="preserve"> 'Output calcs'!R$19</f>
        <v>0</v>
      </c>
      <c r="S12" s="61">
        <f xml:space="preserve"> 'Output calcs'!S$19</f>
        <v>0</v>
      </c>
      <c r="T12" s="61">
        <f xml:space="preserve"> 'Output calcs'!T$19</f>
        <v>0</v>
      </c>
    </row>
    <row r="13" spans="1:702" x14ac:dyDescent="0.25">
      <c r="E13" s="61" t="str">
        <f xml:space="preserve"> 'Output calcs'!E$20</f>
        <v xml:space="preserve">Revised K (WWN) </v>
      </c>
      <c r="F13" s="61">
        <f xml:space="preserve"> 'Output calcs'!F$20</f>
        <v>0</v>
      </c>
      <c r="G13" s="61" t="str">
        <f xml:space="preserve"> 'Output calcs'!G$20</f>
        <v>Number</v>
      </c>
      <c r="H13" s="61">
        <f xml:space="preserve"> 'Output calcs'!H$20</f>
        <v>0</v>
      </c>
      <c r="I13" s="61">
        <f xml:space="preserve"> 'Output calcs'!I$20</f>
        <v>0</v>
      </c>
      <c r="J13" s="61">
        <f xml:space="preserve"> 'Output calcs'!J$20</f>
        <v>0</v>
      </c>
      <c r="K13" s="61">
        <f xml:space="preserve"> 'Output calcs'!K$20</f>
        <v>0</v>
      </c>
      <c r="L13" s="61">
        <f xml:space="preserve"> 'Output calcs'!L$20</f>
        <v>0</v>
      </c>
      <c r="M13" s="61">
        <f xml:space="preserve"> 'Output calcs'!M$20</f>
        <v>0</v>
      </c>
      <c r="N13" s="61">
        <f xml:space="preserve"> 'Output calcs'!N$20</f>
        <v>0</v>
      </c>
      <c r="O13" s="61">
        <f xml:space="preserve"> 'Output calcs'!O$20</f>
        <v>0</v>
      </c>
      <c r="P13" s="61">
        <f xml:space="preserve"> 'Output calcs'!P$20</f>
        <v>0</v>
      </c>
      <c r="Q13" s="61">
        <f xml:space="preserve"> 'Output calcs'!Q$20</f>
        <v>0</v>
      </c>
      <c r="R13" s="61">
        <f xml:space="preserve"> 'Output calcs'!R$20</f>
        <v>0</v>
      </c>
      <c r="S13" s="61">
        <f xml:space="preserve"> 'Output calcs'!S$20</f>
        <v>0</v>
      </c>
      <c r="T13" s="61">
        <f xml:space="preserve"> 'Output calcs'!T$20</f>
        <v>0</v>
      </c>
    </row>
    <row r="14" spans="1:702" x14ac:dyDescent="0.25">
      <c r="E14" s="61" t="str">
        <f xml:space="preserve"> 'Output calcs'!E$21</f>
        <v xml:space="preserve">Revised K (ADDN1) </v>
      </c>
      <c r="F14" s="61">
        <f xml:space="preserve"> 'Output calcs'!F$21</f>
        <v>0</v>
      </c>
      <c r="G14" s="61" t="str">
        <f xml:space="preserve"> 'Output calcs'!G$21</f>
        <v>Number</v>
      </c>
      <c r="H14" s="61">
        <f xml:space="preserve"> 'Output calcs'!H$21</f>
        <v>0</v>
      </c>
      <c r="I14" s="61">
        <f xml:space="preserve"> 'Output calcs'!I$21</f>
        <v>0</v>
      </c>
      <c r="J14" s="61">
        <f xml:space="preserve"> 'Output calcs'!J$21</f>
        <v>0</v>
      </c>
      <c r="K14" s="61">
        <f xml:space="preserve"> 'Output calcs'!K$21</f>
        <v>0</v>
      </c>
      <c r="L14" s="61">
        <f xml:space="preserve"> 'Output calcs'!L$21</f>
        <v>0</v>
      </c>
      <c r="M14" s="61">
        <f xml:space="preserve"> 'Output calcs'!M$21</f>
        <v>0</v>
      </c>
      <c r="N14" s="61">
        <f xml:space="preserve"> 'Output calcs'!N$21</f>
        <v>0</v>
      </c>
      <c r="O14" s="61">
        <f xml:space="preserve"> 'Output calcs'!O$21</f>
        <v>0</v>
      </c>
      <c r="P14" s="61">
        <f xml:space="preserve"> 'Output calcs'!P$21</f>
        <v>0</v>
      </c>
      <c r="Q14" s="61">
        <f xml:space="preserve"> 'Output calcs'!Q$21</f>
        <v>0</v>
      </c>
      <c r="R14" s="61">
        <f xml:space="preserve"> 'Output calcs'!R$21</f>
        <v>0</v>
      </c>
      <c r="S14" s="61">
        <f xml:space="preserve"> 'Output calcs'!S$21</f>
        <v>0</v>
      </c>
      <c r="T14" s="61">
        <f xml:space="preserve"> 'Output calcs'!T$21</f>
        <v>0</v>
      </c>
    </row>
    <row r="15" spans="1:702" x14ac:dyDescent="0.25">
      <c r="E15" s="61" t="str">
        <f xml:space="preserve"> 'Output calcs'!E$22</f>
        <v xml:space="preserve">Revised K (ADDN2) </v>
      </c>
      <c r="F15" s="61">
        <f xml:space="preserve"> 'Output calcs'!F$22</f>
        <v>0</v>
      </c>
      <c r="G15" s="61" t="str">
        <f xml:space="preserve"> 'Output calcs'!G$22</f>
        <v>Number</v>
      </c>
      <c r="H15" s="61">
        <f xml:space="preserve"> 'Output calcs'!H$22</f>
        <v>0</v>
      </c>
      <c r="I15" s="61">
        <f xml:space="preserve"> 'Output calcs'!I$22</f>
        <v>0</v>
      </c>
      <c r="J15" s="61">
        <f xml:space="preserve"> 'Output calcs'!J$22</f>
        <v>0</v>
      </c>
      <c r="K15" s="61">
        <f xml:space="preserve"> 'Output calcs'!K$22</f>
        <v>0</v>
      </c>
      <c r="L15" s="61">
        <f xml:space="preserve"> 'Output calcs'!L$22</f>
        <v>0</v>
      </c>
      <c r="M15" s="61">
        <f xml:space="preserve"> 'Output calcs'!M$22</f>
        <v>0</v>
      </c>
      <c r="N15" s="61">
        <f xml:space="preserve"> 'Output calcs'!N$22</f>
        <v>0</v>
      </c>
      <c r="O15" s="61">
        <f xml:space="preserve"> 'Output calcs'!O$22</f>
        <v>0</v>
      </c>
      <c r="P15" s="61">
        <f xml:space="preserve"> 'Output calcs'!P$22</f>
        <v>0</v>
      </c>
      <c r="Q15" s="61">
        <f xml:space="preserve"> 'Output calcs'!Q$22</f>
        <v>0</v>
      </c>
      <c r="R15" s="61">
        <f xml:space="preserve"> 'Output calcs'!R$22</f>
        <v>0</v>
      </c>
      <c r="S15" s="61">
        <f xml:space="preserve"> 'Output calcs'!S$22</f>
        <v>0</v>
      </c>
      <c r="T15" s="61">
        <f xml:space="preserve"> 'Output calcs'!T$22</f>
        <v>0</v>
      </c>
    </row>
    <row r="16" spans="1:702" x14ac:dyDescent="0.25">
      <c r="C16" s="100" t="s">
        <v>344</v>
      </c>
    </row>
    <row r="17" spans="2:20" x14ac:dyDescent="0.25">
      <c r="C17" s="100" t="s">
        <v>1168</v>
      </c>
    </row>
    <row r="18" spans="2:20" x14ac:dyDescent="0.25">
      <c r="E18" s="28" t="str">
        <f xml:space="preserve"> 'Bioresources (Sludge)'!E$110</f>
        <v>Revised unadjusted revenue (URt)</v>
      </c>
      <c r="F18" s="28">
        <f xml:space="preserve"> 'Bioresources (Sludge)'!F$110</f>
        <v>0</v>
      </c>
      <c r="G18" s="28" t="str">
        <f xml:space="preserve"> 'Bioresources (Sludge)'!G$110</f>
        <v>£m (2022-23 FYA CPIH prices)</v>
      </c>
      <c r="H18" s="28">
        <f xml:space="preserve"> 'Bioresources (Sludge)'!H$110</f>
        <v>0</v>
      </c>
      <c r="I18" s="28">
        <f xml:space="preserve"> 'Bioresources (Sludge)'!I$110</f>
        <v>0</v>
      </c>
      <c r="J18" s="28">
        <f xml:space="preserve"> 'Bioresources (Sludge)'!J$110</f>
        <v>0</v>
      </c>
      <c r="K18" s="28">
        <f xml:space="preserve"> 'Bioresources (Sludge)'!K$110</f>
        <v>0</v>
      </c>
      <c r="L18" s="28">
        <f xml:space="preserve"> 'Bioresources (Sludge)'!L$110</f>
        <v>0</v>
      </c>
      <c r="M18" s="28">
        <f xml:space="preserve"> 'Bioresources (Sludge)'!M$110</f>
        <v>0</v>
      </c>
      <c r="N18" s="28">
        <f xml:space="preserve"> 'Bioresources (Sludge)'!N$110</f>
        <v>0</v>
      </c>
      <c r="O18" s="28">
        <f xml:space="preserve"> 'Bioresources (Sludge)'!O$110</f>
        <v>0</v>
      </c>
      <c r="P18" s="28">
        <f xml:space="preserve"> 'Bioresources (Sludge)'!P$110</f>
        <v>0</v>
      </c>
      <c r="Q18" s="28">
        <f xml:space="preserve"> 'Bioresources (Sludge)'!Q$110</f>
        <v>0</v>
      </c>
      <c r="R18" s="28">
        <f xml:space="preserve"> 'Bioresources (Sludge)'!R$110</f>
        <v>0</v>
      </c>
      <c r="S18" s="28">
        <f xml:space="preserve"> 'Bioresources (Sludge)'!S$110</f>
        <v>0</v>
      </c>
      <c r="T18" s="28">
        <f xml:space="preserve"> 'Bioresources (Sludge)'!T$110</f>
        <v>0</v>
      </c>
    </row>
    <row r="19" spans="2:20" x14ac:dyDescent="0.25">
      <c r="C19" s="100" t="s">
        <v>344</v>
      </c>
    </row>
    <row r="20" spans="2:20" x14ac:dyDescent="0.25">
      <c r="C20" s="100" t="s">
        <v>175</v>
      </c>
    </row>
    <row r="21" spans="2:20" x14ac:dyDescent="0.25">
      <c r="E21" s="60" t="str">
        <f xml:space="preserve"> 'Residential retail'!E$72</f>
        <v>Revised M</v>
      </c>
      <c r="F21" s="60">
        <f xml:space="preserve"> 'Residential retail'!F$72</f>
        <v>0</v>
      </c>
      <c r="G21" s="60" t="str">
        <f xml:space="preserve"> 'Residential retail'!G$72</f>
        <v>£ (nominal) per customer</v>
      </c>
      <c r="H21" s="60">
        <f xml:space="preserve"> 'Residential retail'!H$72</f>
        <v>0</v>
      </c>
      <c r="I21" s="60">
        <f xml:space="preserve"> 'Residential retail'!I$72</f>
        <v>0</v>
      </c>
      <c r="J21" s="60">
        <f xml:space="preserve"> 'Residential retail'!J$72</f>
        <v>0</v>
      </c>
      <c r="K21" s="60">
        <f xml:space="preserve"> 'Residential retail'!K$72</f>
        <v>0</v>
      </c>
      <c r="L21" s="60">
        <f xml:space="preserve"> 'Residential retail'!L$72</f>
        <v>0</v>
      </c>
      <c r="M21" s="60">
        <f xml:space="preserve"> 'Residential retail'!M$72</f>
        <v>0</v>
      </c>
      <c r="N21" s="60">
        <f xml:space="preserve"> 'Residential retail'!N$72</f>
        <v>0</v>
      </c>
      <c r="O21" s="60">
        <f xml:space="preserve"> 'Residential retail'!O$72</f>
        <v>0</v>
      </c>
      <c r="P21" s="60">
        <f xml:space="preserve"> 'Residential retail'!P$72</f>
        <v>0</v>
      </c>
      <c r="Q21" s="60">
        <f xml:space="preserve"> 'Residential retail'!Q$72</f>
        <v>0</v>
      </c>
      <c r="R21" s="60">
        <f xml:space="preserve"> 'Residential retail'!R$72</f>
        <v>0</v>
      </c>
      <c r="S21" s="60">
        <f xml:space="preserve"> 'Residential retail'!S$72</f>
        <v>0</v>
      </c>
      <c r="T21" s="60">
        <f xml:space="preserve"> 'Residential retail'!T$72</f>
        <v>0</v>
      </c>
    </row>
    <row r="22" spans="2:20" x14ac:dyDescent="0.25">
      <c r="C22" s="100" t="s">
        <v>344</v>
      </c>
    </row>
    <row r="23" spans="2:20" x14ac:dyDescent="0.25">
      <c r="C23" s="100" t="s">
        <v>785</v>
      </c>
    </row>
    <row r="24" spans="2:20" x14ac:dyDescent="0.25">
      <c r="E24" s="62" t="str">
        <f xml:space="preserve"> 'Business retail'!E$105</f>
        <v xml:space="preserve">Revised allowed average retail cost component (tariff band 1) </v>
      </c>
      <c r="F24" s="62">
        <f xml:space="preserve"> 'Business retail'!F$105</f>
        <v>0</v>
      </c>
      <c r="G24" s="62" t="str">
        <f xml:space="preserve"> 'Business retail'!G$105</f>
        <v>£ (nominal) per customer</v>
      </c>
      <c r="H24" s="62">
        <f xml:space="preserve"> 'Business retail'!H$105</f>
        <v>0</v>
      </c>
      <c r="I24" s="62">
        <f xml:space="preserve"> 'Business retail'!I$105</f>
        <v>0</v>
      </c>
      <c r="J24" s="62">
        <f xml:space="preserve"> 'Business retail'!J$105</f>
        <v>0</v>
      </c>
      <c r="K24" s="62">
        <f xml:space="preserve"> 'Business retail'!K$105</f>
        <v>0</v>
      </c>
      <c r="L24" s="62">
        <f xml:space="preserve"> 'Business retail'!L$105</f>
        <v>0</v>
      </c>
      <c r="M24" s="62">
        <f xml:space="preserve"> 'Business retail'!M$105</f>
        <v>0</v>
      </c>
      <c r="N24" s="62">
        <f xml:space="preserve"> 'Business retail'!N$105</f>
        <v>0</v>
      </c>
      <c r="O24" s="62">
        <f xml:space="preserve"> 'Business retail'!O$105</f>
        <v>0</v>
      </c>
      <c r="P24" s="62">
        <f xml:space="preserve"> 'Business retail'!P$105</f>
        <v>0</v>
      </c>
      <c r="Q24" s="62">
        <f xml:space="preserve"> 'Business retail'!Q$105</f>
        <v>0</v>
      </c>
      <c r="R24" s="62">
        <f xml:space="preserve"> 'Business retail'!R$105</f>
        <v>0</v>
      </c>
      <c r="S24" s="62">
        <f xml:space="preserve"> 'Business retail'!S$105</f>
        <v>0</v>
      </c>
      <c r="T24" s="62">
        <f xml:space="preserve"> 'Business retail'!T$105</f>
        <v>0</v>
      </c>
    </row>
    <row r="25" spans="2:20" x14ac:dyDescent="0.25">
      <c r="E25" s="62" t="str">
        <f xml:space="preserve"> 'Business retail'!E$106</f>
        <v xml:space="preserve">Revised allowed average retail cost component (tariff band 2) </v>
      </c>
      <c r="F25" s="62">
        <f xml:space="preserve"> 'Business retail'!F$106</f>
        <v>0</v>
      </c>
      <c r="G25" s="62" t="str">
        <f xml:space="preserve"> 'Business retail'!G$106</f>
        <v>£ (nominal) per customer</v>
      </c>
      <c r="H25" s="62">
        <f xml:space="preserve"> 'Business retail'!H$106</f>
        <v>0</v>
      </c>
      <c r="I25" s="62">
        <f xml:space="preserve"> 'Business retail'!I$106</f>
        <v>0</v>
      </c>
      <c r="J25" s="62">
        <f xml:space="preserve"> 'Business retail'!J$106</f>
        <v>0</v>
      </c>
      <c r="K25" s="62">
        <f xml:space="preserve"> 'Business retail'!K$106</f>
        <v>0</v>
      </c>
      <c r="L25" s="62">
        <f xml:space="preserve"> 'Business retail'!L$106</f>
        <v>0</v>
      </c>
      <c r="M25" s="62">
        <f xml:space="preserve"> 'Business retail'!M$106</f>
        <v>0</v>
      </c>
      <c r="N25" s="62">
        <f xml:space="preserve"> 'Business retail'!N$106</f>
        <v>0</v>
      </c>
      <c r="O25" s="62">
        <f xml:space="preserve"> 'Business retail'!O$106</f>
        <v>0</v>
      </c>
      <c r="P25" s="62">
        <f xml:space="preserve"> 'Business retail'!P$106</f>
        <v>0</v>
      </c>
      <c r="Q25" s="62">
        <f xml:space="preserve"> 'Business retail'!Q$106</f>
        <v>0</v>
      </c>
      <c r="R25" s="62">
        <f xml:space="preserve"> 'Business retail'!R$106</f>
        <v>0</v>
      </c>
      <c r="S25" s="62">
        <f xml:space="preserve"> 'Business retail'!S$106</f>
        <v>0</v>
      </c>
      <c r="T25" s="62">
        <f xml:space="preserve"> 'Business retail'!T$106</f>
        <v>0</v>
      </c>
    </row>
    <row r="26" spans="2:20" x14ac:dyDescent="0.25">
      <c r="E26" s="62" t="str">
        <f xml:space="preserve"> 'Business retail'!E$107</f>
        <v xml:space="preserve">Revised allowed average retail cost component (tariff band 3) </v>
      </c>
      <c r="F26" s="62">
        <f xml:space="preserve"> 'Business retail'!F$107</f>
        <v>0</v>
      </c>
      <c r="G26" s="62" t="str">
        <f xml:space="preserve"> 'Business retail'!G$107</f>
        <v>£ (nominal) per customer</v>
      </c>
      <c r="H26" s="62">
        <f xml:space="preserve"> 'Business retail'!H$107</f>
        <v>0</v>
      </c>
      <c r="I26" s="62">
        <f xml:space="preserve"> 'Business retail'!I$107</f>
        <v>0</v>
      </c>
      <c r="J26" s="62">
        <f xml:space="preserve"> 'Business retail'!J$107</f>
        <v>0</v>
      </c>
      <c r="K26" s="62">
        <f xml:space="preserve"> 'Business retail'!K$107</f>
        <v>0</v>
      </c>
      <c r="L26" s="62">
        <f xml:space="preserve"> 'Business retail'!L$107</f>
        <v>0</v>
      </c>
      <c r="M26" s="62">
        <f xml:space="preserve"> 'Business retail'!M$107</f>
        <v>0</v>
      </c>
      <c r="N26" s="62">
        <f xml:space="preserve"> 'Business retail'!N$107</f>
        <v>0</v>
      </c>
      <c r="O26" s="62">
        <f xml:space="preserve"> 'Business retail'!O$107</f>
        <v>0</v>
      </c>
      <c r="P26" s="62">
        <f xml:space="preserve"> 'Business retail'!P$107</f>
        <v>0</v>
      </c>
      <c r="Q26" s="62">
        <f xml:space="preserve"> 'Business retail'!Q$107</f>
        <v>0</v>
      </c>
      <c r="R26" s="62">
        <f xml:space="preserve"> 'Business retail'!R$107</f>
        <v>0</v>
      </c>
      <c r="S26" s="62">
        <f xml:space="preserve"> 'Business retail'!S$107</f>
        <v>0</v>
      </c>
      <c r="T26" s="62">
        <f xml:space="preserve"> 'Business retail'!T$107</f>
        <v>0</v>
      </c>
    </row>
    <row r="27" spans="2:20" x14ac:dyDescent="0.25">
      <c r="B27" s="103" t="s">
        <v>876</v>
      </c>
    </row>
    <row r="28" spans="2:20" x14ac:dyDescent="0.25">
      <c r="B28" s="103" t="s">
        <v>25</v>
      </c>
    </row>
    <row r="29" spans="2:20" x14ac:dyDescent="0.25">
      <c r="C29" s="100" t="s">
        <v>344</v>
      </c>
    </row>
    <row r="30" spans="2:20" x14ac:dyDescent="0.25">
      <c r="E30" s="59" t="str">
        <f xml:space="preserve"> 'Output calcs'!E$30</f>
        <v>Year of deferral to be applied</v>
      </c>
      <c r="F30" s="59">
        <f xml:space="preserve"> 'Output calcs'!F$30</f>
        <v>0</v>
      </c>
      <c r="G30" s="59" t="str">
        <f xml:space="preserve"> 'Output calcs'!G$30</f>
        <v>flag</v>
      </c>
      <c r="H30" s="59">
        <f xml:space="preserve"> 'Output calcs'!H$30</f>
        <v>1</v>
      </c>
      <c r="I30" s="59">
        <f xml:space="preserve"> 'Output calcs'!I$30</f>
        <v>0</v>
      </c>
      <c r="J30" s="59">
        <f xml:space="preserve"> 'Output calcs'!J$30</f>
        <v>0</v>
      </c>
      <c r="K30" s="59">
        <f xml:space="preserve"> 'Output calcs'!K$30</f>
        <v>0</v>
      </c>
      <c r="L30" s="59">
        <f xml:space="preserve"> 'Output calcs'!L$30</f>
        <v>0</v>
      </c>
      <c r="M30" s="59">
        <f xml:space="preserve"> 'Output calcs'!M$30</f>
        <v>0</v>
      </c>
      <c r="N30" s="59">
        <f xml:space="preserve"> 'Output calcs'!N$30</f>
        <v>0</v>
      </c>
      <c r="O30" s="59">
        <f xml:space="preserve"> 'Output calcs'!O$30</f>
        <v>0</v>
      </c>
      <c r="P30" s="59">
        <f xml:space="preserve"> 'Output calcs'!P$30</f>
        <v>1</v>
      </c>
      <c r="Q30" s="59">
        <f xml:space="preserve"> 'Output calcs'!Q$30</f>
        <v>0</v>
      </c>
      <c r="R30" s="59">
        <f xml:space="preserve"> 'Output calcs'!R$30</f>
        <v>0</v>
      </c>
      <c r="S30" s="59">
        <f xml:space="preserve"> 'Output calcs'!S$30</f>
        <v>0</v>
      </c>
      <c r="T30" s="59">
        <f xml:space="preserve"> 'Output calcs'!T$30</f>
        <v>0</v>
      </c>
    </row>
    <row r="31" spans="2:20" x14ac:dyDescent="0.25">
      <c r="E31" s="28" t="str">
        <f xml:space="preserve"> 'Output calcs'!E$55</f>
        <v xml:space="preserve">Deferred payments this year - wholesale (WR) </v>
      </c>
      <c r="F31" s="28">
        <f xml:space="preserve"> 'Output calcs'!F$55</f>
        <v>0</v>
      </c>
      <c r="G31" s="28" t="str">
        <f xml:space="preserve"> 'Output calcs'!G$55</f>
        <v>£m (2022-23 FYA CPIH prices)</v>
      </c>
      <c r="H31" s="28">
        <f xml:space="preserve"> 'Output calcs'!H$55</f>
        <v>0</v>
      </c>
      <c r="I31" s="28">
        <f xml:space="preserve"> 'Output calcs'!I$55</f>
        <v>0</v>
      </c>
      <c r="J31" s="28">
        <f xml:space="preserve"> 'Output calcs'!J$55</f>
        <v>0</v>
      </c>
      <c r="K31" s="28">
        <f xml:space="preserve"> 'Output calcs'!K$55</f>
        <v>0</v>
      </c>
      <c r="L31" s="28">
        <f xml:space="preserve"> 'Output calcs'!L$55</f>
        <v>0</v>
      </c>
      <c r="M31" s="28">
        <f xml:space="preserve"> 'Output calcs'!M$55</f>
        <v>0</v>
      </c>
      <c r="N31" s="28">
        <f xml:space="preserve"> 'Output calcs'!N$55</f>
        <v>0</v>
      </c>
      <c r="O31" s="28">
        <f xml:space="preserve"> 'Output calcs'!O$55</f>
        <v>0</v>
      </c>
      <c r="P31" s="28">
        <f xml:space="preserve"> 'Output calcs'!P$55</f>
        <v>0</v>
      </c>
      <c r="Q31" s="28">
        <f xml:space="preserve"> 'Output calcs'!Q$55</f>
        <v>0</v>
      </c>
      <c r="R31" s="28">
        <f xml:space="preserve"> 'Output calcs'!R$55</f>
        <v>0</v>
      </c>
      <c r="S31" s="28">
        <f xml:space="preserve"> 'Output calcs'!S$55</f>
        <v>0</v>
      </c>
      <c r="T31" s="28">
        <f xml:space="preserve"> 'Output calcs'!T$55</f>
        <v>0</v>
      </c>
    </row>
    <row r="32" spans="2:20" x14ac:dyDescent="0.25">
      <c r="E32" s="28" t="str">
        <f xml:space="preserve"> 'Output calcs'!E$56</f>
        <v xml:space="preserve">Deferred payments this year - wholesale (WN) </v>
      </c>
      <c r="F32" s="28">
        <f xml:space="preserve"> 'Output calcs'!F$56</f>
        <v>0</v>
      </c>
      <c r="G32" s="28" t="str">
        <f xml:space="preserve"> 'Output calcs'!G$56</f>
        <v>£m (2022-23 FYA CPIH prices)</v>
      </c>
      <c r="H32" s="28">
        <f xml:space="preserve"> 'Output calcs'!H$56</f>
        <v>0</v>
      </c>
      <c r="I32" s="28">
        <f xml:space="preserve"> 'Output calcs'!I$56</f>
        <v>0</v>
      </c>
      <c r="J32" s="28">
        <f xml:space="preserve"> 'Output calcs'!J$56</f>
        <v>0</v>
      </c>
      <c r="K32" s="28">
        <f xml:space="preserve"> 'Output calcs'!K$56</f>
        <v>0</v>
      </c>
      <c r="L32" s="28">
        <f xml:space="preserve"> 'Output calcs'!L$56</f>
        <v>0</v>
      </c>
      <c r="M32" s="28">
        <f xml:space="preserve"> 'Output calcs'!M$56</f>
        <v>0</v>
      </c>
      <c r="N32" s="28">
        <f xml:space="preserve"> 'Output calcs'!N$56</f>
        <v>0</v>
      </c>
      <c r="O32" s="28">
        <f xml:space="preserve"> 'Output calcs'!O$56</f>
        <v>0</v>
      </c>
      <c r="P32" s="28">
        <f xml:space="preserve"> 'Output calcs'!P$56</f>
        <v>0</v>
      </c>
      <c r="Q32" s="28">
        <f xml:space="preserve"> 'Output calcs'!Q$56</f>
        <v>0</v>
      </c>
      <c r="R32" s="28">
        <f xml:space="preserve"> 'Output calcs'!R$56</f>
        <v>0</v>
      </c>
      <c r="S32" s="28">
        <f xml:space="preserve"> 'Output calcs'!S$56</f>
        <v>0</v>
      </c>
      <c r="T32" s="28">
        <f xml:space="preserve"> 'Output calcs'!T$56</f>
        <v>0</v>
      </c>
    </row>
    <row r="33" spans="2:20" x14ac:dyDescent="0.25">
      <c r="E33" s="28" t="str">
        <f xml:space="preserve"> 'Output calcs'!E$57</f>
        <v xml:space="preserve">Deferred payments this year - wholesale (WWN) </v>
      </c>
      <c r="F33" s="28">
        <f xml:space="preserve"> 'Output calcs'!F$57</f>
        <v>0</v>
      </c>
      <c r="G33" s="28" t="str">
        <f xml:space="preserve"> 'Output calcs'!G$57</f>
        <v>£m (2022-23 FYA CPIH prices)</v>
      </c>
      <c r="H33" s="28">
        <f xml:space="preserve"> 'Output calcs'!H$57</f>
        <v>0</v>
      </c>
      <c r="I33" s="28">
        <f xml:space="preserve"> 'Output calcs'!I$57</f>
        <v>0</v>
      </c>
      <c r="J33" s="28">
        <f xml:space="preserve"> 'Output calcs'!J$57</f>
        <v>0</v>
      </c>
      <c r="K33" s="28">
        <f xml:space="preserve"> 'Output calcs'!K$57</f>
        <v>0</v>
      </c>
      <c r="L33" s="28">
        <f xml:space="preserve"> 'Output calcs'!L$57</f>
        <v>0</v>
      </c>
      <c r="M33" s="28">
        <f xml:space="preserve"> 'Output calcs'!M$57</f>
        <v>0</v>
      </c>
      <c r="N33" s="28">
        <f xml:space="preserve"> 'Output calcs'!N$57</f>
        <v>0</v>
      </c>
      <c r="O33" s="28">
        <f xml:space="preserve"> 'Output calcs'!O$57</f>
        <v>0</v>
      </c>
      <c r="P33" s="28">
        <f xml:space="preserve"> 'Output calcs'!P$57</f>
        <v>0</v>
      </c>
      <c r="Q33" s="28">
        <f xml:space="preserve"> 'Output calcs'!Q$57</f>
        <v>0</v>
      </c>
      <c r="R33" s="28">
        <f xml:space="preserve"> 'Output calcs'!R$57</f>
        <v>0</v>
      </c>
      <c r="S33" s="28">
        <f xml:space="preserve"> 'Output calcs'!S$57</f>
        <v>0</v>
      </c>
      <c r="T33" s="28">
        <f xml:space="preserve"> 'Output calcs'!T$57</f>
        <v>0</v>
      </c>
    </row>
    <row r="34" spans="2:20" x14ac:dyDescent="0.25">
      <c r="E34" s="28" t="str">
        <f xml:space="preserve"> 'Output calcs'!E$58</f>
        <v xml:space="preserve">Deferred payments this year - wholesale (ADDN1) </v>
      </c>
      <c r="F34" s="28">
        <f xml:space="preserve"> 'Output calcs'!F$58</f>
        <v>0</v>
      </c>
      <c r="G34" s="28" t="str">
        <f xml:space="preserve"> 'Output calcs'!G$58</f>
        <v>£m (2022-23 FYA CPIH prices)</v>
      </c>
      <c r="H34" s="28">
        <f xml:space="preserve"> 'Output calcs'!H$58</f>
        <v>0</v>
      </c>
      <c r="I34" s="28">
        <f xml:space="preserve"> 'Output calcs'!I$58</f>
        <v>0</v>
      </c>
      <c r="J34" s="28">
        <f xml:space="preserve"> 'Output calcs'!J$58</f>
        <v>0</v>
      </c>
      <c r="K34" s="28">
        <f xml:space="preserve"> 'Output calcs'!K$58</f>
        <v>0</v>
      </c>
      <c r="L34" s="28">
        <f xml:space="preserve"> 'Output calcs'!L$58</f>
        <v>0</v>
      </c>
      <c r="M34" s="28">
        <f xml:space="preserve"> 'Output calcs'!M$58</f>
        <v>0</v>
      </c>
      <c r="N34" s="28">
        <f xml:space="preserve"> 'Output calcs'!N$58</f>
        <v>0</v>
      </c>
      <c r="O34" s="28">
        <f xml:space="preserve"> 'Output calcs'!O$58</f>
        <v>0</v>
      </c>
      <c r="P34" s="28">
        <f xml:space="preserve"> 'Output calcs'!P$58</f>
        <v>0</v>
      </c>
      <c r="Q34" s="28">
        <f xml:space="preserve"> 'Output calcs'!Q$58</f>
        <v>0</v>
      </c>
      <c r="R34" s="28">
        <f xml:space="preserve"> 'Output calcs'!R$58</f>
        <v>0</v>
      </c>
      <c r="S34" s="28">
        <f xml:space="preserve"> 'Output calcs'!S$58</f>
        <v>0</v>
      </c>
      <c r="T34" s="28">
        <f xml:space="preserve"> 'Output calcs'!T$58</f>
        <v>0</v>
      </c>
    </row>
    <row r="35" spans="2:20" x14ac:dyDescent="0.25">
      <c r="E35" s="28" t="str">
        <f xml:space="preserve"> 'Output calcs'!E$59</f>
        <v xml:space="preserve">Deferred payments this year - wholesale (ADDN2) </v>
      </c>
      <c r="F35" s="28">
        <f xml:space="preserve"> 'Output calcs'!F$59</f>
        <v>0</v>
      </c>
      <c r="G35" s="28" t="str">
        <f xml:space="preserve"> 'Output calcs'!G$59</f>
        <v>£m (2022-23 FYA CPIH prices)</v>
      </c>
      <c r="H35" s="28">
        <f xml:space="preserve"> 'Output calcs'!H$59</f>
        <v>0</v>
      </c>
      <c r="I35" s="28">
        <f xml:space="preserve"> 'Output calcs'!I$59</f>
        <v>0</v>
      </c>
      <c r="J35" s="28">
        <f xml:space="preserve"> 'Output calcs'!J$59</f>
        <v>0</v>
      </c>
      <c r="K35" s="28">
        <f xml:space="preserve"> 'Output calcs'!K$59</f>
        <v>0</v>
      </c>
      <c r="L35" s="28">
        <f xml:space="preserve"> 'Output calcs'!L$59</f>
        <v>0</v>
      </c>
      <c r="M35" s="28">
        <f xml:space="preserve"> 'Output calcs'!M$59</f>
        <v>0</v>
      </c>
      <c r="N35" s="28">
        <f xml:space="preserve"> 'Output calcs'!N$59</f>
        <v>0</v>
      </c>
      <c r="O35" s="28">
        <f xml:space="preserve"> 'Output calcs'!O$59</f>
        <v>0</v>
      </c>
      <c r="P35" s="28">
        <f xml:space="preserve"> 'Output calcs'!P$59</f>
        <v>0</v>
      </c>
      <c r="Q35" s="28">
        <f xml:space="preserve"> 'Output calcs'!Q$59</f>
        <v>0</v>
      </c>
      <c r="R35" s="28">
        <f xml:space="preserve"> 'Output calcs'!R$59</f>
        <v>0</v>
      </c>
      <c r="S35" s="28">
        <f xml:space="preserve"> 'Output calcs'!S$59</f>
        <v>0</v>
      </c>
      <c r="T35" s="28">
        <f xml:space="preserve"> 'Output calcs'!T$59</f>
        <v>0</v>
      </c>
    </row>
    <row r="36" spans="2:20" x14ac:dyDescent="0.25">
      <c r="E36" s="28" t="str">
        <f xml:space="preserve"> 'Output calcs'!E$86</f>
        <v>Deferred payments this year - bioresources (sludge)</v>
      </c>
      <c r="F36" s="28">
        <f xml:space="preserve"> 'Output calcs'!F$86</f>
        <v>0</v>
      </c>
      <c r="G36" s="28" t="str">
        <f xml:space="preserve"> 'Output calcs'!G$86</f>
        <v>£m (2022-23 FYA CPIH prices)</v>
      </c>
      <c r="H36" s="28">
        <f xml:space="preserve"> 'Output calcs'!H$86</f>
        <v>0</v>
      </c>
      <c r="I36" s="28">
        <f xml:space="preserve"> 'Output calcs'!I$86</f>
        <v>0</v>
      </c>
      <c r="J36" s="28">
        <f xml:space="preserve"> 'Output calcs'!J$86</f>
        <v>0</v>
      </c>
      <c r="K36" s="28">
        <f xml:space="preserve"> 'Output calcs'!K$86</f>
        <v>0</v>
      </c>
      <c r="L36" s="28">
        <f xml:space="preserve"> 'Output calcs'!L$86</f>
        <v>0</v>
      </c>
      <c r="M36" s="28">
        <f xml:space="preserve"> 'Output calcs'!M$86</f>
        <v>0</v>
      </c>
      <c r="N36" s="28">
        <f xml:space="preserve"> 'Output calcs'!N$86</f>
        <v>0</v>
      </c>
      <c r="O36" s="28">
        <f xml:space="preserve"> 'Output calcs'!O$86</f>
        <v>0</v>
      </c>
      <c r="P36" s="28">
        <f xml:space="preserve"> 'Output calcs'!P$86</f>
        <v>0</v>
      </c>
      <c r="Q36" s="28">
        <f xml:space="preserve"> 'Output calcs'!Q$86</f>
        <v>0</v>
      </c>
      <c r="R36" s="28">
        <f xml:space="preserve"> 'Output calcs'!R$86</f>
        <v>0</v>
      </c>
      <c r="S36" s="28">
        <f xml:space="preserve"> 'Output calcs'!S$86</f>
        <v>0</v>
      </c>
      <c r="T36" s="28">
        <f xml:space="preserve"> 'Output calcs'!T$86</f>
        <v>0</v>
      </c>
    </row>
    <row r="37" spans="2:20" x14ac:dyDescent="0.25">
      <c r="E37" s="28" t="str">
        <f xml:space="preserve"> 'Output calcs'!E$92</f>
        <v>Deferred payments this year - residential retail</v>
      </c>
      <c r="F37" s="28">
        <f xml:space="preserve"> 'Output calcs'!F$92</f>
        <v>0</v>
      </c>
      <c r="G37" s="28" t="str">
        <f xml:space="preserve"> 'Output calcs'!G$92</f>
        <v>£m (2022-23 FYA CPIH prices)</v>
      </c>
      <c r="H37" s="28">
        <f xml:space="preserve"> 'Output calcs'!H$92</f>
        <v>0</v>
      </c>
      <c r="I37" s="28">
        <f xml:space="preserve"> 'Output calcs'!I$92</f>
        <v>0</v>
      </c>
      <c r="J37" s="28">
        <f xml:space="preserve"> 'Output calcs'!J$92</f>
        <v>0</v>
      </c>
      <c r="K37" s="28">
        <f xml:space="preserve"> 'Output calcs'!K$92</f>
        <v>0</v>
      </c>
      <c r="L37" s="28">
        <f xml:space="preserve"> 'Output calcs'!L$92</f>
        <v>0</v>
      </c>
      <c r="M37" s="28">
        <f xml:space="preserve"> 'Output calcs'!M$92</f>
        <v>0</v>
      </c>
      <c r="N37" s="28">
        <f xml:space="preserve"> 'Output calcs'!N$92</f>
        <v>0</v>
      </c>
      <c r="O37" s="28">
        <f xml:space="preserve"> 'Output calcs'!O$92</f>
        <v>0</v>
      </c>
      <c r="P37" s="28">
        <f xml:space="preserve"> 'Output calcs'!P$92</f>
        <v>0</v>
      </c>
      <c r="Q37" s="28">
        <f xml:space="preserve"> 'Output calcs'!Q$92</f>
        <v>0</v>
      </c>
      <c r="R37" s="28">
        <f xml:space="preserve"> 'Output calcs'!R$92</f>
        <v>0</v>
      </c>
      <c r="S37" s="28">
        <f xml:space="preserve"> 'Output calcs'!S$92</f>
        <v>0</v>
      </c>
      <c r="T37" s="28">
        <f xml:space="preserve"> 'Output calcs'!T$92</f>
        <v>0</v>
      </c>
    </row>
    <row r="38" spans="2:20" x14ac:dyDescent="0.25">
      <c r="E38" s="28" t="str">
        <f xml:space="preserve"> 'Output calcs'!E$98</f>
        <v>Deferred payments this year - business retail</v>
      </c>
      <c r="F38" s="28">
        <f xml:space="preserve"> 'Output calcs'!F$98</f>
        <v>0</v>
      </c>
      <c r="G38" s="28" t="str">
        <f xml:space="preserve"> 'Output calcs'!G$98</f>
        <v>£m (2022-23 FYA CPIH prices)</v>
      </c>
      <c r="H38" s="28">
        <f xml:space="preserve"> 'Output calcs'!H$98</f>
        <v>0</v>
      </c>
      <c r="I38" s="28">
        <f xml:space="preserve"> 'Output calcs'!I$98</f>
        <v>0</v>
      </c>
      <c r="J38" s="28">
        <f xml:space="preserve"> 'Output calcs'!J$98</f>
        <v>0</v>
      </c>
      <c r="K38" s="28">
        <f xml:space="preserve"> 'Output calcs'!K$98</f>
        <v>0</v>
      </c>
      <c r="L38" s="28">
        <f xml:space="preserve"> 'Output calcs'!L$98</f>
        <v>0</v>
      </c>
      <c r="M38" s="28">
        <f xml:space="preserve"> 'Output calcs'!M$98</f>
        <v>0</v>
      </c>
      <c r="N38" s="28">
        <f xml:space="preserve"> 'Output calcs'!N$98</f>
        <v>0</v>
      </c>
      <c r="O38" s="28">
        <f xml:space="preserve"> 'Output calcs'!O$98</f>
        <v>0</v>
      </c>
      <c r="P38" s="28">
        <f xml:space="preserve"> 'Output calcs'!P$98</f>
        <v>0</v>
      </c>
      <c r="Q38" s="28">
        <f xml:space="preserve"> 'Output calcs'!Q$98</f>
        <v>0</v>
      </c>
      <c r="R38" s="28">
        <f xml:space="preserve"> 'Output calcs'!R$98</f>
        <v>0</v>
      </c>
      <c r="S38" s="28">
        <f xml:space="preserve"> 'Output calcs'!S$98</f>
        <v>0</v>
      </c>
      <c r="T38" s="28">
        <f xml:space="preserve"> 'Output calcs'!T$98</f>
        <v>0</v>
      </c>
    </row>
    <row r="39" spans="2:20" x14ac:dyDescent="0.25">
      <c r="E39" s="28" t="str">
        <f xml:space="preserve"> 'Output calcs'!E$110</f>
        <v>Deferred payments for next reconciliation year - total</v>
      </c>
      <c r="F39" s="28">
        <f xml:space="preserve"> 'Output calcs'!F$110</f>
        <v>0</v>
      </c>
      <c r="G39" s="28" t="str">
        <f xml:space="preserve"> 'Output calcs'!G$110</f>
        <v>£m (2022-23 FYA CPIH prices)</v>
      </c>
      <c r="H39" s="28">
        <f xml:space="preserve"> 'Output calcs'!H$110</f>
        <v>0</v>
      </c>
      <c r="I39" s="28">
        <f xml:space="preserve"> 'Output calcs'!I$110</f>
        <v>0</v>
      </c>
      <c r="J39" s="28">
        <f xml:space="preserve"> 'Output calcs'!J$110</f>
        <v>0</v>
      </c>
      <c r="K39" s="28">
        <f xml:space="preserve"> 'Output calcs'!K$110</f>
        <v>0</v>
      </c>
      <c r="L39" s="28">
        <f xml:space="preserve"> 'Output calcs'!L$110</f>
        <v>0</v>
      </c>
      <c r="M39" s="28">
        <f xml:space="preserve"> 'Output calcs'!M$110</f>
        <v>0</v>
      </c>
      <c r="N39" s="28">
        <f xml:space="preserve"> 'Output calcs'!N$110</f>
        <v>0</v>
      </c>
      <c r="O39" s="28">
        <f xml:space="preserve"> 'Output calcs'!O$110</f>
        <v>0</v>
      </c>
      <c r="P39" s="28">
        <f xml:space="preserve"> 'Output calcs'!P$110</f>
        <v>0</v>
      </c>
      <c r="Q39" s="28">
        <f xml:space="preserve"> 'Output calcs'!Q$110</f>
        <v>0</v>
      </c>
      <c r="R39" s="28">
        <f xml:space="preserve"> 'Output calcs'!R$110</f>
        <v>0</v>
      </c>
      <c r="S39" s="28">
        <f xml:space="preserve"> 'Output calcs'!S$110</f>
        <v>0</v>
      </c>
      <c r="T39" s="28">
        <f xml:space="preserve"> 'Output calcs'!T$110</f>
        <v>0</v>
      </c>
    </row>
    <row r="40" spans="2:20" x14ac:dyDescent="0.25">
      <c r="C40" s="100" t="s">
        <v>344</v>
      </c>
    </row>
    <row r="41" spans="2:20" x14ac:dyDescent="0.25">
      <c r="B41" s="103" t="s">
        <v>786</v>
      </c>
    </row>
    <row r="42" spans="2:20" x14ac:dyDescent="0.25">
      <c r="C42" s="100" t="s">
        <v>344</v>
      </c>
    </row>
    <row r="43" spans="2:20" x14ac:dyDescent="0.25">
      <c r="E43" s="28" t="str">
        <f xml:space="preserve"> 'K-based controls'!E$39</f>
        <v xml:space="preserve">Cost change process revenue adjustments - wholesale - future periods (WR) </v>
      </c>
      <c r="F43" s="28">
        <f xml:space="preserve"> 'K-based controls'!F$39</f>
        <v>0</v>
      </c>
      <c r="G43" s="28" t="str">
        <f xml:space="preserve"> 'K-based controls'!G$39</f>
        <v>£m (2022-23 FYA CPIH prices)</v>
      </c>
      <c r="H43" s="28">
        <f xml:space="preserve"> 'K-based controls'!H$39</f>
        <v>0</v>
      </c>
      <c r="I43" s="28">
        <f xml:space="preserve"> 'K-based controls'!I$39</f>
        <v>0</v>
      </c>
      <c r="J43" s="28">
        <f xml:space="preserve"> 'K-based controls'!J$39</f>
        <v>0</v>
      </c>
      <c r="K43" s="28">
        <f xml:space="preserve"> 'K-based controls'!K$39</f>
        <v>0</v>
      </c>
      <c r="L43" s="28">
        <f xml:space="preserve"> 'K-based controls'!L$39</f>
        <v>0</v>
      </c>
      <c r="M43" s="28">
        <f xml:space="preserve"> 'K-based controls'!M$39</f>
        <v>0</v>
      </c>
      <c r="N43" s="28">
        <f xml:space="preserve"> 'K-based controls'!N$39</f>
        <v>0</v>
      </c>
      <c r="O43" s="28">
        <f xml:space="preserve"> 'K-based controls'!O$39</f>
        <v>0</v>
      </c>
      <c r="P43" s="28">
        <f xml:space="preserve"> 'K-based controls'!P$39</f>
        <v>0</v>
      </c>
      <c r="Q43" s="28">
        <f xml:space="preserve"> 'K-based controls'!Q$39</f>
        <v>0</v>
      </c>
      <c r="R43" s="28">
        <f xml:space="preserve"> 'K-based controls'!R$39</f>
        <v>0</v>
      </c>
      <c r="S43" s="28">
        <f xml:space="preserve"> 'K-based controls'!S$39</f>
        <v>0</v>
      </c>
      <c r="T43" s="28">
        <f xml:space="preserve"> 'K-based controls'!T$39</f>
        <v>0</v>
      </c>
    </row>
    <row r="44" spans="2:20" x14ac:dyDescent="0.25">
      <c r="E44" s="28" t="str">
        <f xml:space="preserve"> 'K-based controls'!E$40</f>
        <v xml:space="preserve">Cost change process revenue adjustments - wholesale - future periods (WN) </v>
      </c>
      <c r="F44" s="28">
        <f xml:space="preserve"> 'K-based controls'!F$40</f>
        <v>0</v>
      </c>
      <c r="G44" s="28" t="str">
        <f xml:space="preserve"> 'K-based controls'!G$40</f>
        <v>£m (2022-23 FYA CPIH prices)</v>
      </c>
      <c r="H44" s="28">
        <f xml:space="preserve"> 'K-based controls'!H$40</f>
        <v>0</v>
      </c>
      <c r="I44" s="28">
        <f xml:space="preserve"> 'K-based controls'!I$40</f>
        <v>0</v>
      </c>
      <c r="J44" s="28">
        <f xml:space="preserve"> 'K-based controls'!J$40</f>
        <v>0</v>
      </c>
      <c r="K44" s="28">
        <f xml:space="preserve"> 'K-based controls'!K$40</f>
        <v>0</v>
      </c>
      <c r="L44" s="28">
        <f xml:space="preserve"> 'K-based controls'!L$40</f>
        <v>0</v>
      </c>
      <c r="M44" s="28">
        <f xml:space="preserve"> 'K-based controls'!M$40</f>
        <v>0</v>
      </c>
      <c r="N44" s="28">
        <f xml:space="preserve"> 'K-based controls'!N$40</f>
        <v>0</v>
      </c>
      <c r="O44" s="28">
        <f xml:space="preserve"> 'K-based controls'!O$40</f>
        <v>0</v>
      </c>
      <c r="P44" s="28">
        <f xml:space="preserve"> 'K-based controls'!P$40</f>
        <v>0</v>
      </c>
      <c r="Q44" s="28">
        <f xml:space="preserve"> 'K-based controls'!Q$40</f>
        <v>0</v>
      </c>
      <c r="R44" s="28">
        <f xml:space="preserve"> 'K-based controls'!R$40</f>
        <v>0</v>
      </c>
      <c r="S44" s="28">
        <f xml:space="preserve"> 'K-based controls'!S$40</f>
        <v>0</v>
      </c>
      <c r="T44" s="28">
        <f xml:space="preserve"> 'K-based controls'!T$40</f>
        <v>0</v>
      </c>
    </row>
    <row r="45" spans="2:20" x14ac:dyDescent="0.25">
      <c r="E45" s="28" t="str">
        <f xml:space="preserve"> 'K-based controls'!E$41</f>
        <v xml:space="preserve">Cost change process revenue adjustments - wholesale - future periods (WWN) </v>
      </c>
      <c r="F45" s="28">
        <f xml:space="preserve"> 'K-based controls'!F$41</f>
        <v>0</v>
      </c>
      <c r="G45" s="28" t="str">
        <f xml:space="preserve"> 'K-based controls'!G$41</f>
        <v>£m (2022-23 FYA CPIH prices)</v>
      </c>
      <c r="H45" s="28">
        <f xml:space="preserve"> 'K-based controls'!H$41</f>
        <v>0</v>
      </c>
      <c r="I45" s="28">
        <f xml:space="preserve"> 'K-based controls'!I$41</f>
        <v>0</v>
      </c>
      <c r="J45" s="28">
        <f xml:space="preserve"> 'K-based controls'!J$41</f>
        <v>0</v>
      </c>
      <c r="K45" s="28">
        <f xml:space="preserve"> 'K-based controls'!K$41</f>
        <v>0</v>
      </c>
      <c r="L45" s="28">
        <f xml:space="preserve"> 'K-based controls'!L$41</f>
        <v>0</v>
      </c>
      <c r="M45" s="28">
        <f xml:space="preserve"> 'K-based controls'!M$41</f>
        <v>0</v>
      </c>
      <c r="N45" s="28">
        <f xml:space="preserve"> 'K-based controls'!N$41</f>
        <v>0</v>
      </c>
      <c r="O45" s="28">
        <f xml:space="preserve"> 'K-based controls'!O$41</f>
        <v>0</v>
      </c>
      <c r="P45" s="28">
        <f xml:space="preserve"> 'K-based controls'!P$41</f>
        <v>0</v>
      </c>
      <c r="Q45" s="28">
        <f xml:space="preserve"> 'K-based controls'!Q$41</f>
        <v>0</v>
      </c>
      <c r="R45" s="28">
        <f xml:space="preserve"> 'K-based controls'!R$41</f>
        <v>0</v>
      </c>
      <c r="S45" s="28">
        <f xml:space="preserve"> 'K-based controls'!S$41</f>
        <v>0</v>
      </c>
      <c r="T45" s="28">
        <f xml:space="preserve"> 'K-based controls'!T$41</f>
        <v>0</v>
      </c>
    </row>
    <row r="46" spans="2:20" x14ac:dyDescent="0.25">
      <c r="E46" s="28" t="str">
        <f xml:space="preserve"> 'K-based controls'!E$42</f>
        <v xml:space="preserve">Cost change process revenue adjustments - wholesale - future periods (ADDN1) </v>
      </c>
      <c r="F46" s="28">
        <f xml:space="preserve"> 'K-based controls'!F$42</f>
        <v>0</v>
      </c>
      <c r="G46" s="28" t="str">
        <f xml:space="preserve"> 'K-based controls'!G$42</f>
        <v>£m (2022-23 FYA CPIH prices)</v>
      </c>
      <c r="H46" s="28">
        <f xml:space="preserve"> 'K-based controls'!H$42</f>
        <v>0</v>
      </c>
      <c r="I46" s="28">
        <f xml:space="preserve"> 'K-based controls'!I$42</f>
        <v>0</v>
      </c>
      <c r="J46" s="28">
        <f xml:space="preserve"> 'K-based controls'!J$42</f>
        <v>0</v>
      </c>
      <c r="K46" s="28">
        <f xml:space="preserve"> 'K-based controls'!K$42</f>
        <v>0</v>
      </c>
      <c r="L46" s="28">
        <f xml:space="preserve"> 'K-based controls'!L$42</f>
        <v>0</v>
      </c>
      <c r="M46" s="28">
        <f xml:space="preserve"> 'K-based controls'!M$42</f>
        <v>0</v>
      </c>
      <c r="N46" s="28">
        <f xml:space="preserve"> 'K-based controls'!N$42</f>
        <v>0</v>
      </c>
      <c r="O46" s="28">
        <f xml:space="preserve"> 'K-based controls'!O$42</f>
        <v>0</v>
      </c>
      <c r="P46" s="28">
        <f xml:space="preserve"> 'K-based controls'!P$42</f>
        <v>0</v>
      </c>
      <c r="Q46" s="28">
        <f xml:space="preserve"> 'K-based controls'!Q$42</f>
        <v>0</v>
      </c>
      <c r="R46" s="28">
        <f xml:space="preserve"> 'K-based controls'!R$42</f>
        <v>0</v>
      </c>
      <c r="S46" s="28">
        <f xml:space="preserve"> 'K-based controls'!S$42</f>
        <v>0</v>
      </c>
      <c r="T46" s="28">
        <f xml:space="preserve"> 'K-based controls'!T$42</f>
        <v>0</v>
      </c>
    </row>
    <row r="47" spans="2:20" x14ac:dyDescent="0.25">
      <c r="E47" s="28" t="str">
        <f xml:space="preserve"> 'K-based controls'!E$43</f>
        <v xml:space="preserve">Cost change process revenue adjustments - wholesale - future periods (ADDN2) </v>
      </c>
      <c r="F47" s="28">
        <f xml:space="preserve"> 'K-based controls'!F$43</f>
        <v>0</v>
      </c>
      <c r="G47" s="28" t="str">
        <f xml:space="preserve"> 'K-based controls'!G$43</f>
        <v>£m (2022-23 FYA CPIH prices)</v>
      </c>
      <c r="H47" s="28">
        <f xml:space="preserve"> 'K-based controls'!H$43</f>
        <v>0</v>
      </c>
      <c r="I47" s="28">
        <f xml:space="preserve"> 'K-based controls'!I$43</f>
        <v>0</v>
      </c>
      <c r="J47" s="28">
        <f xml:space="preserve"> 'K-based controls'!J$43</f>
        <v>0</v>
      </c>
      <c r="K47" s="28">
        <f xml:space="preserve"> 'K-based controls'!K$43</f>
        <v>0</v>
      </c>
      <c r="L47" s="28">
        <f xml:space="preserve"> 'K-based controls'!L$43</f>
        <v>0</v>
      </c>
      <c r="M47" s="28">
        <f xml:space="preserve"> 'K-based controls'!M$43</f>
        <v>0</v>
      </c>
      <c r="N47" s="28">
        <f xml:space="preserve"> 'K-based controls'!N$43</f>
        <v>0</v>
      </c>
      <c r="O47" s="28">
        <f xml:space="preserve"> 'K-based controls'!O$43</f>
        <v>0</v>
      </c>
      <c r="P47" s="28">
        <f xml:space="preserve"> 'K-based controls'!P$43</f>
        <v>0</v>
      </c>
      <c r="Q47" s="28">
        <f xml:space="preserve"> 'K-based controls'!Q$43</f>
        <v>0</v>
      </c>
      <c r="R47" s="28">
        <f xml:space="preserve"> 'K-based controls'!R$43</f>
        <v>0</v>
      </c>
      <c r="S47" s="28">
        <f xml:space="preserve"> 'K-based controls'!S$43</f>
        <v>0</v>
      </c>
      <c r="T47" s="28">
        <f xml:space="preserve"> 'K-based controls'!T$43</f>
        <v>0</v>
      </c>
    </row>
  </sheetData>
  <conditionalFormatting sqref="F2">
    <cfRule type="cellIs" dxfId="6" priority="1" stopIfTrue="1" operator="notEqual">
      <formula>0</formula>
    </cfRule>
    <cfRule type="cellIs" dxfId="5" priority="2" stopIfTrue="1" operator="equal">
      <formula>""</formula>
    </cfRule>
  </conditionalFormatting>
  <conditionalFormatting sqref="J3:ZZ3">
    <cfRule type="cellIs" dxfId="4" priority="5" operator="equal">
      <formula>"PPA ext."</formula>
    </cfRule>
    <cfRule type="cellIs" dxfId="3" priority="6" operator="equal">
      <formula>"Delay"</formula>
    </cfRule>
    <cfRule type="cellIs" dxfId="2" priority="7" operator="equal">
      <formula>"Fin Close"</formula>
    </cfRule>
    <cfRule type="cellIs" dxfId="1" priority="8" stopIfTrue="1" operator="equal">
      <formula>"Construction"</formula>
    </cfRule>
    <cfRule type="cellIs" dxfId="0" priority="9" stopIfTrue="1" operator="equal">
      <formula>"Operations"</formula>
    </cfRule>
  </conditionalFormatting>
  <pageMargins left="0.70866141732283472" right="0.70866141732283472" top="0.74803149606299213" bottom="0.74803149606299213" header="0.31496062992125984" footer="0.31496062992125984"/>
  <pageSetup paperSize="8" scale="10" orientation="landscape"/>
  <headerFooter>
    <oddHeader>&amp;L&amp;F&amp;CSheet: &amp;A&amp;ROFFICIAL</oddHeader>
    <oddFooter>&amp;LPrinted on &amp;D at &amp;T&amp;CPage &amp;P of &amp;N&amp;ROfwat</oddFooter>
  </headerFooter>
  <customProperties>
    <customPr name="MMGroup" r:id="rId1"/>
    <customPr name="MMSheetType" r:id="rId2"/>
  </customPropertie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L346"/>
  <sheetViews>
    <sheetView showGridLines="0" workbookViewId="0"/>
  </sheetViews>
  <sheetFormatPr defaultColWidth="0" defaultRowHeight="9.75" x14ac:dyDescent="0.25"/>
  <cols>
    <col min="1" max="1" width="88.36328125" bestFit="1" customWidth="1"/>
    <col min="2" max="2" width="16.81640625" bestFit="1" customWidth="1"/>
    <col min="3" max="3" width="100.453125" bestFit="1" customWidth="1"/>
    <col min="4" max="4" width="8" bestFit="1" customWidth="1"/>
    <col min="5" max="5" width="27" bestFit="1" customWidth="1"/>
    <col min="6" max="12" width="9.36328125" customWidth="1"/>
    <col min="13" max="13" width="9" hidden="1" customWidth="1"/>
    <col min="14" max="16384" width="9" hidden="1"/>
  </cols>
  <sheetData>
    <row r="1" spans="1:5" x14ac:dyDescent="0.25">
      <c r="A1" t="s">
        <v>119</v>
      </c>
      <c r="B1" t="s">
        <v>469</v>
      </c>
      <c r="C1" t="s">
        <v>1044</v>
      </c>
      <c r="D1" t="s">
        <v>354</v>
      </c>
      <c r="E1" t="s">
        <v>402</v>
      </c>
    </row>
    <row r="2" spans="1:5" x14ac:dyDescent="0.25">
      <c r="A2" t="s">
        <v>248</v>
      </c>
      <c r="C2" t="s">
        <v>401</v>
      </c>
      <c r="D2">
        <f xml:space="preserve"> Inputs!F11</f>
        <v>12</v>
      </c>
      <c r="E2" t="s">
        <v>95</v>
      </c>
    </row>
    <row r="3" spans="1:5" x14ac:dyDescent="0.25">
      <c r="A3" t="s">
        <v>855</v>
      </c>
      <c r="C3" t="s">
        <v>120</v>
      </c>
      <c r="D3">
        <f xml:space="preserve"> Inputs!F12</f>
        <v>100</v>
      </c>
      <c r="E3" t="s">
        <v>97</v>
      </c>
    </row>
    <row r="4" spans="1:5" x14ac:dyDescent="0.25">
      <c r="A4" t="s">
        <v>700</v>
      </c>
      <c r="C4" t="s">
        <v>1093</v>
      </c>
      <c r="D4">
        <f xml:space="preserve"> Inputs!F13</f>
        <v>1000000</v>
      </c>
      <c r="E4" t="s">
        <v>700</v>
      </c>
    </row>
    <row r="5" spans="1:5" x14ac:dyDescent="0.25">
      <c r="A5" t="s">
        <v>404</v>
      </c>
      <c r="C5" t="s">
        <v>174</v>
      </c>
      <c r="D5">
        <f xml:space="preserve"> Inputs!F14</f>
        <v>1000</v>
      </c>
      <c r="E5" t="s">
        <v>620</v>
      </c>
    </row>
    <row r="6" spans="1:5" x14ac:dyDescent="0.25">
      <c r="A6" t="s">
        <v>13</v>
      </c>
      <c r="C6" t="s">
        <v>470</v>
      </c>
      <c r="D6">
        <f xml:space="preserve"> Inputs!F18</f>
        <v>3</v>
      </c>
      <c r="E6" t="s">
        <v>701</v>
      </c>
    </row>
    <row r="7" spans="1:5" x14ac:dyDescent="0.25">
      <c r="A7" t="s">
        <v>1095</v>
      </c>
      <c r="C7" t="s">
        <v>1092</v>
      </c>
      <c r="D7">
        <f xml:space="preserve"> Inputs!F19</f>
        <v>43922</v>
      </c>
      <c r="E7" t="s">
        <v>702</v>
      </c>
    </row>
    <row r="8" spans="1:5" x14ac:dyDescent="0.25">
      <c r="A8" t="s">
        <v>1096</v>
      </c>
      <c r="C8" t="s">
        <v>770</v>
      </c>
      <c r="D8">
        <f xml:space="preserve"> Inputs!F20</f>
        <v>2021</v>
      </c>
      <c r="E8" t="s">
        <v>14</v>
      </c>
    </row>
    <row r="9" spans="1:5" x14ac:dyDescent="0.25">
      <c r="A9" t="s">
        <v>1097</v>
      </c>
      <c r="C9" t="s">
        <v>971</v>
      </c>
      <c r="D9">
        <f xml:space="preserve"> Inputs!F21</f>
        <v>45747</v>
      </c>
      <c r="E9" t="s">
        <v>702</v>
      </c>
    </row>
    <row r="10" spans="1:5" x14ac:dyDescent="0.25">
      <c r="A10" t="s">
        <v>944</v>
      </c>
      <c r="C10" t="s">
        <v>546</v>
      </c>
      <c r="D10">
        <f xml:space="preserve"> Inputs!F22</f>
        <v>47573</v>
      </c>
      <c r="E10" t="s">
        <v>702</v>
      </c>
    </row>
    <row r="11" spans="1:5" x14ac:dyDescent="0.25">
      <c r="A11" t="s">
        <v>548</v>
      </c>
      <c r="C11" t="s">
        <v>1045</v>
      </c>
      <c r="D11">
        <f xml:space="preserve"> Inputs!F23</f>
        <v>2</v>
      </c>
      <c r="E11" t="s">
        <v>15</v>
      </c>
    </row>
    <row r="12" spans="1:5" x14ac:dyDescent="0.25">
      <c r="A12" t="s">
        <v>945</v>
      </c>
      <c r="C12" t="s">
        <v>568</v>
      </c>
      <c r="D12">
        <f xml:space="preserve"> Inputs!F24</f>
        <v>2026</v>
      </c>
      <c r="E12" t="s">
        <v>14</v>
      </c>
    </row>
    <row r="13" spans="1:5" x14ac:dyDescent="0.25">
      <c r="A13" t="s">
        <v>769</v>
      </c>
      <c r="B13" t="s">
        <v>460</v>
      </c>
      <c r="C13" t="s">
        <v>507</v>
      </c>
      <c r="D13">
        <f xml:space="preserve"> Inputs!F31</f>
        <v>0</v>
      </c>
      <c r="E13" t="s">
        <v>776</v>
      </c>
    </row>
    <row r="14" spans="1:5" x14ac:dyDescent="0.25">
      <c r="A14" t="s">
        <v>769</v>
      </c>
      <c r="B14" t="s">
        <v>393</v>
      </c>
      <c r="C14" t="s">
        <v>508</v>
      </c>
      <c r="D14">
        <f xml:space="preserve"> Inputs!F32</f>
        <v>0</v>
      </c>
      <c r="E14" t="s">
        <v>776</v>
      </c>
    </row>
    <row r="15" spans="1:5" x14ac:dyDescent="0.25">
      <c r="A15" t="s">
        <v>769</v>
      </c>
      <c r="B15" t="s">
        <v>237</v>
      </c>
      <c r="C15" t="s">
        <v>1126</v>
      </c>
      <c r="D15">
        <f xml:space="preserve"> Inputs!F33</f>
        <v>0</v>
      </c>
      <c r="E15" t="s">
        <v>776</v>
      </c>
    </row>
    <row r="16" spans="1:5" x14ac:dyDescent="0.25">
      <c r="A16" t="s">
        <v>769</v>
      </c>
      <c r="B16" t="s">
        <v>509</v>
      </c>
      <c r="C16" t="s">
        <v>246</v>
      </c>
      <c r="D16">
        <f xml:space="preserve"> Inputs!F34</f>
        <v>0</v>
      </c>
      <c r="E16" t="s">
        <v>776</v>
      </c>
    </row>
    <row r="17" spans="1:5" x14ac:dyDescent="0.25">
      <c r="A17" t="s">
        <v>769</v>
      </c>
      <c r="B17" t="s">
        <v>893</v>
      </c>
      <c r="C17" t="s">
        <v>650</v>
      </c>
      <c r="D17">
        <f xml:space="preserve"> Inputs!F35</f>
        <v>0</v>
      </c>
      <c r="E17" t="s">
        <v>776</v>
      </c>
    </row>
    <row r="18" spans="1:5" x14ac:dyDescent="0.25">
      <c r="A18" t="s">
        <v>622</v>
      </c>
      <c r="C18" t="s">
        <v>355</v>
      </c>
      <c r="D18">
        <f xml:space="preserve"> Inputs!F37</f>
        <v>0</v>
      </c>
      <c r="E18" t="s">
        <v>776</v>
      </c>
    </row>
    <row r="19" spans="1:5" x14ac:dyDescent="0.25">
      <c r="A19" t="s">
        <v>947</v>
      </c>
      <c r="C19" t="s">
        <v>1188</v>
      </c>
      <c r="D19">
        <f xml:space="preserve"> Inputs!F38</f>
        <v>0</v>
      </c>
      <c r="E19" t="s">
        <v>776</v>
      </c>
    </row>
    <row r="20" spans="1:5" x14ac:dyDescent="0.25">
      <c r="A20" t="s">
        <v>704</v>
      </c>
      <c r="C20" t="s">
        <v>121</v>
      </c>
      <c r="D20">
        <f xml:space="preserve"> Inputs!F39</f>
        <v>0</v>
      </c>
      <c r="E20" t="s">
        <v>776</v>
      </c>
    </row>
    <row r="21" spans="1:5" x14ac:dyDescent="0.25">
      <c r="A21" t="s">
        <v>651</v>
      </c>
      <c r="B21" t="s">
        <v>460</v>
      </c>
      <c r="C21" t="s">
        <v>804</v>
      </c>
      <c r="D21">
        <f xml:space="preserve"> Inputs!F44</f>
        <v>0</v>
      </c>
      <c r="E21" t="s">
        <v>776</v>
      </c>
    </row>
    <row r="22" spans="1:5" x14ac:dyDescent="0.25">
      <c r="A22" t="s">
        <v>651</v>
      </c>
      <c r="B22" t="s">
        <v>393</v>
      </c>
      <c r="C22" t="s">
        <v>805</v>
      </c>
      <c r="D22">
        <f xml:space="preserve"> Inputs!F45</f>
        <v>0</v>
      </c>
      <c r="E22" t="s">
        <v>776</v>
      </c>
    </row>
    <row r="23" spans="1:5" x14ac:dyDescent="0.25">
      <c r="A23" t="s">
        <v>651</v>
      </c>
      <c r="B23" t="s">
        <v>237</v>
      </c>
      <c r="C23" t="s">
        <v>569</v>
      </c>
      <c r="D23">
        <f xml:space="preserve"> Inputs!F46</f>
        <v>0</v>
      </c>
      <c r="E23" t="s">
        <v>776</v>
      </c>
    </row>
    <row r="24" spans="1:5" x14ac:dyDescent="0.25">
      <c r="A24" t="s">
        <v>651</v>
      </c>
      <c r="B24" t="s">
        <v>509</v>
      </c>
      <c r="C24" t="s">
        <v>570</v>
      </c>
      <c r="D24">
        <f xml:space="preserve"> Inputs!F47</f>
        <v>0</v>
      </c>
      <c r="E24" t="s">
        <v>776</v>
      </c>
    </row>
    <row r="25" spans="1:5" x14ac:dyDescent="0.25">
      <c r="A25" t="s">
        <v>651</v>
      </c>
      <c r="B25" t="s">
        <v>893</v>
      </c>
      <c r="C25" t="s">
        <v>894</v>
      </c>
      <c r="D25">
        <f xml:space="preserve"> Inputs!F48</f>
        <v>0</v>
      </c>
      <c r="E25" t="s">
        <v>776</v>
      </c>
    </row>
    <row r="26" spans="1:5" x14ac:dyDescent="0.25">
      <c r="A26" t="s">
        <v>1017</v>
      </c>
      <c r="C26" t="s">
        <v>1189</v>
      </c>
      <c r="D26">
        <f xml:space="preserve"> Inputs!F50</f>
        <v>0</v>
      </c>
      <c r="E26" t="s">
        <v>776</v>
      </c>
    </row>
    <row r="27" spans="1:5" x14ac:dyDescent="0.25">
      <c r="A27" t="s">
        <v>328</v>
      </c>
      <c r="C27" t="s">
        <v>972</v>
      </c>
      <c r="D27">
        <f xml:space="preserve"> Inputs!F51</f>
        <v>0</v>
      </c>
      <c r="E27" t="s">
        <v>776</v>
      </c>
    </row>
    <row r="28" spans="1:5" x14ac:dyDescent="0.25">
      <c r="A28" t="s">
        <v>625</v>
      </c>
      <c r="C28" t="s">
        <v>356</v>
      </c>
      <c r="D28">
        <f xml:space="preserve"> Inputs!F52</f>
        <v>0</v>
      </c>
      <c r="E28" t="s">
        <v>776</v>
      </c>
    </row>
    <row r="29" spans="1:5" x14ac:dyDescent="0.25">
      <c r="A29" t="s">
        <v>1127</v>
      </c>
      <c r="B29" t="s">
        <v>460</v>
      </c>
      <c r="C29" t="s">
        <v>204</v>
      </c>
      <c r="D29">
        <f xml:space="preserve"> Inputs!F61</f>
        <v>0</v>
      </c>
      <c r="E29" t="s">
        <v>776</v>
      </c>
    </row>
    <row r="30" spans="1:5" x14ac:dyDescent="0.25">
      <c r="A30" t="s">
        <v>1127</v>
      </c>
      <c r="B30" t="s">
        <v>393</v>
      </c>
      <c r="C30" t="s">
        <v>205</v>
      </c>
      <c r="D30">
        <f xml:space="preserve"> Inputs!F62</f>
        <v>0</v>
      </c>
      <c r="E30" t="s">
        <v>776</v>
      </c>
    </row>
    <row r="31" spans="1:5" x14ac:dyDescent="0.25">
      <c r="A31" t="s">
        <v>1127</v>
      </c>
      <c r="B31" t="s">
        <v>237</v>
      </c>
      <c r="C31" t="s">
        <v>973</v>
      </c>
      <c r="D31">
        <f xml:space="preserve"> Inputs!F63</f>
        <v>0</v>
      </c>
      <c r="E31" t="s">
        <v>776</v>
      </c>
    </row>
    <row r="32" spans="1:5" x14ac:dyDescent="0.25">
      <c r="A32" t="s">
        <v>1127</v>
      </c>
      <c r="B32" t="s">
        <v>509</v>
      </c>
      <c r="C32" t="s">
        <v>122</v>
      </c>
      <c r="D32">
        <f xml:space="preserve"> Inputs!F64</f>
        <v>0</v>
      </c>
      <c r="E32" t="s">
        <v>776</v>
      </c>
    </row>
    <row r="33" spans="1:5" x14ac:dyDescent="0.25">
      <c r="A33" t="s">
        <v>1127</v>
      </c>
      <c r="B33" t="s">
        <v>893</v>
      </c>
      <c r="C33" t="s">
        <v>419</v>
      </c>
      <c r="D33">
        <f xml:space="preserve"> Inputs!F65</f>
        <v>0</v>
      </c>
      <c r="E33" t="s">
        <v>776</v>
      </c>
    </row>
    <row r="34" spans="1:5" x14ac:dyDescent="0.25">
      <c r="A34" t="s">
        <v>249</v>
      </c>
      <c r="C34" t="s">
        <v>806</v>
      </c>
      <c r="D34">
        <f xml:space="preserve"> Inputs!F67</f>
        <v>0</v>
      </c>
      <c r="E34" t="s">
        <v>776</v>
      </c>
    </row>
    <row r="35" spans="1:5" x14ac:dyDescent="0.25">
      <c r="A35" t="s">
        <v>952</v>
      </c>
      <c r="C35" t="s">
        <v>38</v>
      </c>
      <c r="D35">
        <f xml:space="preserve"> Inputs!F68</f>
        <v>0</v>
      </c>
      <c r="E35" t="s">
        <v>776</v>
      </c>
    </row>
    <row r="36" spans="1:5" x14ac:dyDescent="0.25">
      <c r="A36" t="s">
        <v>953</v>
      </c>
      <c r="C36" t="s">
        <v>1128</v>
      </c>
      <c r="D36">
        <f xml:space="preserve"> Inputs!F69</f>
        <v>0</v>
      </c>
      <c r="E36" t="s">
        <v>776</v>
      </c>
    </row>
    <row r="37" spans="1:5" x14ac:dyDescent="0.25">
      <c r="A37" t="s">
        <v>652</v>
      </c>
      <c r="B37" t="s">
        <v>460</v>
      </c>
      <c r="C37" t="s">
        <v>39</v>
      </c>
      <c r="D37">
        <f xml:space="preserve"> Inputs!F74</f>
        <v>0</v>
      </c>
      <c r="E37" t="s">
        <v>776</v>
      </c>
    </row>
    <row r="38" spans="1:5" x14ac:dyDescent="0.25">
      <c r="A38" t="s">
        <v>652</v>
      </c>
      <c r="B38" t="s">
        <v>393</v>
      </c>
      <c r="C38" t="s">
        <v>1190</v>
      </c>
      <c r="D38">
        <f xml:space="preserve"> Inputs!F75</f>
        <v>0</v>
      </c>
      <c r="E38" t="s">
        <v>776</v>
      </c>
    </row>
    <row r="39" spans="1:5" x14ac:dyDescent="0.25">
      <c r="A39" t="s">
        <v>652</v>
      </c>
      <c r="B39" t="s">
        <v>237</v>
      </c>
      <c r="C39" t="s">
        <v>653</v>
      </c>
      <c r="D39">
        <f xml:space="preserve"> Inputs!F76</f>
        <v>0</v>
      </c>
      <c r="E39" t="s">
        <v>776</v>
      </c>
    </row>
    <row r="40" spans="1:5" x14ac:dyDescent="0.25">
      <c r="A40" t="s">
        <v>652</v>
      </c>
      <c r="B40" t="s">
        <v>509</v>
      </c>
      <c r="C40" t="s">
        <v>123</v>
      </c>
      <c r="D40">
        <f xml:space="preserve"> Inputs!F77</f>
        <v>0</v>
      </c>
      <c r="E40" t="s">
        <v>776</v>
      </c>
    </row>
    <row r="41" spans="1:5" x14ac:dyDescent="0.25">
      <c r="A41" t="s">
        <v>652</v>
      </c>
      <c r="B41" t="s">
        <v>893</v>
      </c>
      <c r="C41" t="s">
        <v>420</v>
      </c>
      <c r="D41">
        <f xml:space="preserve"> Inputs!F78</f>
        <v>0</v>
      </c>
      <c r="E41" t="s">
        <v>776</v>
      </c>
    </row>
    <row r="42" spans="1:5" x14ac:dyDescent="0.25">
      <c r="A42" t="s">
        <v>16</v>
      </c>
      <c r="C42" t="s">
        <v>895</v>
      </c>
      <c r="D42">
        <f xml:space="preserve"> Inputs!F80</f>
        <v>0</v>
      </c>
      <c r="E42" t="s">
        <v>776</v>
      </c>
    </row>
    <row r="43" spans="1:5" x14ac:dyDescent="0.25">
      <c r="A43" t="s">
        <v>406</v>
      </c>
      <c r="C43" t="s">
        <v>896</v>
      </c>
      <c r="D43">
        <f xml:space="preserve"> Inputs!F81</f>
        <v>0</v>
      </c>
      <c r="E43" t="s">
        <v>776</v>
      </c>
    </row>
    <row r="44" spans="1:5" x14ac:dyDescent="0.25">
      <c r="A44" t="s">
        <v>407</v>
      </c>
      <c r="C44" t="s">
        <v>1129</v>
      </c>
      <c r="D44">
        <f xml:space="preserve"> Inputs!F82</f>
        <v>0</v>
      </c>
      <c r="E44" t="s">
        <v>776</v>
      </c>
    </row>
    <row r="45" spans="1:5" x14ac:dyDescent="0.25">
      <c r="A45" t="s">
        <v>510</v>
      </c>
      <c r="B45" t="s">
        <v>460</v>
      </c>
      <c r="C45" t="s">
        <v>511</v>
      </c>
      <c r="D45">
        <f xml:space="preserve"> Inputs!F87</f>
        <v>0</v>
      </c>
      <c r="E45" t="s">
        <v>776</v>
      </c>
    </row>
    <row r="46" spans="1:5" x14ac:dyDescent="0.25">
      <c r="A46" t="s">
        <v>510</v>
      </c>
      <c r="B46" t="s">
        <v>393</v>
      </c>
      <c r="C46" t="s">
        <v>421</v>
      </c>
      <c r="D46">
        <f xml:space="preserve"> Inputs!F88</f>
        <v>0</v>
      </c>
      <c r="E46" t="s">
        <v>776</v>
      </c>
    </row>
    <row r="47" spans="1:5" x14ac:dyDescent="0.25">
      <c r="A47" t="s">
        <v>510</v>
      </c>
      <c r="B47" t="s">
        <v>237</v>
      </c>
      <c r="C47" t="s">
        <v>1046</v>
      </c>
      <c r="D47">
        <f xml:space="preserve"> Inputs!F89</f>
        <v>0</v>
      </c>
      <c r="E47" t="s">
        <v>776</v>
      </c>
    </row>
    <row r="48" spans="1:5" x14ac:dyDescent="0.25">
      <c r="A48" t="s">
        <v>510</v>
      </c>
      <c r="B48" t="s">
        <v>509</v>
      </c>
      <c r="C48" t="s">
        <v>718</v>
      </c>
      <c r="D48">
        <f xml:space="preserve"> Inputs!F90</f>
        <v>0</v>
      </c>
      <c r="E48" t="s">
        <v>776</v>
      </c>
    </row>
    <row r="49" spans="1:5" x14ac:dyDescent="0.25">
      <c r="A49" t="s">
        <v>510</v>
      </c>
      <c r="B49" t="s">
        <v>893</v>
      </c>
      <c r="C49" t="s">
        <v>1047</v>
      </c>
      <c r="D49">
        <f xml:space="preserve"> Inputs!F91</f>
        <v>0</v>
      </c>
      <c r="E49" t="s">
        <v>776</v>
      </c>
    </row>
    <row r="50" spans="1:5" x14ac:dyDescent="0.25">
      <c r="A50" t="s">
        <v>858</v>
      </c>
      <c r="C50" t="s">
        <v>247</v>
      </c>
      <c r="D50">
        <f xml:space="preserve"> Inputs!F93</f>
        <v>0</v>
      </c>
      <c r="E50" t="s">
        <v>776</v>
      </c>
    </row>
    <row r="51" spans="1:5" x14ac:dyDescent="0.25">
      <c r="A51" t="s">
        <v>627</v>
      </c>
      <c r="C51" t="s">
        <v>124</v>
      </c>
      <c r="D51">
        <f xml:space="preserve"> Inputs!F94</f>
        <v>0</v>
      </c>
      <c r="E51" t="s">
        <v>776</v>
      </c>
    </row>
    <row r="52" spans="1:5" x14ac:dyDescent="0.25">
      <c r="A52" t="s">
        <v>628</v>
      </c>
      <c r="C52" t="s">
        <v>897</v>
      </c>
      <c r="D52">
        <f xml:space="preserve"> Inputs!F95</f>
        <v>0</v>
      </c>
      <c r="E52" t="s">
        <v>776</v>
      </c>
    </row>
    <row r="53" spans="1:5" x14ac:dyDescent="0.25">
      <c r="A53" t="s">
        <v>206</v>
      </c>
      <c r="B53" t="s">
        <v>460</v>
      </c>
      <c r="C53" t="s">
        <v>207</v>
      </c>
      <c r="D53">
        <f xml:space="preserve"> Inputs!J99</f>
        <v>0</v>
      </c>
      <c r="E53" t="s">
        <v>776</v>
      </c>
    </row>
    <row r="54" spans="1:5" x14ac:dyDescent="0.25">
      <c r="A54" t="s">
        <v>206</v>
      </c>
      <c r="B54" t="s">
        <v>393</v>
      </c>
      <c r="C54" t="s">
        <v>125</v>
      </c>
      <c r="D54">
        <f xml:space="preserve"> Inputs!J100</f>
        <v>0</v>
      </c>
      <c r="E54" t="s">
        <v>776</v>
      </c>
    </row>
    <row r="55" spans="1:5" x14ac:dyDescent="0.25">
      <c r="A55" t="s">
        <v>206</v>
      </c>
      <c r="B55" t="s">
        <v>237</v>
      </c>
      <c r="C55" t="s">
        <v>276</v>
      </c>
      <c r="D55">
        <f xml:space="preserve"> Inputs!J101</f>
        <v>0</v>
      </c>
      <c r="E55" t="s">
        <v>776</v>
      </c>
    </row>
    <row r="56" spans="1:5" x14ac:dyDescent="0.25">
      <c r="A56" t="s">
        <v>206</v>
      </c>
      <c r="B56" t="s">
        <v>509</v>
      </c>
      <c r="C56" t="s">
        <v>1048</v>
      </c>
      <c r="D56">
        <f xml:space="preserve"> Inputs!J102</f>
        <v>0</v>
      </c>
      <c r="E56" t="s">
        <v>776</v>
      </c>
    </row>
    <row r="57" spans="1:5" x14ac:dyDescent="0.25">
      <c r="A57" t="s">
        <v>206</v>
      </c>
      <c r="B57" t="s">
        <v>893</v>
      </c>
      <c r="C57" t="s">
        <v>126</v>
      </c>
      <c r="D57">
        <f xml:space="preserve"> Inputs!J103</f>
        <v>0</v>
      </c>
      <c r="E57" t="s">
        <v>776</v>
      </c>
    </row>
    <row r="58" spans="1:5" x14ac:dyDescent="0.25">
      <c r="A58" t="s">
        <v>40</v>
      </c>
      <c r="B58" t="s">
        <v>460</v>
      </c>
      <c r="C58" t="s">
        <v>41</v>
      </c>
      <c r="D58">
        <f xml:space="preserve"> Inputs!J105</f>
        <v>0</v>
      </c>
      <c r="E58" t="s">
        <v>776</v>
      </c>
    </row>
    <row r="59" spans="1:5" x14ac:dyDescent="0.25">
      <c r="A59" t="s">
        <v>40</v>
      </c>
      <c r="B59" t="s">
        <v>393</v>
      </c>
      <c r="C59" t="s">
        <v>42</v>
      </c>
      <c r="D59">
        <f xml:space="preserve"> Inputs!J106</f>
        <v>0</v>
      </c>
      <c r="E59" t="s">
        <v>776</v>
      </c>
    </row>
    <row r="60" spans="1:5" x14ac:dyDescent="0.25">
      <c r="A60" t="s">
        <v>40</v>
      </c>
      <c r="B60" t="s">
        <v>237</v>
      </c>
      <c r="C60" t="s">
        <v>208</v>
      </c>
      <c r="D60">
        <f xml:space="preserve"> Inputs!J107</f>
        <v>0</v>
      </c>
      <c r="E60" t="s">
        <v>776</v>
      </c>
    </row>
    <row r="61" spans="1:5" x14ac:dyDescent="0.25">
      <c r="A61" t="s">
        <v>40</v>
      </c>
      <c r="B61" t="s">
        <v>509</v>
      </c>
      <c r="C61" t="s">
        <v>654</v>
      </c>
      <c r="D61">
        <f xml:space="preserve"> Inputs!J108</f>
        <v>0</v>
      </c>
      <c r="E61" t="s">
        <v>776</v>
      </c>
    </row>
    <row r="62" spans="1:5" x14ac:dyDescent="0.25">
      <c r="A62" t="s">
        <v>40</v>
      </c>
      <c r="B62" t="s">
        <v>893</v>
      </c>
      <c r="C62" t="s">
        <v>974</v>
      </c>
      <c r="D62">
        <f xml:space="preserve"> Inputs!J109</f>
        <v>0</v>
      </c>
      <c r="E62" t="s">
        <v>776</v>
      </c>
    </row>
    <row r="63" spans="1:5" x14ac:dyDescent="0.25">
      <c r="A63" t="s">
        <v>1020</v>
      </c>
      <c r="C63" t="s">
        <v>655</v>
      </c>
      <c r="D63">
        <f xml:space="preserve"> Inputs!J111</f>
        <v>0</v>
      </c>
      <c r="E63" t="s">
        <v>776</v>
      </c>
    </row>
    <row r="64" spans="1:5" x14ac:dyDescent="0.25">
      <c r="A64" t="s">
        <v>1021</v>
      </c>
      <c r="C64" t="s">
        <v>1130</v>
      </c>
      <c r="D64">
        <f xml:space="preserve"> Inputs!J112</f>
        <v>0</v>
      </c>
      <c r="E64" t="s">
        <v>776</v>
      </c>
    </row>
    <row r="65" spans="1:5" x14ac:dyDescent="0.25">
      <c r="A65" t="s">
        <v>43</v>
      </c>
      <c r="B65" t="s">
        <v>460</v>
      </c>
      <c r="C65" t="s">
        <v>656</v>
      </c>
      <c r="D65">
        <f xml:space="preserve"> Inputs!J117</f>
        <v>0</v>
      </c>
      <c r="E65" t="s">
        <v>776</v>
      </c>
    </row>
    <row r="66" spans="1:5" x14ac:dyDescent="0.25">
      <c r="A66" t="s">
        <v>43</v>
      </c>
      <c r="B66" t="s">
        <v>393</v>
      </c>
      <c r="C66" t="s">
        <v>657</v>
      </c>
      <c r="D66">
        <f xml:space="preserve"> Inputs!J118</f>
        <v>0</v>
      </c>
      <c r="E66" t="s">
        <v>776</v>
      </c>
    </row>
    <row r="67" spans="1:5" x14ac:dyDescent="0.25">
      <c r="A67" t="s">
        <v>43</v>
      </c>
      <c r="B67" t="s">
        <v>237</v>
      </c>
      <c r="C67" t="s">
        <v>1049</v>
      </c>
      <c r="D67">
        <f xml:space="preserve"> Inputs!J119</f>
        <v>0</v>
      </c>
      <c r="E67" t="s">
        <v>776</v>
      </c>
    </row>
    <row r="68" spans="1:5" x14ac:dyDescent="0.25">
      <c r="A68" t="s">
        <v>43</v>
      </c>
      <c r="B68" t="s">
        <v>509</v>
      </c>
      <c r="C68" t="s">
        <v>127</v>
      </c>
      <c r="D68">
        <f xml:space="preserve"> Inputs!J120</f>
        <v>0</v>
      </c>
      <c r="E68" t="s">
        <v>776</v>
      </c>
    </row>
    <row r="69" spans="1:5" x14ac:dyDescent="0.25">
      <c r="A69" t="s">
        <v>43</v>
      </c>
      <c r="B69" t="s">
        <v>893</v>
      </c>
      <c r="C69" t="s">
        <v>422</v>
      </c>
      <c r="D69">
        <f xml:space="preserve"> Inputs!J121</f>
        <v>0</v>
      </c>
      <c r="E69" t="s">
        <v>776</v>
      </c>
    </row>
    <row r="70" spans="1:5" x14ac:dyDescent="0.25">
      <c r="A70" t="s">
        <v>277</v>
      </c>
      <c r="B70" t="s">
        <v>460</v>
      </c>
      <c r="C70" t="s">
        <v>658</v>
      </c>
      <c r="D70">
        <f xml:space="preserve"> Inputs!J123</f>
        <v>0</v>
      </c>
      <c r="E70" t="s">
        <v>776</v>
      </c>
    </row>
    <row r="71" spans="1:5" x14ac:dyDescent="0.25">
      <c r="A71" t="s">
        <v>277</v>
      </c>
      <c r="B71" t="s">
        <v>393</v>
      </c>
      <c r="C71" t="s">
        <v>659</v>
      </c>
      <c r="D71">
        <f xml:space="preserve"> Inputs!J124</f>
        <v>0</v>
      </c>
      <c r="E71" t="s">
        <v>776</v>
      </c>
    </row>
    <row r="72" spans="1:5" x14ac:dyDescent="0.25">
      <c r="A72" t="s">
        <v>277</v>
      </c>
      <c r="B72" t="s">
        <v>237</v>
      </c>
      <c r="C72" t="s">
        <v>898</v>
      </c>
      <c r="D72">
        <f xml:space="preserve"> Inputs!J125</f>
        <v>0</v>
      </c>
      <c r="E72" t="s">
        <v>776</v>
      </c>
    </row>
    <row r="73" spans="1:5" x14ac:dyDescent="0.25">
      <c r="A73" t="s">
        <v>277</v>
      </c>
      <c r="B73" t="s">
        <v>509</v>
      </c>
      <c r="C73" t="s">
        <v>278</v>
      </c>
      <c r="D73">
        <f xml:space="preserve"> Inputs!J126</f>
        <v>0</v>
      </c>
      <c r="E73" t="s">
        <v>776</v>
      </c>
    </row>
    <row r="74" spans="1:5" x14ac:dyDescent="0.25">
      <c r="A74" t="s">
        <v>277</v>
      </c>
      <c r="B74" t="s">
        <v>893</v>
      </c>
      <c r="C74" t="s">
        <v>571</v>
      </c>
      <c r="D74">
        <f xml:space="preserve"> Inputs!J127</f>
        <v>0</v>
      </c>
      <c r="E74" t="s">
        <v>776</v>
      </c>
    </row>
    <row r="75" spans="1:5" x14ac:dyDescent="0.25">
      <c r="A75" t="s">
        <v>1022</v>
      </c>
      <c r="C75" t="s">
        <v>1131</v>
      </c>
      <c r="D75">
        <f xml:space="preserve"> Inputs!F132</f>
        <v>3.9667564280523281E-2</v>
      </c>
      <c r="E75" t="s">
        <v>706</v>
      </c>
    </row>
    <row r="76" spans="1:5" x14ac:dyDescent="0.25">
      <c r="A76" t="s">
        <v>478</v>
      </c>
      <c r="C76" t="s">
        <v>719</v>
      </c>
      <c r="D76">
        <f xml:space="preserve"> Inputs!F133</f>
        <v>1</v>
      </c>
      <c r="E76" t="s">
        <v>14</v>
      </c>
    </row>
    <row r="77" spans="1:5" x14ac:dyDescent="0.25">
      <c r="A77" t="s">
        <v>17</v>
      </c>
      <c r="C77" t="s">
        <v>1132</v>
      </c>
      <c r="D77">
        <f xml:space="preserve"> Inputs!J134</f>
        <v>0</v>
      </c>
      <c r="E77" t="s">
        <v>706</v>
      </c>
    </row>
    <row r="78" spans="1:5" x14ac:dyDescent="0.25">
      <c r="A78" t="s">
        <v>553</v>
      </c>
      <c r="C78" t="s">
        <v>1191</v>
      </c>
      <c r="D78">
        <f xml:space="preserve"> Inputs!J135</f>
        <v>109.1</v>
      </c>
      <c r="E78" t="s">
        <v>771</v>
      </c>
    </row>
    <row r="79" spans="1:5" x14ac:dyDescent="0.25">
      <c r="A79" t="s">
        <v>1133</v>
      </c>
      <c r="B79" t="s">
        <v>460</v>
      </c>
      <c r="C79" t="s">
        <v>572</v>
      </c>
      <c r="D79">
        <f xml:space="preserve"> Inputs!J139</f>
        <v>0</v>
      </c>
      <c r="E79" t="s">
        <v>86</v>
      </c>
    </row>
    <row r="80" spans="1:5" x14ac:dyDescent="0.25">
      <c r="A80" t="s">
        <v>1133</v>
      </c>
      <c r="B80" t="s">
        <v>393</v>
      </c>
      <c r="C80" t="s">
        <v>573</v>
      </c>
      <c r="D80">
        <f xml:space="preserve"> Inputs!J140</f>
        <v>0</v>
      </c>
      <c r="E80" t="s">
        <v>86</v>
      </c>
    </row>
    <row r="81" spans="1:5" x14ac:dyDescent="0.25">
      <c r="A81" t="s">
        <v>1133</v>
      </c>
      <c r="B81" t="s">
        <v>237</v>
      </c>
      <c r="C81" t="s">
        <v>660</v>
      </c>
      <c r="D81">
        <f xml:space="preserve"> Inputs!J141</f>
        <v>0</v>
      </c>
      <c r="E81" t="s">
        <v>86</v>
      </c>
    </row>
    <row r="82" spans="1:5" x14ac:dyDescent="0.25">
      <c r="A82" t="s">
        <v>1133</v>
      </c>
      <c r="B82" t="s">
        <v>509</v>
      </c>
      <c r="C82" t="s">
        <v>807</v>
      </c>
      <c r="D82">
        <f xml:space="preserve"> Inputs!J142</f>
        <v>0</v>
      </c>
      <c r="E82" t="s">
        <v>86</v>
      </c>
    </row>
    <row r="83" spans="1:5" x14ac:dyDescent="0.25">
      <c r="A83" t="s">
        <v>1133</v>
      </c>
      <c r="B83" t="s">
        <v>893</v>
      </c>
      <c r="C83" t="s">
        <v>1134</v>
      </c>
      <c r="D83">
        <f xml:space="preserve"> Inputs!J143</f>
        <v>0</v>
      </c>
      <c r="E83" t="s">
        <v>86</v>
      </c>
    </row>
    <row r="84" spans="1:5" x14ac:dyDescent="0.25">
      <c r="A84" t="s">
        <v>209</v>
      </c>
      <c r="B84" t="s">
        <v>460</v>
      </c>
      <c r="C84" t="s">
        <v>44</v>
      </c>
      <c r="D84">
        <f xml:space="preserve"> Inputs!F145</f>
        <v>0</v>
      </c>
      <c r="E84" t="s">
        <v>707</v>
      </c>
    </row>
    <row r="85" spans="1:5" x14ac:dyDescent="0.25">
      <c r="A85" t="s">
        <v>209</v>
      </c>
      <c r="B85" t="s">
        <v>393</v>
      </c>
      <c r="C85" t="s">
        <v>45</v>
      </c>
      <c r="D85">
        <f xml:space="preserve"> Inputs!F146</f>
        <v>0</v>
      </c>
      <c r="E85" t="s">
        <v>707</v>
      </c>
    </row>
    <row r="86" spans="1:5" x14ac:dyDescent="0.25">
      <c r="A86" t="s">
        <v>209</v>
      </c>
      <c r="B86" t="s">
        <v>237</v>
      </c>
      <c r="C86" t="s">
        <v>574</v>
      </c>
      <c r="D86">
        <f xml:space="preserve"> Inputs!F147</f>
        <v>0</v>
      </c>
      <c r="E86" t="s">
        <v>707</v>
      </c>
    </row>
    <row r="87" spans="1:5" x14ac:dyDescent="0.25">
      <c r="A87" t="s">
        <v>209</v>
      </c>
      <c r="B87" t="s">
        <v>509</v>
      </c>
      <c r="C87" t="s">
        <v>975</v>
      </c>
      <c r="D87">
        <f xml:space="preserve"> Inputs!F148</f>
        <v>0</v>
      </c>
      <c r="E87" t="s">
        <v>707</v>
      </c>
    </row>
    <row r="88" spans="1:5" x14ac:dyDescent="0.25">
      <c r="A88" t="s">
        <v>209</v>
      </c>
      <c r="B88" t="s">
        <v>893</v>
      </c>
      <c r="C88" t="s">
        <v>46</v>
      </c>
      <c r="D88">
        <f xml:space="preserve"> Inputs!F149</f>
        <v>0</v>
      </c>
      <c r="E88" t="s">
        <v>707</v>
      </c>
    </row>
    <row r="89" spans="1:5" x14ac:dyDescent="0.25">
      <c r="A89" t="s">
        <v>183</v>
      </c>
      <c r="C89" t="s">
        <v>423</v>
      </c>
      <c r="D89">
        <f xml:space="preserve"> Inputs!J156</f>
        <v>0</v>
      </c>
      <c r="E89" t="s">
        <v>776</v>
      </c>
    </row>
    <row r="90" spans="1:5" x14ac:dyDescent="0.25">
      <c r="A90" t="s">
        <v>555</v>
      </c>
      <c r="C90" t="s">
        <v>661</v>
      </c>
      <c r="D90">
        <f xml:space="preserve"> Inputs!J161</f>
        <v>0</v>
      </c>
      <c r="E90" t="s">
        <v>1169</v>
      </c>
    </row>
    <row r="91" spans="1:5" x14ac:dyDescent="0.25">
      <c r="A91" t="s">
        <v>862</v>
      </c>
      <c r="C91" t="s">
        <v>1135</v>
      </c>
      <c r="D91">
        <f xml:space="preserve"> Inputs!J162</f>
        <v>0</v>
      </c>
      <c r="E91" t="s">
        <v>620</v>
      </c>
    </row>
    <row r="92" spans="1:5" x14ac:dyDescent="0.25">
      <c r="A92" t="s">
        <v>424</v>
      </c>
      <c r="B92" t="s">
        <v>210</v>
      </c>
      <c r="C92" t="s">
        <v>128</v>
      </c>
      <c r="D92">
        <f xml:space="preserve"> Inputs!J167</f>
        <v>0</v>
      </c>
      <c r="E92" t="s">
        <v>1169</v>
      </c>
    </row>
    <row r="93" spans="1:5" x14ac:dyDescent="0.25">
      <c r="A93" t="s">
        <v>424</v>
      </c>
      <c r="B93" t="s">
        <v>512</v>
      </c>
      <c r="C93" t="s">
        <v>425</v>
      </c>
      <c r="D93">
        <f xml:space="preserve"> Inputs!J168</f>
        <v>0</v>
      </c>
      <c r="E93" t="s">
        <v>1169</v>
      </c>
    </row>
    <row r="94" spans="1:5" x14ac:dyDescent="0.25">
      <c r="A94" t="s">
        <v>424</v>
      </c>
      <c r="B94" t="s">
        <v>808</v>
      </c>
      <c r="C94" t="s">
        <v>720</v>
      </c>
      <c r="D94">
        <f xml:space="preserve"> Inputs!J169</f>
        <v>0</v>
      </c>
      <c r="E94" t="s">
        <v>1169</v>
      </c>
    </row>
    <row r="95" spans="1:5" x14ac:dyDescent="0.25">
      <c r="A95" t="s">
        <v>662</v>
      </c>
      <c r="B95" t="s">
        <v>210</v>
      </c>
      <c r="C95" t="s">
        <v>1050</v>
      </c>
      <c r="D95">
        <f xml:space="preserve"> Inputs!J171</f>
        <v>0</v>
      </c>
      <c r="E95" t="s">
        <v>620</v>
      </c>
    </row>
    <row r="96" spans="1:5" x14ac:dyDescent="0.25">
      <c r="A96" t="s">
        <v>662</v>
      </c>
      <c r="B96" t="s">
        <v>512</v>
      </c>
      <c r="C96" t="s">
        <v>129</v>
      </c>
      <c r="D96">
        <f xml:space="preserve"> Inputs!J172</f>
        <v>0</v>
      </c>
      <c r="E96" t="s">
        <v>620</v>
      </c>
    </row>
    <row r="97" spans="1:5" x14ac:dyDescent="0.25">
      <c r="A97" t="s">
        <v>662</v>
      </c>
      <c r="B97" t="s">
        <v>808</v>
      </c>
      <c r="C97" t="s">
        <v>426</v>
      </c>
      <c r="D97">
        <f xml:space="preserve"> Inputs!J173</f>
        <v>0</v>
      </c>
      <c r="E97" t="s">
        <v>620</v>
      </c>
    </row>
    <row r="98" spans="1:5" x14ac:dyDescent="0.25">
      <c r="A98" t="s">
        <v>130</v>
      </c>
      <c r="B98" t="s">
        <v>210</v>
      </c>
      <c r="C98" t="s">
        <v>1192</v>
      </c>
      <c r="D98">
        <f xml:space="preserve"> Inputs!J175</f>
        <v>0</v>
      </c>
      <c r="E98" t="s">
        <v>706</v>
      </c>
    </row>
    <row r="99" spans="1:5" x14ac:dyDescent="0.25">
      <c r="A99" t="s">
        <v>130</v>
      </c>
      <c r="B99" t="s">
        <v>512</v>
      </c>
      <c r="C99" t="s">
        <v>279</v>
      </c>
      <c r="D99">
        <f xml:space="preserve"> Inputs!J176</f>
        <v>0</v>
      </c>
      <c r="E99" t="s">
        <v>706</v>
      </c>
    </row>
    <row r="100" spans="1:5" x14ac:dyDescent="0.25">
      <c r="A100" t="s">
        <v>130</v>
      </c>
      <c r="B100" t="s">
        <v>808</v>
      </c>
      <c r="C100" t="s">
        <v>575</v>
      </c>
      <c r="D100">
        <f xml:space="preserve"> Inputs!J177</f>
        <v>0</v>
      </c>
      <c r="E100" t="s">
        <v>706</v>
      </c>
    </row>
    <row r="101" spans="1:5" x14ac:dyDescent="0.25">
      <c r="A101" t="s">
        <v>480</v>
      </c>
      <c r="C101" t="s">
        <v>131</v>
      </c>
      <c r="D101">
        <f xml:space="preserve"> Inputs!F178</f>
        <v>12</v>
      </c>
    </row>
    <row r="102" spans="1:5" x14ac:dyDescent="0.25">
      <c r="A102" t="s">
        <v>1104</v>
      </c>
      <c r="C102" t="s">
        <v>1051</v>
      </c>
      <c r="D102">
        <f xml:space="preserve"> Time!J14</f>
        <v>0</v>
      </c>
      <c r="E102" t="s">
        <v>26</v>
      </c>
    </row>
    <row r="103" spans="1:5" x14ac:dyDescent="0.25">
      <c r="A103" t="s">
        <v>100</v>
      </c>
      <c r="C103" t="s">
        <v>899</v>
      </c>
      <c r="D103">
        <f xml:space="preserve"> Time!J20</f>
        <v>0</v>
      </c>
      <c r="E103" t="s">
        <v>26</v>
      </c>
    </row>
    <row r="104" spans="1:5" x14ac:dyDescent="0.25">
      <c r="A104" t="s">
        <v>556</v>
      </c>
      <c r="C104" t="s">
        <v>357</v>
      </c>
      <c r="D104">
        <f xml:space="preserve"> Time!J26</f>
        <v>0</v>
      </c>
      <c r="E104" t="s">
        <v>26</v>
      </c>
    </row>
    <row r="105" spans="1:5" x14ac:dyDescent="0.25">
      <c r="A105" t="s">
        <v>779</v>
      </c>
      <c r="C105" t="s">
        <v>663</v>
      </c>
      <c r="D105">
        <f xml:space="preserve"> Time!F37</f>
        <v>0</v>
      </c>
      <c r="E105" t="s">
        <v>787</v>
      </c>
    </row>
    <row r="106" spans="1:5" x14ac:dyDescent="0.25">
      <c r="A106" t="s">
        <v>481</v>
      </c>
      <c r="C106" t="s">
        <v>427</v>
      </c>
      <c r="D106">
        <f xml:space="preserve"> Time!F45</f>
        <v>11</v>
      </c>
      <c r="E106" t="s">
        <v>259</v>
      </c>
    </row>
    <row r="107" spans="1:5" x14ac:dyDescent="0.25">
      <c r="A107" t="s">
        <v>184</v>
      </c>
      <c r="C107" t="s">
        <v>721</v>
      </c>
      <c r="D107">
        <f xml:space="preserve"> Time!J50</f>
        <v>1</v>
      </c>
      <c r="E107" t="s">
        <v>26</v>
      </c>
    </row>
    <row r="108" spans="1:5" x14ac:dyDescent="0.25">
      <c r="A108" t="s">
        <v>482</v>
      </c>
      <c r="C108" t="s">
        <v>280</v>
      </c>
      <c r="D108">
        <f xml:space="preserve"> Time!J59</f>
        <v>0</v>
      </c>
      <c r="E108" t="s">
        <v>26</v>
      </c>
    </row>
    <row r="109" spans="1:5" x14ac:dyDescent="0.25">
      <c r="A109" t="s">
        <v>252</v>
      </c>
      <c r="C109" t="s">
        <v>900</v>
      </c>
      <c r="D109">
        <f xml:space="preserve"> Time!J65</f>
        <v>1</v>
      </c>
      <c r="E109" t="s">
        <v>26</v>
      </c>
    </row>
    <row r="110" spans="1:5" x14ac:dyDescent="0.25">
      <c r="A110" t="s">
        <v>253</v>
      </c>
      <c r="C110" t="s">
        <v>47</v>
      </c>
      <c r="D110">
        <f xml:space="preserve"> Time!F70</f>
        <v>5</v>
      </c>
      <c r="E110" t="s">
        <v>259</v>
      </c>
    </row>
    <row r="111" spans="1:5" x14ac:dyDescent="0.25">
      <c r="A111" t="s">
        <v>780</v>
      </c>
      <c r="C111" t="s">
        <v>281</v>
      </c>
      <c r="D111">
        <f xml:space="preserve"> Time!J78</f>
        <v>0</v>
      </c>
      <c r="E111" t="s">
        <v>26</v>
      </c>
    </row>
    <row r="112" spans="1:5" x14ac:dyDescent="0.25">
      <c r="A112" t="s">
        <v>101</v>
      </c>
      <c r="C112" t="s">
        <v>722</v>
      </c>
      <c r="D112">
        <f xml:space="preserve"> Time!J84</f>
        <v>0</v>
      </c>
      <c r="E112" t="s">
        <v>26</v>
      </c>
    </row>
    <row r="113" spans="1:5" x14ac:dyDescent="0.25">
      <c r="A113" t="s">
        <v>102</v>
      </c>
      <c r="C113" t="s">
        <v>428</v>
      </c>
      <c r="D113">
        <f xml:space="preserve"> Time!J90</f>
        <v>0</v>
      </c>
      <c r="E113" t="s">
        <v>26</v>
      </c>
    </row>
    <row r="114" spans="1:5" x14ac:dyDescent="0.25">
      <c r="A114" t="s">
        <v>19</v>
      </c>
      <c r="C114" t="s">
        <v>48</v>
      </c>
      <c r="D114">
        <f xml:space="preserve"> Time!J98</f>
        <v>0</v>
      </c>
      <c r="E114" t="s">
        <v>26</v>
      </c>
    </row>
    <row r="115" spans="1:5" x14ac:dyDescent="0.25">
      <c r="A115" t="s">
        <v>20</v>
      </c>
      <c r="C115" t="s">
        <v>576</v>
      </c>
      <c r="D115">
        <f xml:space="preserve"> Time!J103</f>
        <v>0</v>
      </c>
      <c r="E115" t="s">
        <v>26</v>
      </c>
    </row>
    <row r="116" spans="1:5" x14ac:dyDescent="0.25">
      <c r="A116" t="s">
        <v>866</v>
      </c>
      <c r="C116" t="s">
        <v>723</v>
      </c>
      <c r="D116">
        <f xml:space="preserve"> Time!F108</f>
        <v>1</v>
      </c>
      <c r="E116" t="s">
        <v>259</v>
      </c>
    </row>
    <row r="117" spans="1:5" x14ac:dyDescent="0.25">
      <c r="A117" t="s">
        <v>867</v>
      </c>
      <c r="C117" t="s">
        <v>901</v>
      </c>
      <c r="D117">
        <f xml:space="preserve"> Time!F119</f>
        <v>0</v>
      </c>
      <c r="E117" t="s">
        <v>787</v>
      </c>
    </row>
    <row r="118" spans="1:5" x14ac:dyDescent="0.25">
      <c r="A118" t="s">
        <v>1105</v>
      </c>
      <c r="C118" t="s">
        <v>976</v>
      </c>
      <c r="D118">
        <f xml:space="preserve"> Time!J126</f>
        <v>43922</v>
      </c>
      <c r="E118" t="s">
        <v>702</v>
      </c>
    </row>
    <row r="119" spans="1:5" x14ac:dyDescent="0.25">
      <c r="A119" t="s">
        <v>1026</v>
      </c>
      <c r="C119" t="s">
        <v>977</v>
      </c>
      <c r="D119">
        <f xml:space="preserve"> Time!F131</f>
        <v>5</v>
      </c>
      <c r="E119" t="s">
        <v>259</v>
      </c>
    </row>
    <row r="120" spans="1:5" x14ac:dyDescent="0.25">
      <c r="A120" t="s">
        <v>173</v>
      </c>
      <c r="C120" t="s">
        <v>49</v>
      </c>
      <c r="D120">
        <f xml:space="preserve"> Time!J135</f>
        <v>1</v>
      </c>
      <c r="E120" t="s">
        <v>259</v>
      </c>
    </row>
    <row r="121" spans="1:5" x14ac:dyDescent="0.25">
      <c r="A121" t="s">
        <v>1027</v>
      </c>
      <c r="C121" t="s">
        <v>282</v>
      </c>
      <c r="D121" t="str">
        <f xml:space="preserve"> Time!J141</f>
        <v>Pre Fcst</v>
      </c>
      <c r="E121" t="s">
        <v>26</v>
      </c>
    </row>
    <row r="122" spans="1:5" x14ac:dyDescent="0.25">
      <c r="A122" t="s">
        <v>557</v>
      </c>
      <c r="C122" t="s">
        <v>513</v>
      </c>
      <c r="D122">
        <f xml:space="preserve"> Time!J150</f>
        <v>44286</v>
      </c>
      <c r="E122" t="s">
        <v>702</v>
      </c>
    </row>
    <row r="123" spans="1:5" x14ac:dyDescent="0.25">
      <c r="A123" t="s">
        <v>694</v>
      </c>
      <c r="C123" t="s">
        <v>978</v>
      </c>
      <c r="D123" t="str">
        <f xml:space="preserve"> Time!J155</f>
        <v/>
      </c>
      <c r="E123" t="s">
        <v>788</v>
      </c>
    </row>
    <row r="124" spans="1:5" x14ac:dyDescent="0.25">
      <c r="A124" t="s">
        <v>186</v>
      </c>
      <c r="C124" t="s">
        <v>724</v>
      </c>
      <c r="D124">
        <f xml:space="preserve"> Time!J163</f>
        <v>2021</v>
      </c>
      <c r="E124" t="s">
        <v>14</v>
      </c>
    </row>
    <row r="125" spans="1:5" x14ac:dyDescent="0.25">
      <c r="A125" t="s">
        <v>1106</v>
      </c>
      <c r="C125" t="s">
        <v>132</v>
      </c>
      <c r="D125">
        <f xml:space="preserve"> Time!J167</f>
        <v>1</v>
      </c>
      <c r="E125" t="s">
        <v>259</v>
      </c>
    </row>
    <row r="126" spans="1:5" x14ac:dyDescent="0.25">
      <c r="A126" t="s">
        <v>1170</v>
      </c>
      <c r="C126" t="s">
        <v>577</v>
      </c>
      <c r="D126">
        <f xml:space="preserve"> Index!J10</f>
        <v>0</v>
      </c>
      <c r="E126" t="s">
        <v>26</v>
      </c>
    </row>
    <row r="127" spans="1:5" x14ac:dyDescent="0.25">
      <c r="A127" t="s">
        <v>410</v>
      </c>
      <c r="C127" t="s">
        <v>50</v>
      </c>
      <c r="D127">
        <f xml:space="preserve"> Index!J15</f>
        <v>0</v>
      </c>
      <c r="E127" t="s">
        <v>771</v>
      </c>
    </row>
    <row r="128" spans="1:5" x14ac:dyDescent="0.25">
      <c r="A128" t="s">
        <v>633</v>
      </c>
      <c r="C128" t="s">
        <v>283</v>
      </c>
      <c r="D128">
        <f xml:space="preserve"> Index!J22</f>
        <v>0</v>
      </c>
      <c r="E128" t="s">
        <v>706</v>
      </c>
    </row>
    <row r="129" spans="1:5" x14ac:dyDescent="0.25">
      <c r="A129" t="s">
        <v>21</v>
      </c>
      <c r="C129" t="s">
        <v>1193</v>
      </c>
      <c r="D129">
        <f xml:space="preserve"> Index!J27</f>
        <v>0</v>
      </c>
      <c r="E129" t="s">
        <v>26</v>
      </c>
    </row>
    <row r="130" spans="1:5" x14ac:dyDescent="0.25">
      <c r="A130" t="s">
        <v>1171</v>
      </c>
      <c r="C130" t="s">
        <v>725</v>
      </c>
      <c r="D130">
        <f xml:space="preserve"> Index!F33</f>
        <v>114.1</v>
      </c>
      <c r="E130" t="s">
        <v>771</v>
      </c>
    </row>
    <row r="131" spans="1:5" x14ac:dyDescent="0.25">
      <c r="A131" t="s">
        <v>22</v>
      </c>
      <c r="C131" t="s">
        <v>726</v>
      </c>
      <c r="D131">
        <f xml:space="preserve"> Index!J40</f>
        <v>0</v>
      </c>
      <c r="E131" t="s">
        <v>1035</v>
      </c>
    </row>
    <row r="132" spans="1:5" x14ac:dyDescent="0.25">
      <c r="A132" t="s">
        <v>103</v>
      </c>
      <c r="C132" t="s">
        <v>429</v>
      </c>
      <c r="D132">
        <f xml:space="preserve"> 'Tax adjustment'!J10</f>
        <v>0</v>
      </c>
      <c r="E132" t="s">
        <v>706</v>
      </c>
    </row>
    <row r="133" spans="1:5" x14ac:dyDescent="0.25">
      <c r="A133" t="s">
        <v>1107</v>
      </c>
      <c r="B133" t="s">
        <v>460</v>
      </c>
      <c r="C133" t="s">
        <v>809</v>
      </c>
      <c r="D133">
        <f xml:space="preserve"> 'Tax adjustment'!J23</f>
        <v>0</v>
      </c>
      <c r="E133" t="s">
        <v>776</v>
      </c>
    </row>
    <row r="134" spans="1:5" x14ac:dyDescent="0.25">
      <c r="A134" t="s">
        <v>1107</v>
      </c>
      <c r="B134" t="s">
        <v>393</v>
      </c>
      <c r="C134" t="s">
        <v>810</v>
      </c>
      <c r="D134">
        <f xml:space="preserve"> 'Tax adjustment'!J24</f>
        <v>0</v>
      </c>
      <c r="E134" t="s">
        <v>776</v>
      </c>
    </row>
    <row r="135" spans="1:5" x14ac:dyDescent="0.25">
      <c r="A135" t="s">
        <v>1107</v>
      </c>
      <c r="B135" t="s">
        <v>237</v>
      </c>
      <c r="C135" t="s">
        <v>727</v>
      </c>
      <c r="D135">
        <f xml:space="preserve"> 'Tax adjustment'!J25</f>
        <v>0</v>
      </c>
      <c r="E135" t="s">
        <v>776</v>
      </c>
    </row>
    <row r="136" spans="1:5" x14ac:dyDescent="0.25">
      <c r="A136" t="s">
        <v>1107</v>
      </c>
      <c r="B136" t="s">
        <v>509</v>
      </c>
      <c r="C136" t="s">
        <v>1136</v>
      </c>
      <c r="D136">
        <f xml:space="preserve"> 'Tax adjustment'!J26</f>
        <v>0</v>
      </c>
      <c r="E136" t="s">
        <v>776</v>
      </c>
    </row>
    <row r="137" spans="1:5" x14ac:dyDescent="0.25">
      <c r="A137" t="s">
        <v>1107</v>
      </c>
      <c r="B137" t="s">
        <v>893</v>
      </c>
      <c r="C137" t="s">
        <v>211</v>
      </c>
      <c r="D137">
        <f xml:space="preserve"> 'Tax adjustment'!J27</f>
        <v>0</v>
      </c>
      <c r="E137" t="s">
        <v>776</v>
      </c>
    </row>
    <row r="138" spans="1:5" x14ac:dyDescent="0.25">
      <c r="A138" t="s">
        <v>336</v>
      </c>
      <c r="B138" t="s">
        <v>460</v>
      </c>
      <c r="C138" t="s">
        <v>284</v>
      </c>
      <c r="D138">
        <f xml:space="preserve"> 'Tax adjustment'!J37</f>
        <v>0</v>
      </c>
      <c r="E138" t="s">
        <v>707</v>
      </c>
    </row>
    <row r="139" spans="1:5" x14ac:dyDescent="0.25">
      <c r="A139" t="s">
        <v>336</v>
      </c>
      <c r="B139" t="s">
        <v>393</v>
      </c>
      <c r="C139" t="s">
        <v>212</v>
      </c>
      <c r="D139">
        <f xml:space="preserve"> 'Tax adjustment'!J38</f>
        <v>0</v>
      </c>
      <c r="E139" t="s">
        <v>707</v>
      </c>
    </row>
    <row r="140" spans="1:5" x14ac:dyDescent="0.25">
      <c r="A140" t="s">
        <v>336</v>
      </c>
      <c r="B140" t="s">
        <v>237</v>
      </c>
      <c r="C140" t="s">
        <v>902</v>
      </c>
      <c r="D140">
        <f xml:space="preserve"> 'Tax adjustment'!J39</f>
        <v>0</v>
      </c>
      <c r="E140" t="s">
        <v>707</v>
      </c>
    </row>
    <row r="141" spans="1:5" x14ac:dyDescent="0.25">
      <c r="A141" t="s">
        <v>336</v>
      </c>
      <c r="B141" t="s">
        <v>509</v>
      </c>
      <c r="C141" t="s">
        <v>133</v>
      </c>
      <c r="D141">
        <f xml:space="preserve"> 'Tax adjustment'!J40</f>
        <v>0</v>
      </c>
      <c r="E141" t="s">
        <v>707</v>
      </c>
    </row>
    <row r="142" spans="1:5" x14ac:dyDescent="0.25">
      <c r="A142" t="s">
        <v>336</v>
      </c>
      <c r="B142" t="s">
        <v>893</v>
      </c>
      <c r="C142" t="s">
        <v>430</v>
      </c>
      <c r="D142">
        <f xml:space="preserve"> 'Tax adjustment'!J41</f>
        <v>0</v>
      </c>
      <c r="E142" t="s">
        <v>707</v>
      </c>
    </row>
    <row r="143" spans="1:5" x14ac:dyDescent="0.25">
      <c r="A143" t="s">
        <v>104</v>
      </c>
      <c r="B143" t="s">
        <v>460</v>
      </c>
      <c r="C143" t="s">
        <v>664</v>
      </c>
      <c r="D143">
        <f xml:space="preserve"> 'Tax adjustment'!J51</f>
        <v>0</v>
      </c>
      <c r="E143" t="s">
        <v>707</v>
      </c>
    </row>
    <row r="144" spans="1:5" x14ac:dyDescent="0.25">
      <c r="A144" t="s">
        <v>104</v>
      </c>
      <c r="B144" t="s">
        <v>393</v>
      </c>
      <c r="C144" t="s">
        <v>578</v>
      </c>
      <c r="D144">
        <f xml:space="preserve"> 'Tax adjustment'!J52</f>
        <v>0</v>
      </c>
      <c r="E144" t="s">
        <v>707</v>
      </c>
    </row>
    <row r="145" spans="1:5" x14ac:dyDescent="0.25">
      <c r="A145" t="s">
        <v>104</v>
      </c>
      <c r="B145" t="s">
        <v>237</v>
      </c>
      <c r="C145" t="s">
        <v>285</v>
      </c>
      <c r="D145">
        <f xml:space="preserve"> 'Tax adjustment'!J53</f>
        <v>0</v>
      </c>
      <c r="E145" t="s">
        <v>707</v>
      </c>
    </row>
    <row r="146" spans="1:5" x14ac:dyDescent="0.25">
      <c r="A146" t="s">
        <v>104</v>
      </c>
      <c r="B146" t="s">
        <v>509</v>
      </c>
      <c r="C146" t="s">
        <v>514</v>
      </c>
      <c r="D146">
        <f xml:space="preserve"> 'Tax adjustment'!J54</f>
        <v>0</v>
      </c>
      <c r="E146" t="s">
        <v>707</v>
      </c>
    </row>
    <row r="147" spans="1:5" x14ac:dyDescent="0.25">
      <c r="A147" t="s">
        <v>104</v>
      </c>
      <c r="B147" t="s">
        <v>893</v>
      </c>
      <c r="C147" t="s">
        <v>811</v>
      </c>
      <c r="D147">
        <f xml:space="preserve"> 'Tax adjustment'!J55</f>
        <v>0</v>
      </c>
      <c r="E147" t="s">
        <v>707</v>
      </c>
    </row>
    <row r="148" spans="1:5" x14ac:dyDescent="0.25">
      <c r="A148" t="s">
        <v>254</v>
      </c>
      <c r="B148" t="s">
        <v>460</v>
      </c>
      <c r="C148" t="s">
        <v>1137</v>
      </c>
      <c r="D148">
        <f xml:space="preserve"> 'Tax adjustment'!J69</f>
        <v>0</v>
      </c>
      <c r="E148" t="s">
        <v>707</v>
      </c>
    </row>
    <row r="149" spans="1:5" x14ac:dyDescent="0.25">
      <c r="A149" t="s">
        <v>254</v>
      </c>
      <c r="B149" t="s">
        <v>393</v>
      </c>
      <c r="C149" t="s">
        <v>1138</v>
      </c>
      <c r="D149">
        <f xml:space="preserve"> 'Tax adjustment'!J70</f>
        <v>0</v>
      </c>
      <c r="E149" t="s">
        <v>707</v>
      </c>
    </row>
    <row r="150" spans="1:5" x14ac:dyDescent="0.25">
      <c r="A150" t="s">
        <v>254</v>
      </c>
      <c r="B150" t="s">
        <v>237</v>
      </c>
      <c r="C150" t="s">
        <v>51</v>
      </c>
      <c r="D150">
        <f xml:space="preserve"> 'Tax adjustment'!J71</f>
        <v>0</v>
      </c>
      <c r="E150" t="s">
        <v>707</v>
      </c>
    </row>
    <row r="151" spans="1:5" x14ac:dyDescent="0.25">
      <c r="A151" t="s">
        <v>254</v>
      </c>
      <c r="B151" t="s">
        <v>509</v>
      </c>
      <c r="C151" t="s">
        <v>1052</v>
      </c>
      <c r="D151">
        <f xml:space="preserve"> 'Tax adjustment'!J72</f>
        <v>0</v>
      </c>
      <c r="E151" t="s">
        <v>707</v>
      </c>
    </row>
    <row r="152" spans="1:5" x14ac:dyDescent="0.25">
      <c r="A152" t="s">
        <v>254</v>
      </c>
      <c r="B152" t="s">
        <v>893</v>
      </c>
      <c r="C152" t="s">
        <v>134</v>
      </c>
      <c r="D152">
        <f xml:space="preserve"> 'Tax adjustment'!J73</f>
        <v>0</v>
      </c>
      <c r="E152" t="s">
        <v>707</v>
      </c>
    </row>
    <row r="153" spans="1:5" x14ac:dyDescent="0.25">
      <c r="A153" t="s">
        <v>411</v>
      </c>
      <c r="B153" t="s">
        <v>460</v>
      </c>
      <c r="C153" t="s">
        <v>286</v>
      </c>
      <c r="D153">
        <f xml:space="preserve"> 'Tax adjustment'!J87</f>
        <v>0</v>
      </c>
      <c r="E153" t="s">
        <v>707</v>
      </c>
    </row>
    <row r="154" spans="1:5" x14ac:dyDescent="0.25">
      <c r="A154" t="s">
        <v>411</v>
      </c>
      <c r="B154" t="s">
        <v>393</v>
      </c>
      <c r="C154" t="s">
        <v>213</v>
      </c>
      <c r="D154">
        <f xml:space="preserve"> 'Tax adjustment'!J88</f>
        <v>0</v>
      </c>
      <c r="E154" t="s">
        <v>707</v>
      </c>
    </row>
    <row r="155" spans="1:5" x14ac:dyDescent="0.25">
      <c r="A155" t="s">
        <v>411</v>
      </c>
      <c r="B155" t="s">
        <v>237</v>
      </c>
      <c r="C155" t="s">
        <v>903</v>
      </c>
      <c r="D155">
        <f xml:space="preserve"> 'Tax adjustment'!J89</f>
        <v>0</v>
      </c>
      <c r="E155" t="s">
        <v>707</v>
      </c>
    </row>
    <row r="156" spans="1:5" x14ac:dyDescent="0.25">
      <c r="A156" t="s">
        <v>411</v>
      </c>
      <c r="B156" t="s">
        <v>509</v>
      </c>
      <c r="C156" t="s">
        <v>728</v>
      </c>
      <c r="D156">
        <f xml:space="preserve"> 'Tax adjustment'!J90</f>
        <v>0</v>
      </c>
      <c r="E156" t="s">
        <v>707</v>
      </c>
    </row>
    <row r="157" spans="1:5" x14ac:dyDescent="0.25">
      <c r="A157" t="s">
        <v>411</v>
      </c>
      <c r="B157" t="s">
        <v>893</v>
      </c>
      <c r="C157" t="s">
        <v>1053</v>
      </c>
      <c r="D157">
        <f xml:space="preserve"> 'Tax adjustment'!J91</f>
        <v>0</v>
      </c>
      <c r="E157" t="s">
        <v>707</v>
      </c>
    </row>
    <row r="158" spans="1:5" x14ac:dyDescent="0.25">
      <c r="A158" t="s">
        <v>1172</v>
      </c>
      <c r="B158" t="s">
        <v>460</v>
      </c>
      <c r="C158" t="s">
        <v>515</v>
      </c>
      <c r="D158">
        <f xml:space="preserve"> 'Tax adjustment'!J104</f>
        <v>0</v>
      </c>
      <c r="E158" t="s">
        <v>776</v>
      </c>
    </row>
    <row r="159" spans="1:5" x14ac:dyDescent="0.25">
      <c r="A159" t="s">
        <v>1172</v>
      </c>
      <c r="B159" t="s">
        <v>393</v>
      </c>
      <c r="C159" t="s">
        <v>516</v>
      </c>
      <c r="D159">
        <f xml:space="preserve"> 'Tax adjustment'!J105</f>
        <v>0</v>
      </c>
      <c r="E159" t="s">
        <v>776</v>
      </c>
    </row>
    <row r="160" spans="1:5" x14ac:dyDescent="0.25">
      <c r="A160" t="s">
        <v>1172</v>
      </c>
      <c r="B160" t="s">
        <v>237</v>
      </c>
      <c r="C160" t="s">
        <v>287</v>
      </c>
      <c r="D160">
        <f xml:space="preserve"> 'Tax adjustment'!J106</f>
        <v>0</v>
      </c>
      <c r="E160" t="s">
        <v>776</v>
      </c>
    </row>
    <row r="161" spans="1:5" x14ac:dyDescent="0.25">
      <c r="A161" t="s">
        <v>1172</v>
      </c>
      <c r="B161" t="s">
        <v>509</v>
      </c>
      <c r="C161" t="s">
        <v>1054</v>
      </c>
      <c r="D161">
        <f xml:space="preserve"> 'Tax adjustment'!J107</f>
        <v>0</v>
      </c>
      <c r="E161" t="s">
        <v>776</v>
      </c>
    </row>
    <row r="162" spans="1:5" x14ac:dyDescent="0.25">
      <c r="A162" t="s">
        <v>1172</v>
      </c>
      <c r="B162" t="s">
        <v>893</v>
      </c>
      <c r="C162" t="s">
        <v>135</v>
      </c>
      <c r="D162">
        <f xml:space="preserve"> 'Tax adjustment'!J108</f>
        <v>0</v>
      </c>
      <c r="E162" t="s">
        <v>776</v>
      </c>
    </row>
    <row r="163" spans="1:5" x14ac:dyDescent="0.25">
      <c r="A163" t="s">
        <v>337</v>
      </c>
      <c r="B163" t="s">
        <v>460</v>
      </c>
      <c r="C163" t="s">
        <v>214</v>
      </c>
      <c r="D163">
        <f xml:space="preserve"> 'Tax adjustment'!J118</f>
        <v>0</v>
      </c>
      <c r="E163" t="s">
        <v>707</v>
      </c>
    </row>
    <row r="164" spans="1:5" x14ac:dyDescent="0.25">
      <c r="A164" t="s">
        <v>337</v>
      </c>
      <c r="B164" t="s">
        <v>393</v>
      </c>
      <c r="C164" t="s">
        <v>215</v>
      </c>
      <c r="D164">
        <f xml:space="preserve"> 'Tax adjustment'!J119</f>
        <v>0</v>
      </c>
      <c r="E164" t="s">
        <v>707</v>
      </c>
    </row>
    <row r="165" spans="1:5" x14ac:dyDescent="0.25">
      <c r="A165" t="s">
        <v>337</v>
      </c>
      <c r="B165" t="s">
        <v>237</v>
      </c>
      <c r="C165" t="s">
        <v>904</v>
      </c>
      <c r="D165">
        <f xml:space="preserve"> 'Tax adjustment'!J120</f>
        <v>0</v>
      </c>
      <c r="E165" t="s">
        <v>707</v>
      </c>
    </row>
    <row r="166" spans="1:5" x14ac:dyDescent="0.25">
      <c r="A166" t="s">
        <v>337</v>
      </c>
      <c r="B166" t="s">
        <v>509</v>
      </c>
      <c r="C166" t="s">
        <v>1194</v>
      </c>
      <c r="D166">
        <f xml:space="preserve"> 'Tax adjustment'!J121</f>
        <v>0</v>
      </c>
      <c r="E166" t="s">
        <v>707</v>
      </c>
    </row>
    <row r="167" spans="1:5" x14ac:dyDescent="0.25">
      <c r="A167" t="s">
        <v>337</v>
      </c>
      <c r="B167" t="s">
        <v>893</v>
      </c>
      <c r="C167" t="s">
        <v>288</v>
      </c>
      <c r="D167">
        <f xml:space="preserve"> 'Tax adjustment'!J122</f>
        <v>0</v>
      </c>
      <c r="E167" t="s">
        <v>707</v>
      </c>
    </row>
    <row r="168" spans="1:5" x14ac:dyDescent="0.25">
      <c r="A168" t="s">
        <v>781</v>
      </c>
      <c r="B168" t="s">
        <v>460</v>
      </c>
      <c r="C168" t="s">
        <v>1195</v>
      </c>
      <c r="D168">
        <f xml:space="preserve"> 'Tax adjustment'!J132</f>
        <v>0</v>
      </c>
      <c r="E168" t="s">
        <v>707</v>
      </c>
    </row>
    <row r="169" spans="1:5" x14ac:dyDescent="0.25">
      <c r="A169" t="s">
        <v>781</v>
      </c>
      <c r="B169" t="s">
        <v>393</v>
      </c>
      <c r="C169" t="s">
        <v>1196</v>
      </c>
      <c r="D169">
        <f xml:space="preserve"> 'Tax adjustment'!J133</f>
        <v>0</v>
      </c>
      <c r="E169" t="s">
        <v>707</v>
      </c>
    </row>
    <row r="170" spans="1:5" x14ac:dyDescent="0.25">
      <c r="A170" t="s">
        <v>781</v>
      </c>
      <c r="B170" t="s">
        <v>237</v>
      </c>
      <c r="C170" t="s">
        <v>52</v>
      </c>
      <c r="D170">
        <f xml:space="preserve"> 'Tax adjustment'!J134</f>
        <v>0</v>
      </c>
      <c r="E170" t="s">
        <v>707</v>
      </c>
    </row>
    <row r="171" spans="1:5" x14ac:dyDescent="0.25">
      <c r="A171" t="s">
        <v>781</v>
      </c>
      <c r="B171" t="s">
        <v>509</v>
      </c>
      <c r="C171" t="s">
        <v>431</v>
      </c>
      <c r="D171">
        <f xml:space="preserve"> 'Tax adjustment'!J135</f>
        <v>0</v>
      </c>
      <c r="E171" t="s">
        <v>707</v>
      </c>
    </row>
    <row r="172" spans="1:5" x14ac:dyDescent="0.25">
      <c r="A172" t="s">
        <v>781</v>
      </c>
      <c r="B172" t="s">
        <v>893</v>
      </c>
      <c r="C172" t="s">
        <v>729</v>
      </c>
      <c r="D172">
        <f xml:space="preserve"> 'Tax adjustment'!J136</f>
        <v>0</v>
      </c>
      <c r="E172" t="s">
        <v>707</v>
      </c>
    </row>
    <row r="173" spans="1:5" x14ac:dyDescent="0.25">
      <c r="A173" t="s">
        <v>1173</v>
      </c>
      <c r="B173" t="s">
        <v>460</v>
      </c>
      <c r="C173" t="s">
        <v>979</v>
      </c>
      <c r="D173">
        <f xml:space="preserve"> 'Tax adjustment'!J150</f>
        <v>0</v>
      </c>
      <c r="E173" t="s">
        <v>707</v>
      </c>
    </row>
    <row r="174" spans="1:5" x14ac:dyDescent="0.25">
      <c r="A174" t="s">
        <v>1173</v>
      </c>
      <c r="B174" t="s">
        <v>393</v>
      </c>
      <c r="C174" t="s">
        <v>980</v>
      </c>
      <c r="D174">
        <f xml:space="preserve"> 'Tax adjustment'!J151</f>
        <v>0</v>
      </c>
      <c r="E174" t="s">
        <v>707</v>
      </c>
    </row>
    <row r="175" spans="1:5" x14ac:dyDescent="0.25">
      <c r="A175" t="s">
        <v>1173</v>
      </c>
      <c r="B175" t="s">
        <v>237</v>
      </c>
      <c r="C175" t="s">
        <v>432</v>
      </c>
      <c r="D175">
        <f xml:space="preserve"> 'Tax adjustment'!J152</f>
        <v>0</v>
      </c>
      <c r="E175" t="s">
        <v>707</v>
      </c>
    </row>
    <row r="176" spans="1:5" x14ac:dyDescent="0.25">
      <c r="A176" t="s">
        <v>1173</v>
      </c>
      <c r="B176" t="s">
        <v>509</v>
      </c>
      <c r="C176" t="s">
        <v>289</v>
      </c>
      <c r="D176">
        <f xml:space="preserve"> 'Tax adjustment'!J153</f>
        <v>0</v>
      </c>
      <c r="E176" t="s">
        <v>707</v>
      </c>
    </row>
    <row r="177" spans="1:5" x14ac:dyDescent="0.25">
      <c r="A177" t="s">
        <v>1173</v>
      </c>
      <c r="B177" t="s">
        <v>893</v>
      </c>
      <c r="C177" t="s">
        <v>579</v>
      </c>
      <c r="D177">
        <f xml:space="preserve"> 'Tax adjustment'!J154</f>
        <v>0</v>
      </c>
      <c r="E177" t="s">
        <v>707</v>
      </c>
    </row>
    <row r="178" spans="1:5" x14ac:dyDescent="0.25">
      <c r="A178" t="s">
        <v>188</v>
      </c>
      <c r="B178" t="s">
        <v>460</v>
      </c>
      <c r="C178" t="s">
        <v>580</v>
      </c>
      <c r="D178">
        <f xml:space="preserve"> 'Tax adjustment'!J168</f>
        <v>0</v>
      </c>
      <c r="E178" t="s">
        <v>707</v>
      </c>
    </row>
    <row r="179" spans="1:5" x14ac:dyDescent="0.25">
      <c r="A179" t="s">
        <v>188</v>
      </c>
      <c r="B179" t="s">
        <v>393</v>
      </c>
      <c r="C179" t="s">
        <v>581</v>
      </c>
      <c r="D179">
        <f xml:space="preserve"> 'Tax adjustment'!J169</f>
        <v>0</v>
      </c>
      <c r="E179" t="s">
        <v>707</v>
      </c>
    </row>
    <row r="180" spans="1:5" x14ac:dyDescent="0.25">
      <c r="A180" t="s">
        <v>188</v>
      </c>
      <c r="B180" t="s">
        <v>237</v>
      </c>
      <c r="C180" t="s">
        <v>730</v>
      </c>
      <c r="D180">
        <f xml:space="preserve"> 'Tax adjustment'!J170</f>
        <v>0</v>
      </c>
      <c r="E180" t="s">
        <v>707</v>
      </c>
    </row>
    <row r="181" spans="1:5" x14ac:dyDescent="0.25">
      <c r="A181" t="s">
        <v>188</v>
      </c>
      <c r="B181" t="s">
        <v>509</v>
      </c>
      <c r="C181" t="s">
        <v>981</v>
      </c>
      <c r="D181">
        <f xml:space="preserve"> 'Tax adjustment'!J171</f>
        <v>0</v>
      </c>
      <c r="E181" t="s">
        <v>707</v>
      </c>
    </row>
    <row r="182" spans="1:5" x14ac:dyDescent="0.25">
      <c r="A182" t="s">
        <v>188</v>
      </c>
      <c r="B182" t="s">
        <v>893</v>
      </c>
      <c r="C182" t="s">
        <v>53</v>
      </c>
      <c r="D182">
        <f xml:space="preserve"> 'Tax adjustment'!J172</f>
        <v>0</v>
      </c>
      <c r="E182" t="s">
        <v>707</v>
      </c>
    </row>
    <row r="183" spans="1:5" x14ac:dyDescent="0.25">
      <c r="A183" t="s">
        <v>189</v>
      </c>
      <c r="B183" t="s">
        <v>460</v>
      </c>
      <c r="C183" t="s">
        <v>982</v>
      </c>
      <c r="D183">
        <f xml:space="preserve"> 'K-based controls'!J25</f>
        <v>0</v>
      </c>
      <c r="E183" t="s">
        <v>776</v>
      </c>
    </row>
    <row r="184" spans="1:5" x14ac:dyDescent="0.25">
      <c r="A184" t="s">
        <v>189</v>
      </c>
      <c r="B184" t="s">
        <v>393</v>
      </c>
      <c r="C184" t="s">
        <v>983</v>
      </c>
      <c r="D184">
        <f xml:space="preserve"> 'K-based controls'!J26</f>
        <v>0</v>
      </c>
      <c r="E184" t="s">
        <v>776</v>
      </c>
    </row>
    <row r="185" spans="1:5" x14ac:dyDescent="0.25">
      <c r="A185" t="s">
        <v>189</v>
      </c>
      <c r="B185" t="s">
        <v>237</v>
      </c>
      <c r="C185" t="s">
        <v>1139</v>
      </c>
      <c r="D185">
        <f xml:space="preserve"> 'K-based controls'!J27</f>
        <v>0</v>
      </c>
      <c r="E185" t="s">
        <v>776</v>
      </c>
    </row>
    <row r="186" spans="1:5" x14ac:dyDescent="0.25">
      <c r="A186" t="s">
        <v>189</v>
      </c>
      <c r="B186" t="s">
        <v>509</v>
      </c>
      <c r="C186" t="s">
        <v>517</v>
      </c>
      <c r="D186">
        <f xml:space="preserve"> 'K-based controls'!J28</f>
        <v>0</v>
      </c>
      <c r="E186" t="s">
        <v>776</v>
      </c>
    </row>
    <row r="187" spans="1:5" x14ac:dyDescent="0.25">
      <c r="A187" t="s">
        <v>189</v>
      </c>
      <c r="B187" t="s">
        <v>893</v>
      </c>
      <c r="C187" t="s">
        <v>812</v>
      </c>
      <c r="D187">
        <f xml:space="preserve"> 'K-based controls'!J29</f>
        <v>0</v>
      </c>
      <c r="E187" t="s">
        <v>776</v>
      </c>
    </row>
    <row r="188" spans="1:5" x14ac:dyDescent="0.25">
      <c r="A188" t="s">
        <v>190</v>
      </c>
      <c r="B188" t="s">
        <v>460</v>
      </c>
      <c r="C188" t="s">
        <v>813</v>
      </c>
      <c r="D188">
        <f xml:space="preserve"> 'K-based controls'!J39</f>
        <v>0</v>
      </c>
      <c r="E188" t="s">
        <v>776</v>
      </c>
    </row>
    <row r="189" spans="1:5" x14ac:dyDescent="0.25">
      <c r="A189" t="s">
        <v>190</v>
      </c>
      <c r="B189" t="s">
        <v>393</v>
      </c>
      <c r="C189" t="s">
        <v>731</v>
      </c>
      <c r="D189">
        <f xml:space="preserve"> 'K-based controls'!J40</f>
        <v>0</v>
      </c>
      <c r="E189" t="s">
        <v>776</v>
      </c>
    </row>
    <row r="190" spans="1:5" x14ac:dyDescent="0.25">
      <c r="A190" t="s">
        <v>190</v>
      </c>
      <c r="B190" t="s">
        <v>237</v>
      </c>
      <c r="C190" t="s">
        <v>1140</v>
      </c>
      <c r="D190">
        <f xml:space="preserve"> 'K-based controls'!J41</f>
        <v>0</v>
      </c>
      <c r="E190" t="s">
        <v>776</v>
      </c>
    </row>
    <row r="191" spans="1:5" x14ac:dyDescent="0.25">
      <c r="A191" t="s">
        <v>190</v>
      </c>
      <c r="B191" t="s">
        <v>509</v>
      </c>
      <c r="C191" t="s">
        <v>1197</v>
      </c>
      <c r="D191">
        <f xml:space="preserve"> 'K-based controls'!J42</f>
        <v>0</v>
      </c>
      <c r="E191" t="s">
        <v>776</v>
      </c>
    </row>
    <row r="192" spans="1:5" x14ac:dyDescent="0.25">
      <c r="A192" t="s">
        <v>190</v>
      </c>
      <c r="B192" t="s">
        <v>893</v>
      </c>
      <c r="C192" t="s">
        <v>290</v>
      </c>
      <c r="D192">
        <f xml:space="preserve"> 'K-based controls'!J43</f>
        <v>0</v>
      </c>
      <c r="E192" t="s">
        <v>776</v>
      </c>
    </row>
    <row r="193" spans="1:5" x14ac:dyDescent="0.25">
      <c r="A193" t="s">
        <v>782</v>
      </c>
      <c r="B193" t="s">
        <v>460</v>
      </c>
      <c r="C193" t="s">
        <v>582</v>
      </c>
      <c r="D193">
        <f xml:space="preserve"> 'K-based controls'!F53</f>
        <v>0</v>
      </c>
      <c r="E193" t="s">
        <v>776</v>
      </c>
    </row>
    <row r="194" spans="1:5" x14ac:dyDescent="0.25">
      <c r="A194" t="s">
        <v>782</v>
      </c>
      <c r="B194" t="s">
        <v>393</v>
      </c>
      <c r="C194" t="s">
        <v>583</v>
      </c>
      <c r="D194">
        <f xml:space="preserve"> 'K-based controls'!F54</f>
        <v>0</v>
      </c>
      <c r="E194" t="s">
        <v>776</v>
      </c>
    </row>
    <row r="195" spans="1:5" x14ac:dyDescent="0.25">
      <c r="A195" t="s">
        <v>782</v>
      </c>
      <c r="B195" t="s">
        <v>237</v>
      </c>
      <c r="C195" t="s">
        <v>291</v>
      </c>
      <c r="D195">
        <f xml:space="preserve"> 'K-based controls'!F55</f>
        <v>0</v>
      </c>
      <c r="E195" t="s">
        <v>776</v>
      </c>
    </row>
    <row r="196" spans="1:5" x14ac:dyDescent="0.25">
      <c r="A196" t="s">
        <v>782</v>
      </c>
      <c r="B196" t="s">
        <v>509</v>
      </c>
      <c r="C196" t="s">
        <v>518</v>
      </c>
      <c r="D196">
        <f xml:space="preserve"> 'K-based controls'!F56</f>
        <v>0</v>
      </c>
      <c r="E196" t="s">
        <v>776</v>
      </c>
    </row>
    <row r="197" spans="1:5" x14ac:dyDescent="0.25">
      <c r="A197" t="s">
        <v>782</v>
      </c>
      <c r="B197" t="s">
        <v>893</v>
      </c>
      <c r="C197" t="s">
        <v>814</v>
      </c>
      <c r="D197">
        <f xml:space="preserve"> 'K-based controls'!F57</f>
        <v>0</v>
      </c>
      <c r="E197" t="s">
        <v>776</v>
      </c>
    </row>
    <row r="198" spans="1:5" x14ac:dyDescent="0.25">
      <c r="A198" t="s">
        <v>1028</v>
      </c>
      <c r="B198" t="s">
        <v>460</v>
      </c>
      <c r="C198" t="s">
        <v>433</v>
      </c>
      <c r="D198">
        <f xml:space="preserve"> 'K-based controls'!F71</f>
        <v>0</v>
      </c>
      <c r="E198" t="s">
        <v>776</v>
      </c>
    </row>
    <row r="199" spans="1:5" x14ac:dyDescent="0.25">
      <c r="A199" t="s">
        <v>1028</v>
      </c>
      <c r="B199" t="s">
        <v>393</v>
      </c>
      <c r="C199" t="s">
        <v>358</v>
      </c>
      <c r="D199">
        <f xml:space="preserve"> 'K-based controls'!F72</f>
        <v>0</v>
      </c>
      <c r="E199" t="s">
        <v>776</v>
      </c>
    </row>
    <row r="200" spans="1:5" x14ac:dyDescent="0.25">
      <c r="A200" t="s">
        <v>1028</v>
      </c>
      <c r="B200" t="s">
        <v>237</v>
      </c>
      <c r="C200" t="s">
        <v>815</v>
      </c>
      <c r="D200">
        <f xml:space="preserve"> 'K-based controls'!F73</f>
        <v>0</v>
      </c>
      <c r="E200" t="s">
        <v>776</v>
      </c>
    </row>
    <row r="201" spans="1:5" x14ac:dyDescent="0.25">
      <c r="A201" t="s">
        <v>1028</v>
      </c>
      <c r="B201" t="s">
        <v>509</v>
      </c>
      <c r="C201" t="s">
        <v>1055</v>
      </c>
      <c r="D201">
        <f xml:space="preserve"> 'K-based controls'!F74</f>
        <v>0</v>
      </c>
      <c r="E201" t="s">
        <v>776</v>
      </c>
    </row>
    <row r="202" spans="1:5" x14ac:dyDescent="0.25">
      <c r="A202" t="s">
        <v>1028</v>
      </c>
      <c r="B202" t="s">
        <v>893</v>
      </c>
      <c r="C202" t="s">
        <v>136</v>
      </c>
      <c r="D202">
        <f xml:space="preserve"> 'K-based controls'!F75</f>
        <v>0</v>
      </c>
      <c r="E202" t="s">
        <v>776</v>
      </c>
    </row>
    <row r="203" spans="1:5" x14ac:dyDescent="0.25">
      <c r="A203" t="s">
        <v>484</v>
      </c>
      <c r="B203" t="s">
        <v>460</v>
      </c>
      <c r="C203" t="s">
        <v>137</v>
      </c>
      <c r="D203">
        <f xml:space="preserve"> 'K-based controls'!F89</f>
        <v>0</v>
      </c>
      <c r="E203" t="s">
        <v>776</v>
      </c>
    </row>
    <row r="204" spans="1:5" x14ac:dyDescent="0.25">
      <c r="A204" t="s">
        <v>484</v>
      </c>
      <c r="B204" t="s">
        <v>393</v>
      </c>
      <c r="C204" t="s">
        <v>54</v>
      </c>
      <c r="D204">
        <f xml:space="preserve"> 'K-based controls'!F90</f>
        <v>0</v>
      </c>
      <c r="E204" t="s">
        <v>776</v>
      </c>
    </row>
    <row r="205" spans="1:5" x14ac:dyDescent="0.25">
      <c r="A205" t="s">
        <v>484</v>
      </c>
      <c r="B205" t="s">
        <v>237</v>
      </c>
      <c r="C205" t="s">
        <v>216</v>
      </c>
      <c r="D205">
        <f xml:space="preserve"> 'K-based controls'!F91</f>
        <v>0</v>
      </c>
      <c r="E205" t="s">
        <v>776</v>
      </c>
    </row>
    <row r="206" spans="1:5" x14ac:dyDescent="0.25">
      <c r="A206" t="s">
        <v>484</v>
      </c>
      <c r="B206" t="s">
        <v>509</v>
      </c>
      <c r="C206" t="s">
        <v>816</v>
      </c>
      <c r="D206">
        <f xml:space="preserve"> 'K-based controls'!F92</f>
        <v>0</v>
      </c>
      <c r="E206" t="s">
        <v>776</v>
      </c>
    </row>
    <row r="207" spans="1:5" x14ac:dyDescent="0.25">
      <c r="A207" t="s">
        <v>484</v>
      </c>
      <c r="B207" t="s">
        <v>893</v>
      </c>
      <c r="C207" t="s">
        <v>1141</v>
      </c>
      <c r="D207">
        <f xml:space="preserve"> 'K-based controls'!F93</f>
        <v>0</v>
      </c>
      <c r="E207" t="s">
        <v>776</v>
      </c>
    </row>
    <row r="208" spans="1:5" x14ac:dyDescent="0.25">
      <c r="A208" t="s">
        <v>1029</v>
      </c>
      <c r="B208" t="s">
        <v>460</v>
      </c>
      <c r="C208" t="s">
        <v>1056</v>
      </c>
      <c r="D208">
        <f xml:space="preserve"> 'K-based controls'!F107</f>
        <v>0</v>
      </c>
      <c r="E208" t="s">
        <v>776</v>
      </c>
    </row>
    <row r="209" spans="1:5" x14ac:dyDescent="0.25">
      <c r="A209" t="s">
        <v>1029</v>
      </c>
      <c r="B209" t="s">
        <v>393</v>
      </c>
      <c r="C209" t="s">
        <v>1057</v>
      </c>
      <c r="D209">
        <f xml:space="preserve"> 'K-based controls'!F108</f>
        <v>0</v>
      </c>
      <c r="E209" t="s">
        <v>776</v>
      </c>
    </row>
    <row r="210" spans="1:5" x14ac:dyDescent="0.25">
      <c r="A210" t="s">
        <v>1029</v>
      </c>
      <c r="B210" t="s">
        <v>237</v>
      </c>
      <c r="C210" t="s">
        <v>434</v>
      </c>
      <c r="D210">
        <f xml:space="preserve"> 'K-based controls'!F109</f>
        <v>0</v>
      </c>
      <c r="E210" t="s">
        <v>776</v>
      </c>
    </row>
    <row r="211" spans="1:5" x14ac:dyDescent="0.25">
      <c r="A211" t="s">
        <v>1029</v>
      </c>
      <c r="B211" t="s">
        <v>509</v>
      </c>
      <c r="C211" t="s">
        <v>1198</v>
      </c>
      <c r="D211">
        <f xml:space="preserve"> 'K-based controls'!F110</f>
        <v>0</v>
      </c>
      <c r="E211" t="s">
        <v>776</v>
      </c>
    </row>
    <row r="212" spans="1:5" x14ac:dyDescent="0.25">
      <c r="A212" t="s">
        <v>1029</v>
      </c>
      <c r="B212" t="s">
        <v>893</v>
      </c>
      <c r="C212" t="s">
        <v>292</v>
      </c>
      <c r="D212">
        <f xml:space="preserve"> 'K-based controls'!F111</f>
        <v>0</v>
      </c>
      <c r="E212" t="s">
        <v>776</v>
      </c>
    </row>
    <row r="213" spans="1:5" x14ac:dyDescent="0.25">
      <c r="A213" t="s">
        <v>783</v>
      </c>
      <c r="B213" t="s">
        <v>460</v>
      </c>
      <c r="C213" t="s">
        <v>359</v>
      </c>
      <c r="D213">
        <f xml:space="preserve"> 'K-based controls'!J125</f>
        <v>0</v>
      </c>
      <c r="E213" t="s">
        <v>776</v>
      </c>
    </row>
    <row r="214" spans="1:5" x14ac:dyDescent="0.25">
      <c r="A214" t="s">
        <v>783</v>
      </c>
      <c r="B214" t="s">
        <v>393</v>
      </c>
      <c r="C214" t="s">
        <v>360</v>
      </c>
      <c r="D214">
        <f xml:space="preserve"> 'K-based controls'!J126</f>
        <v>0</v>
      </c>
      <c r="E214" t="s">
        <v>776</v>
      </c>
    </row>
    <row r="215" spans="1:5" x14ac:dyDescent="0.25">
      <c r="A215" t="s">
        <v>783</v>
      </c>
      <c r="B215" t="s">
        <v>237</v>
      </c>
      <c r="C215" t="s">
        <v>217</v>
      </c>
      <c r="D215">
        <f xml:space="preserve"> 'K-based controls'!J127</f>
        <v>0</v>
      </c>
      <c r="E215" t="s">
        <v>776</v>
      </c>
    </row>
    <row r="216" spans="1:5" x14ac:dyDescent="0.25">
      <c r="A216" t="s">
        <v>783</v>
      </c>
      <c r="B216" t="s">
        <v>509</v>
      </c>
      <c r="C216" t="s">
        <v>984</v>
      </c>
      <c r="D216">
        <f xml:space="preserve"> 'K-based controls'!J128</f>
        <v>0</v>
      </c>
      <c r="E216" t="s">
        <v>776</v>
      </c>
    </row>
    <row r="217" spans="1:5" x14ac:dyDescent="0.25">
      <c r="A217" t="s">
        <v>783</v>
      </c>
      <c r="B217" t="s">
        <v>893</v>
      </c>
      <c r="C217" t="s">
        <v>55</v>
      </c>
      <c r="D217">
        <f xml:space="preserve"> 'K-based controls'!J129</f>
        <v>0</v>
      </c>
      <c r="E217" t="s">
        <v>776</v>
      </c>
    </row>
    <row r="218" spans="1:5" x14ac:dyDescent="0.25">
      <c r="A218" t="s">
        <v>106</v>
      </c>
      <c r="B218" t="s">
        <v>460</v>
      </c>
      <c r="C218" t="s">
        <v>1142</v>
      </c>
      <c r="D218">
        <f xml:space="preserve"> 'K-based controls'!F139</f>
        <v>0</v>
      </c>
      <c r="E218" t="s">
        <v>776</v>
      </c>
    </row>
    <row r="219" spans="1:5" x14ac:dyDescent="0.25">
      <c r="A219" t="s">
        <v>106</v>
      </c>
      <c r="B219" t="s">
        <v>393</v>
      </c>
      <c r="C219" t="s">
        <v>1058</v>
      </c>
      <c r="D219">
        <f xml:space="preserve"> 'K-based controls'!F140</f>
        <v>0</v>
      </c>
      <c r="E219" t="s">
        <v>776</v>
      </c>
    </row>
    <row r="220" spans="1:5" x14ac:dyDescent="0.25">
      <c r="A220" t="s">
        <v>106</v>
      </c>
      <c r="B220" t="s">
        <v>237</v>
      </c>
      <c r="C220" t="s">
        <v>361</v>
      </c>
      <c r="D220">
        <f xml:space="preserve"> 'K-based controls'!F141</f>
        <v>0</v>
      </c>
      <c r="E220" t="s">
        <v>776</v>
      </c>
    </row>
    <row r="221" spans="1:5" x14ac:dyDescent="0.25">
      <c r="A221" t="s">
        <v>106</v>
      </c>
      <c r="B221" t="s">
        <v>509</v>
      </c>
      <c r="C221" t="s">
        <v>1143</v>
      </c>
      <c r="D221">
        <f xml:space="preserve"> 'K-based controls'!F142</f>
        <v>0</v>
      </c>
      <c r="E221" t="s">
        <v>776</v>
      </c>
    </row>
    <row r="222" spans="1:5" x14ac:dyDescent="0.25">
      <c r="A222" t="s">
        <v>106</v>
      </c>
      <c r="B222" t="s">
        <v>893</v>
      </c>
      <c r="C222" t="s">
        <v>218</v>
      </c>
      <c r="D222">
        <f xml:space="preserve"> 'K-based controls'!F143</f>
        <v>0</v>
      </c>
      <c r="E222" t="s">
        <v>776</v>
      </c>
    </row>
    <row r="223" spans="1:5" x14ac:dyDescent="0.25">
      <c r="A223" t="s">
        <v>868</v>
      </c>
      <c r="B223" t="s">
        <v>460</v>
      </c>
      <c r="C223" t="s">
        <v>219</v>
      </c>
      <c r="D223">
        <f xml:space="preserve"> 'K-based controls'!F162</f>
        <v>0</v>
      </c>
      <c r="E223" t="s">
        <v>776</v>
      </c>
    </row>
    <row r="224" spans="1:5" x14ac:dyDescent="0.25">
      <c r="A224" t="s">
        <v>868</v>
      </c>
      <c r="B224" t="s">
        <v>393</v>
      </c>
      <c r="C224" t="s">
        <v>220</v>
      </c>
      <c r="D224">
        <f xml:space="preserve"> 'K-based controls'!F163</f>
        <v>0</v>
      </c>
      <c r="E224" t="s">
        <v>776</v>
      </c>
    </row>
    <row r="225" spans="1:5" x14ac:dyDescent="0.25">
      <c r="A225" t="s">
        <v>868</v>
      </c>
      <c r="B225" t="s">
        <v>237</v>
      </c>
      <c r="C225" t="s">
        <v>817</v>
      </c>
      <c r="D225">
        <f xml:space="preserve"> 'K-based controls'!F164</f>
        <v>0</v>
      </c>
      <c r="E225" t="s">
        <v>776</v>
      </c>
    </row>
    <row r="226" spans="1:5" x14ac:dyDescent="0.25">
      <c r="A226" t="s">
        <v>868</v>
      </c>
      <c r="B226" t="s">
        <v>509</v>
      </c>
      <c r="C226" t="s">
        <v>732</v>
      </c>
      <c r="D226">
        <f xml:space="preserve"> 'K-based controls'!F165</f>
        <v>0</v>
      </c>
      <c r="E226" t="s">
        <v>776</v>
      </c>
    </row>
    <row r="227" spans="1:5" x14ac:dyDescent="0.25">
      <c r="A227" t="s">
        <v>868</v>
      </c>
      <c r="B227" t="s">
        <v>893</v>
      </c>
      <c r="C227" t="s">
        <v>1059</v>
      </c>
      <c r="D227">
        <f xml:space="preserve"> 'K-based controls'!F166</f>
        <v>0</v>
      </c>
      <c r="E227" t="s">
        <v>776</v>
      </c>
    </row>
    <row r="228" spans="1:5" x14ac:dyDescent="0.25">
      <c r="A228" t="s">
        <v>191</v>
      </c>
      <c r="B228" t="s">
        <v>460</v>
      </c>
      <c r="C228" t="s">
        <v>733</v>
      </c>
      <c r="D228">
        <f xml:space="preserve"> 'K-based controls'!J179</f>
        <v>0</v>
      </c>
      <c r="E228" t="s">
        <v>706</v>
      </c>
    </row>
    <row r="229" spans="1:5" x14ac:dyDescent="0.25">
      <c r="A229" t="s">
        <v>191</v>
      </c>
      <c r="B229" t="s">
        <v>393</v>
      </c>
      <c r="C229" t="s">
        <v>734</v>
      </c>
      <c r="D229">
        <f xml:space="preserve"> 'K-based controls'!J180</f>
        <v>0</v>
      </c>
      <c r="E229" t="s">
        <v>706</v>
      </c>
    </row>
    <row r="230" spans="1:5" x14ac:dyDescent="0.25">
      <c r="A230" t="s">
        <v>191</v>
      </c>
      <c r="B230" t="s">
        <v>237</v>
      </c>
      <c r="C230" t="s">
        <v>818</v>
      </c>
      <c r="D230">
        <f xml:space="preserve"> 'K-based controls'!J181</f>
        <v>0</v>
      </c>
      <c r="E230" t="s">
        <v>706</v>
      </c>
    </row>
    <row r="231" spans="1:5" x14ac:dyDescent="0.25">
      <c r="A231" t="s">
        <v>191</v>
      </c>
      <c r="B231" t="s">
        <v>509</v>
      </c>
      <c r="C231" t="s">
        <v>1060</v>
      </c>
      <c r="D231">
        <f xml:space="preserve"> 'K-based controls'!J182</f>
        <v>0</v>
      </c>
      <c r="E231" t="s">
        <v>706</v>
      </c>
    </row>
    <row r="232" spans="1:5" x14ac:dyDescent="0.25">
      <c r="A232" t="s">
        <v>191</v>
      </c>
      <c r="B232" t="s">
        <v>893</v>
      </c>
      <c r="C232" t="s">
        <v>138</v>
      </c>
      <c r="D232">
        <f xml:space="preserve"> 'K-based controls'!J183</f>
        <v>0</v>
      </c>
      <c r="E232" t="s">
        <v>706</v>
      </c>
    </row>
    <row r="233" spans="1:5" x14ac:dyDescent="0.25">
      <c r="A233" t="s">
        <v>1108</v>
      </c>
      <c r="B233" t="s">
        <v>460</v>
      </c>
      <c r="C233" t="s">
        <v>985</v>
      </c>
      <c r="D233">
        <f xml:space="preserve"> 'K-based controls'!J199</f>
        <v>0</v>
      </c>
      <c r="E233" t="s">
        <v>707</v>
      </c>
    </row>
    <row r="234" spans="1:5" x14ac:dyDescent="0.25">
      <c r="A234" t="s">
        <v>1108</v>
      </c>
      <c r="B234" t="s">
        <v>393</v>
      </c>
      <c r="C234" t="s">
        <v>905</v>
      </c>
      <c r="D234">
        <f xml:space="preserve"> 'K-based controls'!J200</f>
        <v>0</v>
      </c>
      <c r="E234" t="s">
        <v>707</v>
      </c>
    </row>
    <row r="235" spans="1:5" x14ac:dyDescent="0.25">
      <c r="A235" t="s">
        <v>1108</v>
      </c>
      <c r="B235" t="s">
        <v>237</v>
      </c>
      <c r="C235" t="s">
        <v>735</v>
      </c>
      <c r="D235">
        <f xml:space="preserve"> 'K-based controls'!J201</f>
        <v>0</v>
      </c>
      <c r="E235" t="s">
        <v>707</v>
      </c>
    </row>
    <row r="236" spans="1:5" x14ac:dyDescent="0.25">
      <c r="A236" t="s">
        <v>1108</v>
      </c>
      <c r="B236" t="s">
        <v>509</v>
      </c>
      <c r="C236" t="s">
        <v>56</v>
      </c>
      <c r="D236">
        <f xml:space="preserve"> 'K-based controls'!J202</f>
        <v>0</v>
      </c>
      <c r="E236" t="s">
        <v>707</v>
      </c>
    </row>
    <row r="237" spans="1:5" x14ac:dyDescent="0.25">
      <c r="A237" t="s">
        <v>1108</v>
      </c>
      <c r="B237" t="s">
        <v>893</v>
      </c>
      <c r="C237" t="s">
        <v>362</v>
      </c>
      <c r="D237">
        <f xml:space="preserve"> 'K-based controls'!J203</f>
        <v>0</v>
      </c>
      <c r="E237" t="s">
        <v>707</v>
      </c>
    </row>
    <row r="238" spans="1:5" x14ac:dyDescent="0.25">
      <c r="A238" t="s">
        <v>784</v>
      </c>
      <c r="B238" t="s">
        <v>460</v>
      </c>
      <c r="C238" t="s">
        <v>221</v>
      </c>
      <c r="D238">
        <f xml:space="preserve"> 'K-based controls'!J213</f>
        <v>0</v>
      </c>
      <c r="E238" t="s">
        <v>26</v>
      </c>
    </row>
    <row r="239" spans="1:5" x14ac:dyDescent="0.25">
      <c r="A239" t="s">
        <v>784</v>
      </c>
      <c r="B239" t="s">
        <v>393</v>
      </c>
      <c r="C239" t="s">
        <v>139</v>
      </c>
      <c r="D239">
        <f xml:space="preserve"> 'K-based controls'!J214</f>
        <v>0</v>
      </c>
      <c r="E239" t="s">
        <v>26</v>
      </c>
    </row>
    <row r="240" spans="1:5" x14ac:dyDescent="0.25">
      <c r="A240" t="s">
        <v>784</v>
      </c>
      <c r="B240" t="s">
        <v>237</v>
      </c>
      <c r="C240" t="s">
        <v>140</v>
      </c>
      <c r="D240">
        <f xml:space="preserve"> 'K-based controls'!J215</f>
        <v>0</v>
      </c>
      <c r="E240" t="s">
        <v>26</v>
      </c>
    </row>
    <row r="241" spans="1:5" x14ac:dyDescent="0.25">
      <c r="A241" t="s">
        <v>784</v>
      </c>
      <c r="B241" t="s">
        <v>509</v>
      </c>
      <c r="C241" t="s">
        <v>665</v>
      </c>
      <c r="D241">
        <f xml:space="preserve"> 'K-based controls'!J216</f>
        <v>0</v>
      </c>
      <c r="E241" t="s">
        <v>26</v>
      </c>
    </row>
    <row r="242" spans="1:5" x14ac:dyDescent="0.25">
      <c r="A242" t="s">
        <v>784</v>
      </c>
      <c r="B242" t="s">
        <v>893</v>
      </c>
      <c r="C242" t="s">
        <v>986</v>
      </c>
      <c r="D242">
        <f xml:space="preserve"> 'K-based controls'!J217</f>
        <v>0</v>
      </c>
      <c r="E242" t="s">
        <v>26</v>
      </c>
    </row>
    <row r="243" spans="1:5" x14ac:dyDescent="0.25">
      <c r="A243" t="s">
        <v>1174</v>
      </c>
      <c r="B243" t="s">
        <v>460</v>
      </c>
      <c r="C243" t="s">
        <v>666</v>
      </c>
      <c r="D243">
        <f xml:space="preserve"> 'K-based controls'!J229</f>
        <v>0</v>
      </c>
      <c r="E243" t="s">
        <v>706</v>
      </c>
    </row>
    <row r="244" spans="1:5" x14ac:dyDescent="0.25">
      <c r="A244" t="s">
        <v>1174</v>
      </c>
      <c r="B244" t="s">
        <v>393</v>
      </c>
      <c r="C244" t="s">
        <v>667</v>
      </c>
      <c r="D244">
        <f xml:space="preserve"> 'K-based controls'!J230</f>
        <v>0</v>
      </c>
      <c r="E244" t="s">
        <v>706</v>
      </c>
    </row>
    <row r="245" spans="1:5" x14ac:dyDescent="0.25">
      <c r="A245" t="s">
        <v>1174</v>
      </c>
      <c r="B245" t="s">
        <v>237</v>
      </c>
      <c r="C245" t="s">
        <v>293</v>
      </c>
      <c r="D245">
        <f xml:space="preserve"> 'K-based controls'!J231</f>
        <v>0</v>
      </c>
      <c r="E245" t="s">
        <v>706</v>
      </c>
    </row>
    <row r="246" spans="1:5" x14ac:dyDescent="0.25">
      <c r="A246" t="s">
        <v>1174</v>
      </c>
      <c r="B246" t="s">
        <v>509</v>
      </c>
      <c r="C246" t="s">
        <v>987</v>
      </c>
      <c r="D246">
        <f xml:space="preserve"> 'K-based controls'!J232</f>
        <v>0</v>
      </c>
      <c r="E246" t="s">
        <v>706</v>
      </c>
    </row>
    <row r="247" spans="1:5" x14ac:dyDescent="0.25">
      <c r="A247" t="s">
        <v>1174</v>
      </c>
      <c r="B247" t="s">
        <v>893</v>
      </c>
      <c r="C247" t="s">
        <v>57</v>
      </c>
      <c r="D247">
        <f xml:space="preserve"> 'K-based controls'!J233</f>
        <v>0</v>
      </c>
      <c r="E247" t="s">
        <v>706</v>
      </c>
    </row>
    <row r="248" spans="1:5" x14ac:dyDescent="0.25">
      <c r="A248" t="s">
        <v>635</v>
      </c>
      <c r="B248" t="s">
        <v>460</v>
      </c>
      <c r="C248" t="s">
        <v>435</v>
      </c>
      <c r="D248">
        <f xml:space="preserve"> 'K-based controls'!J248</f>
        <v>0</v>
      </c>
      <c r="E248" t="s">
        <v>707</v>
      </c>
    </row>
    <row r="249" spans="1:5" x14ac:dyDescent="0.25">
      <c r="A249" t="s">
        <v>635</v>
      </c>
      <c r="B249" t="s">
        <v>393</v>
      </c>
      <c r="C249" t="s">
        <v>436</v>
      </c>
      <c r="D249">
        <f xml:space="preserve"> 'K-based controls'!J249</f>
        <v>0</v>
      </c>
      <c r="E249" t="s">
        <v>707</v>
      </c>
    </row>
    <row r="250" spans="1:5" x14ac:dyDescent="0.25">
      <c r="A250" t="s">
        <v>635</v>
      </c>
      <c r="B250" t="s">
        <v>237</v>
      </c>
      <c r="C250" t="s">
        <v>584</v>
      </c>
      <c r="D250">
        <f xml:space="preserve"> 'K-based controls'!J250</f>
        <v>0</v>
      </c>
      <c r="E250" t="s">
        <v>707</v>
      </c>
    </row>
    <row r="251" spans="1:5" x14ac:dyDescent="0.25">
      <c r="A251" t="s">
        <v>635</v>
      </c>
      <c r="B251" t="s">
        <v>509</v>
      </c>
      <c r="C251" t="s">
        <v>58</v>
      </c>
      <c r="D251">
        <f xml:space="preserve"> 'K-based controls'!J251</f>
        <v>0</v>
      </c>
      <c r="E251" t="s">
        <v>707</v>
      </c>
    </row>
    <row r="252" spans="1:5" x14ac:dyDescent="0.25">
      <c r="A252" t="s">
        <v>635</v>
      </c>
      <c r="B252" t="s">
        <v>893</v>
      </c>
      <c r="C252" t="s">
        <v>437</v>
      </c>
      <c r="D252">
        <f xml:space="preserve"> 'K-based controls'!J252</f>
        <v>0</v>
      </c>
      <c r="E252" t="s">
        <v>707</v>
      </c>
    </row>
    <row r="253" spans="1:5" x14ac:dyDescent="0.25">
      <c r="A253" t="s">
        <v>710</v>
      </c>
      <c r="B253" t="s">
        <v>460</v>
      </c>
      <c r="C253" t="s">
        <v>141</v>
      </c>
      <c r="D253">
        <f xml:space="preserve"> 'K-based controls'!J271</f>
        <v>0</v>
      </c>
      <c r="E253" t="s">
        <v>706</v>
      </c>
    </row>
    <row r="254" spans="1:5" x14ac:dyDescent="0.25">
      <c r="A254" t="s">
        <v>710</v>
      </c>
      <c r="B254" t="s">
        <v>393</v>
      </c>
      <c r="C254" t="s">
        <v>59</v>
      </c>
      <c r="D254">
        <f xml:space="preserve"> 'K-based controls'!J272</f>
        <v>0</v>
      </c>
      <c r="E254" t="s">
        <v>706</v>
      </c>
    </row>
    <row r="255" spans="1:5" x14ac:dyDescent="0.25">
      <c r="A255" t="s">
        <v>710</v>
      </c>
      <c r="B255" t="s">
        <v>237</v>
      </c>
      <c r="C255" t="s">
        <v>438</v>
      </c>
      <c r="D255">
        <f xml:space="preserve"> 'K-based controls'!J273</f>
        <v>0</v>
      </c>
      <c r="E255" t="s">
        <v>706</v>
      </c>
    </row>
    <row r="256" spans="1:5" x14ac:dyDescent="0.25">
      <c r="A256" t="s">
        <v>710</v>
      </c>
      <c r="B256" t="s">
        <v>509</v>
      </c>
      <c r="C256" t="s">
        <v>142</v>
      </c>
      <c r="D256">
        <f xml:space="preserve"> 'K-based controls'!J274</f>
        <v>0</v>
      </c>
      <c r="E256" t="s">
        <v>706</v>
      </c>
    </row>
    <row r="257" spans="1:5" x14ac:dyDescent="0.25">
      <c r="A257" t="s">
        <v>710</v>
      </c>
      <c r="B257" t="s">
        <v>893</v>
      </c>
      <c r="C257" t="s">
        <v>439</v>
      </c>
      <c r="D257">
        <f xml:space="preserve"> 'K-based controls'!J275</f>
        <v>0</v>
      </c>
      <c r="E257" t="s">
        <v>706</v>
      </c>
    </row>
    <row r="258" spans="1:5" x14ac:dyDescent="0.25">
      <c r="A258" t="s">
        <v>1109</v>
      </c>
      <c r="B258" t="s">
        <v>460</v>
      </c>
      <c r="C258" t="s">
        <v>1144</v>
      </c>
      <c r="D258">
        <f xml:space="preserve"> 'K-based controls'!J287</f>
        <v>0</v>
      </c>
      <c r="E258" t="s">
        <v>706</v>
      </c>
    </row>
    <row r="259" spans="1:5" x14ac:dyDescent="0.25">
      <c r="A259" t="s">
        <v>1109</v>
      </c>
      <c r="B259" t="s">
        <v>393</v>
      </c>
      <c r="C259" t="s">
        <v>1145</v>
      </c>
      <c r="D259">
        <f xml:space="preserve"> 'K-based controls'!J288</f>
        <v>0</v>
      </c>
      <c r="E259" t="s">
        <v>706</v>
      </c>
    </row>
    <row r="260" spans="1:5" x14ac:dyDescent="0.25">
      <c r="A260" t="s">
        <v>1109</v>
      </c>
      <c r="B260" t="s">
        <v>237</v>
      </c>
      <c r="C260" t="s">
        <v>440</v>
      </c>
      <c r="D260">
        <f xml:space="preserve"> 'K-based controls'!J289</f>
        <v>0</v>
      </c>
      <c r="E260" t="s">
        <v>706</v>
      </c>
    </row>
    <row r="261" spans="1:5" x14ac:dyDescent="0.25">
      <c r="A261" t="s">
        <v>1109</v>
      </c>
      <c r="B261" t="s">
        <v>509</v>
      </c>
      <c r="C261" t="s">
        <v>363</v>
      </c>
      <c r="D261">
        <f xml:space="preserve"> 'K-based controls'!J290</f>
        <v>0</v>
      </c>
      <c r="E261" t="s">
        <v>706</v>
      </c>
    </row>
    <row r="262" spans="1:5" x14ac:dyDescent="0.25">
      <c r="A262" t="s">
        <v>1109</v>
      </c>
      <c r="B262" t="s">
        <v>893</v>
      </c>
      <c r="C262" t="s">
        <v>668</v>
      </c>
      <c r="D262">
        <f xml:space="preserve"> 'K-based controls'!J291</f>
        <v>0</v>
      </c>
      <c r="E262" t="s">
        <v>706</v>
      </c>
    </row>
    <row r="263" spans="1:5" x14ac:dyDescent="0.25">
      <c r="A263" t="s">
        <v>711</v>
      </c>
      <c r="B263" t="s">
        <v>460</v>
      </c>
      <c r="C263" t="s">
        <v>906</v>
      </c>
      <c r="D263">
        <f xml:space="preserve"> 'K-based controls'!J306</f>
        <v>0</v>
      </c>
      <c r="E263" t="s">
        <v>706</v>
      </c>
    </row>
    <row r="264" spans="1:5" x14ac:dyDescent="0.25">
      <c r="A264" t="s">
        <v>711</v>
      </c>
      <c r="B264" t="s">
        <v>393</v>
      </c>
      <c r="C264" t="s">
        <v>819</v>
      </c>
      <c r="D264">
        <f xml:space="preserve"> 'K-based controls'!J307</f>
        <v>0</v>
      </c>
      <c r="E264" t="s">
        <v>706</v>
      </c>
    </row>
    <row r="265" spans="1:5" x14ac:dyDescent="0.25">
      <c r="A265" t="s">
        <v>711</v>
      </c>
      <c r="B265" t="s">
        <v>237</v>
      </c>
      <c r="C265" t="s">
        <v>222</v>
      </c>
      <c r="D265">
        <f xml:space="preserve"> 'K-based controls'!J308</f>
        <v>0</v>
      </c>
      <c r="E265" t="s">
        <v>706</v>
      </c>
    </row>
    <row r="266" spans="1:5" x14ac:dyDescent="0.25">
      <c r="A266" t="s">
        <v>711</v>
      </c>
      <c r="B266" t="s">
        <v>509</v>
      </c>
      <c r="C266" t="s">
        <v>907</v>
      </c>
      <c r="D266">
        <f xml:space="preserve"> 'K-based controls'!J309</f>
        <v>0</v>
      </c>
      <c r="E266" t="s">
        <v>706</v>
      </c>
    </row>
    <row r="267" spans="1:5" x14ac:dyDescent="0.25">
      <c r="A267" t="s">
        <v>711</v>
      </c>
      <c r="B267" t="s">
        <v>893</v>
      </c>
      <c r="C267" t="s">
        <v>1199</v>
      </c>
      <c r="D267">
        <f xml:space="preserve"> 'K-based controls'!J310</f>
        <v>0</v>
      </c>
      <c r="E267" t="s">
        <v>706</v>
      </c>
    </row>
    <row r="268" spans="1:5" x14ac:dyDescent="0.25">
      <c r="A268" t="s">
        <v>636</v>
      </c>
      <c r="B268" t="s">
        <v>460</v>
      </c>
      <c r="C268" t="s">
        <v>519</v>
      </c>
      <c r="D268">
        <f xml:space="preserve"> 'K-based controls'!J329</f>
        <v>0</v>
      </c>
      <c r="E268" t="s">
        <v>706</v>
      </c>
    </row>
    <row r="269" spans="1:5" x14ac:dyDescent="0.25">
      <c r="A269" t="s">
        <v>636</v>
      </c>
      <c r="B269" t="s">
        <v>393</v>
      </c>
      <c r="C269" t="s">
        <v>520</v>
      </c>
      <c r="D269">
        <f xml:space="preserve"> 'K-based controls'!J330</f>
        <v>0</v>
      </c>
      <c r="E269" t="s">
        <v>706</v>
      </c>
    </row>
    <row r="270" spans="1:5" x14ac:dyDescent="0.25">
      <c r="A270" t="s">
        <v>636</v>
      </c>
      <c r="B270" t="s">
        <v>237</v>
      </c>
      <c r="C270" t="s">
        <v>1061</v>
      </c>
      <c r="D270">
        <f xml:space="preserve"> 'K-based controls'!J331</f>
        <v>0</v>
      </c>
      <c r="E270" t="s">
        <v>706</v>
      </c>
    </row>
    <row r="271" spans="1:5" x14ac:dyDescent="0.25">
      <c r="A271" t="s">
        <v>636</v>
      </c>
      <c r="B271" t="s">
        <v>509</v>
      </c>
      <c r="C271" t="s">
        <v>364</v>
      </c>
      <c r="D271">
        <f xml:space="preserve"> 'K-based controls'!J332</f>
        <v>0</v>
      </c>
      <c r="E271" t="s">
        <v>706</v>
      </c>
    </row>
    <row r="272" spans="1:5" x14ac:dyDescent="0.25">
      <c r="A272" t="s">
        <v>636</v>
      </c>
      <c r="B272" t="s">
        <v>893</v>
      </c>
      <c r="C272" t="s">
        <v>669</v>
      </c>
      <c r="D272">
        <f xml:space="preserve"> 'K-based controls'!J333</f>
        <v>0</v>
      </c>
      <c r="E272" t="s">
        <v>706</v>
      </c>
    </row>
    <row r="273" spans="1:5" x14ac:dyDescent="0.25">
      <c r="A273" t="s">
        <v>1030</v>
      </c>
      <c r="B273" t="s">
        <v>460</v>
      </c>
      <c r="C273" t="s">
        <v>736</v>
      </c>
      <c r="D273">
        <f xml:space="preserve"> 'K-based controls'!J355</f>
        <v>0</v>
      </c>
      <c r="E273" t="s">
        <v>706</v>
      </c>
    </row>
    <row r="274" spans="1:5" x14ac:dyDescent="0.25">
      <c r="A274" t="s">
        <v>1030</v>
      </c>
      <c r="B274" t="s">
        <v>393</v>
      </c>
      <c r="C274" t="s">
        <v>737</v>
      </c>
      <c r="D274">
        <f xml:space="preserve"> 'K-based controls'!J356</f>
        <v>0</v>
      </c>
      <c r="E274" t="s">
        <v>706</v>
      </c>
    </row>
    <row r="275" spans="1:5" x14ac:dyDescent="0.25">
      <c r="A275" t="s">
        <v>1030</v>
      </c>
      <c r="B275" t="s">
        <v>237</v>
      </c>
      <c r="C275" t="s">
        <v>143</v>
      </c>
      <c r="D275">
        <f xml:space="preserve"> 'K-based controls'!J357</f>
        <v>0</v>
      </c>
      <c r="E275" t="s">
        <v>706</v>
      </c>
    </row>
    <row r="276" spans="1:5" x14ac:dyDescent="0.25">
      <c r="A276" t="s">
        <v>1030</v>
      </c>
      <c r="B276" t="s">
        <v>509</v>
      </c>
      <c r="C276" t="s">
        <v>988</v>
      </c>
      <c r="D276">
        <f xml:space="preserve"> 'K-based controls'!J358</f>
        <v>0</v>
      </c>
      <c r="E276" t="s">
        <v>706</v>
      </c>
    </row>
    <row r="277" spans="1:5" x14ac:dyDescent="0.25">
      <c r="A277" t="s">
        <v>1030</v>
      </c>
      <c r="B277" t="s">
        <v>893</v>
      </c>
      <c r="C277" t="s">
        <v>144</v>
      </c>
      <c r="D277">
        <f xml:space="preserve"> 'K-based controls'!J359</f>
        <v>0</v>
      </c>
      <c r="E277" t="s">
        <v>706</v>
      </c>
    </row>
    <row r="278" spans="1:5" x14ac:dyDescent="0.25">
      <c r="A278" t="s">
        <v>1175</v>
      </c>
      <c r="C278" t="s">
        <v>145</v>
      </c>
      <c r="D278">
        <f xml:space="preserve"> 'Bioresources (Sludge)'!F14</f>
        <v>0</v>
      </c>
      <c r="E278" t="s">
        <v>776</v>
      </c>
    </row>
    <row r="279" spans="1:5" x14ac:dyDescent="0.25">
      <c r="A279" t="s">
        <v>1111</v>
      </c>
      <c r="C279" t="s">
        <v>820</v>
      </c>
      <c r="D279">
        <f xml:space="preserve"> 'Bioresources (Sludge)'!F20</f>
        <v>0</v>
      </c>
      <c r="E279" t="s">
        <v>776</v>
      </c>
    </row>
    <row r="280" spans="1:5" x14ac:dyDescent="0.25">
      <c r="A280" t="s">
        <v>870</v>
      </c>
      <c r="C280" t="s">
        <v>60</v>
      </c>
      <c r="D280">
        <f xml:space="preserve"> 'Bioresources (Sludge)'!F26</f>
        <v>0</v>
      </c>
      <c r="E280" t="s">
        <v>776</v>
      </c>
    </row>
    <row r="281" spans="1:5" x14ac:dyDescent="0.25">
      <c r="A281" t="s">
        <v>485</v>
      </c>
      <c r="C281" t="s">
        <v>738</v>
      </c>
      <c r="D281">
        <f xml:space="preserve"> 'Bioresources (Sludge)'!F32</f>
        <v>0</v>
      </c>
      <c r="E281" t="s">
        <v>776</v>
      </c>
    </row>
    <row r="282" spans="1:5" x14ac:dyDescent="0.25">
      <c r="A282" t="s">
        <v>1031</v>
      </c>
      <c r="C282" t="s">
        <v>294</v>
      </c>
      <c r="D282">
        <f xml:space="preserve"> 'Bioresources (Sludge)'!J38</f>
        <v>0</v>
      </c>
      <c r="E282" t="s">
        <v>776</v>
      </c>
    </row>
    <row r="283" spans="1:5" x14ac:dyDescent="0.25">
      <c r="A283" t="s">
        <v>338</v>
      </c>
      <c r="C283" t="s">
        <v>1062</v>
      </c>
      <c r="D283">
        <f xml:space="preserve"> 'Bioresources (Sludge)'!J47</f>
        <v>0</v>
      </c>
      <c r="E283" t="s">
        <v>707</v>
      </c>
    </row>
    <row r="284" spans="1:5" x14ac:dyDescent="0.25">
      <c r="A284" t="s">
        <v>871</v>
      </c>
      <c r="C284" t="s">
        <v>821</v>
      </c>
      <c r="D284">
        <f xml:space="preserve"> 'Bioresources (Sludge)'!J53</f>
        <v>0</v>
      </c>
      <c r="E284" t="s">
        <v>707</v>
      </c>
    </row>
    <row r="285" spans="1:5" x14ac:dyDescent="0.25">
      <c r="A285" t="s">
        <v>637</v>
      </c>
      <c r="C285" t="s">
        <v>585</v>
      </c>
      <c r="D285">
        <f xml:space="preserve"> 'Bioresources (Sludge)'!J59</f>
        <v>0</v>
      </c>
      <c r="E285" t="s">
        <v>707</v>
      </c>
    </row>
    <row r="286" spans="1:5" x14ac:dyDescent="0.25">
      <c r="A286" t="s">
        <v>962</v>
      </c>
      <c r="C286" t="s">
        <v>61</v>
      </c>
      <c r="D286">
        <f xml:space="preserve"> 'Bioresources (Sludge)'!J65</f>
        <v>0</v>
      </c>
      <c r="E286" t="s">
        <v>776</v>
      </c>
    </row>
    <row r="287" spans="1:5" x14ac:dyDescent="0.25">
      <c r="A287" t="s">
        <v>23</v>
      </c>
      <c r="C287" t="s">
        <v>908</v>
      </c>
      <c r="D287">
        <f xml:space="preserve"> 'Bioresources (Sludge)'!J72</f>
        <v>0</v>
      </c>
      <c r="E287" t="s">
        <v>776</v>
      </c>
    </row>
    <row r="288" spans="1:5" x14ac:dyDescent="0.25">
      <c r="A288" t="s">
        <v>255</v>
      </c>
      <c r="C288" t="s">
        <v>989</v>
      </c>
      <c r="D288">
        <f xml:space="preserve"> 'Bioresources (Sludge)'!J79</f>
        <v>0</v>
      </c>
      <c r="E288" t="s">
        <v>417</v>
      </c>
    </row>
    <row r="289" spans="1:5" x14ac:dyDescent="0.25">
      <c r="A289" t="s">
        <v>339</v>
      </c>
      <c r="C289" t="s">
        <v>990</v>
      </c>
      <c r="D289">
        <f xml:space="preserve"> 'Bioresources (Sludge)'!J85</f>
        <v>0</v>
      </c>
      <c r="E289" t="s">
        <v>707</v>
      </c>
    </row>
    <row r="290" spans="1:5" x14ac:dyDescent="0.25">
      <c r="A290" t="s">
        <v>107</v>
      </c>
      <c r="C290" t="s">
        <v>295</v>
      </c>
      <c r="D290">
        <f xml:space="preserve"> 'Bioresources (Sludge)'!J91</f>
        <v>0</v>
      </c>
      <c r="E290" t="s">
        <v>707</v>
      </c>
    </row>
    <row r="291" spans="1:5" x14ac:dyDescent="0.25">
      <c r="A291" t="s">
        <v>256</v>
      </c>
      <c r="C291" t="s">
        <v>146</v>
      </c>
      <c r="D291">
        <f xml:space="preserve"> 'Bioresources (Sludge)'!J97</f>
        <v>0</v>
      </c>
      <c r="E291" t="s">
        <v>707</v>
      </c>
    </row>
    <row r="292" spans="1:5" x14ac:dyDescent="0.25">
      <c r="A292" t="s">
        <v>257</v>
      </c>
      <c r="C292" t="s">
        <v>822</v>
      </c>
      <c r="D292">
        <f xml:space="preserve"> 'Bioresources (Sludge)'!J103</f>
        <v>0</v>
      </c>
      <c r="E292" t="s">
        <v>776</v>
      </c>
    </row>
    <row r="293" spans="1:5" x14ac:dyDescent="0.25">
      <c r="A293" t="s">
        <v>108</v>
      </c>
      <c r="C293" t="s">
        <v>670</v>
      </c>
      <c r="D293">
        <f xml:space="preserve"> 'Bioresources (Sludge)'!J110</f>
        <v>0</v>
      </c>
      <c r="E293" t="s">
        <v>776</v>
      </c>
    </row>
    <row r="294" spans="1:5" x14ac:dyDescent="0.25">
      <c r="A294" t="s">
        <v>1112</v>
      </c>
      <c r="C294" t="s">
        <v>739</v>
      </c>
      <c r="D294">
        <f xml:space="preserve"> 'Residential retail'!F14</f>
        <v>0</v>
      </c>
      <c r="E294" t="s">
        <v>776</v>
      </c>
    </row>
    <row r="295" spans="1:5" x14ac:dyDescent="0.25">
      <c r="A295" t="s">
        <v>872</v>
      </c>
      <c r="C295" t="s">
        <v>1146</v>
      </c>
      <c r="D295">
        <f xml:space="preserve"> 'Residential retail'!F20</f>
        <v>0</v>
      </c>
      <c r="E295" t="s">
        <v>776</v>
      </c>
    </row>
    <row r="296" spans="1:5" x14ac:dyDescent="0.25">
      <c r="A296" t="s">
        <v>486</v>
      </c>
      <c r="C296" t="s">
        <v>441</v>
      </c>
      <c r="D296">
        <f xml:space="preserve"> 'Residential retail'!F26</f>
        <v>0</v>
      </c>
      <c r="E296" t="s">
        <v>776</v>
      </c>
    </row>
    <row r="297" spans="1:5" x14ac:dyDescent="0.25">
      <c r="A297" t="s">
        <v>1113</v>
      </c>
      <c r="C297" t="s">
        <v>1063</v>
      </c>
      <c r="D297">
        <f xml:space="preserve"> 'Residential retail'!F32</f>
        <v>0</v>
      </c>
      <c r="E297" t="s">
        <v>776</v>
      </c>
    </row>
    <row r="298" spans="1:5" x14ac:dyDescent="0.25">
      <c r="A298" t="s">
        <v>340</v>
      </c>
      <c r="C298" t="s">
        <v>740</v>
      </c>
      <c r="D298">
        <f xml:space="preserve"> 'Residential retail'!J38</f>
        <v>0</v>
      </c>
      <c r="E298" t="s">
        <v>776</v>
      </c>
    </row>
    <row r="299" spans="1:5" x14ac:dyDescent="0.25">
      <c r="A299" t="s">
        <v>1176</v>
      </c>
      <c r="C299" t="s">
        <v>741</v>
      </c>
      <c r="D299">
        <f xml:space="preserve"> 'Residential retail'!J47</f>
        <v>0</v>
      </c>
      <c r="E299" t="s">
        <v>707</v>
      </c>
    </row>
    <row r="300" spans="1:5" x14ac:dyDescent="0.25">
      <c r="A300" t="s">
        <v>192</v>
      </c>
      <c r="C300" t="s">
        <v>62</v>
      </c>
      <c r="D300">
        <f xml:space="preserve"> 'Residential retail'!J53</f>
        <v>0</v>
      </c>
      <c r="E300" t="s">
        <v>707</v>
      </c>
    </row>
    <row r="301" spans="1:5" x14ac:dyDescent="0.25">
      <c r="A301" t="s">
        <v>258</v>
      </c>
      <c r="C301" t="s">
        <v>671</v>
      </c>
      <c r="D301">
        <f xml:space="preserve"> 'Residential retail'!J59</f>
        <v>0</v>
      </c>
      <c r="E301" t="s">
        <v>707</v>
      </c>
    </row>
    <row r="302" spans="1:5" x14ac:dyDescent="0.25">
      <c r="A302" t="s">
        <v>1032</v>
      </c>
      <c r="C302" t="s">
        <v>586</v>
      </c>
      <c r="D302">
        <f xml:space="preserve"> 'Residential retail'!J66</f>
        <v>0</v>
      </c>
      <c r="E302" t="s">
        <v>1169</v>
      </c>
    </row>
    <row r="303" spans="1:5" x14ac:dyDescent="0.25">
      <c r="A303" t="s">
        <v>413</v>
      </c>
      <c r="C303" t="s">
        <v>296</v>
      </c>
      <c r="D303">
        <f xml:space="preserve"> 'Residential retail'!J72</f>
        <v>0</v>
      </c>
      <c r="E303" t="s">
        <v>1169</v>
      </c>
    </row>
    <row r="304" spans="1:5" x14ac:dyDescent="0.25">
      <c r="A304" t="s">
        <v>1033</v>
      </c>
      <c r="C304" t="s">
        <v>823</v>
      </c>
      <c r="D304">
        <f xml:space="preserve"> 'Business retail'!F14</f>
        <v>0</v>
      </c>
      <c r="E304" t="s">
        <v>776</v>
      </c>
    </row>
    <row r="305" spans="1:5" x14ac:dyDescent="0.25">
      <c r="A305" t="s">
        <v>638</v>
      </c>
      <c r="C305" t="s">
        <v>587</v>
      </c>
      <c r="D305">
        <f xml:space="preserve"> 'Business retail'!F20</f>
        <v>0</v>
      </c>
      <c r="E305" t="s">
        <v>776</v>
      </c>
    </row>
    <row r="306" spans="1:5" x14ac:dyDescent="0.25">
      <c r="A306" t="s">
        <v>487</v>
      </c>
      <c r="C306" t="s">
        <v>991</v>
      </c>
      <c r="D306">
        <f xml:space="preserve"> 'Business retail'!F26</f>
        <v>0</v>
      </c>
      <c r="E306" t="s">
        <v>776</v>
      </c>
    </row>
    <row r="307" spans="1:5" x14ac:dyDescent="0.25">
      <c r="A307" t="s">
        <v>873</v>
      </c>
      <c r="C307" t="s">
        <v>223</v>
      </c>
      <c r="D307">
        <f xml:space="preserve"> 'Business retail'!F32</f>
        <v>0</v>
      </c>
      <c r="E307" t="s">
        <v>776</v>
      </c>
    </row>
    <row r="308" spans="1:5" x14ac:dyDescent="0.25">
      <c r="A308" t="s">
        <v>488</v>
      </c>
      <c r="C308" t="s">
        <v>824</v>
      </c>
      <c r="D308">
        <f xml:space="preserve"> 'Business retail'!J38</f>
        <v>0</v>
      </c>
      <c r="E308" t="s">
        <v>776</v>
      </c>
    </row>
    <row r="309" spans="1:5" x14ac:dyDescent="0.25">
      <c r="A309" t="s">
        <v>489</v>
      </c>
      <c r="C309" t="s">
        <v>992</v>
      </c>
      <c r="D309">
        <f xml:space="preserve"> 'Business retail'!J47</f>
        <v>0</v>
      </c>
      <c r="E309" t="s">
        <v>707</v>
      </c>
    </row>
    <row r="310" spans="1:5" x14ac:dyDescent="0.25">
      <c r="A310" t="s">
        <v>193</v>
      </c>
      <c r="C310" t="s">
        <v>224</v>
      </c>
      <c r="D310">
        <f xml:space="preserve"> 'Business retail'!J53</f>
        <v>0</v>
      </c>
      <c r="E310" t="s">
        <v>707</v>
      </c>
    </row>
    <row r="311" spans="1:5" x14ac:dyDescent="0.25">
      <c r="A311" t="s">
        <v>558</v>
      </c>
      <c r="C311" t="s">
        <v>63</v>
      </c>
      <c r="D311">
        <f xml:space="preserve"> 'Business retail'!J59</f>
        <v>0</v>
      </c>
      <c r="E311" t="s">
        <v>707</v>
      </c>
    </row>
    <row r="312" spans="1:5" x14ac:dyDescent="0.25">
      <c r="A312" t="s">
        <v>490</v>
      </c>
      <c r="B312" t="s">
        <v>210</v>
      </c>
      <c r="C312" t="s">
        <v>1200</v>
      </c>
      <c r="D312">
        <f xml:space="preserve"> 'Business retail'!J67</f>
        <v>0</v>
      </c>
      <c r="E312" t="s">
        <v>707</v>
      </c>
    </row>
    <row r="313" spans="1:5" x14ac:dyDescent="0.25">
      <c r="A313" t="s">
        <v>490</v>
      </c>
      <c r="B313" t="s">
        <v>512</v>
      </c>
      <c r="C313" t="s">
        <v>297</v>
      </c>
      <c r="D313">
        <f xml:space="preserve"> 'Business retail'!J68</f>
        <v>0</v>
      </c>
      <c r="E313" t="s">
        <v>707</v>
      </c>
    </row>
    <row r="314" spans="1:5" x14ac:dyDescent="0.25">
      <c r="A314" t="s">
        <v>490</v>
      </c>
      <c r="B314" t="s">
        <v>808</v>
      </c>
      <c r="C314" t="s">
        <v>672</v>
      </c>
      <c r="D314">
        <f xml:space="preserve"> 'Business retail'!J69</f>
        <v>0</v>
      </c>
      <c r="E314" t="s">
        <v>707</v>
      </c>
    </row>
    <row r="315" spans="1:5" x14ac:dyDescent="0.25">
      <c r="A315" t="s">
        <v>341</v>
      </c>
      <c r="B315" t="s">
        <v>210</v>
      </c>
      <c r="C315" t="s">
        <v>673</v>
      </c>
      <c r="D315">
        <f xml:space="preserve"> 'Business retail'!J80</f>
        <v>0</v>
      </c>
      <c r="E315" t="s">
        <v>707</v>
      </c>
    </row>
    <row r="316" spans="1:5" x14ac:dyDescent="0.25">
      <c r="A316" t="s">
        <v>341</v>
      </c>
      <c r="B316" t="s">
        <v>512</v>
      </c>
      <c r="C316" t="s">
        <v>1064</v>
      </c>
      <c r="D316">
        <f xml:space="preserve"> 'Business retail'!J81</f>
        <v>0</v>
      </c>
      <c r="E316" t="s">
        <v>707</v>
      </c>
    </row>
    <row r="317" spans="1:5" x14ac:dyDescent="0.25">
      <c r="A317" t="s">
        <v>341</v>
      </c>
      <c r="B317" t="s">
        <v>808</v>
      </c>
      <c r="C317" t="s">
        <v>147</v>
      </c>
      <c r="D317">
        <f xml:space="preserve"> 'Business retail'!J82</f>
        <v>0</v>
      </c>
      <c r="E317" t="s">
        <v>707</v>
      </c>
    </row>
    <row r="318" spans="1:5" x14ac:dyDescent="0.25">
      <c r="A318" t="s">
        <v>491</v>
      </c>
      <c r="B318" t="s">
        <v>210</v>
      </c>
      <c r="C318" t="s">
        <v>225</v>
      </c>
      <c r="D318">
        <f xml:space="preserve"> 'Business retail'!J92</f>
        <v>0</v>
      </c>
      <c r="E318" t="s">
        <v>707</v>
      </c>
    </row>
    <row r="319" spans="1:5" x14ac:dyDescent="0.25">
      <c r="A319" t="s">
        <v>491</v>
      </c>
      <c r="B319" t="s">
        <v>512</v>
      </c>
      <c r="C319" t="s">
        <v>521</v>
      </c>
      <c r="D319">
        <f xml:space="preserve"> 'Business retail'!J93</f>
        <v>0</v>
      </c>
      <c r="E319" t="s">
        <v>707</v>
      </c>
    </row>
    <row r="320" spans="1:5" x14ac:dyDescent="0.25">
      <c r="A320" t="s">
        <v>491</v>
      </c>
      <c r="B320" t="s">
        <v>808</v>
      </c>
      <c r="C320" t="s">
        <v>825</v>
      </c>
      <c r="D320">
        <f xml:space="preserve"> 'Business retail'!J94</f>
        <v>0</v>
      </c>
      <c r="E320" t="s">
        <v>707</v>
      </c>
    </row>
    <row r="321" spans="1:5" x14ac:dyDescent="0.25">
      <c r="A321" t="s">
        <v>342</v>
      </c>
      <c r="B321" t="s">
        <v>210</v>
      </c>
      <c r="C321" t="s">
        <v>365</v>
      </c>
      <c r="D321">
        <f xml:space="preserve"> 'Business retail'!J105</f>
        <v>0</v>
      </c>
      <c r="E321" t="s">
        <v>1169</v>
      </c>
    </row>
    <row r="322" spans="1:5" x14ac:dyDescent="0.25">
      <c r="A322" t="s">
        <v>342</v>
      </c>
      <c r="B322" t="s">
        <v>512</v>
      </c>
      <c r="C322" t="s">
        <v>674</v>
      </c>
      <c r="D322">
        <f xml:space="preserve"> 'Business retail'!J106</f>
        <v>0</v>
      </c>
      <c r="E322" t="s">
        <v>1169</v>
      </c>
    </row>
    <row r="323" spans="1:5" x14ac:dyDescent="0.25">
      <c r="A323" t="s">
        <v>342</v>
      </c>
      <c r="B323" t="s">
        <v>808</v>
      </c>
      <c r="C323" t="s">
        <v>1065</v>
      </c>
      <c r="D323">
        <f xml:space="preserve"> 'Business retail'!J107</f>
        <v>0</v>
      </c>
      <c r="E323" t="s">
        <v>1169</v>
      </c>
    </row>
    <row r="324" spans="1:5" x14ac:dyDescent="0.25">
      <c r="A324" t="s">
        <v>961</v>
      </c>
      <c r="B324" t="s">
        <v>460</v>
      </c>
      <c r="C324" t="s">
        <v>675</v>
      </c>
      <c r="D324">
        <f xml:space="preserve"> 'Output calcs'!J18</f>
        <v>0</v>
      </c>
      <c r="E324" t="s">
        <v>86</v>
      </c>
    </row>
    <row r="325" spans="1:5" x14ac:dyDescent="0.25">
      <c r="A325" t="s">
        <v>961</v>
      </c>
      <c r="B325" t="s">
        <v>393</v>
      </c>
      <c r="C325" t="s">
        <v>676</v>
      </c>
      <c r="D325">
        <f xml:space="preserve"> 'Output calcs'!J19</f>
        <v>0</v>
      </c>
      <c r="E325" t="s">
        <v>86</v>
      </c>
    </row>
    <row r="326" spans="1:5" x14ac:dyDescent="0.25">
      <c r="A326" t="s">
        <v>961</v>
      </c>
      <c r="B326" t="s">
        <v>237</v>
      </c>
      <c r="C326" t="s">
        <v>826</v>
      </c>
      <c r="D326">
        <f xml:space="preserve"> 'Output calcs'!J20</f>
        <v>0</v>
      </c>
      <c r="E326" t="s">
        <v>86</v>
      </c>
    </row>
    <row r="327" spans="1:5" x14ac:dyDescent="0.25">
      <c r="A327" t="s">
        <v>961</v>
      </c>
      <c r="B327" t="s">
        <v>509</v>
      </c>
      <c r="C327" t="s">
        <v>442</v>
      </c>
      <c r="D327">
        <f xml:space="preserve"> 'Output calcs'!J21</f>
        <v>0</v>
      </c>
      <c r="E327" t="s">
        <v>86</v>
      </c>
    </row>
    <row r="328" spans="1:5" x14ac:dyDescent="0.25">
      <c r="A328" t="s">
        <v>961</v>
      </c>
      <c r="B328" t="s">
        <v>893</v>
      </c>
      <c r="C328" t="s">
        <v>742</v>
      </c>
      <c r="D328">
        <f xml:space="preserve"> 'Output calcs'!J22</f>
        <v>0</v>
      </c>
      <c r="E328" t="s">
        <v>86</v>
      </c>
    </row>
    <row r="329" spans="1:5" x14ac:dyDescent="0.25">
      <c r="A329" t="s">
        <v>874</v>
      </c>
      <c r="C329" t="s">
        <v>677</v>
      </c>
      <c r="D329">
        <f xml:space="preserve"> 'Output calcs'!J30</f>
        <v>0</v>
      </c>
      <c r="E329" t="s">
        <v>26</v>
      </c>
    </row>
    <row r="330" spans="1:5" x14ac:dyDescent="0.25">
      <c r="A330" t="s">
        <v>963</v>
      </c>
      <c r="B330" t="s">
        <v>460</v>
      </c>
      <c r="C330" t="s">
        <v>1066</v>
      </c>
      <c r="D330">
        <f xml:space="preserve"> 'Output calcs'!F41</f>
        <v>0</v>
      </c>
      <c r="E330" t="s">
        <v>776</v>
      </c>
    </row>
    <row r="331" spans="1:5" x14ac:dyDescent="0.25">
      <c r="A331" t="s">
        <v>963</v>
      </c>
      <c r="B331" t="s">
        <v>393</v>
      </c>
      <c r="C331" t="s">
        <v>1067</v>
      </c>
      <c r="D331">
        <f xml:space="preserve"> 'Output calcs'!F42</f>
        <v>0</v>
      </c>
      <c r="E331" t="s">
        <v>776</v>
      </c>
    </row>
    <row r="332" spans="1:5" x14ac:dyDescent="0.25">
      <c r="A332" t="s">
        <v>963</v>
      </c>
      <c r="B332" t="s">
        <v>237</v>
      </c>
      <c r="C332" t="s">
        <v>588</v>
      </c>
      <c r="D332">
        <f xml:space="preserve"> 'Output calcs'!F43</f>
        <v>0</v>
      </c>
      <c r="E332" t="s">
        <v>776</v>
      </c>
    </row>
    <row r="333" spans="1:5" x14ac:dyDescent="0.25">
      <c r="A333" t="s">
        <v>963</v>
      </c>
      <c r="B333" t="s">
        <v>509</v>
      </c>
      <c r="C333" t="s">
        <v>827</v>
      </c>
      <c r="D333">
        <f xml:space="preserve"> 'Output calcs'!F44</f>
        <v>0</v>
      </c>
      <c r="E333" t="s">
        <v>776</v>
      </c>
    </row>
    <row r="334" spans="1:5" x14ac:dyDescent="0.25">
      <c r="A334" t="s">
        <v>963</v>
      </c>
      <c r="B334" t="s">
        <v>893</v>
      </c>
      <c r="C334" t="s">
        <v>1147</v>
      </c>
      <c r="D334">
        <f xml:space="preserve"> 'Output calcs'!F45</f>
        <v>0</v>
      </c>
      <c r="E334" t="s">
        <v>776</v>
      </c>
    </row>
    <row r="335" spans="1:5" x14ac:dyDescent="0.25">
      <c r="A335" t="s">
        <v>1115</v>
      </c>
      <c r="B335" t="s">
        <v>460</v>
      </c>
      <c r="C335" t="s">
        <v>522</v>
      </c>
      <c r="D335">
        <f xml:space="preserve"> 'Output calcs'!J55</f>
        <v>0</v>
      </c>
      <c r="E335" t="s">
        <v>776</v>
      </c>
    </row>
    <row r="336" spans="1:5" x14ac:dyDescent="0.25">
      <c r="A336" t="s">
        <v>1115</v>
      </c>
      <c r="B336" t="s">
        <v>393</v>
      </c>
      <c r="C336" t="s">
        <v>443</v>
      </c>
      <c r="D336">
        <f xml:space="preserve"> 'Output calcs'!J56</f>
        <v>0</v>
      </c>
      <c r="E336" t="s">
        <v>776</v>
      </c>
    </row>
    <row r="337" spans="1:5" x14ac:dyDescent="0.25">
      <c r="A337" t="s">
        <v>1115</v>
      </c>
      <c r="B337" t="s">
        <v>237</v>
      </c>
      <c r="C337" t="s">
        <v>148</v>
      </c>
      <c r="D337">
        <f xml:space="preserve"> 'Output calcs'!J57</f>
        <v>0</v>
      </c>
      <c r="E337" t="s">
        <v>776</v>
      </c>
    </row>
    <row r="338" spans="1:5" x14ac:dyDescent="0.25">
      <c r="A338" t="s">
        <v>1115</v>
      </c>
      <c r="B338" t="s">
        <v>509</v>
      </c>
      <c r="C338" t="s">
        <v>523</v>
      </c>
      <c r="D338">
        <f xml:space="preserve"> 'Output calcs'!J58</f>
        <v>0</v>
      </c>
      <c r="E338" t="s">
        <v>776</v>
      </c>
    </row>
    <row r="339" spans="1:5" x14ac:dyDescent="0.25">
      <c r="A339" t="s">
        <v>1115</v>
      </c>
      <c r="B339" t="s">
        <v>893</v>
      </c>
      <c r="C339" t="s">
        <v>828</v>
      </c>
      <c r="D339">
        <f xml:space="preserve"> 'Output calcs'!J59</f>
        <v>0</v>
      </c>
      <c r="E339" t="s">
        <v>776</v>
      </c>
    </row>
    <row r="340" spans="1:5" x14ac:dyDescent="0.25">
      <c r="A340" t="s">
        <v>343</v>
      </c>
      <c r="C340" t="s">
        <v>298</v>
      </c>
      <c r="D340">
        <f xml:space="preserve"> 'Output calcs'!F66</f>
        <v>0</v>
      </c>
      <c r="E340" t="s">
        <v>776</v>
      </c>
    </row>
    <row r="341" spans="1:5" x14ac:dyDescent="0.25">
      <c r="A341" t="s">
        <v>712</v>
      </c>
      <c r="C341" t="s">
        <v>444</v>
      </c>
      <c r="D341">
        <f xml:space="preserve"> 'Output calcs'!F73</f>
        <v>0</v>
      </c>
      <c r="E341" t="s">
        <v>776</v>
      </c>
    </row>
    <row r="342" spans="1:5" x14ac:dyDescent="0.25">
      <c r="A342" t="s">
        <v>875</v>
      </c>
      <c r="C342" t="s">
        <v>589</v>
      </c>
      <c r="D342">
        <f xml:space="preserve"> 'Output calcs'!F80</f>
        <v>0</v>
      </c>
      <c r="E342" t="s">
        <v>776</v>
      </c>
    </row>
    <row r="343" spans="1:5" x14ac:dyDescent="0.25">
      <c r="A343" t="s">
        <v>414</v>
      </c>
      <c r="C343" t="s">
        <v>743</v>
      </c>
      <c r="D343">
        <f xml:space="preserve"> 'Output calcs'!J86</f>
        <v>0</v>
      </c>
      <c r="E343" t="s">
        <v>776</v>
      </c>
    </row>
    <row r="344" spans="1:5" x14ac:dyDescent="0.25">
      <c r="A344" t="s">
        <v>559</v>
      </c>
      <c r="C344" t="s">
        <v>678</v>
      </c>
      <c r="D344">
        <f xml:space="preserve"> 'Output calcs'!J92</f>
        <v>0</v>
      </c>
      <c r="E344" t="s">
        <v>776</v>
      </c>
    </row>
    <row r="345" spans="1:5" x14ac:dyDescent="0.25">
      <c r="A345" t="s">
        <v>639</v>
      </c>
      <c r="C345" t="s">
        <v>299</v>
      </c>
      <c r="D345">
        <f xml:space="preserve"> 'Output calcs'!J98</f>
        <v>0</v>
      </c>
      <c r="E345" t="s">
        <v>776</v>
      </c>
    </row>
    <row r="346" spans="1:5" x14ac:dyDescent="0.25">
      <c r="A346" t="s">
        <v>1177</v>
      </c>
      <c r="C346" t="s">
        <v>300</v>
      </c>
      <c r="D346">
        <f xml:space="preserve"> 'Output calcs'!J110</f>
        <v>0</v>
      </c>
      <c r="E346" t="s">
        <v>776</v>
      </c>
    </row>
  </sheetData>
  <autoFilter ref="A1:E346" xr:uid="{00000000-0009-0000-0000-000010000000}"/>
  <pageMargins left="0.7" right="0.7" top="0.75" bottom="0.75" header="0.3" footer="0.3"/>
  <customProperties>
    <customPr name="MMSheetType" r:id="rId1"/>
  </customPropertie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L2636"/>
  <sheetViews>
    <sheetView showGridLines="0" workbookViewId="0"/>
  </sheetViews>
  <sheetFormatPr defaultColWidth="0" defaultRowHeight="9.75" x14ac:dyDescent="0.25"/>
  <cols>
    <col min="1" max="1" width="91" bestFit="1" customWidth="1"/>
    <col min="2" max="2" width="21.6328125" bestFit="1" customWidth="1"/>
    <col min="3" max="3" width="14.6328125" bestFit="1" customWidth="1"/>
    <col min="4" max="4" width="17.36328125" bestFit="1" customWidth="1"/>
    <col min="5" max="5" width="10.36328125" bestFit="1" customWidth="1"/>
    <col min="6" max="6" width="10.453125" bestFit="1" customWidth="1"/>
    <col min="7" max="7" width="14.453125" bestFit="1" customWidth="1"/>
    <col min="8" max="8" width="21.08984375" bestFit="1" customWidth="1"/>
    <col min="9" max="9" width="17.453125" bestFit="1" customWidth="1"/>
    <col min="10" max="10" width="14.36328125" bestFit="1" customWidth="1"/>
    <col min="11" max="11" width="17.6328125" bestFit="1" customWidth="1"/>
    <col min="12" max="12" width="92.81640625" bestFit="1" customWidth="1"/>
    <col min="13" max="13" width="9.08984375" hidden="1" customWidth="1"/>
    <col min="14" max="16384" width="9.08984375" hidden="1"/>
  </cols>
  <sheetData>
    <row r="1" spans="1:12" x14ac:dyDescent="0.25">
      <c r="A1" t="s">
        <v>993</v>
      </c>
      <c r="B1" t="s">
        <v>1068</v>
      </c>
      <c r="C1" t="s">
        <v>366</v>
      </c>
      <c r="D1" t="s">
        <v>301</v>
      </c>
      <c r="E1" t="s">
        <v>771</v>
      </c>
      <c r="F1" t="s">
        <v>1069</v>
      </c>
      <c r="G1" t="s">
        <v>226</v>
      </c>
      <c r="H1" t="s">
        <v>909</v>
      </c>
      <c r="I1" t="s">
        <v>367</v>
      </c>
      <c r="J1" t="s">
        <v>1148</v>
      </c>
      <c r="K1" t="s">
        <v>994</v>
      </c>
      <c r="L1" t="s">
        <v>616</v>
      </c>
    </row>
    <row r="2" spans="1:12" x14ac:dyDescent="0.25">
      <c r="A2" t="s">
        <v>248</v>
      </c>
      <c r="E2">
        <v>0</v>
      </c>
      <c r="F2" s="114">
        <v>44286</v>
      </c>
      <c r="I2">
        <f>Inputs!$F$11</f>
        <v>12</v>
      </c>
      <c r="K2">
        <v>0</v>
      </c>
      <c r="L2" t="s">
        <v>679</v>
      </c>
    </row>
    <row r="3" spans="1:12" x14ac:dyDescent="0.25">
      <c r="A3" t="s">
        <v>855</v>
      </c>
      <c r="E3">
        <v>0</v>
      </c>
      <c r="F3" s="114">
        <v>44286</v>
      </c>
      <c r="I3">
        <f>Inputs!$F$12</f>
        <v>100</v>
      </c>
      <c r="K3">
        <v>0</v>
      </c>
      <c r="L3" t="s">
        <v>64</v>
      </c>
    </row>
    <row r="4" spans="1:12" x14ac:dyDescent="0.25">
      <c r="A4" t="s">
        <v>700</v>
      </c>
      <c r="E4">
        <v>0</v>
      </c>
      <c r="F4" s="114">
        <v>44286</v>
      </c>
      <c r="I4">
        <f>Inputs!$F$13</f>
        <v>1000000</v>
      </c>
      <c r="K4">
        <v>0</v>
      </c>
      <c r="L4" t="s">
        <v>149</v>
      </c>
    </row>
    <row r="5" spans="1:12" x14ac:dyDescent="0.25">
      <c r="A5" t="s">
        <v>404</v>
      </c>
      <c r="E5">
        <v>0</v>
      </c>
      <c r="F5" s="114">
        <v>44286</v>
      </c>
      <c r="I5">
        <f>Inputs!$F$14</f>
        <v>1000</v>
      </c>
      <c r="K5">
        <v>0</v>
      </c>
      <c r="L5" t="s">
        <v>524</v>
      </c>
    </row>
    <row r="6" spans="1:12" x14ac:dyDescent="0.25">
      <c r="A6" t="s">
        <v>13</v>
      </c>
      <c r="E6">
        <v>0</v>
      </c>
      <c r="F6" s="114">
        <v>44286</v>
      </c>
      <c r="I6">
        <f>Inputs!$F$18</f>
        <v>3</v>
      </c>
      <c r="K6">
        <v>0</v>
      </c>
      <c r="L6" t="s">
        <v>65</v>
      </c>
    </row>
    <row r="7" spans="1:12" x14ac:dyDescent="0.25">
      <c r="A7" t="s">
        <v>1095</v>
      </c>
      <c r="E7">
        <v>0</v>
      </c>
      <c r="F7" s="114">
        <v>44286</v>
      </c>
      <c r="G7" s="114">
        <f>Inputs!$F$19</f>
        <v>43922</v>
      </c>
      <c r="K7">
        <v>0</v>
      </c>
      <c r="L7" t="s">
        <v>590</v>
      </c>
    </row>
    <row r="8" spans="1:12" x14ac:dyDescent="0.25">
      <c r="A8" t="s">
        <v>1096</v>
      </c>
      <c r="E8">
        <v>0</v>
      </c>
      <c r="F8" s="114">
        <v>44286</v>
      </c>
      <c r="I8">
        <f>Inputs!$F$20</f>
        <v>2021</v>
      </c>
      <c r="K8">
        <v>0</v>
      </c>
      <c r="L8" t="s">
        <v>227</v>
      </c>
    </row>
    <row r="9" spans="1:12" x14ac:dyDescent="0.25">
      <c r="A9" t="s">
        <v>1097</v>
      </c>
      <c r="E9">
        <v>0</v>
      </c>
      <c r="F9" s="114">
        <v>44286</v>
      </c>
      <c r="G9" s="114">
        <f>Inputs!$F$21</f>
        <v>45747</v>
      </c>
      <c r="K9">
        <v>0</v>
      </c>
      <c r="L9" t="s">
        <v>66</v>
      </c>
    </row>
    <row r="10" spans="1:12" x14ac:dyDescent="0.25">
      <c r="A10" t="s">
        <v>944</v>
      </c>
      <c r="E10">
        <v>0</v>
      </c>
      <c r="F10" s="114">
        <v>44286</v>
      </c>
      <c r="G10" s="114">
        <f>Inputs!$F$22</f>
        <v>47573</v>
      </c>
      <c r="K10">
        <v>0</v>
      </c>
      <c r="L10" t="s">
        <v>150</v>
      </c>
    </row>
    <row r="11" spans="1:12" x14ac:dyDescent="0.25">
      <c r="A11" t="s">
        <v>548</v>
      </c>
      <c r="E11">
        <v>0</v>
      </c>
      <c r="F11" s="114">
        <v>44286</v>
      </c>
      <c r="I11">
        <f>Inputs!$F$23</f>
        <v>2</v>
      </c>
      <c r="K11">
        <v>0</v>
      </c>
      <c r="L11" t="s">
        <v>680</v>
      </c>
    </row>
    <row r="12" spans="1:12" x14ac:dyDescent="0.25">
      <c r="A12" t="s">
        <v>945</v>
      </c>
      <c r="E12">
        <v>0</v>
      </c>
      <c r="F12" s="114">
        <v>44286</v>
      </c>
      <c r="I12">
        <f>Inputs!$F$24</f>
        <v>2026</v>
      </c>
      <c r="K12">
        <v>0</v>
      </c>
      <c r="L12" t="s">
        <v>744</v>
      </c>
    </row>
    <row r="13" spans="1:12" x14ac:dyDescent="0.25">
      <c r="A13" t="s">
        <v>769</v>
      </c>
      <c r="B13" t="s">
        <v>460</v>
      </c>
      <c r="E13">
        <v>0</v>
      </c>
      <c r="F13" s="114">
        <v>44286</v>
      </c>
      <c r="I13">
        <f>Inputs!$F$31</f>
        <v>0</v>
      </c>
      <c r="K13">
        <v>0</v>
      </c>
      <c r="L13" t="s">
        <v>1201</v>
      </c>
    </row>
    <row r="14" spans="1:12" x14ac:dyDescent="0.25">
      <c r="A14" t="s">
        <v>769</v>
      </c>
      <c r="B14" t="s">
        <v>393</v>
      </c>
      <c r="E14">
        <v>0</v>
      </c>
      <c r="F14" s="114">
        <v>44286</v>
      </c>
      <c r="I14">
        <f>Inputs!$F$32</f>
        <v>0</v>
      </c>
      <c r="K14">
        <v>0</v>
      </c>
      <c r="L14" t="s">
        <v>1201</v>
      </c>
    </row>
    <row r="15" spans="1:12" x14ac:dyDescent="0.25">
      <c r="A15" t="s">
        <v>769</v>
      </c>
      <c r="B15" t="s">
        <v>237</v>
      </c>
      <c r="E15">
        <v>0</v>
      </c>
      <c r="F15" s="114">
        <v>44286</v>
      </c>
      <c r="I15">
        <f>Inputs!$F$33</f>
        <v>0</v>
      </c>
      <c r="K15">
        <v>0</v>
      </c>
      <c r="L15" t="s">
        <v>1201</v>
      </c>
    </row>
    <row r="16" spans="1:12" x14ac:dyDescent="0.25">
      <c r="A16" t="s">
        <v>769</v>
      </c>
      <c r="B16" t="s">
        <v>509</v>
      </c>
      <c r="E16">
        <v>0</v>
      </c>
      <c r="F16" s="114">
        <v>44286</v>
      </c>
      <c r="I16">
        <f>Inputs!$F$34</f>
        <v>0</v>
      </c>
      <c r="K16">
        <v>0</v>
      </c>
      <c r="L16" t="s">
        <v>1201</v>
      </c>
    </row>
    <row r="17" spans="1:12" x14ac:dyDescent="0.25">
      <c r="A17" t="s">
        <v>769</v>
      </c>
      <c r="B17" t="s">
        <v>893</v>
      </c>
      <c r="E17">
        <v>0</v>
      </c>
      <c r="F17" s="114">
        <v>44286</v>
      </c>
      <c r="I17">
        <f>Inputs!$F$35</f>
        <v>0</v>
      </c>
      <c r="K17">
        <v>0</v>
      </c>
      <c r="L17" t="s">
        <v>1201</v>
      </c>
    </row>
    <row r="18" spans="1:12" x14ac:dyDescent="0.25">
      <c r="A18" t="s">
        <v>622</v>
      </c>
      <c r="E18">
        <v>0</v>
      </c>
      <c r="F18" s="114">
        <v>44286</v>
      </c>
      <c r="I18">
        <f>Inputs!$F$37</f>
        <v>0</v>
      </c>
      <c r="K18">
        <v>0</v>
      </c>
      <c r="L18" t="s">
        <v>1202</v>
      </c>
    </row>
    <row r="19" spans="1:12" x14ac:dyDescent="0.25">
      <c r="A19" t="s">
        <v>947</v>
      </c>
      <c r="E19">
        <v>0</v>
      </c>
      <c r="F19" s="114">
        <v>44286</v>
      </c>
      <c r="I19">
        <f>Inputs!$F$38</f>
        <v>0</v>
      </c>
      <c r="K19">
        <v>0</v>
      </c>
      <c r="L19" t="s">
        <v>591</v>
      </c>
    </row>
    <row r="20" spans="1:12" x14ac:dyDescent="0.25">
      <c r="A20" t="s">
        <v>704</v>
      </c>
      <c r="E20">
        <v>0</v>
      </c>
      <c r="F20" s="114">
        <v>44286</v>
      </c>
      <c r="I20">
        <f>Inputs!$F$39</f>
        <v>0</v>
      </c>
      <c r="K20">
        <v>0</v>
      </c>
      <c r="L20" t="s">
        <v>368</v>
      </c>
    </row>
    <row r="21" spans="1:12" x14ac:dyDescent="0.25">
      <c r="A21" t="s">
        <v>651</v>
      </c>
      <c r="B21" t="s">
        <v>460</v>
      </c>
      <c r="E21">
        <v>0</v>
      </c>
      <c r="F21" s="114">
        <v>44286</v>
      </c>
      <c r="I21">
        <f>Inputs!$F$44</f>
        <v>0</v>
      </c>
      <c r="K21">
        <v>0</v>
      </c>
      <c r="L21" t="s">
        <v>151</v>
      </c>
    </row>
    <row r="22" spans="1:12" x14ac:dyDescent="0.25">
      <c r="A22" t="s">
        <v>651</v>
      </c>
      <c r="B22" t="s">
        <v>393</v>
      </c>
      <c r="E22">
        <v>0</v>
      </c>
      <c r="F22" s="114">
        <v>44286</v>
      </c>
      <c r="I22">
        <f>Inputs!$F$45</f>
        <v>0</v>
      </c>
      <c r="K22">
        <v>0</v>
      </c>
      <c r="L22" t="s">
        <v>151</v>
      </c>
    </row>
    <row r="23" spans="1:12" x14ac:dyDescent="0.25">
      <c r="A23" t="s">
        <v>651</v>
      </c>
      <c r="B23" t="s">
        <v>237</v>
      </c>
      <c r="E23">
        <v>0</v>
      </c>
      <c r="F23" s="114">
        <v>44286</v>
      </c>
      <c r="I23">
        <f>Inputs!$F$46</f>
        <v>0</v>
      </c>
      <c r="K23">
        <v>0</v>
      </c>
      <c r="L23" t="s">
        <v>151</v>
      </c>
    </row>
    <row r="24" spans="1:12" x14ac:dyDescent="0.25">
      <c r="A24" t="s">
        <v>651</v>
      </c>
      <c r="B24" t="s">
        <v>509</v>
      </c>
      <c r="E24">
        <v>0</v>
      </c>
      <c r="F24" s="114">
        <v>44286</v>
      </c>
      <c r="I24">
        <f>Inputs!$F$47</f>
        <v>0</v>
      </c>
      <c r="K24">
        <v>0</v>
      </c>
      <c r="L24" t="s">
        <v>151</v>
      </c>
    </row>
    <row r="25" spans="1:12" x14ac:dyDescent="0.25">
      <c r="A25" t="s">
        <v>651</v>
      </c>
      <c r="B25" t="s">
        <v>893</v>
      </c>
      <c r="E25">
        <v>0</v>
      </c>
      <c r="F25" s="114">
        <v>44286</v>
      </c>
      <c r="I25">
        <f>Inputs!$F$48</f>
        <v>0</v>
      </c>
      <c r="K25">
        <v>0</v>
      </c>
      <c r="L25" t="s">
        <v>151</v>
      </c>
    </row>
    <row r="26" spans="1:12" x14ac:dyDescent="0.25">
      <c r="A26" t="s">
        <v>1017</v>
      </c>
      <c r="E26">
        <v>0</v>
      </c>
      <c r="F26" s="114">
        <v>44286</v>
      </c>
      <c r="I26">
        <f>Inputs!$F$50</f>
        <v>0</v>
      </c>
      <c r="K26">
        <v>0</v>
      </c>
      <c r="L26" t="s">
        <v>525</v>
      </c>
    </row>
    <row r="27" spans="1:12" x14ac:dyDescent="0.25">
      <c r="A27" t="s">
        <v>328</v>
      </c>
      <c r="E27">
        <v>0</v>
      </c>
      <c r="F27" s="114">
        <v>44286</v>
      </c>
      <c r="I27">
        <f>Inputs!$F$51</f>
        <v>0</v>
      </c>
      <c r="K27">
        <v>0</v>
      </c>
      <c r="L27" t="s">
        <v>152</v>
      </c>
    </row>
    <row r="28" spans="1:12" x14ac:dyDescent="0.25">
      <c r="A28" t="s">
        <v>625</v>
      </c>
      <c r="E28">
        <v>0</v>
      </c>
      <c r="F28" s="114">
        <v>44286</v>
      </c>
      <c r="I28">
        <f>Inputs!$F$52</f>
        <v>0</v>
      </c>
      <c r="K28">
        <v>0</v>
      </c>
      <c r="L28" t="s">
        <v>745</v>
      </c>
    </row>
    <row r="29" spans="1:12" x14ac:dyDescent="0.25">
      <c r="A29" t="s">
        <v>1127</v>
      </c>
      <c r="B29" t="s">
        <v>460</v>
      </c>
      <c r="E29">
        <v>0</v>
      </c>
      <c r="F29" s="114">
        <v>44286</v>
      </c>
      <c r="I29">
        <f>Inputs!$F$61</f>
        <v>0</v>
      </c>
      <c r="K29">
        <v>0</v>
      </c>
      <c r="L29" t="s">
        <v>1149</v>
      </c>
    </row>
    <row r="30" spans="1:12" x14ac:dyDescent="0.25">
      <c r="A30" t="s">
        <v>1127</v>
      </c>
      <c r="B30" t="s">
        <v>393</v>
      </c>
      <c r="E30">
        <v>0</v>
      </c>
      <c r="F30" s="114">
        <v>44286</v>
      </c>
      <c r="I30">
        <f>Inputs!$F$62</f>
        <v>0</v>
      </c>
      <c r="K30">
        <v>0</v>
      </c>
      <c r="L30" t="s">
        <v>1149</v>
      </c>
    </row>
    <row r="31" spans="1:12" x14ac:dyDescent="0.25">
      <c r="A31" t="s">
        <v>1127</v>
      </c>
      <c r="B31" t="s">
        <v>237</v>
      </c>
      <c r="E31">
        <v>0</v>
      </c>
      <c r="F31" s="114">
        <v>44286</v>
      </c>
      <c r="I31">
        <f>Inputs!$F$63</f>
        <v>0</v>
      </c>
      <c r="K31">
        <v>0</v>
      </c>
      <c r="L31" t="s">
        <v>1149</v>
      </c>
    </row>
    <row r="32" spans="1:12" x14ac:dyDescent="0.25">
      <c r="A32" t="s">
        <v>1127</v>
      </c>
      <c r="B32" t="s">
        <v>509</v>
      </c>
      <c r="E32">
        <v>0</v>
      </c>
      <c r="F32" s="114">
        <v>44286</v>
      </c>
      <c r="I32">
        <f>Inputs!$F$64</f>
        <v>0</v>
      </c>
      <c r="K32">
        <v>0</v>
      </c>
      <c r="L32" t="s">
        <v>1149</v>
      </c>
    </row>
    <row r="33" spans="1:12" x14ac:dyDescent="0.25">
      <c r="A33" t="s">
        <v>1127</v>
      </c>
      <c r="B33" t="s">
        <v>893</v>
      </c>
      <c r="E33">
        <v>0</v>
      </c>
      <c r="F33" s="114">
        <v>44286</v>
      </c>
      <c r="I33">
        <f>Inputs!$F$65</f>
        <v>0</v>
      </c>
      <c r="K33">
        <v>0</v>
      </c>
      <c r="L33" t="s">
        <v>1149</v>
      </c>
    </row>
    <row r="34" spans="1:12" x14ac:dyDescent="0.25">
      <c r="A34" t="s">
        <v>249</v>
      </c>
      <c r="E34">
        <v>0</v>
      </c>
      <c r="F34" s="114">
        <v>44286</v>
      </c>
      <c r="I34">
        <f>Inputs!$F$67</f>
        <v>0</v>
      </c>
      <c r="K34">
        <v>0</v>
      </c>
      <c r="L34" t="s">
        <v>592</v>
      </c>
    </row>
    <row r="35" spans="1:12" x14ac:dyDescent="0.25">
      <c r="A35" t="s">
        <v>952</v>
      </c>
      <c r="E35">
        <v>0</v>
      </c>
      <c r="F35" s="114">
        <v>44286</v>
      </c>
      <c r="I35">
        <f>Inputs!$F$68</f>
        <v>0</v>
      </c>
      <c r="K35">
        <v>0</v>
      </c>
      <c r="L35" t="s">
        <v>369</v>
      </c>
    </row>
    <row r="36" spans="1:12" x14ac:dyDescent="0.25">
      <c r="A36" t="s">
        <v>953</v>
      </c>
      <c r="E36">
        <v>0</v>
      </c>
      <c r="F36" s="114">
        <v>44286</v>
      </c>
      <c r="I36">
        <f>Inputs!$F$69</f>
        <v>0</v>
      </c>
      <c r="K36">
        <v>0</v>
      </c>
      <c r="L36" t="s">
        <v>67</v>
      </c>
    </row>
    <row r="37" spans="1:12" x14ac:dyDescent="0.25">
      <c r="A37" t="s">
        <v>652</v>
      </c>
      <c r="B37" t="s">
        <v>460</v>
      </c>
      <c r="E37">
        <v>0</v>
      </c>
      <c r="F37" s="114">
        <v>44286</v>
      </c>
      <c r="I37">
        <f>Inputs!$F$74</f>
        <v>0</v>
      </c>
      <c r="K37">
        <v>0</v>
      </c>
      <c r="L37" t="s">
        <v>746</v>
      </c>
    </row>
    <row r="38" spans="1:12" x14ac:dyDescent="0.25">
      <c r="A38" t="s">
        <v>652</v>
      </c>
      <c r="B38" t="s">
        <v>393</v>
      </c>
      <c r="E38">
        <v>0</v>
      </c>
      <c r="F38" s="114">
        <v>44286</v>
      </c>
      <c r="I38">
        <f>Inputs!$F$75</f>
        <v>0</v>
      </c>
      <c r="K38">
        <v>0</v>
      </c>
      <c r="L38" t="s">
        <v>746</v>
      </c>
    </row>
    <row r="39" spans="1:12" x14ac:dyDescent="0.25">
      <c r="A39" t="s">
        <v>652</v>
      </c>
      <c r="B39" t="s">
        <v>237</v>
      </c>
      <c r="E39">
        <v>0</v>
      </c>
      <c r="F39" s="114">
        <v>44286</v>
      </c>
      <c r="I39">
        <f>Inputs!$F$76</f>
        <v>0</v>
      </c>
      <c r="K39">
        <v>0</v>
      </c>
      <c r="L39" t="s">
        <v>746</v>
      </c>
    </row>
    <row r="40" spans="1:12" x14ac:dyDescent="0.25">
      <c r="A40" t="s">
        <v>652</v>
      </c>
      <c r="B40" t="s">
        <v>509</v>
      </c>
      <c r="E40">
        <v>0</v>
      </c>
      <c r="F40" s="114">
        <v>44286</v>
      </c>
      <c r="I40">
        <f>Inputs!$F$77</f>
        <v>0</v>
      </c>
      <c r="K40">
        <v>0</v>
      </c>
      <c r="L40" t="s">
        <v>746</v>
      </c>
    </row>
    <row r="41" spans="1:12" x14ac:dyDescent="0.25">
      <c r="A41" t="s">
        <v>652</v>
      </c>
      <c r="B41" t="s">
        <v>893</v>
      </c>
      <c r="E41">
        <v>0</v>
      </c>
      <c r="F41" s="114">
        <v>44286</v>
      </c>
      <c r="I41">
        <f>Inputs!$F$78</f>
        <v>0</v>
      </c>
      <c r="K41">
        <v>0</v>
      </c>
      <c r="L41" t="s">
        <v>746</v>
      </c>
    </row>
    <row r="42" spans="1:12" x14ac:dyDescent="0.25">
      <c r="A42" t="s">
        <v>16</v>
      </c>
      <c r="E42">
        <v>0</v>
      </c>
      <c r="F42" s="114">
        <v>44286</v>
      </c>
      <c r="I42">
        <f>Inputs!$F$80</f>
        <v>0</v>
      </c>
      <c r="K42">
        <v>0</v>
      </c>
      <c r="L42" t="s">
        <v>153</v>
      </c>
    </row>
    <row r="43" spans="1:12" x14ac:dyDescent="0.25">
      <c r="A43" t="s">
        <v>406</v>
      </c>
      <c r="E43">
        <v>0</v>
      </c>
      <c r="F43" s="114">
        <v>44286</v>
      </c>
      <c r="I43">
        <f>Inputs!$F$81</f>
        <v>0</v>
      </c>
      <c r="K43">
        <v>0</v>
      </c>
      <c r="L43" t="s">
        <v>1070</v>
      </c>
    </row>
    <row r="44" spans="1:12" x14ac:dyDescent="0.25">
      <c r="A44" t="s">
        <v>407</v>
      </c>
      <c r="E44">
        <v>0</v>
      </c>
      <c r="F44" s="114">
        <v>44286</v>
      </c>
      <c r="I44">
        <f>Inputs!$F$82</f>
        <v>0</v>
      </c>
      <c r="K44">
        <v>0</v>
      </c>
      <c r="L44" t="s">
        <v>68</v>
      </c>
    </row>
    <row r="45" spans="1:12" x14ac:dyDescent="0.25">
      <c r="A45" t="s">
        <v>510</v>
      </c>
      <c r="B45" t="s">
        <v>460</v>
      </c>
      <c r="E45">
        <v>0</v>
      </c>
      <c r="F45" s="114">
        <v>44286</v>
      </c>
      <c r="I45">
        <f>Inputs!$F$87</f>
        <v>0</v>
      </c>
      <c r="K45">
        <v>0</v>
      </c>
      <c r="L45" t="s">
        <v>593</v>
      </c>
    </row>
    <row r="46" spans="1:12" x14ac:dyDescent="0.25">
      <c r="A46" t="s">
        <v>510</v>
      </c>
      <c r="B46" t="s">
        <v>393</v>
      </c>
      <c r="E46">
        <v>0</v>
      </c>
      <c r="F46" s="114">
        <v>44286</v>
      </c>
      <c r="I46">
        <f>Inputs!$F$88</f>
        <v>0</v>
      </c>
      <c r="K46">
        <v>0</v>
      </c>
      <c r="L46" t="s">
        <v>593</v>
      </c>
    </row>
    <row r="47" spans="1:12" x14ac:dyDescent="0.25">
      <c r="A47" t="s">
        <v>510</v>
      </c>
      <c r="B47" t="s">
        <v>237</v>
      </c>
      <c r="E47">
        <v>0</v>
      </c>
      <c r="F47" s="114">
        <v>44286</v>
      </c>
      <c r="I47">
        <f>Inputs!$F$89</f>
        <v>0</v>
      </c>
      <c r="K47">
        <v>0</v>
      </c>
      <c r="L47" t="s">
        <v>593</v>
      </c>
    </row>
    <row r="48" spans="1:12" x14ac:dyDescent="0.25">
      <c r="A48" t="s">
        <v>510</v>
      </c>
      <c r="B48" t="s">
        <v>509</v>
      </c>
      <c r="E48">
        <v>0</v>
      </c>
      <c r="F48" s="114">
        <v>44286</v>
      </c>
      <c r="I48">
        <f>Inputs!$F$90</f>
        <v>0</v>
      </c>
      <c r="K48">
        <v>0</v>
      </c>
      <c r="L48" t="s">
        <v>593</v>
      </c>
    </row>
    <row r="49" spans="1:12" x14ac:dyDescent="0.25">
      <c r="A49" t="s">
        <v>510</v>
      </c>
      <c r="B49" t="s">
        <v>893</v>
      </c>
      <c r="E49">
        <v>0</v>
      </c>
      <c r="F49" s="114">
        <v>44286</v>
      </c>
      <c r="I49">
        <f>Inputs!$F$91</f>
        <v>0</v>
      </c>
      <c r="K49">
        <v>0</v>
      </c>
      <c r="L49" t="s">
        <v>593</v>
      </c>
    </row>
    <row r="50" spans="1:12" x14ac:dyDescent="0.25">
      <c r="A50" t="s">
        <v>858</v>
      </c>
      <c r="E50">
        <v>0</v>
      </c>
      <c r="F50" s="114">
        <v>44286</v>
      </c>
      <c r="I50">
        <f>Inputs!$F$93</f>
        <v>0</v>
      </c>
      <c r="K50">
        <v>0</v>
      </c>
      <c r="L50" t="s">
        <v>829</v>
      </c>
    </row>
    <row r="51" spans="1:12" x14ac:dyDescent="0.25">
      <c r="A51" t="s">
        <v>627</v>
      </c>
      <c r="E51">
        <v>0</v>
      </c>
      <c r="F51" s="114">
        <v>44286</v>
      </c>
      <c r="I51">
        <f>Inputs!$F$94</f>
        <v>0</v>
      </c>
      <c r="K51">
        <v>0</v>
      </c>
      <c r="L51" t="s">
        <v>445</v>
      </c>
    </row>
    <row r="52" spans="1:12" x14ac:dyDescent="0.25">
      <c r="A52" t="s">
        <v>628</v>
      </c>
      <c r="E52">
        <v>0</v>
      </c>
      <c r="F52" s="114">
        <v>44286</v>
      </c>
      <c r="I52">
        <f>Inputs!$F$95</f>
        <v>0</v>
      </c>
      <c r="K52">
        <v>0</v>
      </c>
      <c r="L52" t="s">
        <v>370</v>
      </c>
    </row>
    <row r="53" spans="1:12" x14ac:dyDescent="0.25">
      <c r="A53" t="s">
        <v>206</v>
      </c>
      <c r="B53" t="s">
        <v>460</v>
      </c>
      <c r="E53">
        <v>0</v>
      </c>
      <c r="F53" s="114">
        <v>44286</v>
      </c>
      <c r="I53">
        <f>Inputs!$J$99</f>
        <v>0</v>
      </c>
      <c r="K53">
        <v>0</v>
      </c>
      <c r="L53" t="s">
        <v>228</v>
      </c>
    </row>
    <row r="54" spans="1:12" x14ac:dyDescent="0.25">
      <c r="A54" t="s">
        <v>206</v>
      </c>
      <c r="B54" t="s">
        <v>460</v>
      </c>
      <c r="E54">
        <v>0</v>
      </c>
      <c r="F54" s="114">
        <v>44651</v>
      </c>
      <c r="I54">
        <f>Inputs!$K$99</f>
        <v>0</v>
      </c>
      <c r="K54">
        <v>0</v>
      </c>
      <c r="L54" t="s">
        <v>228</v>
      </c>
    </row>
    <row r="55" spans="1:12" x14ac:dyDescent="0.25">
      <c r="A55" t="s">
        <v>206</v>
      </c>
      <c r="B55" t="s">
        <v>460</v>
      </c>
      <c r="E55">
        <v>0</v>
      </c>
      <c r="F55" s="114">
        <v>45016</v>
      </c>
      <c r="I55">
        <f>Inputs!$L$99</f>
        <v>0</v>
      </c>
      <c r="K55">
        <v>0</v>
      </c>
      <c r="L55" t="s">
        <v>228</v>
      </c>
    </row>
    <row r="56" spans="1:12" x14ac:dyDescent="0.25">
      <c r="A56" t="s">
        <v>206</v>
      </c>
      <c r="B56" t="s">
        <v>460</v>
      </c>
      <c r="E56">
        <v>0</v>
      </c>
      <c r="F56" s="114">
        <v>45382</v>
      </c>
      <c r="I56">
        <f>Inputs!$M$99</f>
        <v>0</v>
      </c>
      <c r="K56">
        <v>0</v>
      </c>
      <c r="L56" t="s">
        <v>228</v>
      </c>
    </row>
    <row r="57" spans="1:12" x14ac:dyDescent="0.25">
      <c r="A57" t="s">
        <v>206</v>
      </c>
      <c r="B57" t="s">
        <v>460</v>
      </c>
      <c r="E57">
        <v>0</v>
      </c>
      <c r="F57" s="114">
        <v>45747</v>
      </c>
      <c r="I57">
        <f>Inputs!$N$99</f>
        <v>0</v>
      </c>
      <c r="K57">
        <v>0</v>
      </c>
      <c r="L57" t="s">
        <v>228</v>
      </c>
    </row>
    <row r="58" spans="1:12" x14ac:dyDescent="0.25">
      <c r="A58" t="s">
        <v>206</v>
      </c>
      <c r="B58" t="s">
        <v>460</v>
      </c>
      <c r="E58">
        <v>0</v>
      </c>
      <c r="F58" s="114">
        <v>46112</v>
      </c>
      <c r="I58">
        <f>Inputs!$O$99</f>
        <v>0</v>
      </c>
      <c r="K58">
        <v>0</v>
      </c>
      <c r="L58" t="s">
        <v>228</v>
      </c>
    </row>
    <row r="59" spans="1:12" x14ac:dyDescent="0.25">
      <c r="A59" t="s">
        <v>206</v>
      </c>
      <c r="B59" t="s">
        <v>460</v>
      </c>
      <c r="E59">
        <v>0</v>
      </c>
      <c r="F59" s="114">
        <v>46477</v>
      </c>
      <c r="I59">
        <f>Inputs!$P$99</f>
        <v>0</v>
      </c>
      <c r="K59">
        <v>0</v>
      </c>
      <c r="L59" t="s">
        <v>228</v>
      </c>
    </row>
    <row r="60" spans="1:12" x14ac:dyDescent="0.25">
      <c r="A60" t="s">
        <v>206</v>
      </c>
      <c r="B60" t="s">
        <v>460</v>
      </c>
      <c r="E60">
        <v>0</v>
      </c>
      <c r="F60" s="114">
        <v>46843</v>
      </c>
      <c r="I60">
        <f>Inputs!$Q$99</f>
        <v>0</v>
      </c>
      <c r="K60">
        <v>0</v>
      </c>
      <c r="L60" t="s">
        <v>228</v>
      </c>
    </row>
    <row r="61" spans="1:12" x14ac:dyDescent="0.25">
      <c r="A61" t="s">
        <v>206</v>
      </c>
      <c r="B61" t="s">
        <v>460</v>
      </c>
      <c r="E61">
        <v>0</v>
      </c>
      <c r="F61" s="114">
        <v>47208</v>
      </c>
      <c r="I61">
        <f>Inputs!$R$99</f>
        <v>0</v>
      </c>
      <c r="K61">
        <v>0</v>
      </c>
      <c r="L61" t="s">
        <v>228</v>
      </c>
    </row>
    <row r="62" spans="1:12" x14ac:dyDescent="0.25">
      <c r="A62" t="s">
        <v>206</v>
      </c>
      <c r="B62" t="s">
        <v>460</v>
      </c>
      <c r="E62">
        <v>0</v>
      </c>
      <c r="F62" s="114">
        <v>47573</v>
      </c>
      <c r="I62">
        <f>Inputs!$S$99</f>
        <v>0</v>
      </c>
      <c r="K62">
        <v>0</v>
      </c>
      <c r="L62" t="s">
        <v>228</v>
      </c>
    </row>
    <row r="63" spans="1:12" x14ac:dyDescent="0.25">
      <c r="A63" t="s">
        <v>206</v>
      </c>
      <c r="B63" t="s">
        <v>460</v>
      </c>
      <c r="E63">
        <v>0</v>
      </c>
      <c r="F63" s="114">
        <v>47938</v>
      </c>
      <c r="I63">
        <f>Inputs!$T$99</f>
        <v>0</v>
      </c>
      <c r="K63">
        <v>0</v>
      </c>
      <c r="L63" t="s">
        <v>228</v>
      </c>
    </row>
    <row r="64" spans="1:12" x14ac:dyDescent="0.25">
      <c r="A64" t="s">
        <v>206</v>
      </c>
      <c r="B64" t="s">
        <v>393</v>
      </c>
      <c r="E64">
        <v>0</v>
      </c>
      <c r="F64" s="114">
        <v>44286</v>
      </c>
      <c r="I64">
        <f>Inputs!$J$100</f>
        <v>0</v>
      </c>
      <c r="K64">
        <v>0</v>
      </c>
      <c r="L64" t="s">
        <v>228</v>
      </c>
    </row>
    <row r="65" spans="1:12" x14ac:dyDescent="0.25">
      <c r="A65" t="s">
        <v>206</v>
      </c>
      <c r="B65" t="s">
        <v>393</v>
      </c>
      <c r="E65">
        <v>0</v>
      </c>
      <c r="F65" s="114">
        <v>44651</v>
      </c>
      <c r="I65">
        <f>Inputs!$K$100</f>
        <v>0</v>
      </c>
      <c r="K65">
        <v>0</v>
      </c>
      <c r="L65" t="s">
        <v>228</v>
      </c>
    </row>
    <row r="66" spans="1:12" x14ac:dyDescent="0.25">
      <c r="A66" t="s">
        <v>206</v>
      </c>
      <c r="B66" t="s">
        <v>393</v>
      </c>
      <c r="E66">
        <v>0</v>
      </c>
      <c r="F66" s="114">
        <v>45016</v>
      </c>
      <c r="I66">
        <f>Inputs!$L$100</f>
        <v>0</v>
      </c>
      <c r="K66">
        <v>0</v>
      </c>
      <c r="L66" t="s">
        <v>228</v>
      </c>
    </row>
    <row r="67" spans="1:12" x14ac:dyDescent="0.25">
      <c r="A67" t="s">
        <v>206</v>
      </c>
      <c r="B67" t="s">
        <v>393</v>
      </c>
      <c r="E67">
        <v>0</v>
      </c>
      <c r="F67" s="114">
        <v>45382</v>
      </c>
      <c r="I67">
        <f>Inputs!$M$100</f>
        <v>0</v>
      </c>
      <c r="K67">
        <v>0</v>
      </c>
      <c r="L67" t="s">
        <v>228</v>
      </c>
    </row>
    <row r="68" spans="1:12" x14ac:dyDescent="0.25">
      <c r="A68" t="s">
        <v>206</v>
      </c>
      <c r="B68" t="s">
        <v>393</v>
      </c>
      <c r="E68">
        <v>0</v>
      </c>
      <c r="F68" s="114">
        <v>45747</v>
      </c>
      <c r="I68">
        <f>Inputs!$N$100</f>
        <v>0</v>
      </c>
      <c r="K68">
        <v>0</v>
      </c>
      <c r="L68" t="s">
        <v>228</v>
      </c>
    </row>
    <row r="69" spans="1:12" x14ac:dyDescent="0.25">
      <c r="A69" t="s">
        <v>206</v>
      </c>
      <c r="B69" t="s">
        <v>393</v>
      </c>
      <c r="E69">
        <v>0</v>
      </c>
      <c r="F69" s="114">
        <v>46112</v>
      </c>
      <c r="I69">
        <f>Inputs!$O$100</f>
        <v>0</v>
      </c>
      <c r="K69">
        <v>0</v>
      </c>
      <c r="L69" t="s">
        <v>228</v>
      </c>
    </row>
    <row r="70" spans="1:12" x14ac:dyDescent="0.25">
      <c r="A70" t="s">
        <v>206</v>
      </c>
      <c r="B70" t="s">
        <v>393</v>
      </c>
      <c r="E70">
        <v>0</v>
      </c>
      <c r="F70" s="114">
        <v>46477</v>
      </c>
      <c r="I70">
        <f>Inputs!$P$100</f>
        <v>0</v>
      </c>
      <c r="K70">
        <v>0</v>
      </c>
      <c r="L70" t="s">
        <v>228</v>
      </c>
    </row>
    <row r="71" spans="1:12" x14ac:dyDescent="0.25">
      <c r="A71" t="s">
        <v>206</v>
      </c>
      <c r="B71" t="s">
        <v>393</v>
      </c>
      <c r="E71">
        <v>0</v>
      </c>
      <c r="F71" s="114">
        <v>46843</v>
      </c>
      <c r="I71">
        <f>Inputs!$Q$100</f>
        <v>0</v>
      </c>
      <c r="K71">
        <v>0</v>
      </c>
      <c r="L71" t="s">
        <v>228</v>
      </c>
    </row>
    <row r="72" spans="1:12" x14ac:dyDescent="0.25">
      <c r="A72" t="s">
        <v>206</v>
      </c>
      <c r="B72" t="s">
        <v>393</v>
      </c>
      <c r="E72">
        <v>0</v>
      </c>
      <c r="F72" s="114">
        <v>47208</v>
      </c>
      <c r="I72">
        <f>Inputs!$R$100</f>
        <v>0</v>
      </c>
      <c r="K72">
        <v>0</v>
      </c>
      <c r="L72" t="s">
        <v>228</v>
      </c>
    </row>
    <row r="73" spans="1:12" x14ac:dyDescent="0.25">
      <c r="A73" t="s">
        <v>206</v>
      </c>
      <c r="B73" t="s">
        <v>393</v>
      </c>
      <c r="E73">
        <v>0</v>
      </c>
      <c r="F73" s="114">
        <v>47573</v>
      </c>
      <c r="I73">
        <f>Inputs!$S$100</f>
        <v>0</v>
      </c>
      <c r="K73">
        <v>0</v>
      </c>
      <c r="L73" t="s">
        <v>228</v>
      </c>
    </row>
    <row r="74" spans="1:12" x14ac:dyDescent="0.25">
      <c r="A74" t="s">
        <v>206</v>
      </c>
      <c r="B74" t="s">
        <v>393</v>
      </c>
      <c r="E74">
        <v>0</v>
      </c>
      <c r="F74" s="114">
        <v>47938</v>
      </c>
      <c r="I74">
        <f>Inputs!$T$100</f>
        <v>0</v>
      </c>
      <c r="K74">
        <v>0</v>
      </c>
      <c r="L74" t="s">
        <v>228</v>
      </c>
    </row>
    <row r="75" spans="1:12" x14ac:dyDescent="0.25">
      <c r="A75" t="s">
        <v>206</v>
      </c>
      <c r="B75" t="s">
        <v>237</v>
      </c>
      <c r="E75">
        <v>0</v>
      </c>
      <c r="F75" s="114">
        <v>44286</v>
      </c>
      <c r="I75">
        <f>Inputs!$J$101</f>
        <v>0</v>
      </c>
      <c r="K75">
        <v>0</v>
      </c>
      <c r="L75" t="s">
        <v>228</v>
      </c>
    </row>
    <row r="76" spans="1:12" x14ac:dyDescent="0.25">
      <c r="A76" t="s">
        <v>206</v>
      </c>
      <c r="B76" t="s">
        <v>237</v>
      </c>
      <c r="E76">
        <v>0</v>
      </c>
      <c r="F76" s="114">
        <v>44651</v>
      </c>
      <c r="I76">
        <f>Inputs!$K$101</f>
        <v>0</v>
      </c>
      <c r="K76">
        <v>0</v>
      </c>
      <c r="L76" t="s">
        <v>228</v>
      </c>
    </row>
    <row r="77" spans="1:12" x14ac:dyDescent="0.25">
      <c r="A77" t="s">
        <v>206</v>
      </c>
      <c r="B77" t="s">
        <v>237</v>
      </c>
      <c r="E77">
        <v>0</v>
      </c>
      <c r="F77" s="114">
        <v>45016</v>
      </c>
      <c r="I77">
        <f>Inputs!$L$101</f>
        <v>0</v>
      </c>
      <c r="K77">
        <v>0</v>
      </c>
      <c r="L77" t="s">
        <v>228</v>
      </c>
    </row>
    <row r="78" spans="1:12" x14ac:dyDescent="0.25">
      <c r="A78" t="s">
        <v>206</v>
      </c>
      <c r="B78" t="s">
        <v>237</v>
      </c>
      <c r="E78">
        <v>0</v>
      </c>
      <c r="F78" s="114">
        <v>45382</v>
      </c>
      <c r="I78">
        <f>Inputs!$M$101</f>
        <v>0</v>
      </c>
      <c r="K78">
        <v>0</v>
      </c>
      <c r="L78" t="s">
        <v>228</v>
      </c>
    </row>
    <row r="79" spans="1:12" x14ac:dyDescent="0.25">
      <c r="A79" t="s">
        <v>206</v>
      </c>
      <c r="B79" t="s">
        <v>237</v>
      </c>
      <c r="E79">
        <v>0</v>
      </c>
      <c r="F79" s="114">
        <v>45747</v>
      </c>
      <c r="I79">
        <f>Inputs!$N$101</f>
        <v>0</v>
      </c>
      <c r="K79">
        <v>0</v>
      </c>
      <c r="L79" t="s">
        <v>228</v>
      </c>
    </row>
    <row r="80" spans="1:12" x14ac:dyDescent="0.25">
      <c r="A80" t="s">
        <v>206</v>
      </c>
      <c r="B80" t="s">
        <v>237</v>
      </c>
      <c r="E80">
        <v>0</v>
      </c>
      <c r="F80" s="114">
        <v>46112</v>
      </c>
      <c r="I80">
        <f>Inputs!$O$101</f>
        <v>0</v>
      </c>
      <c r="K80">
        <v>0</v>
      </c>
      <c r="L80" t="s">
        <v>228</v>
      </c>
    </row>
    <row r="81" spans="1:12" x14ac:dyDescent="0.25">
      <c r="A81" t="s">
        <v>206</v>
      </c>
      <c r="B81" t="s">
        <v>237</v>
      </c>
      <c r="E81">
        <v>0</v>
      </c>
      <c r="F81" s="114">
        <v>46477</v>
      </c>
      <c r="I81">
        <f>Inputs!$P$101</f>
        <v>0</v>
      </c>
      <c r="K81">
        <v>0</v>
      </c>
      <c r="L81" t="s">
        <v>228</v>
      </c>
    </row>
    <row r="82" spans="1:12" x14ac:dyDescent="0.25">
      <c r="A82" t="s">
        <v>206</v>
      </c>
      <c r="B82" t="s">
        <v>237</v>
      </c>
      <c r="E82">
        <v>0</v>
      </c>
      <c r="F82" s="114">
        <v>46843</v>
      </c>
      <c r="I82">
        <f>Inputs!$Q$101</f>
        <v>0</v>
      </c>
      <c r="K82">
        <v>0</v>
      </c>
      <c r="L82" t="s">
        <v>228</v>
      </c>
    </row>
    <row r="83" spans="1:12" x14ac:dyDescent="0.25">
      <c r="A83" t="s">
        <v>206</v>
      </c>
      <c r="B83" t="s">
        <v>237</v>
      </c>
      <c r="E83">
        <v>0</v>
      </c>
      <c r="F83" s="114">
        <v>47208</v>
      </c>
      <c r="I83">
        <f>Inputs!$R$101</f>
        <v>0</v>
      </c>
      <c r="K83">
        <v>0</v>
      </c>
      <c r="L83" t="s">
        <v>228</v>
      </c>
    </row>
    <row r="84" spans="1:12" x14ac:dyDescent="0.25">
      <c r="A84" t="s">
        <v>206</v>
      </c>
      <c r="B84" t="s">
        <v>237</v>
      </c>
      <c r="E84">
        <v>0</v>
      </c>
      <c r="F84" s="114">
        <v>47573</v>
      </c>
      <c r="I84">
        <f>Inputs!$S$101</f>
        <v>0</v>
      </c>
      <c r="K84">
        <v>0</v>
      </c>
      <c r="L84" t="s">
        <v>228</v>
      </c>
    </row>
    <row r="85" spans="1:12" x14ac:dyDescent="0.25">
      <c r="A85" t="s">
        <v>206</v>
      </c>
      <c r="B85" t="s">
        <v>237</v>
      </c>
      <c r="E85">
        <v>0</v>
      </c>
      <c r="F85" s="114">
        <v>47938</v>
      </c>
      <c r="I85">
        <f>Inputs!$T$101</f>
        <v>0</v>
      </c>
      <c r="K85">
        <v>0</v>
      </c>
      <c r="L85" t="s">
        <v>228</v>
      </c>
    </row>
    <row r="86" spans="1:12" x14ac:dyDescent="0.25">
      <c r="A86" t="s">
        <v>206</v>
      </c>
      <c r="B86" t="s">
        <v>509</v>
      </c>
      <c r="E86">
        <v>0</v>
      </c>
      <c r="F86" s="114">
        <v>44286</v>
      </c>
      <c r="I86">
        <f>Inputs!$J$102</f>
        <v>0</v>
      </c>
      <c r="K86">
        <v>0</v>
      </c>
      <c r="L86" t="s">
        <v>228</v>
      </c>
    </row>
    <row r="87" spans="1:12" x14ac:dyDescent="0.25">
      <c r="A87" t="s">
        <v>206</v>
      </c>
      <c r="B87" t="s">
        <v>509</v>
      </c>
      <c r="E87">
        <v>0</v>
      </c>
      <c r="F87" s="114">
        <v>44651</v>
      </c>
      <c r="I87">
        <f>Inputs!$K$102</f>
        <v>0</v>
      </c>
      <c r="K87">
        <v>0</v>
      </c>
      <c r="L87" t="s">
        <v>228</v>
      </c>
    </row>
    <row r="88" spans="1:12" x14ac:dyDescent="0.25">
      <c r="A88" t="s">
        <v>206</v>
      </c>
      <c r="B88" t="s">
        <v>509</v>
      </c>
      <c r="E88">
        <v>0</v>
      </c>
      <c r="F88" s="114">
        <v>45016</v>
      </c>
      <c r="I88">
        <f>Inputs!$L$102</f>
        <v>0</v>
      </c>
      <c r="K88">
        <v>0</v>
      </c>
      <c r="L88" t="s">
        <v>228</v>
      </c>
    </row>
    <row r="89" spans="1:12" x14ac:dyDescent="0.25">
      <c r="A89" t="s">
        <v>206</v>
      </c>
      <c r="B89" t="s">
        <v>509</v>
      </c>
      <c r="E89">
        <v>0</v>
      </c>
      <c r="F89" s="114">
        <v>45382</v>
      </c>
      <c r="I89">
        <f>Inputs!$M$102</f>
        <v>0</v>
      </c>
      <c r="K89">
        <v>0</v>
      </c>
      <c r="L89" t="s">
        <v>228</v>
      </c>
    </row>
    <row r="90" spans="1:12" x14ac:dyDescent="0.25">
      <c r="A90" t="s">
        <v>206</v>
      </c>
      <c r="B90" t="s">
        <v>509</v>
      </c>
      <c r="E90">
        <v>0</v>
      </c>
      <c r="F90" s="114">
        <v>45747</v>
      </c>
      <c r="I90">
        <f>Inputs!$N$102</f>
        <v>0</v>
      </c>
      <c r="K90">
        <v>0</v>
      </c>
      <c r="L90" t="s">
        <v>228</v>
      </c>
    </row>
    <row r="91" spans="1:12" x14ac:dyDescent="0.25">
      <c r="A91" t="s">
        <v>206</v>
      </c>
      <c r="B91" t="s">
        <v>509</v>
      </c>
      <c r="E91">
        <v>0</v>
      </c>
      <c r="F91" s="114">
        <v>46112</v>
      </c>
      <c r="I91">
        <f>Inputs!$O$102</f>
        <v>0</v>
      </c>
      <c r="K91">
        <v>0</v>
      </c>
      <c r="L91" t="s">
        <v>228</v>
      </c>
    </row>
    <row r="92" spans="1:12" x14ac:dyDescent="0.25">
      <c r="A92" t="s">
        <v>206</v>
      </c>
      <c r="B92" t="s">
        <v>509</v>
      </c>
      <c r="E92">
        <v>0</v>
      </c>
      <c r="F92" s="114">
        <v>46477</v>
      </c>
      <c r="I92">
        <f>Inputs!$P$102</f>
        <v>0</v>
      </c>
      <c r="K92">
        <v>0</v>
      </c>
      <c r="L92" t="s">
        <v>228</v>
      </c>
    </row>
    <row r="93" spans="1:12" x14ac:dyDescent="0.25">
      <c r="A93" t="s">
        <v>206</v>
      </c>
      <c r="B93" t="s">
        <v>509</v>
      </c>
      <c r="E93">
        <v>0</v>
      </c>
      <c r="F93" s="114">
        <v>46843</v>
      </c>
      <c r="I93">
        <f>Inputs!$Q$102</f>
        <v>0</v>
      </c>
      <c r="K93">
        <v>0</v>
      </c>
      <c r="L93" t="s">
        <v>228</v>
      </c>
    </row>
    <row r="94" spans="1:12" x14ac:dyDescent="0.25">
      <c r="A94" t="s">
        <v>206</v>
      </c>
      <c r="B94" t="s">
        <v>509</v>
      </c>
      <c r="E94">
        <v>0</v>
      </c>
      <c r="F94" s="114">
        <v>47208</v>
      </c>
      <c r="I94">
        <f>Inputs!$R$102</f>
        <v>0</v>
      </c>
      <c r="K94">
        <v>0</v>
      </c>
      <c r="L94" t="s">
        <v>228</v>
      </c>
    </row>
    <row r="95" spans="1:12" x14ac:dyDescent="0.25">
      <c r="A95" t="s">
        <v>206</v>
      </c>
      <c r="B95" t="s">
        <v>509</v>
      </c>
      <c r="E95">
        <v>0</v>
      </c>
      <c r="F95" s="114">
        <v>47573</v>
      </c>
      <c r="I95">
        <f>Inputs!$S$102</f>
        <v>0</v>
      </c>
      <c r="K95">
        <v>0</v>
      </c>
      <c r="L95" t="s">
        <v>228</v>
      </c>
    </row>
    <row r="96" spans="1:12" x14ac:dyDescent="0.25">
      <c r="A96" t="s">
        <v>206</v>
      </c>
      <c r="B96" t="s">
        <v>509</v>
      </c>
      <c r="E96">
        <v>0</v>
      </c>
      <c r="F96" s="114">
        <v>47938</v>
      </c>
      <c r="I96">
        <f>Inputs!$T$102</f>
        <v>0</v>
      </c>
      <c r="K96">
        <v>0</v>
      </c>
      <c r="L96" t="s">
        <v>228</v>
      </c>
    </row>
    <row r="97" spans="1:12" x14ac:dyDescent="0.25">
      <c r="A97" t="s">
        <v>206</v>
      </c>
      <c r="B97" t="s">
        <v>893</v>
      </c>
      <c r="E97">
        <v>0</v>
      </c>
      <c r="F97" s="114">
        <v>44286</v>
      </c>
      <c r="I97">
        <f>Inputs!$J$103</f>
        <v>0</v>
      </c>
      <c r="K97">
        <v>0</v>
      </c>
      <c r="L97" t="s">
        <v>228</v>
      </c>
    </row>
    <row r="98" spans="1:12" x14ac:dyDescent="0.25">
      <c r="A98" t="s">
        <v>206</v>
      </c>
      <c r="B98" t="s">
        <v>893</v>
      </c>
      <c r="E98">
        <v>0</v>
      </c>
      <c r="F98" s="114">
        <v>44651</v>
      </c>
      <c r="I98">
        <f>Inputs!$K$103</f>
        <v>0</v>
      </c>
      <c r="K98">
        <v>0</v>
      </c>
      <c r="L98" t="s">
        <v>228</v>
      </c>
    </row>
    <row r="99" spans="1:12" x14ac:dyDescent="0.25">
      <c r="A99" t="s">
        <v>206</v>
      </c>
      <c r="B99" t="s">
        <v>893</v>
      </c>
      <c r="E99">
        <v>0</v>
      </c>
      <c r="F99" s="114">
        <v>45016</v>
      </c>
      <c r="I99">
        <f>Inputs!$L$103</f>
        <v>0</v>
      </c>
      <c r="K99">
        <v>0</v>
      </c>
      <c r="L99" t="s">
        <v>228</v>
      </c>
    </row>
    <row r="100" spans="1:12" x14ac:dyDescent="0.25">
      <c r="A100" t="s">
        <v>206</v>
      </c>
      <c r="B100" t="s">
        <v>893</v>
      </c>
      <c r="E100">
        <v>0</v>
      </c>
      <c r="F100" s="114">
        <v>45382</v>
      </c>
      <c r="I100">
        <f>Inputs!$M$103</f>
        <v>0</v>
      </c>
      <c r="K100">
        <v>0</v>
      </c>
      <c r="L100" t="s">
        <v>228</v>
      </c>
    </row>
    <row r="101" spans="1:12" x14ac:dyDescent="0.25">
      <c r="A101" t="s">
        <v>206</v>
      </c>
      <c r="B101" t="s">
        <v>893</v>
      </c>
      <c r="E101">
        <v>0</v>
      </c>
      <c r="F101" s="114">
        <v>45747</v>
      </c>
      <c r="I101">
        <f>Inputs!$N$103</f>
        <v>0</v>
      </c>
      <c r="K101">
        <v>0</v>
      </c>
      <c r="L101" t="s">
        <v>228</v>
      </c>
    </row>
    <row r="102" spans="1:12" x14ac:dyDescent="0.25">
      <c r="A102" t="s">
        <v>206</v>
      </c>
      <c r="B102" t="s">
        <v>893</v>
      </c>
      <c r="E102">
        <v>0</v>
      </c>
      <c r="F102" s="114">
        <v>46112</v>
      </c>
      <c r="I102">
        <f>Inputs!$O$103</f>
        <v>0</v>
      </c>
      <c r="K102">
        <v>0</v>
      </c>
      <c r="L102" t="s">
        <v>228</v>
      </c>
    </row>
    <row r="103" spans="1:12" x14ac:dyDescent="0.25">
      <c r="A103" t="s">
        <v>206</v>
      </c>
      <c r="B103" t="s">
        <v>893</v>
      </c>
      <c r="E103">
        <v>0</v>
      </c>
      <c r="F103" s="114">
        <v>46477</v>
      </c>
      <c r="I103">
        <f>Inputs!$P$103</f>
        <v>0</v>
      </c>
      <c r="K103">
        <v>0</v>
      </c>
      <c r="L103" t="s">
        <v>228</v>
      </c>
    </row>
    <row r="104" spans="1:12" x14ac:dyDescent="0.25">
      <c r="A104" t="s">
        <v>206</v>
      </c>
      <c r="B104" t="s">
        <v>893</v>
      </c>
      <c r="E104">
        <v>0</v>
      </c>
      <c r="F104" s="114">
        <v>46843</v>
      </c>
      <c r="I104">
        <f>Inputs!$Q$103</f>
        <v>0</v>
      </c>
      <c r="K104">
        <v>0</v>
      </c>
      <c r="L104" t="s">
        <v>228</v>
      </c>
    </row>
    <row r="105" spans="1:12" x14ac:dyDescent="0.25">
      <c r="A105" t="s">
        <v>206</v>
      </c>
      <c r="B105" t="s">
        <v>893</v>
      </c>
      <c r="E105">
        <v>0</v>
      </c>
      <c r="F105" s="114">
        <v>47208</v>
      </c>
      <c r="I105">
        <f>Inputs!$R$103</f>
        <v>0</v>
      </c>
      <c r="K105">
        <v>0</v>
      </c>
      <c r="L105" t="s">
        <v>228</v>
      </c>
    </row>
    <row r="106" spans="1:12" x14ac:dyDescent="0.25">
      <c r="A106" t="s">
        <v>206</v>
      </c>
      <c r="B106" t="s">
        <v>893</v>
      </c>
      <c r="E106">
        <v>0</v>
      </c>
      <c r="F106" s="114">
        <v>47573</v>
      </c>
      <c r="I106">
        <f>Inputs!$S$103</f>
        <v>0</v>
      </c>
      <c r="K106">
        <v>0</v>
      </c>
      <c r="L106" t="s">
        <v>228</v>
      </c>
    </row>
    <row r="107" spans="1:12" x14ac:dyDescent="0.25">
      <c r="A107" t="s">
        <v>206</v>
      </c>
      <c r="B107" t="s">
        <v>893</v>
      </c>
      <c r="E107">
        <v>0</v>
      </c>
      <c r="F107" s="114">
        <v>47938</v>
      </c>
      <c r="I107">
        <f>Inputs!$T$103</f>
        <v>0</v>
      </c>
      <c r="K107">
        <v>0</v>
      </c>
      <c r="L107" t="s">
        <v>228</v>
      </c>
    </row>
    <row r="108" spans="1:12" x14ac:dyDescent="0.25">
      <c r="A108" t="s">
        <v>40</v>
      </c>
      <c r="B108" t="s">
        <v>460</v>
      </c>
      <c r="E108">
        <v>0</v>
      </c>
      <c r="F108" s="114">
        <v>44286</v>
      </c>
      <c r="I108">
        <f>Inputs!$J$105</f>
        <v>0</v>
      </c>
      <c r="K108">
        <v>0</v>
      </c>
      <c r="L108" t="s">
        <v>302</v>
      </c>
    </row>
    <row r="109" spans="1:12" x14ac:dyDescent="0.25">
      <c r="A109" t="s">
        <v>40</v>
      </c>
      <c r="B109" t="s">
        <v>460</v>
      </c>
      <c r="E109">
        <v>0</v>
      </c>
      <c r="F109" s="114">
        <v>44651</v>
      </c>
      <c r="I109">
        <f>Inputs!$K$105</f>
        <v>0</v>
      </c>
      <c r="K109">
        <v>0</v>
      </c>
      <c r="L109" t="s">
        <v>302</v>
      </c>
    </row>
    <row r="110" spans="1:12" x14ac:dyDescent="0.25">
      <c r="A110" t="s">
        <v>40</v>
      </c>
      <c r="B110" t="s">
        <v>460</v>
      </c>
      <c r="E110">
        <v>0</v>
      </c>
      <c r="F110" s="114">
        <v>45016</v>
      </c>
      <c r="I110">
        <f>Inputs!$L$105</f>
        <v>0</v>
      </c>
      <c r="K110">
        <v>0</v>
      </c>
      <c r="L110" t="s">
        <v>302</v>
      </c>
    </row>
    <row r="111" spans="1:12" x14ac:dyDescent="0.25">
      <c r="A111" t="s">
        <v>40</v>
      </c>
      <c r="B111" t="s">
        <v>460</v>
      </c>
      <c r="E111">
        <v>0</v>
      </c>
      <c r="F111" s="114">
        <v>45382</v>
      </c>
      <c r="I111">
        <f>Inputs!$M$105</f>
        <v>0</v>
      </c>
      <c r="K111">
        <v>0</v>
      </c>
      <c r="L111" t="s">
        <v>302</v>
      </c>
    </row>
    <row r="112" spans="1:12" x14ac:dyDescent="0.25">
      <c r="A112" t="s">
        <v>40</v>
      </c>
      <c r="B112" t="s">
        <v>460</v>
      </c>
      <c r="E112">
        <v>0</v>
      </c>
      <c r="F112" s="114">
        <v>45747</v>
      </c>
      <c r="I112">
        <f>Inputs!$N$105</f>
        <v>0</v>
      </c>
      <c r="K112">
        <v>0</v>
      </c>
      <c r="L112" t="s">
        <v>302</v>
      </c>
    </row>
    <row r="113" spans="1:12" x14ac:dyDescent="0.25">
      <c r="A113" t="s">
        <v>40</v>
      </c>
      <c r="B113" t="s">
        <v>460</v>
      </c>
      <c r="E113">
        <v>0</v>
      </c>
      <c r="F113" s="114">
        <v>46112</v>
      </c>
      <c r="I113">
        <f>Inputs!$O$105</f>
        <v>0</v>
      </c>
      <c r="K113">
        <v>0</v>
      </c>
      <c r="L113" t="s">
        <v>302</v>
      </c>
    </row>
    <row r="114" spans="1:12" x14ac:dyDescent="0.25">
      <c r="A114" t="s">
        <v>40</v>
      </c>
      <c r="B114" t="s">
        <v>460</v>
      </c>
      <c r="E114">
        <v>0</v>
      </c>
      <c r="F114" s="114">
        <v>46477</v>
      </c>
      <c r="I114">
        <f>Inputs!$P$105</f>
        <v>0</v>
      </c>
      <c r="K114">
        <v>0</v>
      </c>
      <c r="L114" t="s">
        <v>302</v>
      </c>
    </row>
    <row r="115" spans="1:12" x14ac:dyDescent="0.25">
      <c r="A115" t="s">
        <v>40</v>
      </c>
      <c r="B115" t="s">
        <v>460</v>
      </c>
      <c r="E115">
        <v>0</v>
      </c>
      <c r="F115" s="114">
        <v>46843</v>
      </c>
      <c r="I115">
        <f>Inputs!$Q$105</f>
        <v>0</v>
      </c>
      <c r="K115">
        <v>0</v>
      </c>
      <c r="L115" t="s">
        <v>302</v>
      </c>
    </row>
    <row r="116" spans="1:12" x14ac:dyDescent="0.25">
      <c r="A116" t="s">
        <v>40</v>
      </c>
      <c r="B116" t="s">
        <v>460</v>
      </c>
      <c r="E116">
        <v>0</v>
      </c>
      <c r="F116" s="114">
        <v>47208</v>
      </c>
      <c r="I116">
        <f>Inputs!$R$105</f>
        <v>0</v>
      </c>
      <c r="K116">
        <v>0</v>
      </c>
      <c r="L116" t="s">
        <v>302</v>
      </c>
    </row>
    <row r="117" spans="1:12" x14ac:dyDescent="0.25">
      <c r="A117" t="s">
        <v>40</v>
      </c>
      <c r="B117" t="s">
        <v>460</v>
      </c>
      <c r="E117">
        <v>0</v>
      </c>
      <c r="F117" s="114">
        <v>47573</v>
      </c>
      <c r="I117">
        <f>Inputs!$S$105</f>
        <v>0</v>
      </c>
      <c r="K117">
        <v>0</v>
      </c>
      <c r="L117" t="s">
        <v>302</v>
      </c>
    </row>
    <row r="118" spans="1:12" x14ac:dyDescent="0.25">
      <c r="A118" t="s">
        <v>40</v>
      </c>
      <c r="B118" t="s">
        <v>460</v>
      </c>
      <c r="E118">
        <v>0</v>
      </c>
      <c r="F118" s="114">
        <v>47938</v>
      </c>
      <c r="I118">
        <f>Inputs!$T$105</f>
        <v>0</v>
      </c>
      <c r="K118">
        <v>0</v>
      </c>
      <c r="L118" t="s">
        <v>302</v>
      </c>
    </row>
    <row r="119" spans="1:12" x14ac:dyDescent="0.25">
      <c r="A119" t="s">
        <v>40</v>
      </c>
      <c r="B119" t="s">
        <v>393</v>
      </c>
      <c r="E119">
        <v>0</v>
      </c>
      <c r="F119" s="114">
        <v>44286</v>
      </c>
      <c r="I119">
        <f>Inputs!$J$106</f>
        <v>0</v>
      </c>
      <c r="K119">
        <v>0</v>
      </c>
      <c r="L119" t="s">
        <v>302</v>
      </c>
    </row>
    <row r="120" spans="1:12" x14ac:dyDescent="0.25">
      <c r="A120" t="s">
        <v>40</v>
      </c>
      <c r="B120" t="s">
        <v>393</v>
      </c>
      <c r="E120">
        <v>0</v>
      </c>
      <c r="F120" s="114">
        <v>44651</v>
      </c>
      <c r="I120">
        <f>Inputs!$K$106</f>
        <v>0</v>
      </c>
      <c r="K120">
        <v>0</v>
      </c>
      <c r="L120" t="s">
        <v>302</v>
      </c>
    </row>
    <row r="121" spans="1:12" x14ac:dyDescent="0.25">
      <c r="A121" t="s">
        <v>40</v>
      </c>
      <c r="B121" t="s">
        <v>393</v>
      </c>
      <c r="E121">
        <v>0</v>
      </c>
      <c r="F121" s="114">
        <v>45016</v>
      </c>
      <c r="I121">
        <f>Inputs!$L$106</f>
        <v>0</v>
      </c>
      <c r="K121">
        <v>0</v>
      </c>
      <c r="L121" t="s">
        <v>302</v>
      </c>
    </row>
    <row r="122" spans="1:12" x14ac:dyDescent="0.25">
      <c r="A122" t="s">
        <v>40</v>
      </c>
      <c r="B122" t="s">
        <v>393</v>
      </c>
      <c r="E122">
        <v>0</v>
      </c>
      <c r="F122" s="114">
        <v>45382</v>
      </c>
      <c r="I122">
        <f>Inputs!$M$106</f>
        <v>0</v>
      </c>
      <c r="K122">
        <v>0</v>
      </c>
      <c r="L122" t="s">
        <v>302</v>
      </c>
    </row>
    <row r="123" spans="1:12" x14ac:dyDescent="0.25">
      <c r="A123" t="s">
        <v>40</v>
      </c>
      <c r="B123" t="s">
        <v>393</v>
      </c>
      <c r="E123">
        <v>0</v>
      </c>
      <c r="F123" s="114">
        <v>45747</v>
      </c>
      <c r="I123">
        <f>Inputs!$N$106</f>
        <v>0</v>
      </c>
      <c r="K123">
        <v>0</v>
      </c>
      <c r="L123" t="s">
        <v>302</v>
      </c>
    </row>
    <row r="124" spans="1:12" x14ac:dyDescent="0.25">
      <c r="A124" t="s">
        <v>40</v>
      </c>
      <c r="B124" t="s">
        <v>393</v>
      </c>
      <c r="E124">
        <v>0</v>
      </c>
      <c r="F124" s="114">
        <v>46112</v>
      </c>
      <c r="I124">
        <f>Inputs!$O$106</f>
        <v>0</v>
      </c>
      <c r="K124">
        <v>0</v>
      </c>
      <c r="L124" t="s">
        <v>302</v>
      </c>
    </row>
    <row r="125" spans="1:12" x14ac:dyDescent="0.25">
      <c r="A125" t="s">
        <v>40</v>
      </c>
      <c r="B125" t="s">
        <v>393</v>
      </c>
      <c r="E125">
        <v>0</v>
      </c>
      <c r="F125" s="114">
        <v>46477</v>
      </c>
      <c r="I125">
        <f>Inputs!$P$106</f>
        <v>0</v>
      </c>
      <c r="K125">
        <v>0</v>
      </c>
      <c r="L125" t="s">
        <v>302</v>
      </c>
    </row>
    <row r="126" spans="1:12" x14ac:dyDescent="0.25">
      <c r="A126" t="s">
        <v>40</v>
      </c>
      <c r="B126" t="s">
        <v>393</v>
      </c>
      <c r="E126">
        <v>0</v>
      </c>
      <c r="F126" s="114">
        <v>46843</v>
      </c>
      <c r="I126">
        <f>Inputs!$Q$106</f>
        <v>0</v>
      </c>
      <c r="K126">
        <v>0</v>
      </c>
      <c r="L126" t="s">
        <v>302</v>
      </c>
    </row>
    <row r="127" spans="1:12" x14ac:dyDescent="0.25">
      <c r="A127" t="s">
        <v>40</v>
      </c>
      <c r="B127" t="s">
        <v>393</v>
      </c>
      <c r="E127">
        <v>0</v>
      </c>
      <c r="F127" s="114">
        <v>47208</v>
      </c>
      <c r="I127">
        <f>Inputs!$R$106</f>
        <v>0</v>
      </c>
      <c r="K127">
        <v>0</v>
      </c>
      <c r="L127" t="s">
        <v>302</v>
      </c>
    </row>
    <row r="128" spans="1:12" x14ac:dyDescent="0.25">
      <c r="A128" t="s">
        <v>40</v>
      </c>
      <c r="B128" t="s">
        <v>393</v>
      </c>
      <c r="E128">
        <v>0</v>
      </c>
      <c r="F128" s="114">
        <v>47573</v>
      </c>
      <c r="I128">
        <f>Inputs!$S$106</f>
        <v>0</v>
      </c>
      <c r="K128">
        <v>0</v>
      </c>
      <c r="L128" t="s">
        <v>302</v>
      </c>
    </row>
    <row r="129" spans="1:12" x14ac:dyDescent="0.25">
      <c r="A129" t="s">
        <v>40</v>
      </c>
      <c r="B129" t="s">
        <v>393</v>
      </c>
      <c r="E129">
        <v>0</v>
      </c>
      <c r="F129" s="114">
        <v>47938</v>
      </c>
      <c r="I129">
        <f>Inputs!$T$106</f>
        <v>0</v>
      </c>
      <c r="K129">
        <v>0</v>
      </c>
      <c r="L129" t="s">
        <v>302</v>
      </c>
    </row>
    <row r="130" spans="1:12" x14ac:dyDescent="0.25">
      <c r="A130" t="s">
        <v>40</v>
      </c>
      <c r="B130" t="s">
        <v>237</v>
      </c>
      <c r="E130">
        <v>0</v>
      </c>
      <c r="F130" s="114">
        <v>44286</v>
      </c>
      <c r="I130">
        <f>Inputs!$J$107</f>
        <v>0</v>
      </c>
      <c r="K130">
        <v>0</v>
      </c>
      <c r="L130" t="s">
        <v>302</v>
      </c>
    </row>
    <row r="131" spans="1:12" x14ac:dyDescent="0.25">
      <c r="A131" t="s">
        <v>40</v>
      </c>
      <c r="B131" t="s">
        <v>237</v>
      </c>
      <c r="E131">
        <v>0</v>
      </c>
      <c r="F131" s="114">
        <v>44651</v>
      </c>
      <c r="I131">
        <f>Inputs!$K$107</f>
        <v>0</v>
      </c>
      <c r="K131">
        <v>0</v>
      </c>
      <c r="L131" t="s">
        <v>302</v>
      </c>
    </row>
    <row r="132" spans="1:12" x14ac:dyDescent="0.25">
      <c r="A132" t="s">
        <v>40</v>
      </c>
      <c r="B132" t="s">
        <v>237</v>
      </c>
      <c r="E132">
        <v>0</v>
      </c>
      <c r="F132" s="114">
        <v>45016</v>
      </c>
      <c r="I132">
        <f>Inputs!$L$107</f>
        <v>0</v>
      </c>
      <c r="K132">
        <v>0</v>
      </c>
      <c r="L132" t="s">
        <v>302</v>
      </c>
    </row>
    <row r="133" spans="1:12" x14ac:dyDescent="0.25">
      <c r="A133" t="s">
        <v>40</v>
      </c>
      <c r="B133" t="s">
        <v>237</v>
      </c>
      <c r="E133">
        <v>0</v>
      </c>
      <c r="F133" s="114">
        <v>45382</v>
      </c>
      <c r="I133">
        <f>Inputs!$M$107</f>
        <v>0</v>
      </c>
      <c r="K133">
        <v>0</v>
      </c>
      <c r="L133" t="s">
        <v>302</v>
      </c>
    </row>
    <row r="134" spans="1:12" x14ac:dyDescent="0.25">
      <c r="A134" t="s">
        <v>40</v>
      </c>
      <c r="B134" t="s">
        <v>237</v>
      </c>
      <c r="E134">
        <v>0</v>
      </c>
      <c r="F134" s="114">
        <v>45747</v>
      </c>
      <c r="I134">
        <f>Inputs!$N$107</f>
        <v>0</v>
      </c>
      <c r="K134">
        <v>0</v>
      </c>
      <c r="L134" t="s">
        <v>302</v>
      </c>
    </row>
    <row r="135" spans="1:12" x14ac:dyDescent="0.25">
      <c r="A135" t="s">
        <v>40</v>
      </c>
      <c r="B135" t="s">
        <v>237</v>
      </c>
      <c r="E135">
        <v>0</v>
      </c>
      <c r="F135" s="114">
        <v>46112</v>
      </c>
      <c r="I135">
        <f>Inputs!$O$107</f>
        <v>0</v>
      </c>
      <c r="K135">
        <v>0</v>
      </c>
      <c r="L135" t="s">
        <v>302</v>
      </c>
    </row>
    <row r="136" spans="1:12" x14ac:dyDescent="0.25">
      <c r="A136" t="s">
        <v>40</v>
      </c>
      <c r="B136" t="s">
        <v>237</v>
      </c>
      <c r="E136">
        <v>0</v>
      </c>
      <c r="F136" s="114">
        <v>46477</v>
      </c>
      <c r="I136">
        <f>Inputs!$P$107</f>
        <v>0</v>
      </c>
      <c r="K136">
        <v>0</v>
      </c>
      <c r="L136" t="s">
        <v>302</v>
      </c>
    </row>
    <row r="137" spans="1:12" x14ac:dyDescent="0.25">
      <c r="A137" t="s">
        <v>40</v>
      </c>
      <c r="B137" t="s">
        <v>237</v>
      </c>
      <c r="E137">
        <v>0</v>
      </c>
      <c r="F137" s="114">
        <v>46843</v>
      </c>
      <c r="I137">
        <f>Inputs!$Q$107</f>
        <v>0</v>
      </c>
      <c r="K137">
        <v>0</v>
      </c>
      <c r="L137" t="s">
        <v>302</v>
      </c>
    </row>
    <row r="138" spans="1:12" x14ac:dyDescent="0.25">
      <c r="A138" t="s">
        <v>40</v>
      </c>
      <c r="B138" t="s">
        <v>237</v>
      </c>
      <c r="E138">
        <v>0</v>
      </c>
      <c r="F138" s="114">
        <v>47208</v>
      </c>
      <c r="I138">
        <f>Inputs!$R$107</f>
        <v>0</v>
      </c>
      <c r="K138">
        <v>0</v>
      </c>
      <c r="L138" t="s">
        <v>302</v>
      </c>
    </row>
    <row r="139" spans="1:12" x14ac:dyDescent="0.25">
      <c r="A139" t="s">
        <v>40</v>
      </c>
      <c r="B139" t="s">
        <v>237</v>
      </c>
      <c r="E139">
        <v>0</v>
      </c>
      <c r="F139" s="114">
        <v>47573</v>
      </c>
      <c r="I139">
        <f>Inputs!$S$107</f>
        <v>0</v>
      </c>
      <c r="K139">
        <v>0</v>
      </c>
      <c r="L139" t="s">
        <v>302</v>
      </c>
    </row>
    <row r="140" spans="1:12" x14ac:dyDescent="0.25">
      <c r="A140" t="s">
        <v>40</v>
      </c>
      <c r="B140" t="s">
        <v>237</v>
      </c>
      <c r="E140">
        <v>0</v>
      </c>
      <c r="F140" s="114">
        <v>47938</v>
      </c>
      <c r="I140">
        <f>Inputs!$T$107</f>
        <v>0</v>
      </c>
      <c r="K140">
        <v>0</v>
      </c>
      <c r="L140" t="s">
        <v>302</v>
      </c>
    </row>
    <row r="141" spans="1:12" x14ac:dyDescent="0.25">
      <c r="A141" t="s">
        <v>40</v>
      </c>
      <c r="B141" t="s">
        <v>509</v>
      </c>
      <c r="E141">
        <v>0</v>
      </c>
      <c r="F141" s="114">
        <v>44286</v>
      </c>
      <c r="I141">
        <f>Inputs!$J$108</f>
        <v>0</v>
      </c>
      <c r="K141">
        <v>0</v>
      </c>
      <c r="L141" t="s">
        <v>302</v>
      </c>
    </row>
    <row r="142" spans="1:12" x14ac:dyDescent="0.25">
      <c r="A142" t="s">
        <v>40</v>
      </c>
      <c r="B142" t="s">
        <v>509</v>
      </c>
      <c r="E142">
        <v>0</v>
      </c>
      <c r="F142" s="114">
        <v>44651</v>
      </c>
      <c r="I142">
        <f>Inputs!$K$108</f>
        <v>0</v>
      </c>
      <c r="K142">
        <v>0</v>
      </c>
      <c r="L142" t="s">
        <v>302</v>
      </c>
    </row>
    <row r="143" spans="1:12" x14ac:dyDescent="0.25">
      <c r="A143" t="s">
        <v>40</v>
      </c>
      <c r="B143" t="s">
        <v>509</v>
      </c>
      <c r="E143">
        <v>0</v>
      </c>
      <c r="F143" s="114">
        <v>45016</v>
      </c>
      <c r="I143">
        <f>Inputs!$L$108</f>
        <v>0</v>
      </c>
      <c r="K143">
        <v>0</v>
      </c>
      <c r="L143" t="s">
        <v>302</v>
      </c>
    </row>
    <row r="144" spans="1:12" x14ac:dyDescent="0.25">
      <c r="A144" t="s">
        <v>40</v>
      </c>
      <c r="B144" t="s">
        <v>509</v>
      </c>
      <c r="E144">
        <v>0</v>
      </c>
      <c r="F144" s="114">
        <v>45382</v>
      </c>
      <c r="I144">
        <f>Inputs!$M$108</f>
        <v>0</v>
      </c>
      <c r="K144">
        <v>0</v>
      </c>
      <c r="L144" t="s">
        <v>302</v>
      </c>
    </row>
    <row r="145" spans="1:12" x14ac:dyDescent="0.25">
      <c r="A145" t="s">
        <v>40</v>
      </c>
      <c r="B145" t="s">
        <v>509</v>
      </c>
      <c r="E145">
        <v>0</v>
      </c>
      <c r="F145" s="114">
        <v>45747</v>
      </c>
      <c r="I145">
        <f>Inputs!$N$108</f>
        <v>0</v>
      </c>
      <c r="K145">
        <v>0</v>
      </c>
      <c r="L145" t="s">
        <v>302</v>
      </c>
    </row>
    <row r="146" spans="1:12" x14ac:dyDescent="0.25">
      <c r="A146" t="s">
        <v>40</v>
      </c>
      <c r="B146" t="s">
        <v>509</v>
      </c>
      <c r="E146">
        <v>0</v>
      </c>
      <c r="F146" s="114">
        <v>46112</v>
      </c>
      <c r="I146">
        <f>Inputs!$O$108</f>
        <v>0</v>
      </c>
      <c r="K146">
        <v>0</v>
      </c>
      <c r="L146" t="s">
        <v>302</v>
      </c>
    </row>
    <row r="147" spans="1:12" x14ac:dyDescent="0.25">
      <c r="A147" t="s">
        <v>40</v>
      </c>
      <c r="B147" t="s">
        <v>509</v>
      </c>
      <c r="E147">
        <v>0</v>
      </c>
      <c r="F147" s="114">
        <v>46477</v>
      </c>
      <c r="I147">
        <f>Inputs!$P$108</f>
        <v>0</v>
      </c>
      <c r="K147">
        <v>0</v>
      </c>
      <c r="L147" t="s">
        <v>302</v>
      </c>
    </row>
    <row r="148" spans="1:12" x14ac:dyDescent="0.25">
      <c r="A148" t="s">
        <v>40</v>
      </c>
      <c r="B148" t="s">
        <v>509</v>
      </c>
      <c r="E148">
        <v>0</v>
      </c>
      <c r="F148" s="114">
        <v>46843</v>
      </c>
      <c r="I148">
        <f>Inputs!$Q$108</f>
        <v>0</v>
      </c>
      <c r="K148">
        <v>0</v>
      </c>
      <c r="L148" t="s">
        <v>302</v>
      </c>
    </row>
    <row r="149" spans="1:12" x14ac:dyDescent="0.25">
      <c r="A149" t="s">
        <v>40</v>
      </c>
      <c r="B149" t="s">
        <v>509</v>
      </c>
      <c r="E149">
        <v>0</v>
      </c>
      <c r="F149" s="114">
        <v>47208</v>
      </c>
      <c r="I149">
        <f>Inputs!$R$108</f>
        <v>0</v>
      </c>
      <c r="K149">
        <v>0</v>
      </c>
      <c r="L149" t="s">
        <v>302</v>
      </c>
    </row>
    <row r="150" spans="1:12" x14ac:dyDescent="0.25">
      <c r="A150" t="s">
        <v>40</v>
      </c>
      <c r="B150" t="s">
        <v>509</v>
      </c>
      <c r="E150">
        <v>0</v>
      </c>
      <c r="F150" s="114">
        <v>47573</v>
      </c>
      <c r="I150">
        <f>Inputs!$S$108</f>
        <v>0</v>
      </c>
      <c r="K150">
        <v>0</v>
      </c>
      <c r="L150" t="s">
        <v>302</v>
      </c>
    </row>
    <row r="151" spans="1:12" x14ac:dyDescent="0.25">
      <c r="A151" t="s">
        <v>40</v>
      </c>
      <c r="B151" t="s">
        <v>509</v>
      </c>
      <c r="E151">
        <v>0</v>
      </c>
      <c r="F151" s="114">
        <v>47938</v>
      </c>
      <c r="I151">
        <f>Inputs!$T$108</f>
        <v>0</v>
      </c>
      <c r="K151">
        <v>0</v>
      </c>
      <c r="L151" t="s">
        <v>302</v>
      </c>
    </row>
    <row r="152" spans="1:12" x14ac:dyDescent="0.25">
      <c r="A152" t="s">
        <v>40</v>
      </c>
      <c r="B152" t="s">
        <v>893</v>
      </c>
      <c r="E152">
        <v>0</v>
      </c>
      <c r="F152" s="114">
        <v>44286</v>
      </c>
      <c r="I152">
        <f>Inputs!$J$109</f>
        <v>0</v>
      </c>
      <c r="K152">
        <v>0</v>
      </c>
      <c r="L152" t="s">
        <v>302</v>
      </c>
    </row>
    <row r="153" spans="1:12" x14ac:dyDescent="0.25">
      <c r="A153" t="s">
        <v>40</v>
      </c>
      <c r="B153" t="s">
        <v>893</v>
      </c>
      <c r="E153">
        <v>0</v>
      </c>
      <c r="F153" s="114">
        <v>44651</v>
      </c>
      <c r="I153">
        <f>Inputs!$K$109</f>
        <v>0</v>
      </c>
      <c r="K153">
        <v>0</v>
      </c>
      <c r="L153" t="s">
        <v>302</v>
      </c>
    </row>
    <row r="154" spans="1:12" x14ac:dyDescent="0.25">
      <c r="A154" t="s">
        <v>40</v>
      </c>
      <c r="B154" t="s">
        <v>893</v>
      </c>
      <c r="E154">
        <v>0</v>
      </c>
      <c r="F154" s="114">
        <v>45016</v>
      </c>
      <c r="I154">
        <f>Inputs!$L$109</f>
        <v>0</v>
      </c>
      <c r="K154">
        <v>0</v>
      </c>
      <c r="L154" t="s">
        <v>302</v>
      </c>
    </row>
    <row r="155" spans="1:12" x14ac:dyDescent="0.25">
      <c r="A155" t="s">
        <v>40</v>
      </c>
      <c r="B155" t="s">
        <v>893</v>
      </c>
      <c r="E155">
        <v>0</v>
      </c>
      <c r="F155" s="114">
        <v>45382</v>
      </c>
      <c r="I155">
        <f>Inputs!$M$109</f>
        <v>0</v>
      </c>
      <c r="K155">
        <v>0</v>
      </c>
      <c r="L155" t="s">
        <v>302</v>
      </c>
    </row>
    <row r="156" spans="1:12" x14ac:dyDescent="0.25">
      <c r="A156" t="s">
        <v>40</v>
      </c>
      <c r="B156" t="s">
        <v>893</v>
      </c>
      <c r="E156">
        <v>0</v>
      </c>
      <c r="F156" s="114">
        <v>45747</v>
      </c>
      <c r="I156">
        <f>Inputs!$N$109</f>
        <v>0</v>
      </c>
      <c r="K156">
        <v>0</v>
      </c>
      <c r="L156" t="s">
        <v>302</v>
      </c>
    </row>
    <row r="157" spans="1:12" x14ac:dyDescent="0.25">
      <c r="A157" t="s">
        <v>40</v>
      </c>
      <c r="B157" t="s">
        <v>893</v>
      </c>
      <c r="E157">
        <v>0</v>
      </c>
      <c r="F157" s="114">
        <v>46112</v>
      </c>
      <c r="I157">
        <f>Inputs!$O$109</f>
        <v>0</v>
      </c>
      <c r="K157">
        <v>0</v>
      </c>
      <c r="L157" t="s">
        <v>302</v>
      </c>
    </row>
    <row r="158" spans="1:12" x14ac:dyDescent="0.25">
      <c r="A158" t="s">
        <v>40</v>
      </c>
      <c r="B158" t="s">
        <v>893</v>
      </c>
      <c r="E158">
        <v>0</v>
      </c>
      <c r="F158" s="114">
        <v>46477</v>
      </c>
      <c r="I158">
        <f>Inputs!$P$109</f>
        <v>0</v>
      </c>
      <c r="K158">
        <v>0</v>
      </c>
      <c r="L158" t="s">
        <v>302</v>
      </c>
    </row>
    <row r="159" spans="1:12" x14ac:dyDescent="0.25">
      <c r="A159" t="s">
        <v>40</v>
      </c>
      <c r="B159" t="s">
        <v>893</v>
      </c>
      <c r="E159">
        <v>0</v>
      </c>
      <c r="F159" s="114">
        <v>46843</v>
      </c>
      <c r="I159">
        <f>Inputs!$Q$109</f>
        <v>0</v>
      </c>
      <c r="K159">
        <v>0</v>
      </c>
      <c r="L159" t="s">
        <v>302</v>
      </c>
    </row>
    <row r="160" spans="1:12" x14ac:dyDescent="0.25">
      <c r="A160" t="s">
        <v>40</v>
      </c>
      <c r="B160" t="s">
        <v>893</v>
      </c>
      <c r="E160">
        <v>0</v>
      </c>
      <c r="F160" s="114">
        <v>47208</v>
      </c>
      <c r="I160">
        <f>Inputs!$R$109</f>
        <v>0</v>
      </c>
      <c r="K160">
        <v>0</v>
      </c>
      <c r="L160" t="s">
        <v>302</v>
      </c>
    </row>
    <row r="161" spans="1:12" x14ac:dyDescent="0.25">
      <c r="A161" t="s">
        <v>40</v>
      </c>
      <c r="B161" t="s">
        <v>893</v>
      </c>
      <c r="E161">
        <v>0</v>
      </c>
      <c r="F161" s="114">
        <v>47573</v>
      </c>
      <c r="I161">
        <f>Inputs!$S$109</f>
        <v>0</v>
      </c>
      <c r="K161">
        <v>0</v>
      </c>
      <c r="L161" t="s">
        <v>302</v>
      </c>
    </row>
    <row r="162" spans="1:12" x14ac:dyDescent="0.25">
      <c r="A162" t="s">
        <v>40</v>
      </c>
      <c r="B162" t="s">
        <v>893</v>
      </c>
      <c r="E162">
        <v>0</v>
      </c>
      <c r="F162" s="114">
        <v>47938</v>
      </c>
      <c r="I162">
        <f>Inputs!$T$109</f>
        <v>0</v>
      </c>
      <c r="K162">
        <v>0</v>
      </c>
      <c r="L162" t="s">
        <v>302</v>
      </c>
    </row>
    <row r="163" spans="1:12" x14ac:dyDescent="0.25">
      <c r="A163" t="s">
        <v>1020</v>
      </c>
      <c r="E163">
        <v>0</v>
      </c>
      <c r="F163" s="114">
        <v>44286</v>
      </c>
      <c r="I163">
        <f>Inputs!$J$111</f>
        <v>0</v>
      </c>
      <c r="K163">
        <v>0</v>
      </c>
      <c r="L163" t="s">
        <v>1071</v>
      </c>
    </row>
    <row r="164" spans="1:12" x14ac:dyDescent="0.25">
      <c r="A164" t="s">
        <v>1020</v>
      </c>
      <c r="E164">
        <v>0</v>
      </c>
      <c r="F164" s="114">
        <v>44651</v>
      </c>
      <c r="I164">
        <f>Inputs!$K$111</f>
        <v>0</v>
      </c>
      <c r="K164">
        <v>0</v>
      </c>
      <c r="L164" t="s">
        <v>1071</v>
      </c>
    </row>
    <row r="165" spans="1:12" x14ac:dyDescent="0.25">
      <c r="A165" t="s">
        <v>1020</v>
      </c>
      <c r="E165">
        <v>0</v>
      </c>
      <c r="F165" s="114">
        <v>45016</v>
      </c>
      <c r="I165">
        <f>Inputs!$L$111</f>
        <v>0</v>
      </c>
      <c r="K165">
        <v>0</v>
      </c>
      <c r="L165" t="s">
        <v>1071</v>
      </c>
    </row>
    <row r="166" spans="1:12" x14ac:dyDescent="0.25">
      <c r="A166" t="s">
        <v>1020</v>
      </c>
      <c r="E166">
        <v>0</v>
      </c>
      <c r="F166" s="114">
        <v>45382</v>
      </c>
      <c r="I166">
        <f>Inputs!$M$111</f>
        <v>0</v>
      </c>
      <c r="K166">
        <v>0</v>
      </c>
      <c r="L166" t="s">
        <v>1071</v>
      </c>
    </row>
    <row r="167" spans="1:12" x14ac:dyDescent="0.25">
      <c r="A167" t="s">
        <v>1020</v>
      </c>
      <c r="E167">
        <v>0</v>
      </c>
      <c r="F167" s="114">
        <v>45747</v>
      </c>
      <c r="I167">
        <f>Inputs!$N$111</f>
        <v>0</v>
      </c>
      <c r="K167">
        <v>0</v>
      </c>
      <c r="L167" t="s">
        <v>1071</v>
      </c>
    </row>
    <row r="168" spans="1:12" x14ac:dyDescent="0.25">
      <c r="A168" t="s">
        <v>1020</v>
      </c>
      <c r="E168">
        <v>0</v>
      </c>
      <c r="F168" s="114">
        <v>46112</v>
      </c>
      <c r="I168">
        <f>Inputs!$O$111</f>
        <v>0</v>
      </c>
      <c r="K168">
        <v>0</v>
      </c>
      <c r="L168" t="s">
        <v>1071</v>
      </c>
    </row>
    <row r="169" spans="1:12" x14ac:dyDescent="0.25">
      <c r="A169" t="s">
        <v>1020</v>
      </c>
      <c r="E169">
        <v>0</v>
      </c>
      <c r="F169" s="114">
        <v>46477</v>
      </c>
      <c r="I169">
        <f>Inputs!$P$111</f>
        <v>0</v>
      </c>
      <c r="K169">
        <v>0</v>
      </c>
      <c r="L169" t="s">
        <v>1071</v>
      </c>
    </row>
    <row r="170" spans="1:12" x14ac:dyDescent="0.25">
      <c r="A170" t="s">
        <v>1020</v>
      </c>
      <c r="E170">
        <v>0</v>
      </c>
      <c r="F170" s="114">
        <v>46843</v>
      </c>
      <c r="I170">
        <f>Inputs!$Q$111</f>
        <v>0</v>
      </c>
      <c r="K170">
        <v>0</v>
      </c>
      <c r="L170" t="s">
        <v>1071</v>
      </c>
    </row>
    <row r="171" spans="1:12" x14ac:dyDescent="0.25">
      <c r="A171" t="s">
        <v>1020</v>
      </c>
      <c r="E171">
        <v>0</v>
      </c>
      <c r="F171" s="114">
        <v>47208</v>
      </c>
      <c r="I171">
        <f>Inputs!$R$111</f>
        <v>0</v>
      </c>
      <c r="K171">
        <v>0</v>
      </c>
      <c r="L171" t="s">
        <v>1071</v>
      </c>
    </row>
    <row r="172" spans="1:12" x14ac:dyDescent="0.25">
      <c r="A172" t="s">
        <v>1020</v>
      </c>
      <c r="E172">
        <v>0</v>
      </c>
      <c r="F172" s="114">
        <v>47573</v>
      </c>
      <c r="I172">
        <f>Inputs!$S$111</f>
        <v>0</v>
      </c>
      <c r="K172">
        <v>0</v>
      </c>
      <c r="L172" t="s">
        <v>1071</v>
      </c>
    </row>
    <row r="173" spans="1:12" x14ac:dyDescent="0.25">
      <c r="A173" t="s">
        <v>1020</v>
      </c>
      <c r="E173">
        <v>0</v>
      </c>
      <c r="F173" s="114">
        <v>47938</v>
      </c>
      <c r="I173">
        <f>Inputs!$T$111</f>
        <v>0</v>
      </c>
      <c r="K173">
        <v>0</v>
      </c>
      <c r="L173" t="s">
        <v>1071</v>
      </c>
    </row>
    <row r="174" spans="1:12" x14ac:dyDescent="0.25">
      <c r="A174" t="s">
        <v>1021</v>
      </c>
      <c r="E174">
        <v>0</v>
      </c>
      <c r="F174" s="114">
        <v>44286</v>
      </c>
      <c r="I174">
        <f>Inputs!$J$112</f>
        <v>0</v>
      </c>
      <c r="K174">
        <v>0</v>
      </c>
      <c r="L174" t="s">
        <v>594</v>
      </c>
    </row>
    <row r="175" spans="1:12" x14ac:dyDescent="0.25">
      <c r="A175" t="s">
        <v>1021</v>
      </c>
      <c r="E175">
        <v>0</v>
      </c>
      <c r="F175" s="114">
        <v>44651</v>
      </c>
      <c r="I175">
        <f>Inputs!$K$112</f>
        <v>0</v>
      </c>
      <c r="K175">
        <v>0</v>
      </c>
      <c r="L175" t="s">
        <v>594</v>
      </c>
    </row>
    <row r="176" spans="1:12" x14ac:dyDescent="0.25">
      <c r="A176" t="s">
        <v>1021</v>
      </c>
      <c r="E176">
        <v>0</v>
      </c>
      <c r="F176" s="114">
        <v>45016</v>
      </c>
      <c r="I176">
        <f>Inputs!$L$112</f>
        <v>0</v>
      </c>
      <c r="K176">
        <v>0</v>
      </c>
      <c r="L176" t="s">
        <v>594</v>
      </c>
    </row>
    <row r="177" spans="1:12" x14ac:dyDescent="0.25">
      <c r="A177" t="s">
        <v>1021</v>
      </c>
      <c r="E177">
        <v>0</v>
      </c>
      <c r="F177" s="114">
        <v>45382</v>
      </c>
      <c r="I177">
        <f>Inputs!$M$112</f>
        <v>0</v>
      </c>
      <c r="K177">
        <v>0</v>
      </c>
      <c r="L177" t="s">
        <v>594</v>
      </c>
    </row>
    <row r="178" spans="1:12" x14ac:dyDescent="0.25">
      <c r="A178" t="s">
        <v>1021</v>
      </c>
      <c r="E178">
        <v>0</v>
      </c>
      <c r="F178" s="114">
        <v>45747</v>
      </c>
      <c r="I178">
        <f>Inputs!$N$112</f>
        <v>0</v>
      </c>
      <c r="K178">
        <v>0</v>
      </c>
      <c r="L178" t="s">
        <v>594</v>
      </c>
    </row>
    <row r="179" spans="1:12" x14ac:dyDescent="0.25">
      <c r="A179" t="s">
        <v>1021</v>
      </c>
      <c r="E179">
        <v>0</v>
      </c>
      <c r="F179" s="114">
        <v>46112</v>
      </c>
      <c r="I179">
        <f>Inputs!$O$112</f>
        <v>0</v>
      </c>
      <c r="K179">
        <v>0</v>
      </c>
      <c r="L179" t="s">
        <v>594</v>
      </c>
    </row>
    <row r="180" spans="1:12" x14ac:dyDescent="0.25">
      <c r="A180" t="s">
        <v>1021</v>
      </c>
      <c r="E180">
        <v>0</v>
      </c>
      <c r="F180" s="114">
        <v>46477</v>
      </c>
      <c r="I180">
        <f>Inputs!$P$112</f>
        <v>0</v>
      </c>
      <c r="K180">
        <v>0</v>
      </c>
      <c r="L180" t="s">
        <v>594</v>
      </c>
    </row>
    <row r="181" spans="1:12" x14ac:dyDescent="0.25">
      <c r="A181" t="s">
        <v>1021</v>
      </c>
      <c r="E181">
        <v>0</v>
      </c>
      <c r="F181" s="114">
        <v>46843</v>
      </c>
      <c r="I181">
        <f>Inputs!$Q$112</f>
        <v>0</v>
      </c>
      <c r="K181">
        <v>0</v>
      </c>
      <c r="L181" t="s">
        <v>594</v>
      </c>
    </row>
    <row r="182" spans="1:12" x14ac:dyDescent="0.25">
      <c r="A182" t="s">
        <v>1021</v>
      </c>
      <c r="E182">
        <v>0</v>
      </c>
      <c r="F182" s="114">
        <v>47208</v>
      </c>
      <c r="I182">
        <f>Inputs!$R$112</f>
        <v>0</v>
      </c>
      <c r="K182">
        <v>0</v>
      </c>
      <c r="L182" t="s">
        <v>594</v>
      </c>
    </row>
    <row r="183" spans="1:12" x14ac:dyDescent="0.25">
      <c r="A183" t="s">
        <v>1021</v>
      </c>
      <c r="E183">
        <v>0</v>
      </c>
      <c r="F183" s="114">
        <v>47573</v>
      </c>
      <c r="I183">
        <f>Inputs!$S$112</f>
        <v>0</v>
      </c>
      <c r="K183">
        <v>0</v>
      </c>
      <c r="L183" t="s">
        <v>594</v>
      </c>
    </row>
    <row r="184" spans="1:12" x14ac:dyDescent="0.25">
      <c r="A184" t="s">
        <v>1021</v>
      </c>
      <c r="E184">
        <v>0</v>
      </c>
      <c r="F184" s="114">
        <v>47938</v>
      </c>
      <c r="I184">
        <f>Inputs!$T$112</f>
        <v>0</v>
      </c>
      <c r="K184">
        <v>0</v>
      </c>
      <c r="L184" t="s">
        <v>594</v>
      </c>
    </row>
    <row r="185" spans="1:12" x14ac:dyDescent="0.25">
      <c r="A185" t="s">
        <v>43</v>
      </c>
      <c r="B185" t="s">
        <v>460</v>
      </c>
      <c r="E185">
        <v>0</v>
      </c>
      <c r="F185" s="114">
        <v>44286</v>
      </c>
      <c r="I185">
        <f>Inputs!$J$117</f>
        <v>0</v>
      </c>
      <c r="K185">
        <v>0</v>
      </c>
      <c r="L185" t="s">
        <v>154</v>
      </c>
    </row>
    <row r="186" spans="1:12" x14ac:dyDescent="0.25">
      <c r="A186" t="s">
        <v>43</v>
      </c>
      <c r="B186" t="s">
        <v>460</v>
      </c>
      <c r="E186">
        <v>0</v>
      </c>
      <c r="F186" s="114">
        <v>44651</v>
      </c>
      <c r="I186">
        <f>Inputs!$K$117</f>
        <v>0</v>
      </c>
      <c r="K186">
        <v>0</v>
      </c>
      <c r="L186" t="s">
        <v>154</v>
      </c>
    </row>
    <row r="187" spans="1:12" x14ac:dyDescent="0.25">
      <c r="A187" t="s">
        <v>43</v>
      </c>
      <c r="B187" t="s">
        <v>460</v>
      </c>
      <c r="E187">
        <v>0</v>
      </c>
      <c r="F187" s="114">
        <v>45016</v>
      </c>
      <c r="I187">
        <f>Inputs!$L$117</f>
        <v>0</v>
      </c>
      <c r="K187">
        <v>0</v>
      </c>
      <c r="L187" t="s">
        <v>154</v>
      </c>
    </row>
    <row r="188" spans="1:12" x14ac:dyDescent="0.25">
      <c r="A188" t="s">
        <v>43</v>
      </c>
      <c r="B188" t="s">
        <v>460</v>
      </c>
      <c r="E188">
        <v>0</v>
      </c>
      <c r="F188" s="114">
        <v>45382</v>
      </c>
      <c r="I188">
        <f>Inputs!$M$117</f>
        <v>0</v>
      </c>
      <c r="K188">
        <v>0</v>
      </c>
      <c r="L188" t="s">
        <v>154</v>
      </c>
    </row>
    <row r="189" spans="1:12" x14ac:dyDescent="0.25">
      <c r="A189" t="s">
        <v>43</v>
      </c>
      <c r="B189" t="s">
        <v>460</v>
      </c>
      <c r="E189">
        <v>0</v>
      </c>
      <c r="F189" s="114">
        <v>45747</v>
      </c>
      <c r="I189">
        <f>Inputs!$N$117</f>
        <v>0</v>
      </c>
      <c r="K189">
        <v>0</v>
      </c>
      <c r="L189" t="s">
        <v>154</v>
      </c>
    </row>
    <row r="190" spans="1:12" x14ac:dyDescent="0.25">
      <c r="A190" t="s">
        <v>43</v>
      </c>
      <c r="B190" t="s">
        <v>460</v>
      </c>
      <c r="E190">
        <v>0</v>
      </c>
      <c r="F190" s="114">
        <v>46112</v>
      </c>
      <c r="I190">
        <f>Inputs!$O$117</f>
        <v>0</v>
      </c>
      <c r="K190">
        <v>0</v>
      </c>
      <c r="L190" t="s">
        <v>154</v>
      </c>
    </row>
    <row r="191" spans="1:12" x14ac:dyDescent="0.25">
      <c r="A191" t="s">
        <v>43</v>
      </c>
      <c r="B191" t="s">
        <v>460</v>
      </c>
      <c r="E191">
        <v>0</v>
      </c>
      <c r="F191" s="114">
        <v>46477</v>
      </c>
      <c r="I191">
        <f>Inputs!$P$117</f>
        <v>0</v>
      </c>
      <c r="K191">
        <v>0</v>
      </c>
      <c r="L191" t="s">
        <v>154</v>
      </c>
    </row>
    <row r="192" spans="1:12" x14ac:dyDescent="0.25">
      <c r="A192" t="s">
        <v>43</v>
      </c>
      <c r="B192" t="s">
        <v>460</v>
      </c>
      <c r="E192">
        <v>0</v>
      </c>
      <c r="F192" s="114">
        <v>46843</v>
      </c>
      <c r="I192">
        <f>Inputs!$Q$117</f>
        <v>0</v>
      </c>
      <c r="K192">
        <v>0</v>
      </c>
      <c r="L192" t="s">
        <v>154</v>
      </c>
    </row>
    <row r="193" spans="1:12" x14ac:dyDescent="0.25">
      <c r="A193" t="s">
        <v>43</v>
      </c>
      <c r="B193" t="s">
        <v>460</v>
      </c>
      <c r="E193">
        <v>0</v>
      </c>
      <c r="F193" s="114">
        <v>47208</v>
      </c>
      <c r="I193">
        <f>Inputs!$R$117</f>
        <v>0</v>
      </c>
      <c r="K193">
        <v>0</v>
      </c>
      <c r="L193" t="s">
        <v>154</v>
      </c>
    </row>
    <row r="194" spans="1:12" x14ac:dyDescent="0.25">
      <c r="A194" t="s">
        <v>43</v>
      </c>
      <c r="B194" t="s">
        <v>460</v>
      </c>
      <c r="E194">
        <v>0</v>
      </c>
      <c r="F194" s="114">
        <v>47573</v>
      </c>
      <c r="I194">
        <f>Inputs!$S$117</f>
        <v>0</v>
      </c>
      <c r="K194">
        <v>0</v>
      </c>
      <c r="L194" t="s">
        <v>154</v>
      </c>
    </row>
    <row r="195" spans="1:12" x14ac:dyDescent="0.25">
      <c r="A195" t="s">
        <v>43</v>
      </c>
      <c r="B195" t="s">
        <v>460</v>
      </c>
      <c r="E195">
        <v>0</v>
      </c>
      <c r="F195" s="114">
        <v>47938</v>
      </c>
      <c r="I195">
        <f>Inputs!$T$117</f>
        <v>0</v>
      </c>
      <c r="K195">
        <v>0</v>
      </c>
      <c r="L195" t="s">
        <v>154</v>
      </c>
    </row>
    <row r="196" spans="1:12" x14ac:dyDescent="0.25">
      <c r="A196" t="s">
        <v>43</v>
      </c>
      <c r="B196" t="s">
        <v>393</v>
      </c>
      <c r="E196">
        <v>0</v>
      </c>
      <c r="F196" s="114">
        <v>44286</v>
      </c>
      <c r="I196">
        <f>Inputs!$J$118</f>
        <v>0</v>
      </c>
      <c r="K196">
        <v>0</v>
      </c>
      <c r="L196" t="s">
        <v>154</v>
      </c>
    </row>
    <row r="197" spans="1:12" x14ac:dyDescent="0.25">
      <c r="A197" t="s">
        <v>43</v>
      </c>
      <c r="B197" t="s">
        <v>393</v>
      </c>
      <c r="E197">
        <v>0</v>
      </c>
      <c r="F197" s="114">
        <v>44651</v>
      </c>
      <c r="I197">
        <f>Inputs!$K$118</f>
        <v>0</v>
      </c>
      <c r="K197">
        <v>0</v>
      </c>
      <c r="L197" t="s">
        <v>154</v>
      </c>
    </row>
    <row r="198" spans="1:12" x14ac:dyDescent="0.25">
      <c r="A198" t="s">
        <v>43</v>
      </c>
      <c r="B198" t="s">
        <v>393</v>
      </c>
      <c r="E198">
        <v>0</v>
      </c>
      <c r="F198" s="114">
        <v>45016</v>
      </c>
      <c r="I198">
        <f>Inputs!$L$118</f>
        <v>0</v>
      </c>
      <c r="K198">
        <v>0</v>
      </c>
      <c r="L198" t="s">
        <v>154</v>
      </c>
    </row>
    <row r="199" spans="1:12" x14ac:dyDescent="0.25">
      <c r="A199" t="s">
        <v>43</v>
      </c>
      <c r="B199" t="s">
        <v>393</v>
      </c>
      <c r="E199">
        <v>0</v>
      </c>
      <c r="F199" s="114">
        <v>45382</v>
      </c>
      <c r="I199">
        <f>Inputs!$M$118</f>
        <v>0</v>
      </c>
      <c r="K199">
        <v>0</v>
      </c>
      <c r="L199" t="s">
        <v>154</v>
      </c>
    </row>
    <row r="200" spans="1:12" x14ac:dyDescent="0.25">
      <c r="A200" t="s">
        <v>43</v>
      </c>
      <c r="B200" t="s">
        <v>393</v>
      </c>
      <c r="E200">
        <v>0</v>
      </c>
      <c r="F200" s="114">
        <v>45747</v>
      </c>
      <c r="I200">
        <f>Inputs!$N$118</f>
        <v>0</v>
      </c>
      <c r="K200">
        <v>0</v>
      </c>
      <c r="L200" t="s">
        <v>154</v>
      </c>
    </row>
    <row r="201" spans="1:12" x14ac:dyDescent="0.25">
      <c r="A201" t="s">
        <v>43</v>
      </c>
      <c r="B201" t="s">
        <v>393</v>
      </c>
      <c r="E201">
        <v>0</v>
      </c>
      <c r="F201" s="114">
        <v>46112</v>
      </c>
      <c r="I201">
        <f>Inputs!$O$118</f>
        <v>0</v>
      </c>
      <c r="K201">
        <v>0</v>
      </c>
      <c r="L201" t="s">
        <v>154</v>
      </c>
    </row>
    <row r="202" spans="1:12" x14ac:dyDescent="0.25">
      <c r="A202" t="s">
        <v>43</v>
      </c>
      <c r="B202" t="s">
        <v>393</v>
      </c>
      <c r="E202">
        <v>0</v>
      </c>
      <c r="F202" s="114">
        <v>46477</v>
      </c>
      <c r="I202">
        <f>Inputs!$P$118</f>
        <v>0</v>
      </c>
      <c r="K202">
        <v>0</v>
      </c>
      <c r="L202" t="s">
        <v>154</v>
      </c>
    </row>
    <row r="203" spans="1:12" x14ac:dyDescent="0.25">
      <c r="A203" t="s">
        <v>43</v>
      </c>
      <c r="B203" t="s">
        <v>393</v>
      </c>
      <c r="E203">
        <v>0</v>
      </c>
      <c r="F203" s="114">
        <v>46843</v>
      </c>
      <c r="I203">
        <f>Inputs!$Q$118</f>
        <v>0</v>
      </c>
      <c r="K203">
        <v>0</v>
      </c>
      <c r="L203" t="s">
        <v>154</v>
      </c>
    </row>
    <row r="204" spans="1:12" x14ac:dyDescent="0.25">
      <c r="A204" t="s">
        <v>43</v>
      </c>
      <c r="B204" t="s">
        <v>393</v>
      </c>
      <c r="E204">
        <v>0</v>
      </c>
      <c r="F204" s="114">
        <v>47208</v>
      </c>
      <c r="I204">
        <f>Inputs!$R$118</f>
        <v>0</v>
      </c>
      <c r="K204">
        <v>0</v>
      </c>
      <c r="L204" t="s">
        <v>154</v>
      </c>
    </row>
    <row r="205" spans="1:12" x14ac:dyDescent="0.25">
      <c r="A205" t="s">
        <v>43</v>
      </c>
      <c r="B205" t="s">
        <v>393</v>
      </c>
      <c r="E205">
        <v>0</v>
      </c>
      <c r="F205" s="114">
        <v>47573</v>
      </c>
      <c r="I205">
        <f>Inputs!$S$118</f>
        <v>0</v>
      </c>
      <c r="K205">
        <v>0</v>
      </c>
      <c r="L205" t="s">
        <v>154</v>
      </c>
    </row>
    <row r="206" spans="1:12" x14ac:dyDescent="0.25">
      <c r="A206" t="s">
        <v>43</v>
      </c>
      <c r="B206" t="s">
        <v>393</v>
      </c>
      <c r="E206">
        <v>0</v>
      </c>
      <c r="F206" s="114">
        <v>47938</v>
      </c>
      <c r="I206">
        <f>Inputs!$T$118</f>
        <v>0</v>
      </c>
      <c r="K206">
        <v>0</v>
      </c>
      <c r="L206" t="s">
        <v>154</v>
      </c>
    </row>
    <row r="207" spans="1:12" x14ac:dyDescent="0.25">
      <c r="A207" t="s">
        <v>43</v>
      </c>
      <c r="B207" t="s">
        <v>237</v>
      </c>
      <c r="E207">
        <v>0</v>
      </c>
      <c r="F207" s="114">
        <v>44286</v>
      </c>
      <c r="I207">
        <f>Inputs!$J$119</f>
        <v>0</v>
      </c>
      <c r="K207">
        <v>0</v>
      </c>
      <c r="L207" t="s">
        <v>154</v>
      </c>
    </row>
    <row r="208" spans="1:12" x14ac:dyDescent="0.25">
      <c r="A208" t="s">
        <v>43</v>
      </c>
      <c r="B208" t="s">
        <v>237</v>
      </c>
      <c r="E208">
        <v>0</v>
      </c>
      <c r="F208" s="114">
        <v>44651</v>
      </c>
      <c r="I208">
        <f>Inputs!$K$119</f>
        <v>0</v>
      </c>
      <c r="K208">
        <v>0</v>
      </c>
      <c r="L208" t="s">
        <v>154</v>
      </c>
    </row>
    <row r="209" spans="1:12" x14ac:dyDescent="0.25">
      <c r="A209" t="s">
        <v>43</v>
      </c>
      <c r="B209" t="s">
        <v>237</v>
      </c>
      <c r="E209">
        <v>0</v>
      </c>
      <c r="F209" s="114">
        <v>45016</v>
      </c>
      <c r="I209">
        <f>Inputs!$L$119</f>
        <v>0</v>
      </c>
      <c r="K209">
        <v>0</v>
      </c>
      <c r="L209" t="s">
        <v>154</v>
      </c>
    </row>
    <row r="210" spans="1:12" x14ac:dyDescent="0.25">
      <c r="A210" t="s">
        <v>43</v>
      </c>
      <c r="B210" t="s">
        <v>237</v>
      </c>
      <c r="E210">
        <v>0</v>
      </c>
      <c r="F210" s="114">
        <v>45382</v>
      </c>
      <c r="I210">
        <f>Inputs!$M$119</f>
        <v>0</v>
      </c>
      <c r="K210">
        <v>0</v>
      </c>
      <c r="L210" t="s">
        <v>154</v>
      </c>
    </row>
    <row r="211" spans="1:12" x14ac:dyDescent="0.25">
      <c r="A211" t="s">
        <v>43</v>
      </c>
      <c r="B211" t="s">
        <v>237</v>
      </c>
      <c r="E211">
        <v>0</v>
      </c>
      <c r="F211" s="114">
        <v>45747</v>
      </c>
      <c r="I211">
        <f>Inputs!$N$119</f>
        <v>0</v>
      </c>
      <c r="K211">
        <v>0</v>
      </c>
      <c r="L211" t="s">
        <v>154</v>
      </c>
    </row>
    <row r="212" spans="1:12" x14ac:dyDescent="0.25">
      <c r="A212" t="s">
        <v>43</v>
      </c>
      <c r="B212" t="s">
        <v>237</v>
      </c>
      <c r="E212">
        <v>0</v>
      </c>
      <c r="F212" s="114">
        <v>46112</v>
      </c>
      <c r="I212">
        <f>Inputs!$O$119</f>
        <v>0</v>
      </c>
      <c r="K212">
        <v>0</v>
      </c>
      <c r="L212" t="s">
        <v>154</v>
      </c>
    </row>
    <row r="213" spans="1:12" x14ac:dyDescent="0.25">
      <c r="A213" t="s">
        <v>43</v>
      </c>
      <c r="B213" t="s">
        <v>237</v>
      </c>
      <c r="E213">
        <v>0</v>
      </c>
      <c r="F213" s="114">
        <v>46477</v>
      </c>
      <c r="I213">
        <f>Inputs!$P$119</f>
        <v>0</v>
      </c>
      <c r="K213">
        <v>0</v>
      </c>
      <c r="L213" t="s">
        <v>154</v>
      </c>
    </row>
    <row r="214" spans="1:12" x14ac:dyDescent="0.25">
      <c r="A214" t="s">
        <v>43</v>
      </c>
      <c r="B214" t="s">
        <v>237</v>
      </c>
      <c r="E214">
        <v>0</v>
      </c>
      <c r="F214" s="114">
        <v>46843</v>
      </c>
      <c r="I214">
        <f>Inputs!$Q$119</f>
        <v>0</v>
      </c>
      <c r="K214">
        <v>0</v>
      </c>
      <c r="L214" t="s">
        <v>154</v>
      </c>
    </row>
    <row r="215" spans="1:12" x14ac:dyDescent="0.25">
      <c r="A215" t="s">
        <v>43</v>
      </c>
      <c r="B215" t="s">
        <v>237</v>
      </c>
      <c r="E215">
        <v>0</v>
      </c>
      <c r="F215" s="114">
        <v>47208</v>
      </c>
      <c r="I215">
        <f>Inputs!$R$119</f>
        <v>0</v>
      </c>
      <c r="K215">
        <v>0</v>
      </c>
      <c r="L215" t="s">
        <v>154</v>
      </c>
    </row>
    <row r="216" spans="1:12" x14ac:dyDescent="0.25">
      <c r="A216" t="s">
        <v>43</v>
      </c>
      <c r="B216" t="s">
        <v>237</v>
      </c>
      <c r="E216">
        <v>0</v>
      </c>
      <c r="F216" s="114">
        <v>47573</v>
      </c>
      <c r="I216">
        <f>Inputs!$S$119</f>
        <v>0</v>
      </c>
      <c r="K216">
        <v>0</v>
      </c>
      <c r="L216" t="s">
        <v>154</v>
      </c>
    </row>
    <row r="217" spans="1:12" x14ac:dyDescent="0.25">
      <c r="A217" t="s">
        <v>43</v>
      </c>
      <c r="B217" t="s">
        <v>237</v>
      </c>
      <c r="E217">
        <v>0</v>
      </c>
      <c r="F217" s="114">
        <v>47938</v>
      </c>
      <c r="I217">
        <f>Inputs!$T$119</f>
        <v>0</v>
      </c>
      <c r="K217">
        <v>0</v>
      </c>
      <c r="L217" t="s">
        <v>154</v>
      </c>
    </row>
    <row r="218" spans="1:12" x14ac:dyDescent="0.25">
      <c r="A218" t="s">
        <v>43</v>
      </c>
      <c r="B218" t="s">
        <v>509</v>
      </c>
      <c r="E218">
        <v>0</v>
      </c>
      <c r="F218" s="114">
        <v>44286</v>
      </c>
      <c r="I218">
        <f>Inputs!$J$120</f>
        <v>0</v>
      </c>
      <c r="K218">
        <v>0</v>
      </c>
      <c r="L218" t="s">
        <v>154</v>
      </c>
    </row>
    <row r="219" spans="1:12" x14ac:dyDescent="0.25">
      <c r="A219" t="s">
        <v>43</v>
      </c>
      <c r="B219" t="s">
        <v>509</v>
      </c>
      <c r="E219">
        <v>0</v>
      </c>
      <c r="F219" s="114">
        <v>44651</v>
      </c>
      <c r="I219">
        <f>Inputs!$K$120</f>
        <v>0</v>
      </c>
      <c r="K219">
        <v>0</v>
      </c>
      <c r="L219" t="s">
        <v>154</v>
      </c>
    </row>
    <row r="220" spans="1:12" x14ac:dyDescent="0.25">
      <c r="A220" t="s">
        <v>43</v>
      </c>
      <c r="B220" t="s">
        <v>509</v>
      </c>
      <c r="E220">
        <v>0</v>
      </c>
      <c r="F220" s="114">
        <v>45016</v>
      </c>
      <c r="I220">
        <f>Inputs!$L$120</f>
        <v>0</v>
      </c>
      <c r="K220">
        <v>0</v>
      </c>
      <c r="L220" t="s">
        <v>154</v>
      </c>
    </row>
    <row r="221" spans="1:12" x14ac:dyDescent="0.25">
      <c r="A221" t="s">
        <v>43</v>
      </c>
      <c r="B221" t="s">
        <v>509</v>
      </c>
      <c r="E221">
        <v>0</v>
      </c>
      <c r="F221" s="114">
        <v>45382</v>
      </c>
      <c r="I221">
        <f>Inputs!$M$120</f>
        <v>0</v>
      </c>
      <c r="K221">
        <v>0</v>
      </c>
      <c r="L221" t="s">
        <v>154</v>
      </c>
    </row>
    <row r="222" spans="1:12" x14ac:dyDescent="0.25">
      <c r="A222" t="s">
        <v>43</v>
      </c>
      <c r="B222" t="s">
        <v>509</v>
      </c>
      <c r="E222">
        <v>0</v>
      </c>
      <c r="F222" s="114">
        <v>45747</v>
      </c>
      <c r="I222">
        <f>Inputs!$N$120</f>
        <v>0</v>
      </c>
      <c r="K222">
        <v>0</v>
      </c>
      <c r="L222" t="s">
        <v>154</v>
      </c>
    </row>
    <row r="223" spans="1:12" x14ac:dyDescent="0.25">
      <c r="A223" t="s">
        <v>43</v>
      </c>
      <c r="B223" t="s">
        <v>509</v>
      </c>
      <c r="E223">
        <v>0</v>
      </c>
      <c r="F223" s="114">
        <v>46112</v>
      </c>
      <c r="I223">
        <f>Inputs!$O$120</f>
        <v>0</v>
      </c>
      <c r="K223">
        <v>0</v>
      </c>
      <c r="L223" t="s">
        <v>154</v>
      </c>
    </row>
    <row r="224" spans="1:12" x14ac:dyDescent="0.25">
      <c r="A224" t="s">
        <v>43</v>
      </c>
      <c r="B224" t="s">
        <v>509</v>
      </c>
      <c r="E224">
        <v>0</v>
      </c>
      <c r="F224" s="114">
        <v>46477</v>
      </c>
      <c r="I224">
        <f>Inputs!$P$120</f>
        <v>0</v>
      </c>
      <c r="K224">
        <v>0</v>
      </c>
      <c r="L224" t="s">
        <v>154</v>
      </c>
    </row>
    <row r="225" spans="1:12" x14ac:dyDescent="0.25">
      <c r="A225" t="s">
        <v>43</v>
      </c>
      <c r="B225" t="s">
        <v>509</v>
      </c>
      <c r="E225">
        <v>0</v>
      </c>
      <c r="F225" s="114">
        <v>46843</v>
      </c>
      <c r="I225">
        <f>Inputs!$Q$120</f>
        <v>0</v>
      </c>
      <c r="K225">
        <v>0</v>
      </c>
      <c r="L225" t="s">
        <v>154</v>
      </c>
    </row>
    <row r="226" spans="1:12" x14ac:dyDescent="0.25">
      <c r="A226" t="s">
        <v>43</v>
      </c>
      <c r="B226" t="s">
        <v>509</v>
      </c>
      <c r="E226">
        <v>0</v>
      </c>
      <c r="F226" s="114">
        <v>47208</v>
      </c>
      <c r="I226">
        <f>Inputs!$R$120</f>
        <v>0</v>
      </c>
      <c r="K226">
        <v>0</v>
      </c>
      <c r="L226" t="s">
        <v>154</v>
      </c>
    </row>
    <row r="227" spans="1:12" x14ac:dyDescent="0.25">
      <c r="A227" t="s">
        <v>43</v>
      </c>
      <c r="B227" t="s">
        <v>509</v>
      </c>
      <c r="E227">
        <v>0</v>
      </c>
      <c r="F227" s="114">
        <v>47573</v>
      </c>
      <c r="I227">
        <f>Inputs!$S$120</f>
        <v>0</v>
      </c>
      <c r="K227">
        <v>0</v>
      </c>
      <c r="L227" t="s">
        <v>154</v>
      </c>
    </row>
    <row r="228" spans="1:12" x14ac:dyDescent="0.25">
      <c r="A228" t="s">
        <v>43</v>
      </c>
      <c r="B228" t="s">
        <v>509</v>
      </c>
      <c r="E228">
        <v>0</v>
      </c>
      <c r="F228" s="114">
        <v>47938</v>
      </c>
      <c r="I228">
        <f>Inputs!$T$120</f>
        <v>0</v>
      </c>
      <c r="K228">
        <v>0</v>
      </c>
      <c r="L228" t="s">
        <v>154</v>
      </c>
    </row>
    <row r="229" spans="1:12" x14ac:dyDescent="0.25">
      <c r="A229" t="s">
        <v>43</v>
      </c>
      <c r="B229" t="s">
        <v>893</v>
      </c>
      <c r="E229">
        <v>0</v>
      </c>
      <c r="F229" s="114">
        <v>44286</v>
      </c>
      <c r="I229">
        <f>Inputs!$J$121</f>
        <v>0</v>
      </c>
      <c r="K229">
        <v>0</v>
      </c>
      <c r="L229" t="s">
        <v>154</v>
      </c>
    </row>
    <row r="230" spans="1:12" x14ac:dyDescent="0.25">
      <c r="A230" t="s">
        <v>43</v>
      </c>
      <c r="B230" t="s">
        <v>893</v>
      </c>
      <c r="E230">
        <v>0</v>
      </c>
      <c r="F230" s="114">
        <v>44651</v>
      </c>
      <c r="I230">
        <f>Inputs!$K$121</f>
        <v>0</v>
      </c>
      <c r="K230">
        <v>0</v>
      </c>
      <c r="L230" t="s">
        <v>154</v>
      </c>
    </row>
    <row r="231" spans="1:12" x14ac:dyDescent="0.25">
      <c r="A231" t="s">
        <v>43</v>
      </c>
      <c r="B231" t="s">
        <v>893</v>
      </c>
      <c r="E231">
        <v>0</v>
      </c>
      <c r="F231" s="114">
        <v>45016</v>
      </c>
      <c r="I231">
        <f>Inputs!$L$121</f>
        <v>0</v>
      </c>
      <c r="K231">
        <v>0</v>
      </c>
      <c r="L231" t="s">
        <v>154</v>
      </c>
    </row>
    <row r="232" spans="1:12" x14ac:dyDescent="0.25">
      <c r="A232" t="s">
        <v>43</v>
      </c>
      <c r="B232" t="s">
        <v>893</v>
      </c>
      <c r="E232">
        <v>0</v>
      </c>
      <c r="F232" s="114">
        <v>45382</v>
      </c>
      <c r="I232">
        <f>Inputs!$M$121</f>
        <v>0</v>
      </c>
      <c r="K232">
        <v>0</v>
      </c>
      <c r="L232" t="s">
        <v>154</v>
      </c>
    </row>
    <row r="233" spans="1:12" x14ac:dyDescent="0.25">
      <c r="A233" t="s">
        <v>43</v>
      </c>
      <c r="B233" t="s">
        <v>893</v>
      </c>
      <c r="E233">
        <v>0</v>
      </c>
      <c r="F233" s="114">
        <v>45747</v>
      </c>
      <c r="I233">
        <f>Inputs!$N$121</f>
        <v>0</v>
      </c>
      <c r="K233">
        <v>0</v>
      </c>
      <c r="L233" t="s">
        <v>154</v>
      </c>
    </row>
    <row r="234" spans="1:12" x14ac:dyDescent="0.25">
      <c r="A234" t="s">
        <v>43</v>
      </c>
      <c r="B234" t="s">
        <v>893</v>
      </c>
      <c r="E234">
        <v>0</v>
      </c>
      <c r="F234" s="114">
        <v>46112</v>
      </c>
      <c r="I234">
        <f>Inputs!$O$121</f>
        <v>0</v>
      </c>
      <c r="K234">
        <v>0</v>
      </c>
      <c r="L234" t="s">
        <v>154</v>
      </c>
    </row>
    <row r="235" spans="1:12" x14ac:dyDescent="0.25">
      <c r="A235" t="s">
        <v>43</v>
      </c>
      <c r="B235" t="s">
        <v>893</v>
      </c>
      <c r="E235">
        <v>0</v>
      </c>
      <c r="F235" s="114">
        <v>46477</v>
      </c>
      <c r="I235">
        <f>Inputs!$P$121</f>
        <v>0</v>
      </c>
      <c r="K235">
        <v>0</v>
      </c>
      <c r="L235" t="s">
        <v>154</v>
      </c>
    </row>
    <row r="236" spans="1:12" x14ac:dyDescent="0.25">
      <c r="A236" t="s">
        <v>43</v>
      </c>
      <c r="B236" t="s">
        <v>893</v>
      </c>
      <c r="E236">
        <v>0</v>
      </c>
      <c r="F236" s="114">
        <v>46843</v>
      </c>
      <c r="I236">
        <f>Inputs!$Q$121</f>
        <v>0</v>
      </c>
      <c r="K236">
        <v>0</v>
      </c>
      <c r="L236" t="s">
        <v>154</v>
      </c>
    </row>
    <row r="237" spans="1:12" x14ac:dyDescent="0.25">
      <c r="A237" t="s">
        <v>43</v>
      </c>
      <c r="B237" t="s">
        <v>893</v>
      </c>
      <c r="E237">
        <v>0</v>
      </c>
      <c r="F237" s="114">
        <v>47208</v>
      </c>
      <c r="I237">
        <f>Inputs!$R$121</f>
        <v>0</v>
      </c>
      <c r="K237">
        <v>0</v>
      </c>
      <c r="L237" t="s">
        <v>154</v>
      </c>
    </row>
    <row r="238" spans="1:12" x14ac:dyDescent="0.25">
      <c r="A238" t="s">
        <v>43</v>
      </c>
      <c r="B238" t="s">
        <v>893</v>
      </c>
      <c r="E238">
        <v>0</v>
      </c>
      <c r="F238" s="114">
        <v>47573</v>
      </c>
      <c r="I238">
        <f>Inputs!$S$121</f>
        <v>0</v>
      </c>
      <c r="K238">
        <v>0</v>
      </c>
      <c r="L238" t="s">
        <v>154</v>
      </c>
    </row>
    <row r="239" spans="1:12" x14ac:dyDescent="0.25">
      <c r="A239" t="s">
        <v>43</v>
      </c>
      <c r="B239" t="s">
        <v>893</v>
      </c>
      <c r="E239">
        <v>0</v>
      </c>
      <c r="F239" s="114">
        <v>47938</v>
      </c>
      <c r="I239">
        <f>Inputs!$T$121</f>
        <v>0</v>
      </c>
      <c r="K239">
        <v>0</v>
      </c>
      <c r="L239" t="s">
        <v>154</v>
      </c>
    </row>
    <row r="240" spans="1:12" x14ac:dyDescent="0.25">
      <c r="A240" t="s">
        <v>277</v>
      </c>
      <c r="B240" t="s">
        <v>460</v>
      </c>
      <c r="E240">
        <v>0</v>
      </c>
      <c r="F240" s="114">
        <v>44286</v>
      </c>
      <c r="I240">
        <f>Inputs!$J$123</f>
        <v>0</v>
      </c>
      <c r="K240">
        <v>0</v>
      </c>
      <c r="L240" t="s">
        <v>995</v>
      </c>
    </row>
    <row r="241" spans="1:12" x14ac:dyDescent="0.25">
      <c r="A241" t="s">
        <v>277</v>
      </c>
      <c r="B241" t="s">
        <v>460</v>
      </c>
      <c r="E241">
        <v>0</v>
      </c>
      <c r="F241" s="114">
        <v>44651</v>
      </c>
      <c r="I241">
        <f>Inputs!$K$123</f>
        <v>0</v>
      </c>
      <c r="K241">
        <v>0</v>
      </c>
      <c r="L241" t="s">
        <v>995</v>
      </c>
    </row>
    <row r="242" spans="1:12" x14ac:dyDescent="0.25">
      <c r="A242" t="s">
        <v>277</v>
      </c>
      <c r="B242" t="s">
        <v>460</v>
      </c>
      <c r="E242">
        <v>0</v>
      </c>
      <c r="F242" s="114">
        <v>45016</v>
      </c>
      <c r="I242">
        <f>Inputs!$L$123</f>
        <v>0</v>
      </c>
      <c r="K242">
        <v>0</v>
      </c>
      <c r="L242" t="s">
        <v>995</v>
      </c>
    </row>
    <row r="243" spans="1:12" x14ac:dyDescent="0.25">
      <c r="A243" t="s">
        <v>277</v>
      </c>
      <c r="B243" t="s">
        <v>460</v>
      </c>
      <c r="E243">
        <v>0</v>
      </c>
      <c r="F243" s="114">
        <v>45382</v>
      </c>
      <c r="I243">
        <f>Inputs!$M$123</f>
        <v>0</v>
      </c>
      <c r="K243">
        <v>0</v>
      </c>
      <c r="L243" t="s">
        <v>995</v>
      </c>
    </row>
    <row r="244" spans="1:12" x14ac:dyDescent="0.25">
      <c r="A244" t="s">
        <v>277</v>
      </c>
      <c r="B244" t="s">
        <v>460</v>
      </c>
      <c r="E244">
        <v>0</v>
      </c>
      <c r="F244" s="114">
        <v>45747</v>
      </c>
      <c r="I244">
        <f>Inputs!$N$123</f>
        <v>0</v>
      </c>
      <c r="K244">
        <v>0</v>
      </c>
      <c r="L244" t="s">
        <v>995</v>
      </c>
    </row>
    <row r="245" spans="1:12" x14ac:dyDescent="0.25">
      <c r="A245" t="s">
        <v>277</v>
      </c>
      <c r="B245" t="s">
        <v>460</v>
      </c>
      <c r="E245">
        <v>0</v>
      </c>
      <c r="F245" s="114">
        <v>46112</v>
      </c>
      <c r="I245">
        <f>Inputs!$O$123</f>
        <v>0</v>
      </c>
      <c r="K245">
        <v>0</v>
      </c>
      <c r="L245" t="s">
        <v>995</v>
      </c>
    </row>
    <row r="246" spans="1:12" x14ac:dyDescent="0.25">
      <c r="A246" t="s">
        <v>277</v>
      </c>
      <c r="B246" t="s">
        <v>460</v>
      </c>
      <c r="E246">
        <v>0</v>
      </c>
      <c r="F246" s="114">
        <v>46477</v>
      </c>
      <c r="I246">
        <f>Inputs!$P$123</f>
        <v>0</v>
      </c>
      <c r="K246">
        <v>0</v>
      </c>
      <c r="L246" t="s">
        <v>995</v>
      </c>
    </row>
    <row r="247" spans="1:12" x14ac:dyDescent="0.25">
      <c r="A247" t="s">
        <v>277</v>
      </c>
      <c r="B247" t="s">
        <v>460</v>
      </c>
      <c r="E247">
        <v>0</v>
      </c>
      <c r="F247" s="114">
        <v>46843</v>
      </c>
      <c r="I247">
        <f>Inputs!$Q$123</f>
        <v>0</v>
      </c>
      <c r="K247">
        <v>0</v>
      </c>
      <c r="L247" t="s">
        <v>995</v>
      </c>
    </row>
    <row r="248" spans="1:12" x14ac:dyDescent="0.25">
      <c r="A248" t="s">
        <v>277</v>
      </c>
      <c r="B248" t="s">
        <v>460</v>
      </c>
      <c r="E248">
        <v>0</v>
      </c>
      <c r="F248" s="114">
        <v>47208</v>
      </c>
      <c r="I248">
        <f>Inputs!$R$123</f>
        <v>0</v>
      </c>
      <c r="K248">
        <v>0</v>
      </c>
      <c r="L248" t="s">
        <v>995</v>
      </c>
    </row>
    <row r="249" spans="1:12" x14ac:dyDescent="0.25">
      <c r="A249" t="s">
        <v>277</v>
      </c>
      <c r="B249" t="s">
        <v>460</v>
      </c>
      <c r="E249">
        <v>0</v>
      </c>
      <c r="F249" s="114">
        <v>47573</v>
      </c>
      <c r="I249">
        <f>Inputs!$S$123</f>
        <v>0</v>
      </c>
      <c r="K249">
        <v>0</v>
      </c>
      <c r="L249" t="s">
        <v>995</v>
      </c>
    </row>
    <row r="250" spans="1:12" x14ac:dyDescent="0.25">
      <c r="A250" t="s">
        <v>277</v>
      </c>
      <c r="B250" t="s">
        <v>460</v>
      </c>
      <c r="E250">
        <v>0</v>
      </c>
      <c r="F250" s="114">
        <v>47938</v>
      </c>
      <c r="I250">
        <f>Inputs!$T$123</f>
        <v>0</v>
      </c>
      <c r="K250">
        <v>0</v>
      </c>
      <c r="L250" t="s">
        <v>995</v>
      </c>
    </row>
    <row r="251" spans="1:12" x14ac:dyDescent="0.25">
      <c r="A251" t="s">
        <v>277</v>
      </c>
      <c r="B251" t="s">
        <v>393</v>
      </c>
      <c r="E251">
        <v>0</v>
      </c>
      <c r="F251" s="114">
        <v>44286</v>
      </c>
      <c r="I251">
        <f>Inputs!$J$124</f>
        <v>0</v>
      </c>
      <c r="K251">
        <v>0</v>
      </c>
      <c r="L251" t="s">
        <v>995</v>
      </c>
    </row>
    <row r="252" spans="1:12" x14ac:dyDescent="0.25">
      <c r="A252" t="s">
        <v>277</v>
      </c>
      <c r="B252" t="s">
        <v>393</v>
      </c>
      <c r="E252">
        <v>0</v>
      </c>
      <c r="F252" s="114">
        <v>44651</v>
      </c>
      <c r="I252">
        <f>Inputs!$K$124</f>
        <v>0</v>
      </c>
      <c r="K252">
        <v>0</v>
      </c>
      <c r="L252" t="s">
        <v>995</v>
      </c>
    </row>
    <row r="253" spans="1:12" x14ac:dyDescent="0.25">
      <c r="A253" t="s">
        <v>277</v>
      </c>
      <c r="B253" t="s">
        <v>393</v>
      </c>
      <c r="E253">
        <v>0</v>
      </c>
      <c r="F253" s="114">
        <v>45016</v>
      </c>
      <c r="I253">
        <f>Inputs!$L$124</f>
        <v>0</v>
      </c>
      <c r="K253">
        <v>0</v>
      </c>
      <c r="L253" t="s">
        <v>995</v>
      </c>
    </row>
    <row r="254" spans="1:12" x14ac:dyDescent="0.25">
      <c r="A254" t="s">
        <v>277</v>
      </c>
      <c r="B254" t="s">
        <v>393</v>
      </c>
      <c r="E254">
        <v>0</v>
      </c>
      <c r="F254" s="114">
        <v>45382</v>
      </c>
      <c r="I254">
        <f>Inputs!$M$124</f>
        <v>0</v>
      </c>
      <c r="K254">
        <v>0</v>
      </c>
      <c r="L254" t="s">
        <v>995</v>
      </c>
    </row>
    <row r="255" spans="1:12" x14ac:dyDescent="0.25">
      <c r="A255" t="s">
        <v>277</v>
      </c>
      <c r="B255" t="s">
        <v>393</v>
      </c>
      <c r="E255">
        <v>0</v>
      </c>
      <c r="F255" s="114">
        <v>45747</v>
      </c>
      <c r="I255">
        <f>Inputs!$N$124</f>
        <v>0</v>
      </c>
      <c r="K255">
        <v>0</v>
      </c>
      <c r="L255" t="s">
        <v>995</v>
      </c>
    </row>
    <row r="256" spans="1:12" x14ac:dyDescent="0.25">
      <c r="A256" t="s">
        <v>277</v>
      </c>
      <c r="B256" t="s">
        <v>393</v>
      </c>
      <c r="E256">
        <v>0</v>
      </c>
      <c r="F256" s="114">
        <v>46112</v>
      </c>
      <c r="I256">
        <f>Inputs!$O$124</f>
        <v>0</v>
      </c>
      <c r="K256">
        <v>0</v>
      </c>
      <c r="L256" t="s">
        <v>995</v>
      </c>
    </row>
    <row r="257" spans="1:12" x14ac:dyDescent="0.25">
      <c r="A257" t="s">
        <v>277</v>
      </c>
      <c r="B257" t="s">
        <v>393</v>
      </c>
      <c r="E257">
        <v>0</v>
      </c>
      <c r="F257" s="114">
        <v>46477</v>
      </c>
      <c r="I257">
        <f>Inputs!$P$124</f>
        <v>0</v>
      </c>
      <c r="K257">
        <v>0</v>
      </c>
      <c r="L257" t="s">
        <v>995</v>
      </c>
    </row>
    <row r="258" spans="1:12" x14ac:dyDescent="0.25">
      <c r="A258" t="s">
        <v>277</v>
      </c>
      <c r="B258" t="s">
        <v>393</v>
      </c>
      <c r="E258">
        <v>0</v>
      </c>
      <c r="F258" s="114">
        <v>46843</v>
      </c>
      <c r="I258">
        <f>Inputs!$Q$124</f>
        <v>0</v>
      </c>
      <c r="K258">
        <v>0</v>
      </c>
      <c r="L258" t="s">
        <v>995</v>
      </c>
    </row>
    <row r="259" spans="1:12" x14ac:dyDescent="0.25">
      <c r="A259" t="s">
        <v>277</v>
      </c>
      <c r="B259" t="s">
        <v>393</v>
      </c>
      <c r="E259">
        <v>0</v>
      </c>
      <c r="F259" s="114">
        <v>47208</v>
      </c>
      <c r="I259">
        <f>Inputs!$R$124</f>
        <v>0</v>
      </c>
      <c r="K259">
        <v>0</v>
      </c>
      <c r="L259" t="s">
        <v>995</v>
      </c>
    </row>
    <row r="260" spans="1:12" x14ac:dyDescent="0.25">
      <c r="A260" t="s">
        <v>277</v>
      </c>
      <c r="B260" t="s">
        <v>393</v>
      </c>
      <c r="E260">
        <v>0</v>
      </c>
      <c r="F260" s="114">
        <v>47573</v>
      </c>
      <c r="I260">
        <f>Inputs!$S$124</f>
        <v>0</v>
      </c>
      <c r="K260">
        <v>0</v>
      </c>
      <c r="L260" t="s">
        <v>995</v>
      </c>
    </row>
    <row r="261" spans="1:12" x14ac:dyDescent="0.25">
      <c r="A261" t="s">
        <v>277</v>
      </c>
      <c r="B261" t="s">
        <v>393</v>
      </c>
      <c r="E261">
        <v>0</v>
      </c>
      <c r="F261" s="114">
        <v>47938</v>
      </c>
      <c r="I261">
        <f>Inputs!$T$124</f>
        <v>0</v>
      </c>
      <c r="K261">
        <v>0</v>
      </c>
      <c r="L261" t="s">
        <v>995</v>
      </c>
    </row>
    <row r="262" spans="1:12" x14ac:dyDescent="0.25">
      <c r="A262" t="s">
        <v>277</v>
      </c>
      <c r="B262" t="s">
        <v>237</v>
      </c>
      <c r="E262">
        <v>0</v>
      </c>
      <c r="F262" s="114">
        <v>44286</v>
      </c>
      <c r="I262">
        <f>Inputs!$J$125</f>
        <v>0</v>
      </c>
      <c r="K262">
        <v>0</v>
      </c>
      <c r="L262" t="s">
        <v>995</v>
      </c>
    </row>
    <row r="263" spans="1:12" x14ac:dyDescent="0.25">
      <c r="A263" t="s">
        <v>277</v>
      </c>
      <c r="B263" t="s">
        <v>237</v>
      </c>
      <c r="E263">
        <v>0</v>
      </c>
      <c r="F263" s="114">
        <v>44651</v>
      </c>
      <c r="I263">
        <f>Inputs!$K$125</f>
        <v>0</v>
      </c>
      <c r="K263">
        <v>0</v>
      </c>
      <c r="L263" t="s">
        <v>995</v>
      </c>
    </row>
    <row r="264" spans="1:12" x14ac:dyDescent="0.25">
      <c r="A264" t="s">
        <v>277</v>
      </c>
      <c r="B264" t="s">
        <v>237</v>
      </c>
      <c r="E264">
        <v>0</v>
      </c>
      <c r="F264" s="114">
        <v>45016</v>
      </c>
      <c r="I264">
        <f>Inputs!$L$125</f>
        <v>0</v>
      </c>
      <c r="K264">
        <v>0</v>
      </c>
      <c r="L264" t="s">
        <v>995</v>
      </c>
    </row>
    <row r="265" spans="1:12" x14ac:dyDescent="0.25">
      <c r="A265" t="s">
        <v>277</v>
      </c>
      <c r="B265" t="s">
        <v>237</v>
      </c>
      <c r="E265">
        <v>0</v>
      </c>
      <c r="F265" s="114">
        <v>45382</v>
      </c>
      <c r="I265">
        <f>Inputs!$M$125</f>
        <v>0</v>
      </c>
      <c r="K265">
        <v>0</v>
      </c>
      <c r="L265" t="s">
        <v>995</v>
      </c>
    </row>
    <row r="266" spans="1:12" x14ac:dyDescent="0.25">
      <c r="A266" t="s">
        <v>277</v>
      </c>
      <c r="B266" t="s">
        <v>237</v>
      </c>
      <c r="E266">
        <v>0</v>
      </c>
      <c r="F266" s="114">
        <v>45747</v>
      </c>
      <c r="I266">
        <f>Inputs!$N$125</f>
        <v>0</v>
      </c>
      <c r="K266">
        <v>0</v>
      </c>
      <c r="L266" t="s">
        <v>995</v>
      </c>
    </row>
    <row r="267" spans="1:12" x14ac:dyDescent="0.25">
      <c r="A267" t="s">
        <v>277</v>
      </c>
      <c r="B267" t="s">
        <v>237</v>
      </c>
      <c r="E267">
        <v>0</v>
      </c>
      <c r="F267" s="114">
        <v>46112</v>
      </c>
      <c r="I267">
        <f>Inputs!$O$125</f>
        <v>0</v>
      </c>
      <c r="K267">
        <v>0</v>
      </c>
      <c r="L267" t="s">
        <v>995</v>
      </c>
    </row>
    <row r="268" spans="1:12" x14ac:dyDescent="0.25">
      <c r="A268" t="s">
        <v>277</v>
      </c>
      <c r="B268" t="s">
        <v>237</v>
      </c>
      <c r="E268">
        <v>0</v>
      </c>
      <c r="F268" s="114">
        <v>46477</v>
      </c>
      <c r="I268">
        <f>Inputs!$P$125</f>
        <v>0</v>
      </c>
      <c r="K268">
        <v>0</v>
      </c>
      <c r="L268" t="s">
        <v>995</v>
      </c>
    </row>
    <row r="269" spans="1:12" x14ac:dyDescent="0.25">
      <c r="A269" t="s">
        <v>277</v>
      </c>
      <c r="B269" t="s">
        <v>237</v>
      </c>
      <c r="E269">
        <v>0</v>
      </c>
      <c r="F269" s="114">
        <v>46843</v>
      </c>
      <c r="I269">
        <f>Inputs!$Q$125</f>
        <v>0</v>
      </c>
      <c r="K269">
        <v>0</v>
      </c>
      <c r="L269" t="s">
        <v>995</v>
      </c>
    </row>
    <row r="270" spans="1:12" x14ac:dyDescent="0.25">
      <c r="A270" t="s">
        <v>277</v>
      </c>
      <c r="B270" t="s">
        <v>237</v>
      </c>
      <c r="E270">
        <v>0</v>
      </c>
      <c r="F270" s="114">
        <v>47208</v>
      </c>
      <c r="I270">
        <f>Inputs!$R$125</f>
        <v>0</v>
      </c>
      <c r="K270">
        <v>0</v>
      </c>
      <c r="L270" t="s">
        <v>995</v>
      </c>
    </row>
    <row r="271" spans="1:12" x14ac:dyDescent="0.25">
      <c r="A271" t="s">
        <v>277</v>
      </c>
      <c r="B271" t="s">
        <v>237</v>
      </c>
      <c r="E271">
        <v>0</v>
      </c>
      <c r="F271" s="114">
        <v>47573</v>
      </c>
      <c r="I271">
        <f>Inputs!$S$125</f>
        <v>0</v>
      </c>
      <c r="K271">
        <v>0</v>
      </c>
      <c r="L271" t="s">
        <v>995</v>
      </c>
    </row>
    <row r="272" spans="1:12" x14ac:dyDescent="0.25">
      <c r="A272" t="s">
        <v>277</v>
      </c>
      <c r="B272" t="s">
        <v>237</v>
      </c>
      <c r="E272">
        <v>0</v>
      </c>
      <c r="F272" s="114">
        <v>47938</v>
      </c>
      <c r="I272">
        <f>Inputs!$T$125</f>
        <v>0</v>
      </c>
      <c r="K272">
        <v>0</v>
      </c>
      <c r="L272" t="s">
        <v>995</v>
      </c>
    </row>
    <row r="273" spans="1:12" x14ac:dyDescent="0.25">
      <c r="A273" t="s">
        <v>277</v>
      </c>
      <c r="B273" t="s">
        <v>509</v>
      </c>
      <c r="E273">
        <v>0</v>
      </c>
      <c r="F273" s="114">
        <v>44286</v>
      </c>
      <c r="I273">
        <f>Inputs!$J$126</f>
        <v>0</v>
      </c>
      <c r="K273">
        <v>0</v>
      </c>
      <c r="L273" t="s">
        <v>995</v>
      </c>
    </row>
    <row r="274" spans="1:12" x14ac:dyDescent="0.25">
      <c r="A274" t="s">
        <v>277</v>
      </c>
      <c r="B274" t="s">
        <v>509</v>
      </c>
      <c r="E274">
        <v>0</v>
      </c>
      <c r="F274" s="114">
        <v>44651</v>
      </c>
      <c r="I274">
        <f>Inputs!$K$126</f>
        <v>0</v>
      </c>
      <c r="K274">
        <v>0</v>
      </c>
      <c r="L274" t="s">
        <v>995</v>
      </c>
    </row>
    <row r="275" spans="1:12" x14ac:dyDescent="0.25">
      <c r="A275" t="s">
        <v>277</v>
      </c>
      <c r="B275" t="s">
        <v>509</v>
      </c>
      <c r="E275">
        <v>0</v>
      </c>
      <c r="F275" s="114">
        <v>45016</v>
      </c>
      <c r="I275">
        <f>Inputs!$L$126</f>
        <v>0</v>
      </c>
      <c r="K275">
        <v>0</v>
      </c>
      <c r="L275" t="s">
        <v>995</v>
      </c>
    </row>
    <row r="276" spans="1:12" x14ac:dyDescent="0.25">
      <c r="A276" t="s">
        <v>277</v>
      </c>
      <c r="B276" t="s">
        <v>509</v>
      </c>
      <c r="E276">
        <v>0</v>
      </c>
      <c r="F276" s="114">
        <v>45382</v>
      </c>
      <c r="I276">
        <f>Inputs!$M$126</f>
        <v>0</v>
      </c>
      <c r="K276">
        <v>0</v>
      </c>
      <c r="L276" t="s">
        <v>995</v>
      </c>
    </row>
    <row r="277" spans="1:12" x14ac:dyDescent="0.25">
      <c r="A277" t="s">
        <v>277</v>
      </c>
      <c r="B277" t="s">
        <v>509</v>
      </c>
      <c r="E277">
        <v>0</v>
      </c>
      <c r="F277" s="114">
        <v>45747</v>
      </c>
      <c r="I277">
        <f>Inputs!$N$126</f>
        <v>0</v>
      </c>
      <c r="K277">
        <v>0</v>
      </c>
      <c r="L277" t="s">
        <v>995</v>
      </c>
    </row>
    <row r="278" spans="1:12" x14ac:dyDescent="0.25">
      <c r="A278" t="s">
        <v>277</v>
      </c>
      <c r="B278" t="s">
        <v>509</v>
      </c>
      <c r="E278">
        <v>0</v>
      </c>
      <c r="F278" s="114">
        <v>46112</v>
      </c>
      <c r="I278">
        <f>Inputs!$O$126</f>
        <v>0</v>
      </c>
      <c r="K278">
        <v>0</v>
      </c>
      <c r="L278" t="s">
        <v>995</v>
      </c>
    </row>
    <row r="279" spans="1:12" x14ac:dyDescent="0.25">
      <c r="A279" t="s">
        <v>277</v>
      </c>
      <c r="B279" t="s">
        <v>509</v>
      </c>
      <c r="E279">
        <v>0</v>
      </c>
      <c r="F279" s="114">
        <v>46477</v>
      </c>
      <c r="I279">
        <f>Inputs!$P$126</f>
        <v>0</v>
      </c>
      <c r="K279">
        <v>0</v>
      </c>
      <c r="L279" t="s">
        <v>995</v>
      </c>
    </row>
    <row r="280" spans="1:12" x14ac:dyDescent="0.25">
      <c r="A280" t="s">
        <v>277</v>
      </c>
      <c r="B280" t="s">
        <v>509</v>
      </c>
      <c r="E280">
        <v>0</v>
      </c>
      <c r="F280" s="114">
        <v>46843</v>
      </c>
      <c r="I280">
        <f>Inputs!$Q$126</f>
        <v>0</v>
      </c>
      <c r="K280">
        <v>0</v>
      </c>
      <c r="L280" t="s">
        <v>995</v>
      </c>
    </row>
    <row r="281" spans="1:12" x14ac:dyDescent="0.25">
      <c r="A281" t="s">
        <v>277</v>
      </c>
      <c r="B281" t="s">
        <v>509</v>
      </c>
      <c r="E281">
        <v>0</v>
      </c>
      <c r="F281" s="114">
        <v>47208</v>
      </c>
      <c r="I281">
        <f>Inputs!$R$126</f>
        <v>0</v>
      </c>
      <c r="K281">
        <v>0</v>
      </c>
      <c r="L281" t="s">
        <v>995</v>
      </c>
    </row>
    <row r="282" spans="1:12" x14ac:dyDescent="0.25">
      <c r="A282" t="s">
        <v>277</v>
      </c>
      <c r="B282" t="s">
        <v>509</v>
      </c>
      <c r="E282">
        <v>0</v>
      </c>
      <c r="F282" s="114">
        <v>47573</v>
      </c>
      <c r="I282">
        <f>Inputs!$S$126</f>
        <v>0</v>
      </c>
      <c r="K282">
        <v>0</v>
      </c>
      <c r="L282" t="s">
        <v>995</v>
      </c>
    </row>
    <row r="283" spans="1:12" x14ac:dyDescent="0.25">
      <c r="A283" t="s">
        <v>277</v>
      </c>
      <c r="B283" t="s">
        <v>509</v>
      </c>
      <c r="E283">
        <v>0</v>
      </c>
      <c r="F283" s="114">
        <v>47938</v>
      </c>
      <c r="I283">
        <f>Inputs!$T$126</f>
        <v>0</v>
      </c>
      <c r="K283">
        <v>0</v>
      </c>
      <c r="L283" t="s">
        <v>995</v>
      </c>
    </row>
    <row r="284" spans="1:12" x14ac:dyDescent="0.25">
      <c r="A284" t="s">
        <v>277</v>
      </c>
      <c r="B284" t="s">
        <v>893</v>
      </c>
      <c r="E284">
        <v>0</v>
      </c>
      <c r="F284" s="114">
        <v>44286</v>
      </c>
      <c r="I284">
        <f>Inputs!$J$127</f>
        <v>0</v>
      </c>
      <c r="K284">
        <v>0</v>
      </c>
      <c r="L284" t="s">
        <v>995</v>
      </c>
    </row>
    <row r="285" spans="1:12" x14ac:dyDescent="0.25">
      <c r="A285" t="s">
        <v>277</v>
      </c>
      <c r="B285" t="s">
        <v>893</v>
      </c>
      <c r="E285">
        <v>0</v>
      </c>
      <c r="F285" s="114">
        <v>44651</v>
      </c>
      <c r="I285">
        <f>Inputs!$K$127</f>
        <v>0</v>
      </c>
      <c r="K285">
        <v>0</v>
      </c>
      <c r="L285" t="s">
        <v>995</v>
      </c>
    </row>
    <row r="286" spans="1:12" x14ac:dyDescent="0.25">
      <c r="A286" t="s">
        <v>277</v>
      </c>
      <c r="B286" t="s">
        <v>893</v>
      </c>
      <c r="E286">
        <v>0</v>
      </c>
      <c r="F286" s="114">
        <v>45016</v>
      </c>
      <c r="I286">
        <f>Inputs!$L$127</f>
        <v>0</v>
      </c>
      <c r="K286">
        <v>0</v>
      </c>
      <c r="L286" t="s">
        <v>995</v>
      </c>
    </row>
    <row r="287" spans="1:12" x14ac:dyDescent="0.25">
      <c r="A287" t="s">
        <v>277</v>
      </c>
      <c r="B287" t="s">
        <v>893</v>
      </c>
      <c r="E287">
        <v>0</v>
      </c>
      <c r="F287" s="114">
        <v>45382</v>
      </c>
      <c r="I287">
        <f>Inputs!$M$127</f>
        <v>0</v>
      </c>
      <c r="K287">
        <v>0</v>
      </c>
      <c r="L287" t="s">
        <v>995</v>
      </c>
    </row>
    <row r="288" spans="1:12" x14ac:dyDescent="0.25">
      <c r="A288" t="s">
        <v>277</v>
      </c>
      <c r="B288" t="s">
        <v>893</v>
      </c>
      <c r="E288">
        <v>0</v>
      </c>
      <c r="F288" s="114">
        <v>45747</v>
      </c>
      <c r="I288">
        <f>Inputs!$N$127</f>
        <v>0</v>
      </c>
      <c r="K288">
        <v>0</v>
      </c>
      <c r="L288" t="s">
        <v>995</v>
      </c>
    </row>
    <row r="289" spans="1:12" x14ac:dyDescent="0.25">
      <c r="A289" t="s">
        <v>277</v>
      </c>
      <c r="B289" t="s">
        <v>893</v>
      </c>
      <c r="E289">
        <v>0</v>
      </c>
      <c r="F289" s="114">
        <v>46112</v>
      </c>
      <c r="I289">
        <f>Inputs!$O$127</f>
        <v>0</v>
      </c>
      <c r="K289">
        <v>0</v>
      </c>
      <c r="L289" t="s">
        <v>995</v>
      </c>
    </row>
    <row r="290" spans="1:12" x14ac:dyDescent="0.25">
      <c r="A290" t="s">
        <v>277</v>
      </c>
      <c r="B290" t="s">
        <v>893</v>
      </c>
      <c r="E290">
        <v>0</v>
      </c>
      <c r="F290" s="114">
        <v>46477</v>
      </c>
      <c r="I290">
        <f>Inputs!$P$127</f>
        <v>0</v>
      </c>
      <c r="K290">
        <v>0</v>
      </c>
      <c r="L290" t="s">
        <v>995</v>
      </c>
    </row>
    <row r="291" spans="1:12" x14ac:dyDescent="0.25">
      <c r="A291" t="s">
        <v>277</v>
      </c>
      <c r="B291" t="s">
        <v>893</v>
      </c>
      <c r="E291">
        <v>0</v>
      </c>
      <c r="F291" s="114">
        <v>46843</v>
      </c>
      <c r="I291">
        <f>Inputs!$Q$127</f>
        <v>0</v>
      </c>
      <c r="K291">
        <v>0</v>
      </c>
      <c r="L291" t="s">
        <v>995</v>
      </c>
    </row>
    <row r="292" spans="1:12" x14ac:dyDescent="0.25">
      <c r="A292" t="s">
        <v>277</v>
      </c>
      <c r="B292" t="s">
        <v>893</v>
      </c>
      <c r="E292">
        <v>0</v>
      </c>
      <c r="F292" s="114">
        <v>47208</v>
      </c>
      <c r="I292">
        <f>Inputs!$R$127</f>
        <v>0</v>
      </c>
      <c r="K292">
        <v>0</v>
      </c>
      <c r="L292" t="s">
        <v>995</v>
      </c>
    </row>
    <row r="293" spans="1:12" x14ac:dyDescent="0.25">
      <c r="A293" t="s">
        <v>277</v>
      </c>
      <c r="B293" t="s">
        <v>893</v>
      </c>
      <c r="E293">
        <v>0</v>
      </c>
      <c r="F293" s="114">
        <v>47573</v>
      </c>
      <c r="I293">
        <f>Inputs!$S$127</f>
        <v>0</v>
      </c>
      <c r="K293">
        <v>0</v>
      </c>
      <c r="L293" t="s">
        <v>995</v>
      </c>
    </row>
    <row r="294" spans="1:12" x14ac:dyDescent="0.25">
      <c r="A294" t="s">
        <v>277</v>
      </c>
      <c r="B294" t="s">
        <v>893</v>
      </c>
      <c r="E294">
        <v>0</v>
      </c>
      <c r="F294" s="114">
        <v>47938</v>
      </c>
      <c r="I294">
        <f>Inputs!$T$127</f>
        <v>0</v>
      </c>
      <c r="K294">
        <v>0</v>
      </c>
      <c r="L294" t="s">
        <v>995</v>
      </c>
    </row>
    <row r="295" spans="1:12" x14ac:dyDescent="0.25">
      <c r="A295" t="s">
        <v>1022</v>
      </c>
      <c r="E295">
        <v>0</v>
      </c>
      <c r="F295" s="114">
        <v>44286</v>
      </c>
      <c r="H295" s="96">
        <f>Inputs!$F$132</f>
        <v>3.9667564280523281E-2</v>
      </c>
      <c r="K295">
        <v>0</v>
      </c>
      <c r="L295" t="s">
        <v>1203</v>
      </c>
    </row>
    <row r="296" spans="1:12" x14ac:dyDescent="0.25">
      <c r="A296" t="s">
        <v>478</v>
      </c>
      <c r="E296">
        <v>0</v>
      </c>
      <c r="F296" s="114">
        <v>44286</v>
      </c>
      <c r="I296">
        <f>Inputs!$F$133</f>
        <v>1</v>
      </c>
      <c r="K296">
        <v>0</v>
      </c>
      <c r="L296" t="s">
        <v>910</v>
      </c>
    </row>
    <row r="297" spans="1:12" x14ac:dyDescent="0.25">
      <c r="A297" t="s">
        <v>17</v>
      </c>
      <c r="E297">
        <v>0</v>
      </c>
      <c r="F297" s="114">
        <v>44286</v>
      </c>
      <c r="H297" s="96">
        <f>Inputs!$J$134</f>
        <v>0</v>
      </c>
      <c r="K297">
        <v>0</v>
      </c>
      <c r="L297" t="s">
        <v>1150</v>
      </c>
    </row>
    <row r="298" spans="1:12" x14ac:dyDescent="0.25">
      <c r="A298" t="s">
        <v>17</v>
      </c>
      <c r="E298">
        <v>0</v>
      </c>
      <c r="F298" s="114">
        <v>44651</v>
      </c>
      <c r="H298" s="96">
        <f>Inputs!$K$134</f>
        <v>0</v>
      </c>
      <c r="K298">
        <v>0</v>
      </c>
      <c r="L298" t="s">
        <v>1150</v>
      </c>
    </row>
    <row r="299" spans="1:12" x14ac:dyDescent="0.25">
      <c r="A299" t="s">
        <v>17</v>
      </c>
      <c r="E299">
        <v>0</v>
      </c>
      <c r="F299" s="114">
        <v>45016</v>
      </c>
      <c r="H299" s="96">
        <f>Inputs!$L$134</f>
        <v>0</v>
      </c>
      <c r="K299">
        <v>0</v>
      </c>
      <c r="L299" t="s">
        <v>1150</v>
      </c>
    </row>
    <row r="300" spans="1:12" x14ac:dyDescent="0.25">
      <c r="A300" t="s">
        <v>17</v>
      </c>
      <c r="E300">
        <v>0</v>
      </c>
      <c r="F300" s="114">
        <v>45382</v>
      </c>
      <c r="H300" s="96">
        <f>Inputs!$M$134</f>
        <v>0</v>
      </c>
      <c r="K300">
        <v>0</v>
      </c>
      <c r="L300" t="s">
        <v>1150</v>
      </c>
    </row>
    <row r="301" spans="1:12" x14ac:dyDescent="0.25">
      <c r="A301" t="s">
        <v>17</v>
      </c>
      <c r="E301">
        <v>0</v>
      </c>
      <c r="F301" s="114">
        <v>45747</v>
      </c>
      <c r="H301" s="96">
        <f>Inputs!$N$134</f>
        <v>0</v>
      </c>
      <c r="K301">
        <v>0</v>
      </c>
      <c r="L301" t="s">
        <v>1150</v>
      </c>
    </row>
    <row r="302" spans="1:12" x14ac:dyDescent="0.25">
      <c r="A302" t="s">
        <v>17</v>
      </c>
      <c r="E302">
        <v>0</v>
      </c>
      <c r="F302" s="114">
        <v>46112</v>
      </c>
      <c r="H302" s="96">
        <f>Inputs!$O$134</f>
        <v>0</v>
      </c>
      <c r="K302">
        <v>0</v>
      </c>
      <c r="L302" t="s">
        <v>1150</v>
      </c>
    </row>
    <row r="303" spans="1:12" x14ac:dyDescent="0.25">
      <c r="A303" t="s">
        <v>17</v>
      </c>
      <c r="E303">
        <v>0</v>
      </c>
      <c r="F303" s="114">
        <v>46477</v>
      </c>
      <c r="H303" s="96">
        <f>Inputs!$P$134</f>
        <v>0</v>
      </c>
      <c r="K303">
        <v>0</v>
      </c>
      <c r="L303" t="s">
        <v>1150</v>
      </c>
    </row>
    <row r="304" spans="1:12" x14ac:dyDescent="0.25">
      <c r="A304" t="s">
        <v>17</v>
      </c>
      <c r="E304">
        <v>0</v>
      </c>
      <c r="F304" s="114">
        <v>46843</v>
      </c>
      <c r="H304" s="96">
        <f>Inputs!$Q$134</f>
        <v>0</v>
      </c>
      <c r="K304">
        <v>0</v>
      </c>
      <c r="L304" t="s">
        <v>1150</v>
      </c>
    </row>
    <row r="305" spans="1:12" x14ac:dyDescent="0.25">
      <c r="A305" t="s">
        <v>17</v>
      </c>
      <c r="E305">
        <v>0</v>
      </c>
      <c r="F305" s="114">
        <v>47208</v>
      </c>
      <c r="H305" s="96">
        <f>Inputs!$R$134</f>
        <v>0</v>
      </c>
      <c r="K305">
        <v>0</v>
      </c>
      <c r="L305" t="s">
        <v>1150</v>
      </c>
    </row>
    <row r="306" spans="1:12" x14ac:dyDescent="0.25">
      <c r="A306" t="s">
        <v>17</v>
      </c>
      <c r="E306">
        <v>0</v>
      </c>
      <c r="F306" s="114">
        <v>47573</v>
      </c>
      <c r="H306" s="96">
        <f>Inputs!$S$134</f>
        <v>0</v>
      </c>
      <c r="K306">
        <v>0</v>
      </c>
      <c r="L306" t="s">
        <v>1150</v>
      </c>
    </row>
    <row r="307" spans="1:12" x14ac:dyDescent="0.25">
      <c r="A307" t="s">
        <v>17</v>
      </c>
      <c r="E307">
        <v>0</v>
      </c>
      <c r="F307" s="114">
        <v>47938</v>
      </c>
      <c r="H307" s="96">
        <f>Inputs!$T$134</f>
        <v>0</v>
      </c>
      <c r="K307">
        <v>0</v>
      </c>
      <c r="L307" t="s">
        <v>1150</v>
      </c>
    </row>
    <row r="308" spans="1:12" x14ac:dyDescent="0.25">
      <c r="A308" t="s">
        <v>553</v>
      </c>
      <c r="E308">
        <v>0</v>
      </c>
      <c r="F308" s="114">
        <v>44286</v>
      </c>
      <c r="I308">
        <f>Inputs!$J$135</f>
        <v>109.1</v>
      </c>
      <c r="K308">
        <v>0</v>
      </c>
      <c r="L308" t="s">
        <v>446</v>
      </c>
    </row>
    <row r="309" spans="1:12" x14ac:dyDescent="0.25">
      <c r="A309" t="s">
        <v>553</v>
      </c>
      <c r="E309">
        <v>0</v>
      </c>
      <c r="F309" s="114">
        <v>44651</v>
      </c>
      <c r="I309">
        <f>Inputs!$K$135</f>
        <v>114.1</v>
      </c>
      <c r="K309">
        <v>0</v>
      </c>
      <c r="L309" t="s">
        <v>446</v>
      </c>
    </row>
    <row r="310" spans="1:12" x14ac:dyDescent="0.25">
      <c r="A310" t="s">
        <v>553</v>
      </c>
      <c r="E310">
        <v>0</v>
      </c>
      <c r="F310" s="114">
        <v>45016</v>
      </c>
      <c r="I310">
        <f>Inputs!$L$135</f>
        <v>124.8</v>
      </c>
      <c r="K310">
        <v>0</v>
      </c>
      <c r="L310" t="s">
        <v>446</v>
      </c>
    </row>
    <row r="311" spans="1:12" x14ac:dyDescent="0.25">
      <c r="A311" t="s">
        <v>553</v>
      </c>
      <c r="E311">
        <v>0</v>
      </c>
      <c r="F311" s="114">
        <v>45382</v>
      </c>
      <c r="I311">
        <f>Inputs!$M$135</f>
        <v>130</v>
      </c>
      <c r="K311">
        <v>0</v>
      </c>
      <c r="L311" t="s">
        <v>446</v>
      </c>
    </row>
    <row r="312" spans="1:12" x14ac:dyDescent="0.25">
      <c r="A312" t="s">
        <v>553</v>
      </c>
      <c r="E312">
        <v>0</v>
      </c>
      <c r="F312" s="114">
        <v>45747</v>
      </c>
      <c r="I312">
        <f>Inputs!$N$135</f>
        <v>134.6</v>
      </c>
      <c r="K312">
        <v>0</v>
      </c>
      <c r="L312" t="s">
        <v>446</v>
      </c>
    </row>
    <row r="313" spans="1:12" x14ac:dyDescent="0.25">
      <c r="A313" t="s">
        <v>553</v>
      </c>
      <c r="E313">
        <v>0</v>
      </c>
      <c r="F313" s="114">
        <v>46112</v>
      </c>
      <c r="I313">
        <f>Inputs!$O$135</f>
        <v>139.7148</v>
      </c>
      <c r="K313">
        <v>0</v>
      </c>
      <c r="L313" t="s">
        <v>446</v>
      </c>
    </row>
    <row r="314" spans="1:12" x14ac:dyDescent="0.25">
      <c r="A314" t="s">
        <v>553</v>
      </c>
      <c r="E314">
        <v>0</v>
      </c>
      <c r="F314" s="114">
        <v>46477</v>
      </c>
      <c r="I314">
        <f>Inputs!$P$135</f>
        <v>0</v>
      </c>
      <c r="K314">
        <v>0</v>
      </c>
      <c r="L314" t="s">
        <v>446</v>
      </c>
    </row>
    <row r="315" spans="1:12" x14ac:dyDescent="0.25">
      <c r="A315" t="s">
        <v>553</v>
      </c>
      <c r="E315">
        <v>0</v>
      </c>
      <c r="F315" s="114">
        <v>46843</v>
      </c>
      <c r="I315">
        <f>Inputs!$Q$135</f>
        <v>0</v>
      </c>
      <c r="K315">
        <v>0</v>
      </c>
      <c r="L315" t="s">
        <v>446</v>
      </c>
    </row>
    <row r="316" spans="1:12" x14ac:dyDescent="0.25">
      <c r="A316" t="s">
        <v>553</v>
      </c>
      <c r="E316">
        <v>0</v>
      </c>
      <c r="F316" s="114">
        <v>47208</v>
      </c>
      <c r="I316">
        <f>Inputs!$R$135</f>
        <v>0</v>
      </c>
      <c r="K316">
        <v>0</v>
      </c>
      <c r="L316" t="s">
        <v>446</v>
      </c>
    </row>
    <row r="317" spans="1:12" x14ac:dyDescent="0.25">
      <c r="A317" t="s">
        <v>553</v>
      </c>
      <c r="E317">
        <v>0</v>
      </c>
      <c r="F317" s="114">
        <v>47573</v>
      </c>
      <c r="I317">
        <f>Inputs!$S$135</f>
        <v>0</v>
      </c>
      <c r="K317">
        <v>0</v>
      </c>
      <c r="L317" t="s">
        <v>446</v>
      </c>
    </row>
    <row r="318" spans="1:12" x14ac:dyDescent="0.25">
      <c r="A318" t="s">
        <v>553</v>
      </c>
      <c r="E318">
        <v>0</v>
      </c>
      <c r="F318" s="114">
        <v>47938</v>
      </c>
      <c r="I318">
        <f>Inputs!$T$135</f>
        <v>0</v>
      </c>
      <c r="K318">
        <v>0</v>
      </c>
      <c r="L318" t="s">
        <v>446</v>
      </c>
    </row>
    <row r="319" spans="1:12" x14ac:dyDescent="0.25">
      <c r="A319" t="s">
        <v>1133</v>
      </c>
      <c r="B319" t="s">
        <v>460</v>
      </c>
      <c r="E319">
        <v>0</v>
      </c>
      <c r="F319" s="114">
        <v>44286</v>
      </c>
      <c r="I319">
        <f>Inputs!$J$139</f>
        <v>0</v>
      </c>
      <c r="K319">
        <v>0</v>
      </c>
      <c r="L319" t="s">
        <v>830</v>
      </c>
    </row>
    <row r="320" spans="1:12" x14ac:dyDescent="0.25">
      <c r="A320" t="s">
        <v>1133</v>
      </c>
      <c r="B320" t="s">
        <v>460</v>
      </c>
      <c r="E320">
        <v>0</v>
      </c>
      <c r="F320" s="114">
        <v>44651</v>
      </c>
      <c r="I320">
        <f>Inputs!$K$139</f>
        <v>0</v>
      </c>
      <c r="K320">
        <v>0</v>
      </c>
      <c r="L320" t="s">
        <v>830</v>
      </c>
    </row>
    <row r="321" spans="1:12" x14ac:dyDescent="0.25">
      <c r="A321" t="s">
        <v>1133</v>
      </c>
      <c r="B321" t="s">
        <v>460</v>
      </c>
      <c r="E321">
        <v>0</v>
      </c>
      <c r="F321" s="114">
        <v>45016</v>
      </c>
      <c r="I321">
        <f>Inputs!$L$139</f>
        <v>0</v>
      </c>
      <c r="K321">
        <v>0</v>
      </c>
      <c r="L321" t="s">
        <v>830</v>
      </c>
    </row>
    <row r="322" spans="1:12" x14ac:dyDescent="0.25">
      <c r="A322" t="s">
        <v>1133</v>
      </c>
      <c r="B322" t="s">
        <v>460</v>
      </c>
      <c r="E322">
        <v>0</v>
      </c>
      <c r="F322" s="114">
        <v>45382</v>
      </c>
      <c r="I322">
        <f>Inputs!$M$139</f>
        <v>0</v>
      </c>
      <c r="K322">
        <v>0</v>
      </c>
      <c r="L322" t="s">
        <v>830</v>
      </c>
    </row>
    <row r="323" spans="1:12" x14ac:dyDescent="0.25">
      <c r="A323" t="s">
        <v>1133</v>
      </c>
      <c r="B323" t="s">
        <v>460</v>
      </c>
      <c r="E323">
        <v>0</v>
      </c>
      <c r="F323" s="114">
        <v>45747</v>
      </c>
      <c r="I323">
        <f>Inputs!$N$139</f>
        <v>0</v>
      </c>
      <c r="K323">
        <v>0</v>
      </c>
      <c r="L323" t="s">
        <v>830</v>
      </c>
    </row>
    <row r="324" spans="1:12" x14ac:dyDescent="0.25">
      <c r="A324" t="s">
        <v>1133</v>
      </c>
      <c r="B324" t="s">
        <v>460</v>
      </c>
      <c r="E324">
        <v>0</v>
      </c>
      <c r="F324" s="114">
        <v>46112</v>
      </c>
      <c r="I324">
        <f>Inputs!$O$139</f>
        <v>0</v>
      </c>
      <c r="K324">
        <v>0</v>
      </c>
      <c r="L324" t="s">
        <v>830</v>
      </c>
    </row>
    <row r="325" spans="1:12" x14ac:dyDescent="0.25">
      <c r="A325" t="s">
        <v>1133</v>
      </c>
      <c r="B325" t="s">
        <v>460</v>
      </c>
      <c r="E325">
        <v>0</v>
      </c>
      <c r="F325" s="114">
        <v>46477</v>
      </c>
      <c r="I325">
        <f>Inputs!$P$139</f>
        <v>0</v>
      </c>
      <c r="K325">
        <v>0</v>
      </c>
      <c r="L325" t="s">
        <v>830</v>
      </c>
    </row>
    <row r="326" spans="1:12" x14ac:dyDescent="0.25">
      <c r="A326" t="s">
        <v>1133</v>
      </c>
      <c r="B326" t="s">
        <v>460</v>
      </c>
      <c r="E326">
        <v>0</v>
      </c>
      <c r="F326" s="114">
        <v>46843</v>
      </c>
      <c r="I326">
        <f>Inputs!$Q$139</f>
        <v>0</v>
      </c>
      <c r="K326">
        <v>0</v>
      </c>
      <c r="L326" t="s">
        <v>830</v>
      </c>
    </row>
    <row r="327" spans="1:12" x14ac:dyDescent="0.25">
      <c r="A327" t="s">
        <v>1133</v>
      </c>
      <c r="B327" t="s">
        <v>460</v>
      </c>
      <c r="E327">
        <v>0</v>
      </c>
      <c r="F327" s="114">
        <v>47208</v>
      </c>
      <c r="I327">
        <f>Inputs!$R$139</f>
        <v>0</v>
      </c>
      <c r="K327">
        <v>0</v>
      </c>
      <c r="L327" t="s">
        <v>830</v>
      </c>
    </row>
    <row r="328" spans="1:12" x14ac:dyDescent="0.25">
      <c r="A328" t="s">
        <v>1133</v>
      </c>
      <c r="B328" t="s">
        <v>460</v>
      </c>
      <c r="E328">
        <v>0</v>
      </c>
      <c r="F328" s="114">
        <v>47573</v>
      </c>
      <c r="I328">
        <f>Inputs!$S$139</f>
        <v>0</v>
      </c>
      <c r="K328">
        <v>0</v>
      </c>
      <c r="L328" t="s">
        <v>830</v>
      </c>
    </row>
    <row r="329" spans="1:12" x14ac:dyDescent="0.25">
      <c r="A329" t="s">
        <v>1133</v>
      </c>
      <c r="B329" t="s">
        <v>460</v>
      </c>
      <c r="E329">
        <v>0</v>
      </c>
      <c r="F329" s="114">
        <v>47938</v>
      </c>
      <c r="I329">
        <f>Inputs!$T$139</f>
        <v>0</v>
      </c>
      <c r="K329">
        <v>0</v>
      </c>
      <c r="L329" t="s">
        <v>830</v>
      </c>
    </row>
    <row r="330" spans="1:12" x14ac:dyDescent="0.25">
      <c r="A330" t="s">
        <v>1133</v>
      </c>
      <c r="B330" t="s">
        <v>393</v>
      </c>
      <c r="E330">
        <v>0</v>
      </c>
      <c r="F330" s="114">
        <v>44286</v>
      </c>
      <c r="I330">
        <f>Inputs!$J$140</f>
        <v>0</v>
      </c>
      <c r="K330">
        <v>0</v>
      </c>
      <c r="L330" t="s">
        <v>830</v>
      </c>
    </row>
    <row r="331" spans="1:12" x14ac:dyDescent="0.25">
      <c r="A331" t="s">
        <v>1133</v>
      </c>
      <c r="B331" t="s">
        <v>393</v>
      </c>
      <c r="E331">
        <v>0</v>
      </c>
      <c r="F331" s="114">
        <v>44651</v>
      </c>
      <c r="I331">
        <f>Inputs!$K$140</f>
        <v>0</v>
      </c>
      <c r="K331">
        <v>0</v>
      </c>
      <c r="L331" t="s">
        <v>830</v>
      </c>
    </row>
    <row r="332" spans="1:12" x14ac:dyDescent="0.25">
      <c r="A332" t="s">
        <v>1133</v>
      </c>
      <c r="B332" t="s">
        <v>393</v>
      </c>
      <c r="E332">
        <v>0</v>
      </c>
      <c r="F332" s="114">
        <v>45016</v>
      </c>
      <c r="I332">
        <f>Inputs!$L$140</f>
        <v>0</v>
      </c>
      <c r="K332">
        <v>0</v>
      </c>
      <c r="L332" t="s">
        <v>830</v>
      </c>
    </row>
    <row r="333" spans="1:12" x14ac:dyDescent="0.25">
      <c r="A333" t="s">
        <v>1133</v>
      </c>
      <c r="B333" t="s">
        <v>393</v>
      </c>
      <c r="E333">
        <v>0</v>
      </c>
      <c r="F333" s="114">
        <v>45382</v>
      </c>
      <c r="I333">
        <f>Inputs!$M$140</f>
        <v>0</v>
      </c>
      <c r="K333">
        <v>0</v>
      </c>
      <c r="L333" t="s">
        <v>830</v>
      </c>
    </row>
    <row r="334" spans="1:12" x14ac:dyDescent="0.25">
      <c r="A334" t="s">
        <v>1133</v>
      </c>
      <c r="B334" t="s">
        <v>393</v>
      </c>
      <c r="E334">
        <v>0</v>
      </c>
      <c r="F334" s="114">
        <v>45747</v>
      </c>
      <c r="I334">
        <f>Inputs!$N$140</f>
        <v>0</v>
      </c>
      <c r="K334">
        <v>0</v>
      </c>
      <c r="L334" t="s">
        <v>830</v>
      </c>
    </row>
    <row r="335" spans="1:12" x14ac:dyDescent="0.25">
      <c r="A335" t="s">
        <v>1133</v>
      </c>
      <c r="B335" t="s">
        <v>393</v>
      </c>
      <c r="E335">
        <v>0</v>
      </c>
      <c r="F335" s="114">
        <v>46112</v>
      </c>
      <c r="I335">
        <f>Inputs!$O$140</f>
        <v>0</v>
      </c>
      <c r="K335">
        <v>0</v>
      </c>
      <c r="L335" t="s">
        <v>830</v>
      </c>
    </row>
    <row r="336" spans="1:12" x14ac:dyDescent="0.25">
      <c r="A336" t="s">
        <v>1133</v>
      </c>
      <c r="B336" t="s">
        <v>393</v>
      </c>
      <c r="E336">
        <v>0</v>
      </c>
      <c r="F336" s="114">
        <v>46477</v>
      </c>
      <c r="I336">
        <f>Inputs!$P$140</f>
        <v>0</v>
      </c>
      <c r="K336">
        <v>0</v>
      </c>
      <c r="L336" t="s">
        <v>830</v>
      </c>
    </row>
    <row r="337" spans="1:12" x14ac:dyDescent="0.25">
      <c r="A337" t="s">
        <v>1133</v>
      </c>
      <c r="B337" t="s">
        <v>393</v>
      </c>
      <c r="E337">
        <v>0</v>
      </c>
      <c r="F337" s="114">
        <v>46843</v>
      </c>
      <c r="I337">
        <f>Inputs!$Q$140</f>
        <v>0</v>
      </c>
      <c r="K337">
        <v>0</v>
      </c>
      <c r="L337" t="s">
        <v>830</v>
      </c>
    </row>
    <row r="338" spans="1:12" x14ac:dyDescent="0.25">
      <c r="A338" t="s">
        <v>1133</v>
      </c>
      <c r="B338" t="s">
        <v>393</v>
      </c>
      <c r="E338">
        <v>0</v>
      </c>
      <c r="F338" s="114">
        <v>47208</v>
      </c>
      <c r="I338">
        <f>Inputs!$R$140</f>
        <v>0</v>
      </c>
      <c r="K338">
        <v>0</v>
      </c>
      <c r="L338" t="s">
        <v>830</v>
      </c>
    </row>
    <row r="339" spans="1:12" x14ac:dyDescent="0.25">
      <c r="A339" t="s">
        <v>1133</v>
      </c>
      <c r="B339" t="s">
        <v>393</v>
      </c>
      <c r="E339">
        <v>0</v>
      </c>
      <c r="F339" s="114">
        <v>47573</v>
      </c>
      <c r="I339">
        <f>Inputs!$S$140</f>
        <v>0</v>
      </c>
      <c r="K339">
        <v>0</v>
      </c>
      <c r="L339" t="s">
        <v>830</v>
      </c>
    </row>
    <row r="340" spans="1:12" x14ac:dyDescent="0.25">
      <c r="A340" t="s">
        <v>1133</v>
      </c>
      <c r="B340" t="s">
        <v>393</v>
      </c>
      <c r="E340">
        <v>0</v>
      </c>
      <c r="F340" s="114">
        <v>47938</v>
      </c>
      <c r="I340">
        <f>Inputs!$T$140</f>
        <v>0</v>
      </c>
      <c r="K340">
        <v>0</v>
      </c>
      <c r="L340" t="s">
        <v>830</v>
      </c>
    </row>
    <row r="341" spans="1:12" x14ac:dyDescent="0.25">
      <c r="A341" t="s">
        <v>1133</v>
      </c>
      <c r="B341" t="s">
        <v>237</v>
      </c>
      <c r="E341">
        <v>0</v>
      </c>
      <c r="F341" s="114">
        <v>44286</v>
      </c>
      <c r="I341">
        <f>Inputs!$J$141</f>
        <v>0</v>
      </c>
      <c r="K341">
        <v>0</v>
      </c>
      <c r="L341" t="s">
        <v>830</v>
      </c>
    </row>
    <row r="342" spans="1:12" x14ac:dyDescent="0.25">
      <c r="A342" t="s">
        <v>1133</v>
      </c>
      <c r="B342" t="s">
        <v>237</v>
      </c>
      <c r="E342">
        <v>0</v>
      </c>
      <c r="F342" s="114">
        <v>44651</v>
      </c>
      <c r="I342">
        <f>Inputs!$K$141</f>
        <v>0</v>
      </c>
      <c r="K342">
        <v>0</v>
      </c>
      <c r="L342" t="s">
        <v>830</v>
      </c>
    </row>
    <row r="343" spans="1:12" x14ac:dyDescent="0.25">
      <c r="A343" t="s">
        <v>1133</v>
      </c>
      <c r="B343" t="s">
        <v>237</v>
      </c>
      <c r="E343">
        <v>0</v>
      </c>
      <c r="F343" s="114">
        <v>45016</v>
      </c>
      <c r="I343">
        <f>Inputs!$L$141</f>
        <v>0</v>
      </c>
      <c r="K343">
        <v>0</v>
      </c>
      <c r="L343" t="s">
        <v>830</v>
      </c>
    </row>
    <row r="344" spans="1:12" x14ac:dyDescent="0.25">
      <c r="A344" t="s">
        <v>1133</v>
      </c>
      <c r="B344" t="s">
        <v>237</v>
      </c>
      <c r="E344">
        <v>0</v>
      </c>
      <c r="F344" s="114">
        <v>45382</v>
      </c>
      <c r="I344">
        <f>Inputs!$M$141</f>
        <v>0</v>
      </c>
      <c r="K344">
        <v>0</v>
      </c>
      <c r="L344" t="s">
        <v>830</v>
      </c>
    </row>
    <row r="345" spans="1:12" x14ac:dyDescent="0.25">
      <c r="A345" t="s">
        <v>1133</v>
      </c>
      <c r="B345" t="s">
        <v>237</v>
      </c>
      <c r="E345">
        <v>0</v>
      </c>
      <c r="F345" s="114">
        <v>45747</v>
      </c>
      <c r="I345">
        <f>Inputs!$N$141</f>
        <v>0</v>
      </c>
      <c r="K345">
        <v>0</v>
      </c>
      <c r="L345" t="s">
        <v>830</v>
      </c>
    </row>
    <row r="346" spans="1:12" x14ac:dyDescent="0.25">
      <c r="A346" t="s">
        <v>1133</v>
      </c>
      <c r="B346" t="s">
        <v>237</v>
      </c>
      <c r="E346">
        <v>0</v>
      </c>
      <c r="F346" s="114">
        <v>46112</v>
      </c>
      <c r="I346">
        <f>Inputs!$O$141</f>
        <v>0</v>
      </c>
      <c r="K346">
        <v>0</v>
      </c>
      <c r="L346" t="s">
        <v>830</v>
      </c>
    </row>
    <row r="347" spans="1:12" x14ac:dyDescent="0.25">
      <c r="A347" t="s">
        <v>1133</v>
      </c>
      <c r="B347" t="s">
        <v>237</v>
      </c>
      <c r="E347">
        <v>0</v>
      </c>
      <c r="F347" s="114">
        <v>46477</v>
      </c>
      <c r="I347">
        <f>Inputs!$P$141</f>
        <v>0</v>
      </c>
      <c r="K347">
        <v>0</v>
      </c>
      <c r="L347" t="s">
        <v>830</v>
      </c>
    </row>
    <row r="348" spans="1:12" x14ac:dyDescent="0.25">
      <c r="A348" t="s">
        <v>1133</v>
      </c>
      <c r="B348" t="s">
        <v>237</v>
      </c>
      <c r="E348">
        <v>0</v>
      </c>
      <c r="F348" s="114">
        <v>46843</v>
      </c>
      <c r="I348">
        <f>Inputs!$Q$141</f>
        <v>0</v>
      </c>
      <c r="K348">
        <v>0</v>
      </c>
      <c r="L348" t="s">
        <v>830</v>
      </c>
    </row>
    <row r="349" spans="1:12" x14ac:dyDescent="0.25">
      <c r="A349" t="s">
        <v>1133</v>
      </c>
      <c r="B349" t="s">
        <v>237</v>
      </c>
      <c r="E349">
        <v>0</v>
      </c>
      <c r="F349" s="114">
        <v>47208</v>
      </c>
      <c r="I349">
        <f>Inputs!$R$141</f>
        <v>0</v>
      </c>
      <c r="K349">
        <v>0</v>
      </c>
      <c r="L349" t="s">
        <v>830</v>
      </c>
    </row>
    <row r="350" spans="1:12" x14ac:dyDescent="0.25">
      <c r="A350" t="s">
        <v>1133</v>
      </c>
      <c r="B350" t="s">
        <v>237</v>
      </c>
      <c r="E350">
        <v>0</v>
      </c>
      <c r="F350" s="114">
        <v>47573</v>
      </c>
      <c r="I350">
        <f>Inputs!$S$141</f>
        <v>0</v>
      </c>
      <c r="K350">
        <v>0</v>
      </c>
      <c r="L350" t="s">
        <v>830</v>
      </c>
    </row>
    <row r="351" spans="1:12" x14ac:dyDescent="0.25">
      <c r="A351" t="s">
        <v>1133</v>
      </c>
      <c r="B351" t="s">
        <v>237</v>
      </c>
      <c r="E351">
        <v>0</v>
      </c>
      <c r="F351" s="114">
        <v>47938</v>
      </c>
      <c r="I351">
        <f>Inputs!$T$141</f>
        <v>0</v>
      </c>
      <c r="K351">
        <v>0</v>
      </c>
      <c r="L351" t="s">
        <v>830</v>
      </c>
    </row>
    <row r="352" spans="1:12" x14ac:dyDescent="0.25">
      <c r="A352" t="s">
        <v>1133</v>
      </c>
      <c r="B352" t="s">
        <v>509</v>
      </c>
      <c r="E352">
        <v>0</v>
      </c>
      <c r="F352" s="114">
        <v>44286</v>
      </c>
      <c r="I352">
        <f>Inputs!$J$142</f>
        <v>0</v>
      </c>
      <c r="K352">
        <v>0</v>
      </c>
      <c r="L352" t="s">
        <v>830</v>
      </c>
    </row>
    <row r="353" spans="1:12" x14ac:dyDescent="0.25">
      <c r="A353" t="s">
        <v>1133</v>
      </c>
      <c r="B353" t="s">
        <v>509</v>
      </c>
      <c r="E353">
        <v>0</v>
      </c>
      <c r="F353" s="114">
        <v>44651</v>
      </c>
      <c r="I353">
        <f>Inputs!$K$142</f>
        <v>0</v>
      </c>
      <c r="K353">
        <v>0</v>
      </c>
      <c r="L353" t="s">
        <v>830</v>
      </c>
    </row>
    <row r="354" spans="1:12" x14ac:dyDescent="0.25">
      <c r="A354" t="s">
        <v>1133</v>
      </c>
      <c r="B354" t="s">
        <v>509</v>
      </c>
      <c r="E354">
        <v>0</v>
      </c>
      <c r="F354" s="114">
        <v>45016</v>
      </c>
      <c r="I354">
        <f>Inputs!$L$142</f>
        <v>0</v>
      </c>
      <c r="K354">
        <v>0</v>
      </c>
      <c r="L354" t="s">
        <v>830</v>
      </c>
    </row>
    <row r="355" spans="1:12" x14ac:dyDescent="0.25">
      <c r="A355" t="s">
        <v>1133</v>
      </c>
      <c r="B355" t="s">
        <v>509</v>
      </c>
      <c r="E355">
        <v>0</v>
      </c>
      <c r="F355" s="114">
        <v>45382</v>
      </c>
      <c r="I355">
        <f>Inputs!$M$142</f>
        <v>0</v>
      </c>
      <c r="K355">
        <v>0</v>
      </c>
      <c r="L355" t="s">
        <v>830</v>
      </c>
    </row>
    <row r="356" spans="1:12" x14ac:dyDescent="0.25">
      <c r="A356" t="s">
        <v>1133</v>
      </c>
      <c r="B356" t="s">
        <v>509</v>
      </c>
      <c r="E356">
        <v>0</v>
      </c>
      <c r="F356" s="114">
        <v>45747</v>
      </c>
      <c r="I356">
        <f>Inputs!$N$142</f>
        <v>0</v>
      </c>
      <c r="K356">
        <v>0</v>
      </c>
      <c r="L356" t="s">
        <v>830</v>
      </c>
    </row>
    <row r="357" spans="1:12" x14ac:dyDescent="0.25">
      <c r="A357" t="s">
        <v>1133</v>
      </c>
      <c r="B357" t="s">
        <v>509</v>
      </c>
      <c r="E357">
        <v>0</v>
      </c>
      <c r="F357" s="114">
        <v>46112</v>
      </c>
      <c r="I357">
        <f>Inputs!$O$142</f>
        <v>0</v>
      </c>
      <c r="K357">
        <v>0</v>
      </c>
      <c r="L357" t="s">
        <v>830</v>
      </c>
    </row>
    <row r="358" spans="1:12" x14ac:dyDescent="0.25">
      <c r="A358" t="s">
        <v>1133</v>
      </c>
      <c r="B358" t="s">
        <v>509</v>
      </c>
      <c r="E358">
        <v>0</v>
      </c>
      <c r="F358" s="114">
        <v>46477</v>
      </c>
      <c r="I358">
        <f>Inputs!$P$142</f>
        <v>0</v>
      </c>
      <c r="K358">
        <v>0</v>
      </c>
      <c r="L358" t="s">
        <v>830</v>
      </c>
    </row>
    <row r="359" spans="1:12" x14ac:dyDescent="0.25">
      <c r="A359" t="s">
        <v>1133</v>
      </c>
      <c r="B359" t="s">
        <v>509</v>
      </c>
      <c r="E359">
        <v>0</v>
      </c>
      <c r="F359" s="114">
        <v>46843</v>
      </c>
      <c r="I359">
        <f>Inputs!$Q$142</f>
        <v>0</v>
      </c>
      <c r="K359">
        <v>0</v>
      </c>
      <c r="L359" t="s">
        <v>830</v>
      </c>
    </row>
    <row r="360" spans="1:12" x14ac:dyDescent="0.25">
      <c r="A360" t="s">
        <v>1133</v>
      </c>
      <c r="B360" t="s">
        <v>509</v>
      </c>
      <c r="E360">
        <v>0</v>
      </c>
      <c r="F360" s="114">
        <v>47208</v>
      </c>
      <c r="I360">
        <f>Inputs!$R$142</f>
        <v>0</v>
      </c>
      <c r="K360">
        <v>0</v>
      </c>
      <c r="L360" t="s">
        <v>830</v>
      </c>
    </row>
    <row r="361" spans="1:12" x14ac:dyDescent="0.25">
      <c r="A361" t="s">
        <v>1133</v>
      </c>
      <c r="B361" t="s">
        <v>509</v>
      </c>
      <c r="E361">
        <v>0</v>
      </c>
      <c r="F361" s="114">
        <v>47573</v>
      </c>
      <c r="I361">
        <f>Inputs!$S$142</f>
        <v>0</v>
      </c>
      <c r="K361">
        <v>0</v>
      </c>
      <c r="L361" t="s">
        <v>830</v>
      </c>
    </row>
    <row r="362" spans="1:12" x14ac:dyDescent="0.25">
      <c r="A362" t="s">
        <v>1133</v>
      </c>
      <c r="B362" t="s">
        <v>509</v>
      </c>
      <c r="E362">
        <v>0</v>
      </c>
      <c r="F362" s="114">
        <v>47938</v>
      </c>
      <c r="I362">
        <f>Inputs!$T$142</f>
        <v>0</v>
      </c>
      <c r="K362">
        <v>0</v>
      </c>
      <c r="L362" t="s">
        <v>830</v>
      </c>
    </row>
    <row r="363" spans="1:12" x14ac:dyDescent="0.25">
      <c r="A363" t="s">
        <v>1133</v>
      </c>
      <c r="B363" t="s">
        <v>893</v>
      </c>
      <c r="E363">
        <v>0</v>
      </c>
      <c r="F363" s="114">
        <v>44286</v>
      </c>
      <c r="I363">
        <f>Inputs!$J$143</f>
        <v>0</v>
      </c>
      <c r="K363">
        <v>0</v>
      </c>
      <c r="L363" t="s">
        <v>830</v>
      </c>
    </row>
    <row r="364" spans="1:12" x14ac:dyDescent="0.25">
      <c r="A364" t="s">
        <v>1133</v>
      </c>
      <c r="B364" t="s">
        <v>893</v>
      </c>
      <c r="E364">
        <v>0</v>
      </c>
      <c r="F364" s="114">
        <v>44651</v>
      </c>
      <c r="I364">
        <f>Inputs!$K$143</f>
        <v>0</v>
      </c>
      <c r="K364">
        <v>0</v>
      </c>
      <c r="L364" t="s">
        <v>830</v>
      </c>
    </row>
    <row r="365" spans="1:12" x14ac:dyDescent="0.25">
      <c r="A365" t="s">
        <v>1133</v>
      </c>
      <c r="B365" t="s">
        <v>893</v>
      </c>
      <c r="E365">
        <v>0</v>
      </c>
      <c r="F365" s="114">
        <v>45016</v>
      </c>
      <c r="I365">
        <f>Inputs!$L$143</f>
        <v>0</v>
      </c>
      <c r="K365">
        <v>0</v>
      </c>
      <c r="L365" t="s">
        <v>830</v>
      </c>
    </row>
    <row r="366" spans="1:12" x14ac:dyDescent="0.25">
      <c r="A366" t="s">
        <v>1133</v>
      </c>
      <c r="B366" t="s">
        <v>893</v>
      </c>
      <c r="E366">
        <v>0</v>
      </c>
      <c r="F366" s="114">
        <v>45382</v>
      </c>
      <c r="I366">
        <f>Inputs!$M$143</f>
        <v>0</v>
      </c>
      <c r="K366">
        <v>0</v>
      </c>
      <c r="L366" t="s">
        <v>830</v>
      </c>
    </row>
    <row r="367" spans="1:12" x14ac:dyDescent="0.25">
      <c r="A367" t="s">
        <v>1133</v>
      </c>
      <c r="B367" t="s">
        <v>893</v>
      </c>
      <c r="E367">
        <v>0</v>
      </c>
      <c r="F367" s="114">
        <v>45747</v>
      </c>
      <c r="I367">
        <f>Inputs!$N$143</f>
        <v>0</v>
      </c>
      <c r="K367">
        <v>0</v>
      </c>
      <c r="L367" t="s">
        <v>830</v>
      </c>
    </row>
    <row r="368" spans="1:12" x14ac:dyDescent="0.25">
      <c r="A368" t="s">
        <v>1133</v>
      </c>
      <c r="B368" t="s">
        <v>893</v>
      </c>
      <c r="E368">
        <v>0</v>
      </c>
      <c r="F368" s="114">
        <v>46112</v>
      </c>
      <c r="I368">
        <f>Inputs!$O$143</f>
        <v>0</v>
      </c>
      <c r="K368">
        <v>0</v>
      </c>
      <c r="L368" t="s">
        <v>830</v>
      </c>
    </row>
    <row r="369" spans="1:12" x14ac:dyDescent="0.25">
      <c r="A369" t="s">
        <v>1133</v>
      </c>
      <c r="B369" t="s">
        <v>893</v>
      </c>
      <c r="E369">
        <v>0</v>
      </c>
      <c r="F369" s="114">
        <v>46477</v>
      </c>
      <c r="I369">
        <f>Inputs!$P$143</f>
        <v>0</v>
      </c>
      <c r="K369">
        <v>0</v>
      </c>
      <c r="L369" t="s">
        <v>830</v>
      </c>
    </row>
    <row r="370" spans="1:12" x14ac:dyDescent="0.25">
      <c r="A370" t="s">
        <v>1133</v>
      </c>
      <c r="B370" t="s">
        <v>893</v>
      </c>
      <c r="E370">
        <v>0</v>
      </c>
      <c r="F370" s="114">
        <v>46843</v>
      </c>
      <c r="I370">
        <f>Inputs!$Q$143</f>
        <v>0</v>
      </c>
      <c r="K370">
        <v>0</v>
      </c>
      <c r="L370" t="s">
        <v>830</v>
      </c>
    </row>
    <row r="371" spans="1:12" x14ac:dyDescent="0.25">
      <c r="A371" t="s">
        <v>1133</v>
      </c>
      <c r="B371" t="s">
        <v>893</v>
      </c>
      <c r="E371">
        <v>0</v>
      </c>
      <c r="F371" s="114">
        <v>47208</v>
      </c>
      <c r="I371">
        <f>Inputs!$R$143</f>
        <v>0</v>
      </c>
      <c r="K371">
        <v>0</v>
      </c>
      <c r="L371" t="s">
        <v>830</v>
      </c>
    </row>
    <row r="372" spans="1:12" x14ac:dyDescent="0.25">
      <c r="A372" t="s">
        <v>1133</v>
      </c>
      <c r="B372" t="s">
        <v>893</v>
      </c>
      <c r="E372">
        <v>0</v>
      </c>
      <c r="F372" s="114">
        <v>47573</v>
      </c>
      <c r="I372">
        <f>Inputs!$S$143</f>
        <v>0</v>
      </c>
      <c r="K372">
        <v>0</v>
      </c>
      <c r="L372" t="s">
        <v>830</v>
      </c>
    </row>
    <row r="373" spans="1:12" x14ac:dyDescent="0.25">
      <c r="A373" t="s">
        <v>1133</v>
      </c>
      <c r="B373" t="s">
        <v>893</v>
      </c>
      <c r="E373">
        <v>0</v>
      </c>
      <c r="F373" s="114">
        <v>47938</v>
      </c>
      <c r="I373">
        <f>Inputs!$T$143</f>
        <v>0</v>
      </c>
      <c r="K373">
        <v>0</v>
      </c>
      <c r="L373" t="s">
        <v>830</v>
      </c>
    </row>
    <row r="374" spans="1:12" x14ac:dyDescent="0.25">
      <c r="A374" t="s">
        <v>209</v>
      </c>
      <c r="B374" t="s">
        <v>460</v>
      </c>
      <c r="E374">
        <v>0</v>
      </c>
      <c r="F374" s="114">
        <v>44286</v>
      </c>
      <c r="I374">
        <f>Inputs!$F$145</f>
        <v>0</v>
      </c>
      <c r="K374">
        <v>0</v>
      </c>
      <c r="L374" t="s">
        <v>69</v>
      </c>
    </row>
    <row r="375" spans="1:12" x14ac:dyDescent="0.25">
      <c r="A375" t="s">
        <v>209</v>
      </c>
      <c r="B375" t="s">
        <v>393</v>
      </c>
      <c r="E375">
        <v>0</v>
      </c>
      <c r="F375" s="114">
        <v>44286</v>
      </c>
      <c r="I375">
        <f>Inputs!$F$146</f>
        <v>0</v>
      </c>
      <c r="K375">
        <v>0</v>
      </c>
      <c r="L375" t="s">
        <v>69</v>
      </c>
    </row>
    <row r="376" spans="1:12" x14ac:dyDescent="0.25">
      <c r="A376" t="s">
        <v>209</v>
      </c>
      <c r="B376" t="s">
        <v>237</v>
      </c>
      <c r="E376">
        <v>0</v>
      </c>
      <c r="F376" s="114">
        <v>44286</v>
      </c>
      <c r="I376">
        <f>Inputs!$F$147</f>
        <v>0</v>
      </c>
      <c r="K376">
        <v>0</v>
      </c>
      <c r="L376" t="s">
        <v>69</v>
      </c>
    </row>
    <row r="377" spans="1:12" x14ac:dyDescent="0.25">
      <c r="A377" t="s">
        <v>209</v>
      </c>
      <c r="B377" t="s">
        <v>509</v>
      </c>
      <c r="E377">
        <v>0</v>
      </c>
      <c r="F377" s="114">
        <v>44286</v>
      </c>
      <c r="I377">
        <f>Inputs!$F$148</f>
        <v>0</v>
      </c>
      <c r="K377">
        <v>0</v>
      </c>
      <c r="L377" t="s">
        <v>69</v>
      </c>
    </row>
    <row r="378" spans="1:12" x14ac:dyDescent="0.25">
      <c r="A378" t="s">
        <v>209</v>
      </c>
      <c r="B378" t="s">
        <v>893</v>
      </c>
      <c r="E378">
        <v>0</v>
      </c>
      <c r="F378" s="114">
        <v>44286</v>
      </c>
      <c r="I378">
        <f>Inputs!$F$149</f>
        <v>0</v>
      </c>
      <c r="K378">
        <v>0</v>
      </c>
      <c r="L378" t="s">
        <v>69</v>
      </c>
    </row>
    <row r="379" spans="1:12" x14ac:dyDescent="0.25">
      <c r="A379" t="s">
        <v>183</v>
      </c>
      <c r="E379">
        <v>0</v>
      </c>
      <c r="F379" s="114">
        <v>44286</v>
      </c>
      <c r="I379">
        <f>Inputs!$J$156</f>
        <v>0</v>
      </c>
      <c r="K379">
        <v>0</v>
      </c>
      <c r="L379" t="s">
        <v>229</v>
      </c>
    </row>
    <row r="380" spans="1:12" x14ac:dyDescent="0.25">
      <c r="A380" t="s">
        <v>183</v>
      </c>
      <c r="E380">
        <v>0</v>
      </c>
      <c r="F380" s="114">
        <v>44651</v>
      </c>
      <c r="I380">
        <f>Inputs!$K$156</f>
        <v>0</v>
      </c>
      <c r="K380">
        <v>0</v>
      </c>
      <c r="L380" t="s">
        <v>229</v>
      </c>
    </row>
    <row r="381" spans="1:12" x14ac:dyDescent="0.25">
      <c r="A381" t="s">
        <v>183</v>
      </c>
      <c r="E381">
        <v>0</v>
      </c>
      <c r="F381" s="114">
        <v>45016</v>
      </c>
      <c r="I381">
        <f>Inputs!$L$156</f>
        <v>0</v>
      </c>
      <c r="K381">
        <v>0</v>
      </c>
      <c r="L381" t="s">
        <v>229</v>
      </c>
    </row>
    <row r="382" spans="1:12" x14ac:dyDescent="0.25">
      <c r="A382" t="s">
        <v>183</v>
      </c>
      <c r="E382">
        <v>0</v>
      </c>
      <c r="F382" s="114">
        <v>45382</v>
      </c>
      <c r="I382">
        <f>Inputs!$M$156</f>
        <v>0</v>
      </c>
      <c r="K382">
        <v>0</v>
      </c>
      <c r="L382" t="s">
        <v>229</v>
      </c>
    </row>
    <row r="383" spans="1:12" x14ac:dyDescent="0.25">
      <c r="A383" t="s">
        <v>183</v>
      </c>
      <c r="E383">
        <v>0</v>
      </c>
      <c r="F383" s="114">
        <v>45747</v>
      </c>
      <c r="I383">
        <f>Inputs!$N$156</f>
        <v>0</v>
      </c>
      <c r="K383">
        <v>0</v>
      </c>
      <c r="L383" t="s">
        <v>229</v>
      </c>
    </row>
    <row r="384" spans="1:12" x14ac:dyDescent="0.25">
      <c r="A384" t="s">
        <v>183</v>
      </c>
      <c r="E384">
        <v>0</v>
      </c>
      <c r="F384" s="114">
        <v>46112</v>
      </c>
      <c r="I384">
        <f>Inputs!$O$156</f>
        <v>0</v>
      </c>
      <c r="K384">
        <v>0</v>
      </c>
      <c r="L384" t="s">
        <v>229</v>
      </c>
    </row>
    <row r="385" spans="1:12" x14ac:dyDescent="0.25">
      <c r="A385" t="s">
        <v>183</v>
      </c>
      <c r="E385">
        <v>0</v>
      </c>
      <c r="F385" s="114">
        <v>46477</v>
      </c>
      <c r="I385">
        <f>Inputs!$P$156</f>
        <v>0</v>
      </c>
      <c r="K385">
        <v>0</v>
      </c>
      <c r="L385" t="s">
        <v>229</v>
      </c>
    </row>
    <row r="386" spans="1:12" x14ac:dyDescent="0.25">
      <c r="A386" t="s">
        <v>183</v>
      </c>
      <c r="E386">
        <v>0</v>
      </c>
      <c r="F386" s="114">
        <v>46843</v>
      </c>
      <c r="I386">
        <f>Inputs!$Q$156</f>
        <v>0</v>
      </c>
      <c r="K386">
        <v>0</v>
      </c>
      <c r="L386" t="s">
        <v>229</v>
      </c>
    </row>
    <row r="387" spans="1:12" x14ac:dyDescent="0.25">
      <c r="A387" t="s">
        <v>183</v>
      </c>
      <c r="E387">
        <v>0</v>
      </c>
      <c r="F387" s="114">
        <v>47208</v>
      </c>
      <c r="I387">
        <f>Inputs!$R$156</f>
        <v>0</v>
      </c>
      <c r="K387">
        <v>0</v>
      </c>
      <c r="L387" t="s">
        <v>229</v>
      </c>
    </row>
    <row r="388" spans="1:12" x14ac:dyDescent="0.25">
      <c r="A388" t="s">
        <v>183</v>
      </c>
      <c r="E388">
        <v>0</v>
      </c>
      <c r="F388" s="114">
        <v>47573</v>
      </c>
      <c r="I388">
        <f>Inputs!$S$156</f>
        <v>0</v>
      </c>
      <c r="K388">
        <v>0</v>
      </c>
      <c r="L388" t="s">
        <v>229</v>
      </c>
    </row>
    <row r="389" spans="1:12" x14ac:dyDescent="0.25">
      <c r="A389" t="s">
        <v>183</v>
      </c>
      <c r="E389">
        <v>0</v>
      </c>
      <c r="F389" s="114">
        <v>47938</v>
      </c>
      <c r="I389">
        <f>Inputs!$T$156</f>
        <v>0</v>
      </c>
      <c r="K389">
        <v>0</v>
      </c>
      <c r="L389" t="s">
        <v>229</v>
      </c>
    </row>
    <row r="390" spans="1:12" x14ac:dyDescent="0.25">
      <c r="A390" t="s">
        <v>555</v>
      </c>
      <c r="E390">
        <v>0</v>
      </c>
      <c r="F390" s="114">
        <v>44286</v>
      </c>
      <c r="I390">
        <f>Inputs!$J$161</f>
        <v>0</v>
      </c>
      <c r="K390">
        <v>0</v>
      </c>
      <c r="L390" t="s">
        <v>747</v>
      </c>
    </row>
    <row r="391" spans="1:12" x14ac:dyDescent="0.25">
      <c r="A391" t="s">
        <v>555</v>
      </c>
      <c r="E391">
        <v>0</v>
      </c>
      <c r="F391" s="114">
        <v>44651</v>
      </c>
      <c r="I391">
        <f>Inputs!$K$161</f>
        <v>0</v>
      </c>
      <c r="K391">
        <v>0</v>
      </c>
      <c r="L391" t="s">
        <v>747</v>
      </c>
    </row>
    <row r="392" spans="1:12" x14ac:dyDescent="0.25">
      <c r="A392" t="s">
        <v>555</v>
      </c>
      <c r="E392">
        <v>0</v>
      </c>
      <c r="F392" s="114">
        <v>45016</v>
      </c>
      <c r="I392">
        <f>Inputs!$L$161</f>
        <v>0</v>
      </c>
      <c r="K392">
        <v>0</v>
      </c>
      <c r="L392" t="s">
        <v>747</v>
      </c>
    </row>
    <row r="393" spans="1:12" x14ac:dyDescent="0.25">
      <c r="A393" t="s">
        <v>555</v>
      </c>
      <c r="E393">
        <v>0</v>
      </c>
      <c r="F393" s="114">
        <v>45382</v>
      </c>
      <c r="I393">
        <f>Inputs!$M$161</f>
        <v>0</v>
      </c>
      <c r="K393">
        <v>0</v>
      </c>
      <c r="L393" t="s">
        <v>747</v>
      </c>
    </row>
    <row r="394" spans="1:12" x14ac:dyDescent="0.25">
      <c r="A394" t="s">
        <v>555</v>
      </c>
      <c r="E394">
        <v>0</v>
      </c>
      <c r="F394" s="114">
        <v>45747</v>
      </c>
      <c r="I394">
        <f>Inputs!$N$161</f>
        <v>0</v>
      </c>
      <c r="K394">
        <v>0</v>
      </c>
      <c r="L394" t="s">
        <v>747</v>
      </c>
    </row>
    <row r="395" spans="1:12" x14ac:dyDescent="0.25">
      <c r="A395" t="s">
        <v>555</v>
      </c>
      <c r="E395">
        <v>0</v>
      </c>
      <c r="F395" s="114">
        <v>46112</v>
      </c>
      <c r="I395">
        <f>Inputs!$O$161</f>
        <v>0</v>
      </c>
      <c r="K395">
        <v>0</v>
      </c>
      <c r="L395" t="s">
        <v>747</v>
      </c>
    </row>
    <row r="396" spans="1:12" x14ac:dyDescent="0.25">
      <c r="A396" t="s">
        <v>555</v>
      </c>
      <c r="E396">
        <v>0</v>
      </c>
      <c r="F396" s="114">
        <v>46477</v>
      </c>
      <c r="I396">
        <f>Inputs!$P$161</f>
        <v>0</v>
      </c>
      <c r="K396">
        <v>0</v>
      </c>
      <c r="L396" t="s">
        <v>747</v>
      </c>
    </row>
    <row r="397" spans="1:12" x14ac:dyDescent="0.25">
      <c r="A397" t="s">
        <v>555</v>
      </c>
      <c r="E397">
        <v>0</v>
      </c>
      <c r="F397" s="114">
        <v>46843</v>
      </c>
      <c r="I397">
        <f>Inputs!$Q$161</f>
        <v>0</v>
      </c>
      <c r="K397">
        <v>0</v>
      </c>
      <c r="L397" t="s">
        <v>747</v>
      </c>
    </row>
    <row r="398" spans="1:12" x14ac:dyDescent="0.25">
      <c r="A398" t="s">
        <v>555</v>
      </c>
      <c r="E398">
        <v>0</v>
      </c>
      <c r="F398" s="114">
        <v>47208</v>
      </c>
      <c r="I398">
        <f>Inputs!$R$161</f>
        <v>0</v>
      </c>
      <c r="K398">
        <v>0</v>
      </c>
      <c r="L398" t="s">
        <v>747</v>
      </c>
    </row>
    <row r="399" spans="1:12" x14ac:dyDescent="0.25">
      <c r="A399" t="s">
        <v>555</v>
      </c>
      <c r="E399">
        <v>0</v>
      </c>
      <c r="F399" s="114">
        <v>47573</v>
      </c>
      <c r="I399">
        <f>Inputs!$S$161</f>
        <v>0</v>
      </c>
      <c r="K399">
        <v>0</v>
      </c>
      <c r="L399" t="s">
        <v>747</v>
      </c>
    </row>
    <row r="400" spans="1:12" x14ac:dyDescent="0.25">
      <c r="A400" t="s">
        <v>555</v>
      </c>
      <c r="E400">
        <v>0</v>
      </c>
      <c r="F400" s="114">
        <v>47938</v>
      </c>
      <c r="I400">
        <f>Inputs!$T$161</f>
        <v>0</v>
      </c>
      <c r="K400">
        <v>0</v>
      </c>
      <c r="L400" t="s">
        <v>747</v>
      </c>
    </row>
    <row r="401" spans="1:12" x14ac:dyDescent="0.25">
      <c r="A401" t="s">
        <v>862</v>
      </c>
      <c r="E401">
        <v>0</v>
      </c>
      <c r="F401" s="114">
        <v>44286</v>
      </c>
      <c r="I401">
        <f>Inputs!$J$162</f>
        <v>0</v>
      </c>
      <c r="K401">
        <v>0</v>
      </c>
      <c r="L401" t="s">
        <v>303</v>
      </c>
    </row>
    <row r="402" spans="1:12" x14ac:dyDescent="0.25">
      <c r="A402" t="s">
        <v>862</v>
      </c>
      <c r="E402">
        <v>0</v>
      </c>
      <c r="F402" s="114">
        <v>44651</v>
      </c>
      <c r="I402">
        <f>Inputs!$K$162</f>
        <v>0</v>
      </c>
      <c r="K402">
        <v>0</v>
      </c>
      <c r="L402" t="s">
        <v>303</v>
      </c>
    </row>
    <row r="403" spans="1:12" x14ac:dyDescent="0.25">
      <c r="A403" t="s">
        <v>862</v>
      </c>
      <c r="E403">
        <v>0</v>
      </c>
      <c r="F403" s="114">
        <v>45016</v>
      </c>
      <c r="I403">
        <f>Inputs!$L$162</f>
        <v>0</v>
      </c>
      <c r="K403">
        <v>0</v>
      </c>
      <c r="L403" t="s">
        <v>303</v>
      </c>
    </row>
    <row r="404" spans="1:12" x14ac:dyDescent="0.25">
      <c r="A404" t="s">
        <v>862</v>
      </c>
      <c r="E404">
        <v>0</v>
      </c>
      <c r="F404" s="114">
        <v>45382</v>
      </c>
      <c r="I404">
        <f>Inputs!$M$162</f>
        <v>0</v>
      </c>
      <c r="K404">
        <v>0</v>
      </c>
      <c r="L404" t="s">
        <v>303</v>
      </c>
    </row>
    <row r="405" spans="1:12" x14ac:dyDescent="0.25">
      <c r="A405" t="s">
        <v>862</v>
      </c>
      <c r="E405">
        <v>0</v>
      </c>
      <c r="F405" s="114">
        <v>45747</v>
      </c>
      <c r="I405">
        <f>Inputs!$N$162</f>
        <v>0</v>
      </c>
      <c r="K405">
        <v>0</v>
      </c>
      <c r="L405" t="s">
        <v>303</v>
      </c>
    </row>
    <row r="406" spans="1:12" x14ac:dyDescent="0.25">
      <c r="A406" t="s">
        <v>862</v>
      </c>
      <c r="E406">
        <v>0</v>
      </c>
      <c r="F406" s="114">
        <v>46112</v>
      </c>
      <c r="I406">
        <f>Inputs!$O$162</f>
        <v>0</v>
      </c>
      <c r="K406">
        <v>0</v>
      </c>
      <c r="L406" t="s">
        <v>303</v>
      </c>
    </row>
    <row r="407" spans="1:12" x14ac:dyDescent="0.25">
      <c r="A407" t="s">
        <v>862</v>
      </c>
      <c r="E407">
        <v>0</v>
      </c>
      <c r="F407" s="114">
        <v>46477</v>
      </c>
      <c r="I407">
        <f>Inputs!$P$162</f>
        <v>0</v>
      </c>
      <c r="K407">
        <v>0</v>
      </c>
      <c r="L407" t="s">
        <v>303</v>
      </c>
    </row>
    <row r="408" spans="1:12" x14ac:dyDescent="0.25">
      <c r="A408" t="s">
        <v>862</v>
      </c>
      <c r="E408">
        <v>0</v>
      </c>
      <c r="F408" s="114">
        <v>46843</v>
      </c>
      <c r="I408">
        <f>Inputs!$Q$162</f>
        <v>0</v>
      </c>
      <c r="K408">
        <v>0</v>
      </c>
      <c r="L408" t="s">
        <v>303</v>
      </c>
    </row>
    <row r="409" spans="1:12" x14ac:dyDescent="0.25">
      <c r="A409" t="s">
        <v>862</v>
      </c>
      <c r="E409">
        <v>0</v>
      </c>
      <c r="F409" s="114">
        <v>47208</v>
      </c>
      <c r="I409">
        <f>Inputs!$R$162</f>
        <v>0</v>
      </c>
      <c r="K409">
        <v>0</v>
      </c>
      <c r="L409" t="s">
        <v>303</v>
      </c>
    </row>
    <row r="410" spans="1:12" x14ac:dyDescent="0.25">
      <c r="A410" t="s">
        <v>862</v>
      </c>
      <c r="E410">
        <v>0</v>
      </c>
      <c r="F410" s="114">
        <v>47573</v>
      </c>
      <c r="I410">
        <f>Inputs!$S$162</f>
        <v>0</v>
      </c>
      <c r="K410">
        <v>0</v>
      </c>
      <c r="L410" t="s">
        <v>303</v>
      </c>
    </row>
    <row r="411" spans="1:12" x14ac:dyDescent="0.25">
      <c r="A411" t="s">
        <v>862</v>
      </c>
      <c r="E411">
        <v>0</v>
      </c>
      <c r="F411" s="114">
        <v>47938</v>
      </c>
      <c r="I411">
        <f>Inputs!$T$162</f>
        <v>0</v>
      </c>
      <c r="K411">
        <v>0</v>
      </c>
      <c r="L411" t="s">
        <v>303</v>
      </c>
    </row>
    <row r="412" spans="1:12" x14ac:dyDescent="0.25">
      <c r="A412" t="s">
        <v>424</v>
      </c>
      <c r="C412" t="s">
        <v>210</v>
      </c>
      <c r="E412">
        <v>0</v>
      </c>
      <c r="F412" s="114">
        <v>44286</v>
      </c>
      <c r="I412">
        <f>Inputs!$J$167</f>
        <v>0</v>
      </c>
      <c r="K412">
        <v>0</v>
      </c>
      <c r="L412" t="s">
        <v>911</v>
      </c>
    </row>
    <row r="413" spans="1:12" x14ac:dyDescent="0.25">
      <c r="A413" t="s">
        <v>424</v>
      </c>
      <c r="C413" t="s">
        <v>210</v>
      </c>
      <c r="E413">
        <v>0</v>
      </c>
      <c r="F413" s="114">
        <v>44651</v>
      </c>
      <c r="I413">
        <f>Inputs!$K$167</f>
        <v>0</v>
      </c>
      <c r="K413">
        <v>0</v>
      </c>
      <c r="L413" t="s">
        <v>911</v>
      </c>
    </row>
    <row r="414" spans="1:12" x14ac:dyDescent="0.25">
      <c r="A414" t="s">
        <v>424</v>
      </c>
      <c r="C414" t="s">
        <v>210</v>
      </c>
      <c r="E414">
        <v>0</v>
      </c>
      <c r="F414" s="114">
        <v>45016</v>
      </c>
      <c r="I414">
        <f>Inputs!$L$167</f>
        <v>0</v>
      </c>
      <c r="K414">
        <v>0</v>
      </c>
      <c r="L414" t="s">
        <v>911</v>
      </c>
    </row>
    <row r="415" spans="1:12" x14ac:dyDescent="0.25">
      <c r="A415" t="s">
        <v>424</v>
      </c>
      <c r="C415" t="s">
        <v>210</v>
      </c>
      <c r="E415">
        <v>0</v>
      </c>
      <c r="F415" s="114">
        <v>45382</v>
      </c>
      <c r="I415">
        <f>Inputs!$M$167</f>
        <v>0</v>
      </c>
      <c r="K415">
        <v>0</v>
      </c>
      <c r="L415" t="s">
        <v>911</v>
      </c>
    </row>
    <row r="416" spans="1:12" x14ac:dyDescent="0.25">
      <c r="A416" t="s">
        <v>424</v>
      </c>
      <c r="C416" t="s">
        <v>210</v>
      </c>
      <c r="E416">
        <v>0</v>
      </c>
      <c r="F416" s="114">
        <v>45747</v>
      </c>
      <c r="I416">
        <f>Inputs!$N$167</f>
        <v>0</v>
      </c>
      <c r="K416">
        <v>0</v>
      </c>
      <c r="L416" t="s">
        <v>911</v>
      </c>
    </row>
    <row r="417" spans="1:12" x14ac:dyDescent="0.25">
      <c r="A417" t="s">
        <v>424</v>
      </c>
      <c r="C417" t="s">
        <v>210</v>
      </c>
      <c r="E417">
        <v>0</v>
      </c>
      <c r="F417" s="114">
        <v>46112</v>
      </c>
      <c r="I417">
        <f>Inputs!$O$167</f>
        <v>0</v>
      </c>
      <c r="K417">
        <v>0</v>
      </c>
      <c r="L417" t="s">
        <v>911</v>
      </c>
    </row>
    <row r="418" spans="1:12" x14ac:dyDescent="0.25">
      <c r="A418" t="s">
        <v>424</v>
      </c>
      <c r="C418" t="s">
        <v>210</v>
      </c>
      <c r="E418">
        <v>0</v>
      </c>
      <c r="F418" s="114">
        <v>46477</v>
      </c>
      <c r="I418">
        <f>Inputs!$P$167</f>
        <v>0</v>
      </c>
      <c r="K418">
        <v>0</v>
      </c>
      <c r="L418" t="s">
        <v>911</v>
      </c>
    </row>
    <row r="419" spans="1:12" x14ac:dyDescent="0.25">
      <c r="A419" t="s">
        <v>424</v>
      </c>
      <c r="C419" t="s">
        <v>210</v>
      </c>
      <c r="E419">
        <v>0</v>
      </c>
      <c r="F419" s="114">
        <v>46843</v>
      </c>
      <c r="I419">
        <f>Inputs!$Q$167</f>
        <v>0</v>
      </c>
      <c r="K419">
        <v>0</v>
      </c>
      <c r="L419" t="s">
        <v>911</v>
      </c>
    </row>
    <row r="420" spans="1:12" x14ac:dyDescent="0.25">
      <c r="A420" t="s">
        <v>424</v>
      </c>
      <c r="C420" t="s">
        <v>210</v>
      </c>
      <c r="E420">
        <v>0</v>
      </c>
      <c r="F420" s="114">
        <v>47208</v>
      </c>
      <c r="I420">
        <f>Inputs!$R$167</f>
        <v>0</v>
      </c>
      <c r="K420">
        <v>0</v>
      </c>
      <c r="L420" t="s">
        <v>911</v>
      </c>
    </row>
    <row r="421" spans="1:12" x14ac:dyDescent="0.25">
      <c r="A421" t="s">
        <v>424</v>
      </c>
      <c r="C421" t="s">
        <v>210</v>
      </c>
      <c r="E421">
        <v>0</v>
      </c>
      <c r="F421" s="114">
        <v>47573</v>
      </c>
      <c r="I421">
        <f>Inputs!$S$167</f>
        <v>0</v>
      </c>
      <c r="K421">
        <v>0</v>
      </c>
      <c r="L421" t="s">
        <v>911</v>
      </c>
    </row>
    <row r="422" spans="1:12" x14ac:dyDescent="0.25">
      <c r="A422" t="s">
        <v>424</v>
      </c>
      <c r="C422" t="s">
        <v>210</v>
      </c>
      <c r="E422">
        <v>0</v>
      </c>
      <c r="F422" s="114">
        <v>47938</v>
      </c>
      <c r="I422">
        <f>Inputs!$T$167</f>
        <v>0</v>
      </c>
      <c r="K422">
        <v>0</v>
      </c>
      <c r="L422" t="s">
        <v>911</v>
      </c>
    </row>
    <row r="423" spans="1:12" x14ac:dyDescent="0.25">
      <c r="A423" t="s">
        <v>424</v>
      </c>
      <c r="C423" t="s">
        <v>512</v>
      </c>
      <c r="E423">
        <v>0</v>
      </c>
      <c r="F423" s="114">
        <v>44286</v>
      </c>
      <c r="I423">
        <f>Inputs!$J$168</f>
        <v>0</v>
      </c>
      <c r="K423">
        <v>0</v>
      </c>
      <c r="L423" t="s">
        <v>911</v>
      </c>
    </row>
    <row r="424" spans="1:12" x14ac:dyDescent="0.25">
      <c r="A424" t="s">
        <v>424</v>
      </c>
      <c r="C424" t="s">
        <v>512</v>
      </c>
      <c r="E424">
        <v>0</v>
      </c>
      <c r="F424" s="114">
        <v>44651</v>
      </c>
      <c r="I424">
        <f>Inputs!$K$168</f>
        <v>0</v>
      </c>
      <c r="K424">
        <v>0</v>
      </c>
      <c r="L424" t="s">
        <v>911</v>
      </c>
    </row>
    <row r="425" spans="1:12" x14ac:dyDescent="0.25">
      <c r="A425" t="s">
        <v>424</v>
      </c>
      <c r="C425" t="s">
        <v>512</v>
      </c>
      <c r="E425">
        <v>0</v>
      </c>
      <c r="F425" s="114">
        <v>45016</v>
      </c>
      <c r="I425">
        <f>Inputs!$L$168</f>
        <v>0</v>
      </c>
      <c r="K425">
        <v>0</v>
      </c>
      <c r="L425" t="s">
        <v>911</v>
      </c>
    </row>
    <row r="426" spans="1:12" x14ac:dyDescent="0.25">
      <c r="A426" t="s">
        <v>424</v>
      </c>
      <c r="C426" t="s">
        <v>512</v>
      </c>
      <c r="E426">
        <v>0</v>
      </c>
      <c r="F426" s="114">
        <v>45382</v>
      </c>
      <c r="I426">
        <f>Inputs!$M$168</f>
        <v>0</v>
      </c>
      <c r="K426">
        <v>0</v>
      </c>
      <c r="L426" t="s">
        <v>911</v>
      </c>
    </row>
    <row r="427" spans="1:12" x14ac:dyDescent="0.25">
      <c r="A427" t="s">
        <v>424</v>
      </c>
      <c r="C427" t="s">
        <v>512</v>
      </c>
      <c r="E427">
        <v>0</v>
      </c>
      <c r="F427" s="114">
        <v>45747</v>
      </c>
      <c r="I427">
        <f>Inputs!$N$168</f>
        <v>0</v>
      </c>
      <c r="K427">
        <v>0</v>
      </c>
      <c r="L427" t="s">
        <v>911</v>
      </c>
    </row>
    <row r="428" spans="1:12" x14ac:dyDescent="0.25">
      <c r="A428" t="s">
        <v>424</v>
      </c>
      <c r="C428" t="s">
        <v>512</v>
      </c>
      <c r="E428">
        <v>0</v>
      </c>
      <c r="F428" s="114">
        <v>46112</v>
      </c>
      <c r="I428">
        <f>Inputs!$O$168</f>
        <v>0</v>
      </c>
      <c r="K428">
        <v>0</v>
      </c>
      <c r="L428" t="s">
        <v>911</v>
      </c>
    </row>
    <row r="429" spans="1:12" x14ac:dyDescent="0.25">
      <c r="A429" t="s">
        <v>424</v>
      </c>
      <c r="C429" t="s">
        <v>512</v>
      </c>
      <c r="E429">
        <v>0</v>
      </c>
      <c r="F429" s="114">
        <v>46477</v>
      </c>
      <c r="I429">
        <f>Inputs!$P$168</f>
        <v>0</v>
      </c>
      <c r="K429">
        <v>0</v>
      </c>
      <c r="L429" t="s">
        <v>911</v>
      </c>
    </row>
    <row r="430" spans="1:12" x14ac:dyDescent="0.25">
      <c r="A430" t="s">
        <v>424</v>
      </c>
      <c r="C430" t="s">
        <v>512</v>
      </c>
      <c r="E430">
        <v>0</v>
      </c>
      <c r="F430" s="114">
        <v>46843</v>
      </c>
      <c r="I430">
        <f>Inputs!$Q$168</f>
        <v>0</v>
      </c>
      <c r="K430">
        <v>0</v>
      </c>
      <c r="L430" t="s">
        <v>911</v>
      </c>
    </row>
    <row r="431" spans="1:12" x14ac:dyDescent="0.25">
      <c r="A431" t="s">
        <v>424</v>
      </c>
      <c r="C431" t="s">
        <v>512</v>
      </c>
      <c r="E431">
        <v>0</v>
      </c>
      <c r="F431" s="114">
        <v>47208</v>
      </c>
      <c r="I431">
        <f>Inputs!$R$168</f>
        <v>0</v>
      </c>
      <c r="K431">
        <v>0</v>
      </c>
      <c r="L431" t="s">
        <v>911</v>
      </c>
    </row>
    <row r="432" spans="1:12" x14ac:dyDescent="0.25">
      <c r="A432" t="s">
        <v>424</v>
      </c>
      <c r="C432" t="s">
        <v>512</v>
      </c>
      <c r="E432">
        <v>0</v>
      </c>
      <c r="F432" s="114">
        <v>47573</v>
      </c>
      <c r="I432">
        <f>Inputs!$S$168</f>
        <v>0</v>
      </c>
      <c r="K432">
        <v>0</v>
      </c>
      <c r="L432" t="s">
        <v>911</v>
      </c>
    </row>
    <row r="433" spans="1:12" x14ac:dyDescent="0.25">
      <c r="A433" t="s">
        <v>424</v>
      </c>
      <c r="C433" t="s">
        <v>512</v>
      </c>
      <c r="E433">
        <v>0</v>
      </c>
      <c r="F433" s="114">
        <v>47938</v>
      </c>
      <c r="I433">
        <f>Inputs!$T$168</f>
        <v>0</v>
      </c>
      <c r="K433">
        <v>0</v>
      </c>
      <c r="L433" t="s">
        <v>911</v>
      </c>
    </row>
    <row r="434" spans="1:12" x14ac:dyDescent="0.25">
      <c r="A434" t="s">
        <v>424</v>
      </c>
      <c r="C434" t="s">
        <v>808</v>
      </c>
      <c r="E434">
        <v>0</v>
      </c>
      <c r="F434" s="114">
        <v>44286</v>
      </c>
      <c r="I434">
        <f>Inputs!$J$169</f>
        <v>0</v>
      </c>
      <c r="K434">
        <v>0</v>
      </c>
      <c r="L434" t="s">
        <v>911</v>
      </c>
    </row>
    <row r="435" spans="1:12" x14ac:dyDescent="0.25">
      <c r="A435" t="s">
        <v>424</v>
      </c>
      <c r="C435" t="s">
        <v>808</v>
      </c>
      <c r="E435">
        <v>0</v>
      </c>
      <c r="F435" s="114">
        <v>44651</v>
      </c>
      <c r="I435">
        <f>Inputs!$K$169</f>
        <v>0</v>
      </c>
      <c r="K435">
        <v>0</v>
      </c>
      <c r="L435" t="s">
        <v>911</v>
      </c>
    </row>
    <row r="436" spans="1:12" x14ac:dyDescent="0.25">
      <c r="A436" t="s">
        <v>424</v>
      </c>
      <c r="C436" t="s">
        <v>808</v>
      </c>
      <c r="E436">
        <v>0</v>
      </c>
      <c r="F436" s="114">
        <v>45016</v>
      </c>
      <c r="I436">
        <f>Inputs!$L$169</f>
        <v>0</v>
      </c>
      <c r="K436">
        <v>0</v>
      </c>
      <c r="L436" t="s">
        <v>911</v>
      </c>
    </row>
    <row r="437" spans="1:12" x14ac:dyDescent="0.25">
      <c r="A437" t="s">
        <v>424</v>
      </c>
      <c r="C437" t="s">
        <v>808</v>
      </c>
      <c r="E437">
        <v>0</v>
      </c>
      <c r="F437" s="114">
        <v>45382</v>
      </c>
      <c r="I437">
        <f>Inputs!$M$169</f>
        <v>0</v>
      </c>
      <c r="K437">
        <v>0</v>
      </c>
      <c r="L437" t="s">
        <v>911</v>
      </c>
    </row>
    <row r="438" spans="1:12" x14ac:dyDescent="0.25">
      <c r="A438" t="s">
        <v>424</v>
      </c>
      <c r="C438" t="s">
        <v>808</v>
      </c>
      <c r="E438">
        <v>0</v>
      </c>
      <c r="F438" s="114">
        <v>45747</v>
      </c>
      <c r="I438">
        <f>Inputs!$N$169</f>
        <v>0</v>
      </c>
      <c r="K438">
        <v>0</v>
      </c>
      <c r="L438" t="s">
        <v>911</v>
      </c>
    </row>
    <row r="439" spans="1:12" x14ac:dyDescent="0.25">
      <c r="A439" t="s">
        <v>424</v>
      </c>
      <c r="C439" t="s">
        <v>808</v>
      </c>
      <c r="E439">
        <v>0</v>
      </c>
      <c r="F439" s="114">
        <v>46112</v>
      </c>
      <c r="I439">
        <f>Inputs!$O$169</f>
        <v>0</v>
      </c>
      <c r="K439">
        <v>0</v>
      </c>
      <c r="L439" t="s">
        <v>911</v>
      </c>
    </row>
    <row r="440" spans="1:12" x14ac:dyDescent="0.25">
      <c r="A440" t="s">
        <v>424</v>
      </c>
      <c r="C440" t="s">
        <v>808</v>
      </c>
      <c r="E440">
        <v>0</v>
      </c>
      <c r="F440" s="114">
        <v>46477</v>
      </c>
      <c r="I440">
        <f>Inputs!$P$169</f>
        <v>0</v>
      </c>
      <c r="K440">
        <v>0</v>
      </c>
      <c r="L440" t="s">
        <v>911</v>
      </c>
    </row>
    <row r="441" spans="1:12" x14ac:dyDescent="0.25">
      <c r="A441" t="s">
        <v>424</v>
      </c>
      <c r="C441" t="s">
        <v>808</v>
      </c>
      <c r="E441">
        <v>0</v>
      </c>
      <c r="F441" s="114">
        <v>46843</v>
      </c>
      <c r="I441">
        <f>Inputs!$Q$169</f>
        <v>0</v>
      </c>
      <c r="K441">
        <v>0</v>
      </c>
      <c r="L441" t="s">
        <v>911</v>
      </c>
    </row>
    <row r="442" spans="1:12" x14ac:dyDescent="0.25">
      <c r="A442" t="s">
        <v>424</v>
      </c>
      <c r="C442" t="s">
        <v>808</v>
      </c>
      <c r="E442">
        <v>0</v>
      </c>
      <c r="F442" s="114">
        <v>47208</v>
      </c>
      <c r="I442">
        <f>Inputs!$R$169</f>
        <v>0</v>
      </c>
      <c r="K442">
        <v>0</v>
      </c>
      <c r="L442" t="s">
        <v>911</v>
      </c>
    </row>
    <row r="443" spans="1:12" x14ac:dyDescent="0.25">
      <c r="A443" t="s">
        <v>424</v>
      </c>
      <c r="C443" t="s">
        <v>808</v>
      </c>
      <c r="E443">
        <v>0</v>
      </c>
      <c r="F443" s="114">
        <v>47573</v>
      </c>
      <c r="I443">
        <f>Inputs!$S$169</f>
        <v>0</v>
      </c>
      <c r="K443">
        <v>0</v>
      </c>
      <c r="L443" t="s">
        <v>911</v>
      </c>
    </row>
    <row r="444" spans="1:12" x14ac:dyDescent="0.25">
      <c r="A444" t="s">
        <v>424</v>
      </c>
      <c r="C444" t="s">
        <v>808</v>
      </c>
      <c r="E444">
        <v>0</v>
      </c>
      <c r="F444" s="114">
        <v>47938</v>
      </c>
      <c r="I444">
        <f>Inputs!$T$169</f>
        <v>0</v>
      </c>
      <c r="K444">
        <v>0</v>
      </c>
      <c r="L444" t="s">
        <v>911</v>
      </c>
    </row>
    <row r="445" spans="1:12" x14ac:dyDescent="0.25">
      <c r="A445" t="s">
        <v>662</v>
      </c>
      <c r="C445" t="s">
        <v>210</v>
      </c>
      <c r="E445">
        <v>0</v>
      </c>
      <c r="F445" s="114">
        <v>44286</v>
      </c>
      <c r="I445">
        <f>Inputs!$J$171</f>
        <v>0</v>
      </c>
      <c r="K445">
        <v>0</v>
      </c>
      <c r="L445" t="s">
        <v>912</v>
      </c>
    </row>
    <row r="446" spans="1:12" x14ac:dyDescent="0.25">
      <c r="A446" t="s">
        <v>662</v>
      </c>
      <c r="C446" t="s">
        <v>210</v>
      </c>
      <c r="E446">
        <v>0</v>
      </c>
      <c r="F446" s="114">
        <v>44651</v>
      </c>
      <c r="I446">
        <f>Inputs!$K$171</f>
        <v>0</v>
      </c>
      <c r="K446">
        <v>0</v>
      </c>
      <c r="L446" t="s">
        <v>912</v>
      </c>
    </row>
    <row r="447" spans="1:12" x14ac:dyDescent="0.25">
      <c r="A447" t="s">
        <v>662</v>
      </c>
      <c r="C447" t="s">
        <v>210</v>
      </c>
      <c r="E447">
        <v>0</v>
      </c>
      <c r="F447" s="114">
        <v>45016</v>
      </c>
      <c r="I447">
        <f>Inputs!$L$171</f>
        <v>0</v>
      </c>
      <c r="K447">
        <v>0</v>
      </c>
      <c r="L447" t="s">
        <v>912</v>
      </c>
    </row>
    <row r="448" spans="1:12" x14ac:dyDescent="0.25">
      <c r="A448" t="s">
        <v>662</v>
      </c>
      <c r="C448" t="s">
        <v>210</v>
      </c>
      <c r="E448">
        <v>0</v>
      </c>
      <c r="F448" s="114">
        <v>45382</v>
      </c>
      <c r="I448">
        <f>Inputs!$M$171</f>
        <v>0</v>
      </c>
      <c r="K448">
        <v>0</v>
      </c>
      <c r="L448" t="s">
        <v>912</v>
      </c>
    </row>
    <row r="449" spans="1:12" x14ac:dyDescent="0.25">
      <c r="A449" t="s">
        <v>662</v>
      </c>
      <c r="C449" t="s">
        <v>210</v>
      </c>
      <c r="E449">
        <v>0</v>
      </c>
      <c r="F449" s="114">
        <v>45747</v>
      </c>
      <c r="I449">
        <f>Inputs!$N$171</f>
        <v>0</v>
      </c>
      <c r="K449">
        <v>0</v>
      </c>
      <c r="L449" t="s">
        <v>912</v>
      </c>
    </row>
    <row r="450" spans="1:12" x14ac:dyDescent="0.25">
      <c r="A450" t="s">
        <v>662</v>
      </c>
      <c r="C450" t="s">
        <v>210</v>
      </c>
      <c r="E450">
        <v>0</v>
      </c>
      <c r="F450" s="114">
        <v>46112</v>
      </c>
      <c r="I450">
        <f>Inputs!$O$171</f>
        <v>0</v>
      </c>
      <c r="K450">
        <v>0</v>
      </c>
      <c r="L450" t="s">
        <v>912</v>
      </c>
    </row>
    <row r="451" spans="1:12" x14ac:dyDescent="0.25">
      <c r="A451" t="s">
        <v>662</v>
      </c>
      <c r="C451" t="s">
        <v>210</v>
      </c>
      <c r="E451">
        <v>0</v>
      </c>
      <c r="F451" s="114">
        <v>46477</v>
      </c>
      <c r="I451">
        <f>Inputs!$P$171</f>
        <v>0</v>
      </c>
      <c r="K451">
        <v>0</v>
      </c>
      <c r="L451" t="s">
        <v>912</v>
      </c>
    </row>
    <row r="452" spans="1:12" x14ac:dyDescent="0.25">
      <c r="A452" t="s">
        <v>662</v>
      </c>
      <c r="C452" t="s">
        <v>210</v>
      </c>
      <c r="E452">
        <v>0</v>
      </c>
      <c r="F452" s="114">
        <v>46843</v>
      </c>
      <c r="I452">
        <f>Inputs!$Q$171</f>
        <v>0</v>
      </c>
      <c r="K452">
        <v>0</v>
      </c>
      <c r="L452" t="s">
        <v>912</v>
      </c>
    </row>
    <row r="453" spans="1:12" x14ac:dyDescent="0.25">
      <c r="A453" t="s">
        <v>662</v>
      </c>
      <c r="C453" t="s">
        <v>210</v>
      </c>
      <c r="E453">
        <v>0</v>
      </c>
      <c r="F453" s="114">
        <v>47208</v>
      </c>
      <c r="I453">
        <f>Inputs!$R$171</f>
        <v>0</v>
      </c>
      <c r="K453">
        <v>0</v>
      </c>
      <c r="L453" t="s">
        <v>912</v>
      </c>
    </row>
    <row r="454" spans="1:12" x14ac:dyDescent="0.25">
      <c r="A454" t="s">
        <v>662</v>
      </c>
      <c r="C454" t="s">
        <v>210</v>
      </c>
      <c r="E454">
        <v>0</v>
      </c>
      <c r="F454" s="114">
        <v>47573</v>
      </c>
      <c r="I454">
        <f>Inputs!$S$171</f>
        <v>0</v>
      </c>
      <c r="K454">
        <v>0</v>
      </c>
      <c r="L454" t="s">
        <v>912</v>
      </c>
    </row>
    <row r="455" spans="1:12" x14ac:dyDescent="0.25">
      <c r="A455" t="s">
        <v>662</v>
      </c>
      <c r="C455" t="s">
        <v>210</v>
      </c>
      <c r="E455">
        <v>0</v>
      </c>
      <c r="F455" s="114">
        <v>47938</v>
      </c>
      <c r="I455">
        <f>Inputs!$T$171</f>
        <v>0</v>
      </c>
      <c r="K455">
        <v>0</v>
      </c>
      <c r="L455" t="s">
        <v>912</v>
      </c>
    </row>
    <row r="456" spans="1:12" x14ac:dyDescent="0.25">
      <c r="A456" t="s">
        <v>662</v>
      </c>
      <c r="C456" t="s">
        <v>512</v>
      </c>
      <c r="E456">
        <v>0</v>
      </c>
      <c r="F456" s="114">
        <v>44286</v>
      </c>
      <c r="I456">
        <f>Inputs!$J$172</f>
        <v>0</v>
      </c>
      <c r="K456">
        <v>0</v>
      </c>
      <c r="L456" t="s">
        <v>912</v>
      </c>
    </row>
    <row r="457" spans="1:12" x14ac:dyDescent="0.25">
      <c r="A457" t="s">
        <v>662</v>
      </c>
      <c r="C457" t="s">
        <v>512</v>
      </c>
      <c r="E457">
        <v>0</v>
      </c>
      <c r="F457" s="114">
        <v>44651</v>
      </c>
      <c r="I457">
        <f>Inputs!$K$172</f>
        <v>0</v>
      </c>
      <c r="K457">
        <v>0</v>
      </c>
      <c r="L457" t="s">
        <v>912</v>
      </c>
    </row>
    <row r="458" spans="1:12" x14ac:dyDescent="0.25">
      <c r="A458" t="s">
        <v>662</v>
      </c>
      <c r="C458" t="s">
        <v>512</v>
      </c>
      <c r="E458">
        <v>0</v>
      </c>
      <c r="F458" s="114">
        <v>45016</v>
      </c>
      <c r="I458">
        <f>Inputs!$L$172</f>
        <v>0</v>
      </c>
      <c r="K458">
        <v>0</v>
      </c>
      <c r="L458" t="s">
        <v>912</v>
      </c>
    </row>
    <row r="459" spans="1:12" x14ac:dyDescent="0.25">
      <c r="A459" t="s">
        <v>662</v>
      </c>
      <c r="C459" t="s">
        <v>512</v>
      </c>
      <c r="E459">
        <v>0</v>
      </c>
      <c r="F459" s="114">
        <v>45382</v>
      </c>
      <c r="I459">
        <f>Inputs!$M$172</f>
        <v>0</v>
      </c>
      <c r="K459">
        <v>0</v>
      </c>
      <c r="L459" t="s">
        <v>912</v>
      </c>
    </row>
    <row r="460" spans="1:12" x14ac:dyDescent="0.25">
      <c r="A460" t="s">
        <v>662</v>
      </c>
      <c r="C460" t="s">
        <v>512</v>
      </c>
      <c r="E460">
        <v>0</v>
      </c>
      <c r="F460" s="114">
        <v>45747</v>
      </c>
      <c r="I460">
        <f>Inputs!$N$172</f>
        <v>0</v>
      </c>
      <c r="K460">
        <v>0</v>
      </c>
      <c r="L460" t="s">
        <v>912</v>
      </c>
    </row>
    <row r="461" spans="1:12" x14ac:dyDescent="0.25">
      <c r="A461" t="s">
        <v>662</v>
      </c>
      <c r="C461" t="s">
        <v>512</v>
      </c>
      <c r="E461">
        <v>0</v>
      </c>
      <c r="F461" s="114">
        <v>46112</v>
      </c>
      <c r="I461">
        <f>Inputs!$O$172</f>
        <v>0</v>
      </c>
      <c r="K461">
        <v>0</v>
      </c>
      <c r="L461" t="s">
        <v>912</v>
      </c>
    </row>
    <row r="462" spans="1:12" x14ac:dyDescent="0.25">
      <c r="A462" t="s">
        <v>662</v>
      </c>
      <c r="C462" t="s">
        <v>512</v>
      </c>
      <c r="E462">
        <v>0</v>
      </c>
      <c r="F462" s="114">
        <v>46477</v>
      </c>
      <c r="I462">
        <f>Inputs!$P$172</f>
        <v>0</v>
      </c>
      <c r="K462">
        <v>0</v>
      </c>
      <c r="L462" t="s">
        <v>912</v>
      </c>
    </row>
    <row r="463" spans="1:12" x14ac:dyDescent="0.25">
      <c r="A463" t="s">
        <v>662</v>
      </c>
      <c r="C463" t="s">
        <v>512</v>
      </c>
      <c r="E463">
        <v>0</v>
      </c>
      <c r="F463" s="114">
        <v>46843</v>
      </c>
      <c r="I463">
        <f>Inputs!$Q$172</f>
        <v>0</v>
      </c>
      <c r="K463">
        <v>0</v>
      </c>
      <c r="L463" t="s">
        <v>912</v>
      </c>
    </row>
    <row r="464" spans="1:12" x14ac:dyDescent="0.25">
      <c r="A464" t="s">
        <v>662</v>
      </c>
      <c r="C464" t="s">
        <v>512</v>
      </c>
      <c r="E464">
        <v>0</v>
      </c>
      <c r="F464" s="114">
        <v>47208</v>
      </c>
      <c r="I464">
        <f>Inputs!$R$172</f>
        <v>0</v>
      </c>
      <c r="K464">
        <v>0</v>
      </c>
      <c r="L464" t="s">
        <v>912</v>
      </c>
    </row>
    <row r="465" spans="1:12" x14ac:dyDescent="0.25">
      <c r="A465" t="s">
        <v>662</v>
      </c>
      <c r="C465" t="s">
        <v>512</v>
      </c>
      <c r="E465">
        <v>0</v>
      </c>
      <c r="F465" s="114">
        <v>47573</v>
      </c>
      <c r="I465">
        <f>Inputs!$S$172</f>
        <v>0</v>
      </c>
      <c r="K465">
        <v>0</v>
      </c>
      <c r="L465" t="s">
        <v>912</v>
      </c>
    </row>
    <row r="466" spans="1:12" x14ac:dyDescent="0.25">
      <c r="A466" t="s">
        <v>662</v>
      </c>
      <c r="C466" t="s">
        <v>512</v>
      </c>
      <c r="E466">
        <v>0</v>
      </c>
      <c r="F466" s="114">
        <v>47938</v>
      </c>
      <c r="I466">
        <f>Inputs!$T$172</f>
        <v>0</v>
      </c>
      <c r="K466">
        <v>0</v>
      </c>
      <c r="L466" t="s">
        <v>912</v>
      </c>
    </row>
    <row r="467" spans="1:12" x14ac:dyDescent="0.25">
      <c r="A467" t="s">
        <v>662</v>
      </c>
      <c r="C467" t="s">
        <v>808</v>
      </c>
      <c r="E467">
        <v>0</v>
      </c>
      <c r="F467" s="114">
        <v>44286</v>
      </c>
      <c r="I467">
        <f>Inputs!$J$173</f>
        <v>0</v>
      </c>
      <c r="K467">
        <v>0</v>
      </c>
      <c r="L467" t="s">
        <v>912</v>
      </c>
    </row>
    <row r="468" spans="1:12" x14ac:dyDescent="0.25">
      <c r="A468" t="s">
        <v>662</v>
      </c>
      <c r="C468" t="s">
        <v>808</v>
      </c>
      <c r="E468">
        <v>0</v>
      </c>
      <c r="F468" s="114">
        <v>44651</v>
      </c>
      <c r="I468">
        <f>Inputs!$K$173</f>
        <v>0</v>
      </c>
      <c r="K468">
        <v>0</v>
      </c>
      <c r="L468" t="s">
        <v>912</v>
      </c>
    </row>
    <row r="469" spans="1:12" x14ac:dyDescent="0.25">
      <c r="A469" t="s">
        <v>662</v>
      </c>
      <c r="C469" t="s">
        <v>808</v>
      </c>
      <c r="E469">
        <v>0</v>
      </c>
      <c r="F469" s="114">
        <v>45016</v>
      </c>
      <c r="I469">
        <f>Inputs!$L$173</f>
        <v>0</v>
      </c>
      <c r="K469">
        <v>0</v>
      </c>
      <c r="L469" t="s">
        <v>912</v>
      </c>
    </row>
    <row r="470" spans="1:12" x14ac:dyDescent="0.25">
      <c r="A470" t="s">
        <v>662</v>
      </c>
      <c r="C470" t="s">
        <v>808</v>
      </c>
      <c r="E470">
        <v>0</v>
      </c>
      <c r="F470" s="114">
        <v>45382</v>
      </c>
      <c r="I470">
        <f>Inputs!$M$173</f>
        <v>0</v>
      </c>
      <c r="K470">
        <v>0</v>
      </c>
      <c r="L470" t="s">
        <v>912</v>
      </c>
    </row>
    <row r="471" spans="1:12" x14ac:dyDescent="0.25">
      <c r="A471" t="s">
        <v>662</v>
      </c>
      <c r="C471" t="s">
        <v>808</v>
      </c>
      <c r="E471">
        <v>0</v>
      </c>
      <c r="F471" s="114">
        <v>45747</v>
      </c>
      <c r="I471">
        <f>Inputs!$N$173</f>
        <v>0</v>
      </c>
      <c r="K471">
        <v>0</v>
      </c>
      <c r="L471" t="s">
        <v>912</v>
      </c>
    </row>
    <row r="472" spans="1:12" x14ac:dyDescent="0.25">
      <c r="A472" t="s">
        <v>662</v>
      </c>
      <c r="C472" t="s">
        <v>808</v>
      </c>
      <c r="E472">
        <v>0</v>
      </c>
      <c r="F472" s="114">
        <v>46112</v>
      </c>
      <c r="I472">
        <f>Inputs!$O$173</f>
        <v>0</v>
      </c>
      <c r="K472">
        <v>0</v>
      </c>
      <c r="L472" t="s">
        <v>912</v>
      </c>
    </row>
    <row r="473" spans="1:12" x14ac:dyDescent="0.25">
      <c r="A473" t="s">
        <v>662</v>
      </c>
      <c r="C473" t="s">
        <v>808</v>
      </c>
      <c r="E473">
        <v>0</v>
      </c>
      <c r="F473" s="114">
        <v>46477</v>
      </c>
      <c r="I473">
        <f>Inputs!$P$173</f>
        <v>0</v>
      </c>
      <c r="K473">
        <v>0</v>
      </c>
      <c r="L473" t="s">
        <v>912</v>
      </c>
    </row>
    <row r="474" spans="1:12" x14ac:dyDescent="0.25">
      <c r="A474" t="s">
        <v>662</v>
      </c>
      <c r="C474" t="s">
        <v>808</v>
      </c>
      <c r="E474">
        <v>0</v>
      </c>
      <c r="F474" s="114">
        <v>46843</v>
      </c>
      <c r="I474">
        <f>Inputs!$Q$173</f>
        <v>0</v>
      </c>
      <c r="K474">
        <v>0</v>
      </c>
      <c r="L474" t="s">
        <v>912</v>
      </c>
    </row>
    <row r="475" spans="1:12" x14ac:dyDescent="0.25">
      <c r="A475" t="s">
        <v>662</v>
      </c>
      <c r="C475" t="s">
        <v>808</v>
      </c>
      <c r="E475">
        <v>0</v>
      </c>
      <c r="F475" s="114">
        <v>47208</v>
      </c>
      <c r="I475">
        <f>Inputs!$R$173</f>
        <v>0</v>
      </c>
      <c r="K475">
        <v>0</v>
      </c>
      <c r="L475" t="s">
        <v>912</v>
      </c>
    </row>
    <row r="476" spans="1:12" x14ac:dyDescent="0.25">
      <c r="A476" t="s">
        <v>662</v>
      </c>
      <c r="C476" t="s">
        <v>808</v>
      </c>
      <c r="E476">
        <v>0</v>
      </c>
      <c r="F476" s="114">
        <v>47573</v>
      </c>
      <c r="I476">
        <f>Inputs!$S$173</f>
        <v>0</v>
      </c>
      <c r="K476">
        <v>0</v>
      </c>
      <c r="L476" t="s">
        <v>912</v>
      </c>
    </row>
    <row r="477" spans="1:12" x14ac:dyDescent="0.25">
      <c r="A477" t="s">
        <v>662</v>
      </c>
      <c r="C477" t="s">
        <v>808</v>
      </c>
      <c r="E477">
        <v>0</v>
      </c>
      <c r="F477" s="114">
        <v>47938</v>
      </c>
      <c r="I477">
        <f>Inputs!$T$173</f>
        <v>0</v>
      </c>
      <c r="K477">
        <v>0</v>
      </c>
      <c r="L477" t="s">
        <v>912</v>
      </c>
    </row>
    <row r="478" spans="1:12" x14ac:dyDescent="0.25">
      <c r="A478" t="s">
        <v>130</v>
      </c>
      <c r="C478" t="s">
        <v>210</v>
      </c>
      <c r="E478">
        <v>0</v>
      </c>
      <c r="F478" s="114">
        <v>44286</v>
      </c>
      <c r="H478" s="96">
        <f>Inputs!$J$175</f>
        <v>0</v>
      </c>
      <c r="K478">
        <v>0</v>
      </c>
      <c r="L478" t="s">
        <v>1204</v>
      </c>
    </row>
    <row r="479" spans="1:12" x14ac:dyDescent="0.25">
      <c r="A479" t="s">
        <v>130</v>
      </c>
      <c r="C479" t="s">
        <v>210</v>
      </c>
      <c r="E479">
        <v>0</v>
      </c>
      <c r="F479" s="114">
        <v>44651</v>
      </c>
      <c r="H479" s="96">
        <f>Inputs!$K$175</f>
        <v>0</v>
      </c>
      <c r="K479">
        <v>0</v>
      </c>
      <c r="L479" t="s">
        <v>1204</v>
      </c>
    </row>
    <row r="480" spans="1:12" x14ac:dyDescent="0.25">
      <c r="A480" t="s">
        <v>130</v>
      </c>
      <c r="C480" t="s">
        <v>210</v>
      </c>
      <c r="E480">
        <v>0</v>
      </c>
      <c r="F480" s="114">
        <v>45016</v>
      </c>
      <c r="H480" s="96">
        <f>Inputs!$L$175</f>
        <v>0</v>
      </c>
      <c r="K480">
        <v>0</v>
      </c>
      <c r="L480" t="s">
        <v>1204</v>
      </c>
    </row>
    <row r="481" spans="1:12" x14ac:dyDescent="0.25">
      <c r="A481" t="s">
        <v>130</v>
      </c>
      <c r="C481" t="s">
        <v>210</v>
      </c>
      <c r="E481">
        <v>0</v>
      </c>
      <c r="F481" s="114">
        <v>45382</v>
      </c>
      <c r="H481" s="96">
        <f>Inputs!$M$175</f>
        <v>0</v>
      </c>
      <c r="K481">
        <v>0</v>
      </c>
      <c r="L481" t="s">
        <v>1204</v>
      </c>
    </row>
    <row r="482" spans="1:12" x14ac:dyDescent="0.25">
      <c r="A482" t="s">
        <v>130</v>
      </c>
      <c r="C482" t="s">
        <v>210</v>
      </c>
      <c r="E482">
        <v>0</v>
      </c>
      <c r="F482" s="114">
        <v>45747</v>
      </c>
      <c r="H482" s="96">
        <f>Inputs!$N$175</f>
        <v>0</v>
      </c>
      <c r="K482">
        <v>0</v>
      </c>
      <c r="L482" t="s">
        <v>1204</v>
      </c>
    </row>
    <row r="483" spans="1:12" x14ac:dyDescent="0.25">
      <c r="A483" t="s">
        <v>130</v>
      </c>
      <c r="C483" t="s">
        <v>210</v>
      </c>
      <c r="E483">
        <v>0</v>
      </c>
      <c r="F483" s="114">
        <v>46112</v>
      </c>
      <c r="H483" s="96">
        <f>Inputs!$O$175</f>
        <v>0</v>
      </c>
      <c r="K483">
        <v>0</v>
      </c>
      <c r="L483" t="s">
        <v>1204</v>
      </c>
    </row>
    <row r="484" spans="1:12" x14ac:dyDescent="0.25">
      <c r="A484" t="s">
        <v>130</v>
      </c>
      <c r="C484" t="s">
        <v>210</v>
      </c>
      <c r="E484">
        <v>0</v>
      </c>
      <c r="F484" s="114">
        <v>46477</v>
      </c>
      <c r="H484" s="96">
        <f>Inputs!$P$175</f>
        <v>0</v>
      </c>
      <c r="K484">
        <v>0</v>
      </c>
      <c r="L484" t="s">
        <v>1204</v>
      </c>
    </row>
    <row r="485" spans="1:12" x14ac:dyDescent="0.25">
      <c r="A485" t="s">
        <v>130</v>
      </c>
      <c r="C485" t="s">
        <v>210</v>
      </c>
      <c r="E485">
        <v>0</v>
      </c>
      <c r="F485" s="114">
        <v>46843</v>
      </c>
      <c r="H485" s="96">
        <f>Inputs!$Q$175</f>
        <v>0</v>
      </c>
      <c r="K485">
        <v>0</v>
      </c>
      <c r="L485" t="s">
        <v>1204</v>
      </c>
    </row>
    <row r="486" spans="1:12" x14ac:dyDescent="0.25">
      <c r="A486" t="s">
        <v>130</v>
      </c>
      <c r="C486" t="s">
        <v>210</v>
      </c>
      <c r="E486">
        <v>0</v>
      </c>
      <c r="F486" s="114">
        <v>47208</v>
      </c>
      <c r="H486" s="96">
        <f>Inputs!$R$175</f>
        <v>0</v>
      </c>
      <c r="K486">
        <v>0</v>
      </c>
      <c r="L486" t="s">
        <v>1204</v>
      </c>
    </row>
    <row r="487" spans="1:12" x14ac:dyDescent="0.25">
      <c r="A487" t="s">
        <v>130</v>
      </c>
      <c r="C487" t="s">
        <v>210</v>
      </c>
      <c r="E487">
        <v>0</v>
      </c>
      <c r="F487" s="114">
        <v>47573</v>
      </c>
      <c r="H487" s="96">
        <f>Inputs!$S$175</f>
        <v>0</v>
      </c>
      <c r="K487">
        <v>0</v>
      </c>
      <c r="L487" t="s">
        <v>1204</v>
      </c>
    </row>
    <row r="488" spans="1:12" x14ac:dyDescent="0.25">
      <c r="A488" t="s">
        <v>130</v>
      </c>
      <c r="C488" t="s">
        <v>210</v>
      </c>
      <c r="E488">
        <v>0</v>
      </c>
      <c r="F488" s="114">
        <v>47938</v>
      </c>
      <c r="H488" s="96">
        <f>Inputs!$T$175</f>
        <v>0</v>
      </c>
      <c r="K488">
        <v>0</v>
      </c>
      <c r="L488" t="s">
        <v>1204</v>
      </c>
    </row>
    <row r="489" spans="1:12" x14ac:dyDescent="0.25">
      <c r="A489" t="s">
        <v>130</v>
      </c>
      <c r="C489" t="s">
        <v>512</v>
      </c>
      <c r="E489">
        <v>0</v>
      </c>
      <c r="F489" s="114">
        <v>44286</v>
      </c>
      <c r="H489" s="96">
        <f>Inputs!$J$176</f>
        <v>0</v>
      </c>
      <c r="K489">
        <v>0</v>
      </c>
      <c r="L489" t="s">
        <v>1204</v>
      </c>
    </row>
    <row r="490" spans="1:12" x14ac:dyDescent="0.25">
      <c r="A490" t="s">
        <v>130</v>
      </c>
      <c r="C490" t="s">
        <v>512</v>
      </c>
      <c r="E490">
        <v>0</v>
      </c>
      <c r="F490" s="114">
        <v>44651</v>
      </c>
      <c r="H490" s="96">
        <f>Inputs!$K$176</f>
        <v>0</v>
      </c>
      <c r="K490">
        <v>0</v>
      </c>
      <c r="L490" t="s">
        <v>1204</v>
      </c>
    </row>
    <row r="491" spans="1:12" x14ac:dyDescent="0.25">
      <c r="A491" t="s">
        <v>130</v>
      </c>
      <c r="C491" t="s">
        <v>512</v>
      </c>
      <c r="E491">
        <v>0</v>
      </c>
      <c r="F491" s="114">
        <v>45016</v>
      </c>
      <c r="H491" s="96">
        <f>Inputs!$L$176</f>
        <v>0</v>
      </c>
      <c r="K491">
        <v>0</v>
      </c>
      <c r="L491" t="s">
        <v>1204</v>
      </c>
    </row>
    <row r="492" spans="1:12" x14ac:dyDescent="0.25">
      <c r="A492" t="s">
        <v>130</v>
      </c>
      <c r="C492" t="s">
        <v>512</v>
      </c>
      <c r="E492">
        <v>0</v>
      </c>
      <c r="F492" s="114">
        <v>45382</v>
      </c>
      <c r="H492" s="96">
        <f>Inputs!$M$176</f>
        <v>0</v>
      </c>
      <c r="K492">
        <v>0</v>
      </c>
      <c r="L492" t="s">
        <v>1204</v>
      </c>
    </row>
    <row r="493" spans="1:12" x14ac:dyDescent="0.25">
      <c r="A493" t="s">
        <v>130</v>
      </c>
      <c r="C493" t="s">
        <v>512</v>
      </c>
      <c r="E493">
        <v>0</v>
      </c>
      <c r="F493" s="114">
        <v>45747</v>
      </c>
      <c r="H493" s="96">
        <f>Inputs!$N$176</f>
        <v>0</v>
      </c>
      <c r="K493">
        <v>0</v>
      </c>
      <c r="L493" t="s">
        <v>1204</v>
      </c>
    </row>
    <row r="494" spans="1:12" x14ac:dyDescent="0.25">
      <c r="A494" t="s">
        <v>130</v>
      </c>
      <c r="C494" t="s">
        <v>512</v>
      </c>
      <c r="E494">
        <v>0</v>
      </c>
      <c r="F494" s="114">
        <v>46112</v>
      </c>
      <c r="H494" s="96">
        <f>Inputs!$O$176</f>
        <v>0</v>
      </c>
      <c r="K494">
        <v>0</v>
      </c>
      <c r="L494" t="s">
        <v>1204</v>
      </c>
    </row>
    <row r="495" spans="1:12" x14ac:dyDescent="0.25">
      <c r="A495" t="s">
        <v>130</v>
      </c>
      <c r="C495" t="s">
        <v>512</v>
      </c>
      <c r="E495">
        <v>0</v>
      </c>
      <c r="F495" s="114">
        <v>46477</v>
      </c>
      <c r="H495" s="96">
        <f>Inputs!$P$176</f>
        <v>0</v>
      </c>
      <c r="K495">
        <v>0</v>
      </c>
      <c r="L495" t="s">
        <v>1204</v>
      </c>
    </row>
    <row r="496" spans="1:12" x14ac:dyDescent="0.25">
      <c r="A496" t="s">
        <v>130</v>
      </c>
      <c r="C496" t="s">
        <v>512</v>
      </c>
      <c r="E496">
        <v>0</v>
      </c>
      <c r="F496" s="114">
        <v>46843</v>
      </c>
      <c r="H496" s="96">
        <f>Inputs!$Q$176</f>
        <v>0</v>
      </c>
      <c r="K496">
        <v>0</v>
      </c>
      <c r="L496" t="s">
        <v>1204</v>
      </c>
    </row>
    <row r="497" spans="1:12" x14ac:dyDescent="0.25">
      <c r="A497" t="s">
        <v>130</v>
      </c>
      <c r="C497" t="s">
        <v>512</v>
      </c>
      <c r="E497">
        <v>0</v>
      </c>
      <c r="F497" s="114">
        <v>47208</v>
      </c>
      <c r="H497" s="96">
        <f>Inputs!$R$176</f>
        <v>0</v>
      </c>
      <c r="K497">
        <v>0</v>
      </c>
      <c r="L497" t="s">
        <v>1204</v>
      </c>
    </row>
    <row r="498" spans="1:12" x14ac:dyDescent="0.25">
      <c r="A498" t="s">
        <v>130</v>
      </c>
      <c r="C498" t="s">
        <v>512</v>
      </c>
      <c r="E498">
        <v>0</v>
      </c>
      <c r="F498" s="114">
        <v>47573</v>
      </c>
      <c r="H498" s="96">
        <f>Inputs!$S$176</f>
        <v>0</v>
      </c>
      <c r="K498">
        <v>0</v>
      </c>
      <c r="L498" t="s">
        <v>1204</v>
      </c>
    </row>
    <row r="499" spans="1:12" x14ac:dyDescent="0.25">
      <c r="A499" t="s">
        <v>130</v>
      </c>
      <c r="C499" t="s">
        <v>512</v>
      </c>
      <c r="E499">
        <v>0</v>
      </c>
      <c r="F499" s="114">
        <v>47938</v>
      </c>
      <c r="H499" s="96">
        <f>Inputs!$T$176</f>
        <v>0</v>
      </c>
      <c r="K499">
        <v>0</v>
      </c>
      <c r="L499" t="s">
        <v>1204</v>
      </c>
    </row>
    <row r="500" spans="1:12" x14ac:dyDescent="0.25">
      <c r="A500" t="s">
        <v>130</v>
      </c>
      <c r="C500" t="s">
        <v>808</v>
      </c>
      <c r="E500">
        <v>0</v>
      </c>
      <c r="F500" s="114">
        <v>44286</v>
      </c>
      <c r="H500" s="96">
        <f>Inputs!$J$177</f>
        <v>0</v>
      </c>
      <c r="K500">
        <v>0</v>
      </c>
      <c r="L500" t="s">
        <v>1204</v>
      </c>
    </row>
    <row r="501" spans="1:12" x14ac:dyDescent="0.25">
      <c r="A501" t="s">
        <v>130</v>
      </c>
      <c r="C501" t="s">
        <v>808</v>
      </c>
      <c r="E501">
        <v>0</v>
      </c>
      <c r="F501" s="114">
        <v>44651</v>
      </c>
      <c r="H501" s="96">
        <f>Inputs!$K$177</f>
        <v>0</v>
      </c>
      <c r="K501">
        <v>0</v>
      </c>
      <c r="L501" t="s">
        <v>1204</v>
      </c>
    </row>
    <row r="502" spans="1:12" x14ac:dyDescent="0.25">
      <c r="A502" t="s">
        <v>130</v>
      </c>
      <c r="C502" t="s">
        <v>808</v>
      </c>
      <c r="E502">
        <v>0</v>
      </c>
      <c r="F502" s="114">
        <v>45016</v>
      </c>
      <c r="H502" s="96">
        <f>Inputs!$L$177</f>
        <v>0</v>
      </c>
      <c r="K502">
        <v>0</v>
      </c>
      <c r="L502" t="s">
        <v>1204</v>
      </c>
    </row>
    <row r="503" spans="1:12" x14ac:dyDescent="0.25">
      <c r="A503" t="s">
        <v>130</v>
      </c>
      <c r="C503" t="s">
        <v>808</v>
      </c>
      <c r="E503">
        <v>0</v>
      </c>
      <c r="F503" s="114">
        <v>45382</v>
      </c>
      <c r="H503" s="96">
        <f>Inputs!$M$177</f>
        <v>0</v>
      </c>
      <c r="K503">
        <v>0</v>
      </c>
      <c r="L503" t="s">
        <v>1204</v>
      </c>
    </row>
    <row r="504" spans="1:12" x14ac:dyDescent="0.25">
      <c r="A504" t="s">
        <v>130</v>
      </c>
      <c r="C504" t="s">
        <v>808</v>
      </c>
      <c r="E504">
        <v>0</v>
      </c>
      <c r="F504" s="114">
        <v>45747</v>
      </c>
      <c r="H504" s="96">
        <f>Inputs!$N$177</f>
        <v>0</v>
      </c>
      <c r="K504">
        <v>0</v>
      </c>
      <c r="L504" t="s">
        <v>1204</v>
      </c>
    </row>
    <row r="505" spans="1:12" x14ac:dyDescent="0.25">
      <c r="A505" t="s">
        <v>130</v>
      </c>
      <c r="C505" t="s">
        <v>808</v>
      </c>
      <c r="E505">
        <v>0</v>
      </c>
      <c r="F505" s="114">
        <v>46112</v>
      </c>
      <c r="H505" s="96">
        <f>Inputs!$O$177</f>
        <v>0</v>
      </c>
      <c r="K505">
        <v>0</v>
      </c>
      <c r="L505" t="s">
        <v>1204</v>
      </c>
    </row>
    <row r="506" spans="1:12" x14ac:dyDescent="0.25">
      <c r="A506" t="s">
        <v>130</v>
      </c>
      <c r="C506" t="s">
        <v>808</v>
      </c>
      <c r="E506">
        <v>0</v>
      </c>
      <c r="F506" s="114">
        <v>46477</v>
      </c>
      <c r="H506" s="96">
        <f>Inputs!$P$177</f>
        <v>0</v>
      </c>
      <c r="K506">
        <v>0</v>
      </c>
      <c r="L506" t="s">
        <v>1204</v>
      </c>
    </row>
    <row r="507" spans="1:12" x14ac:dyDescent="0.25">
      <c r="A507" t="s">
        <v>130</v>
      </c>
      <c r="C507" t="s">
        <v>808</v>
      </c>
      <c r="E507">
        <v>0</v>
      </c>
      <c r="F507" s="114">
        <v>46843</v>
      </c>
      <c r="H507" s="96">
        <f>Inputs!$Q$177</f>
        <v>0</v>
      </c>
      <c r="K507">
        <v>0</v>
      </c>
      <c r="L507" t="s">
        <v>1204</v>
      </c>
    </row>
    <row r="508" spans="1:12" x14ac:dyDescent="0.25">
      <c r="A508" t="s">
        <v>130</v>
      </c>
      <c r="C508" t="s">
        <v>808</v>
      </c>
      <c r="E508">
        <v>0</v>
      </c>
      <c r="F508" s="114">
        <v>47208</v>
      </c>
      <c r="H508" s="96">
        <f>Inputs!$R$177</f>
        <v>0</v>
      </c>
      <c r="K508">
        <v>0</v>
      </c>
      <c r="L508" t="s">
        <v>1204</v>
      </c>
    </row>
    <row r="509" spans="1:12" x14ac:dyDescent="0.25">
      <c r="A509" t="s">
        <v>130</v>
      </c>
      <c r="C509" t="s">
        <v>808</v>
      </c>
      <c r="E509">
        <v>0</v>
      </c>
      <c r="F509" s="114">
        <v>47573</v>
      </c>
      <c r="H509" s="96">
        <f>Inputs!$S$177</f>
        <v>0</v>
      </c>
      <c r="K509">
        <v>0</v>
      </c>
      <c r="L509" t="s">
        <v>1204</v>
      </c>
    </row>
    <row r="510" spans="1:12" x14ac:dyDescent="0.25">
      <c r="A510" t="s">
        <v>130</v>
      </c>
      <c r="C510" t="s">
        <v>808</v>
      </c>
      <c r="E510">
        <v>0</v>
      </c>
      <c r="F510" s="114">
        <v>47938</v>
      </c>
      <c r="H510" s="96">
        <f>Inputs!$T$177</f>
        <v>0</v>
      </c>
      <c r="K510">
        <v>0</v>
      </c>
      <c r="L510" t="s">
        <v>1204</v>
      </c>
    </row>
    <row r="511" spans="1:12" x14ac:dyDescent="0.25">
      <c r="A511" t="s">
        <v>480</v>
      </c>
      <c r="E511">
        <v>0</v>
      </c>
      <c r="F511" s="114">
        <v>44286</v>
      </c>
      <c r="I511">
        <f>Inputs!$F$178</f>
        <v>12</v>
      </c>
      <c r="K511">
        <v>0</v>
      </c>
      <c r="L511" t="s">
        <v>1151</v>
      </c>
    </row>
    <row r="512" spans="1:12" x14ac:dyDescent="0.25">
      <c r="A512" t="s">
        <v>1104</v>
      </c>
      <c r="E512">
        <v>0</v>
      </c>
      <c r="F512" s="114">
        <v>44286</v>
      </c>
      <c r="I512">
        <f>Time!$J$14</f>
        <v>0</v>
      </c>
      <c r="K512">
        <v>0</v>
      </c>
      <c r="L512" t="s">
        <v>913</v>
      </c>
    </row>
    <row r="513" spans="1:12" x14ac:dyDescent="0.25">
      <c r="A513" t="s">
        <v>1104</v>
      </c>
      <c r="E513">
        <v>0</v>
      </c>
      <c r="F513" s="114">
        <v>44651</v>
      </c>
      <c r="I513">
        <f>Time!$K$14</f>
        <v>0</v>
      </c>
      <c r="K513">
        <v>0</v>
      </c>
      <c r="L513" t="s">
        <v>913</v>
      </c>
    </row>
    <row r="514" spans="1:12" x14ac:dyDescent="0.25">
      <c r="A514" t="s">
        <v>1104</v>
      </c>
      <c r="E514">
        <v>0</v>
      </c>
      <c r="F514" s="114">
        <v>45016</v>
      </c>
      <c r="I514">
        <f>Time!$L$14</f>
        <v>0</v>
      </c>
      <c r="K514">
        <v>0</v>
      </c>
      <c r="L514" t="s">
        <v>913</v>
      </c>
    </row>
    <row r="515" spans="1:12" x14ac:dyDescent="0.25">
      <c r="A515" t="s">
        <v>1104</v>
      </c>
      <c r="E515">
        <v>0</v>
      </c>
      <c r="F515" s="114">
        <v>45382</v>
      </c>
      <c r="I515">
        <f>Time!$M$14</f>
        <v>0</v>
      </c>
      <c r="K515">
        <v>0</v>
      </c>
      <c r="L515" t="s">
        <v>913</v>
      </c>
    </row>
    <row r="516" spans="1:12" x14ac:dyDescent="0.25">
      <c r="A516" t="s">
        <v>1104</v>
      </c>
      <c r="E516">
        <v>0</v>
      </c>
      <c r="F516" s="114">
        <v>45747</v>
      </c>
      <c r="I516">
        <f>Time!$N$14</f>
        <v>0</v>
      </c>
      <c r="K516">
        <v>0</v>
      </c>
      <c r="L516" t="s">
        <v>913</v>
      </c>
    </row>
    <row r="517" spans="1:12" x14ac:dyDescent="0.25">
      <c r="A517" t="s">
        <v>1104</v>
      </c>
      <c r="E517">
        <v>0</v>
      </c>
      <c r="F517" s="114">
        <v>46112</v>
      </c>
      <c r="I517">
        <f>Time!$O$14</f>
        <v>1</v>
      </c>
      <c r="K517">
        <v>0</v>
      </c>
      <c r="L517" t="s">
        <v>913</v>
      </c>
    </row>
    <row r="518" spans="1:12" x14ac:dyDescent="0.25">
      <c r="A518" t="s">
        <v>1104</v>
      </c>
      <c r="E518">
        <v>0</v>
      </c>
      <c r="F518" s="114">
        <v>46477</v>
      </c>
      <c r="I518">
        <f>Time!$P$14</f>
        <v>0</v>
      </c>
      <c r="K518">
        <v>0</v>
      </c>
      <c r="L518" t="s">
        <v>913</v>
      </c>
    </row>
    <row r="519" spans="1:12" x14ac:dyDescent="0.25">
      <c r="A519" t="s">
        <v>1104</v>
      </c>
      <c r="E519">
        <v>0</v>
      </c>
      <c r="F519" s="114">
        <v>46843</v>
      </c>
      <c r="I519">
        <f>Time!$Q$14</f>
        <v>0</v>
      </c>
      <c r="K519">
        <v>0</v>
      </c>
      <c r="L519" t="s">
        <v>913</v>
      </c>
    </row>
    <row r="520" spans="1:12" x14ac:dyDescent="0.25">
      <c r="A520" t="s">
        <v>1104</v>
      </c>
      <c r="E520">
        <v>0</v>
      </c>
      <c r="F520" s="114">
        <v>47208</v>
      </c>
      <c r="I520">
        <f>Time!$R$14</f>
        <v>0</v>
      </c>
      <c r="K520">
        <v>0</v>
      </c>
      <c r="L520" t="s">
        <v>913</v>
      </c>
    </row>
    <row r="521" spans="1:12" x14ac:dyDescent="0.25">
      <c r="A521" t="s">
        <v>1104</v>
      </c>
      <c r="E521">
        <v>0</v>
      </c>
      <c r="F521" s="114">
        <v>47573</v>
      </c>
      <c r="I521">
        <f>Time!$S$14</f>
        <v>0</v>
      </c>
      <c r="K521">
        <v>0</v>
      </c>
      <c r="L521" t="s">
        <v>913</v>
      </c>
    </row>
    <row r="522" spans="1:12" x14ac:dyDescent="0.25">
      <c r="A522" t="s">
        <v>1104</v>
      </c>
      <c r="E522">
        <v>0</v>
      </c>
      <c r="F522" s="114">
        <v>47938</v>
      </c>
      <c r="I522">
        <f>Time!$T$14</f>
        <v>0</v>
      </c>
      <c r="K522">
        <v>0</v>
      </c>
      <c r="L522" t="s">
        <v>913</v>
      </c>
    </row>
    <row r="523" spans="1:12" x14ac:dyDescent="0.25">
      <c r="A523" t="s">
        <v>100</v>
      </c>
      <c r="E523">
        <v>0</v>
      </c>
      <c r="F523" s="114">
        <v>44286</v>
      </c>
      <c r="I523">
        <f>Time!$J$20</f>
        <v>0</v>
      </c>
      <c r="K523">
        <v>0</v>
      </c>
      <c r="L523" t="s">
        <v>155</v>
      </c>
    </row>
    <row r="524" spans="1:12" x14ac:dyDescent="0.25">
      <c r="A524" t="s">
        <v>100</v>
      </c>
      <c r="E524">
        <v>0</v>
      </c>
      <c r="F524" s="114">
        <v>44651</v>
      </c>
      <c r="I524">
        <f>Time!$K$20</f>
        <v>0</v>
      </c>
      <c r="K524">
        <v>0</v>
      </c>
      <c r="L524" t="s">
        <v>155</v>
      </c>
    </row>
    <row r="525" spans="1:12" x14ac:dyDescent="0.25">
      <c r="A525" t="s">
        <v>100</v>
      </c>
      <c r="E525">
        <v>0</v>
      </c>
      <c r="F525" s="114">
        <v>45016</v>
      </c>
      <c r="I525">
        <f>Time!$L$20</f>
        <v>0</v>
      </c>
      <c r="K525">
        <v>0</v>
      </c>
      <c r="L525" t="s">
        <v>155</v>
      </c>
    </row>
    <row r="526" spans="1:12" x14ac:dyDescent="0.25">
      <c r="A526" t="s">
        <v>100</v>
      </c>
      <c r="E526">
        <v>0</v>
      </c>
      <c r="F526" s="114">
        <v>45382</v>
      </c>
      <c r="I526">
        <f>Time!$M$20</f>
        <v>0</v>
      </c>
      <c r="K526">
        <v>0</v>
      </c>
      <c r="L526" t="s">
        <v>155</v>
      </c>
    </row>
    <row r="527" spans="1:12" x14ac:dyDescent="0.25">
      <c r="A527" t="s">
        <v>100</v>
      </c>
      <c r="E527">
        <v>0</v>
      </c>
      <c r="F527" s="114">
        <v>45747</v>
      </c>
      <c r="I527">
        <f>Time!$N$20</f>
        <v>0</v>
      </c>
      <c r="K527">
        <v>0</v>
      </c>
      <c r="L527" t="s">
        <v>155</v>
      </c>
    </row>
    <row r="528" spans="1:12" x14ac:dyDescent="0.25">
      <c r="A528" t="s">
        <v>100</v>
      </c>
      <c r="E528">
        <v>0</v>
      </c>
      <c r="F528" s="114">
        <v>46112</v>
      </c>
      <c r="I528">
        <f>Time!$O$20</f>
        <v>0</v>
      </c>
      <c r="K528">
        <v>0</v>
      </c>
      <c r="L528" t="s">
        <v>155</v>
      </c>
    </row>
    <row r="529" spans="1:12" x14ac:dyDescent="0.25">
      <c r="A529" t="s">
        <v>100</v>
      </c>
      <c r="E529">
        <v>0</v>
      </c>
      <c r="F529" s="114">
        <v>46477</v>
      </c>
      <c r="I529">
        <f>Time!$P$20</f>
        <v>0</v>
      </c>
      <c r="K529">
        <v>0</v>
      </c>
      <c r="L529" t="s">
        <v>155</v>
      </c>
    </row>
    <row r="530" spans="1:12" x14ac:dyDescent="0.25">
      <c r="A530" t="s">
        <v>100</v>
      </c>
      <c r="E530">
        <v>0</v>
      </c>
      <c r="F530" s="114">
        <v>46843</v>
      </c>
      <c r="I530">
        <f>Time!$Q$20</f>
        <v>1</v>
      </c>
      <c r="K530">
        <v>0</v>
      </c>
      <c r="L530" t="s">
        <v>155</v>
      </c>
    </row>
    <row r="531" spans="1:12" x14ac:dyDescent="0.25">
      <c r="A531" t="s">
        <v>100</v>
      </c>
      <c r="E531">
        <v>0</v>
      </c>
      <c r="F531" s="114">
        <v>47208</v>
      </c>
      <c r="I531">
        <f>Time!$R$20</f>
        <v>0</v>
      </c>
      <c r="K531">
        <v>0</v>
      </c>
      <c r="L531" t="s">
        <v>155</v>
      </c>
    </row>
    <row r="532" spans="1:12" x14ac:dyDescent="0.25">
      <c r="A532" t="s">
        <v>100</v>
      </c>
      <c r="E532">
        <v>0</v>
      </c>
      <c r="F532" s="114">
        <v>47573</v>
      </c>
      <c r="I532">
        <f>Time!$S$20</f>
        <v>0</v>
      </c>
      <c r="K532">
        <v>0</v>
      </c>
      <c r="L532" t="s">
        <v>155</v>
      </c>
    </row>
    <row r="533" spans="1:12" x14ac:dyDescent="0.25">
      <c r="A533" t="s">
        <v>100</v>
      </c>
      <c r="E533">
        <v>0</v>
      </c>
      <c r="F533" s="114">
        <v>47938</v>
      </c>
      <c r="I533">
        <f>Time!$T$20</f>
        <v>0</v>
      </c>
      <c r="K533">
        <v>0</v>
      </c>
      <c r="L533" t="s">
        <v>155</v>
      </c>
    </row>
    <row r="534" spans="1:12" x14ac:dyDescent="0.25">
      <c r="A534" t="s">
        <v>556</v>
      </c>
      <c r="E534">
        <v>0</v>
      </c>
      <c r="F534" s="114">
        <v>44286</v>
      </c>
      <c r="I534">
        <f>Time!$J$26</f>
        <v>0</v>
      </c>
      <c r="K534">
        <v>0</v>
      </c>
      <c r="L534" t="s">
        <v>1205</v>
      </c>
    </row>
    <row r="535" spans="1:12" x14ac:dyDescent="0.25">
      <c r="A535" t="s">
        <v>556</v>
      </c>
      <c r="E535">
        <v>0</v>
      </c>
      <c r="F535" s="114">
        <v>44651</v>
      </c>
      <c r="I535">
        <f>Time!$K$26</f>
        <v>0</v>
      </c>
      <c r="K535">
        <v>0</v>
      </c>
      <c r="L535" t="s">
        <v>1205</v>
      </c>
    </row>
    <row r="536" spans="1:12" x14ac:dyDescent="0.25">
      <c r="A536" t="s">
        <v>556</v>
      </c>
      <c r="E536">
        <v>0</v>
      </c>
      <c r="F536" s="114">
        <v>45016</v>
      </c>
      <c r="I536">
        <f>Time!$L$26</f>
        <v>0</v>
      </c>
      <c r="K536">
        <v>0</v>
      </c>
      <c r="L536" t="s">
        <v>1205</v>
      </c>
    </row>
    <row r="537" spans="1:12" x14ac:dyDescent="0.25">
      <c r="A537" t="s">
        <v>556</v>
      </c>
      <c r="E537">
        <v>0</v>
      </c>
      <c r="F537" s="114">
        <v>45382</v>
      </c>
      <c r="I537">
        <f>Time!$M$26</f>
        <v>0</v>
      </c>
      <c r="K537">
        <v>0</v>
      </c>
      <c r="L537" t="s">
        <v>1205</v>
      </c>
    </row>
    <row r="538" spans="1:12" x14ac:dyDescent="0.25">
      <c r="A538" t="s">
        <v>556</v>
      </c>
      <c r="E538">
        <v>0</v>
      </c>
      <c r="F538" s="114">
        <v>45747</v>
      </c>
      <c r="I538">
        <f>Time!$N$26</f>
        <v>0</v>
      </c>
      <c r="K538">
        <v>0</v>
      </c>
      <c r="L538" t="s">
        <v>1205</v>
      </c>
    </row>
    <row r="539" spans="1:12" x14ac:dyDescent="0.25">
      <c r="A539" t="s">
        <v>556</v>
      </c>
      <c r="E539">
        <v>0</v>
      </c>
      <c r="F539" s="114">
        <v>46112</v>
      </c>
      <c r="I539">
        <f>Time!$O$26</f>
        <v>0</v>
      </c>
      <c r="K539">
        <v>0</v>
      </c>
      <c r="L539" t="s">
        <v>1205</v>
      </c>
    </row>
    <row r="540" spans="1:12" x14ac:dyDescent="0.25">
      <c r="A540" t="s">
        <v>556</v>
      </c>
      <c r="E540">
        <v>0</v>
      </c>
      <c r="F540" s="114">
        <v>46477</v>
      </c>
      <c r="I540">
        <f>Time!$P$26</f>
        <v>1</v>
      </c>
      <c r="K540">
        <v>0</v>
      </c>
      <c r="L540" t="s">
        <v>1205</v>
      </c>
    </row>
    <row r="541" spans="1:12" x14ac:dyDescent="0.25">
      <c r="A541" t="s">
        <v>556</v>
      </c>
      <c r="E541">
        <v>0</v>
      </c>
      <c r="F541" s="114">
        <v>46843</v>
      </c>
      <c r="I541">
        <f>Time!$Q$26</f>
        <v>1</v>
      </c>
      <c r="K541">
        <v>0</v>
      </c>
      <c r="L541" t="s">
        <v>1205</v>
      </c>
    </row>
    <row r="542" spans="1:12" x14ac:dyDescent="0.25">
      <c r="A542" t="s">
        <v>556</v>
      </c>
      <c r="E542">
        <v>0</v>
      </c>
      <c r="F542" s="114">
        <v>47208</v>
      </c>
      <c r="I542">
        <f>Time!$R$26</f>
        <v>1</v>
      </c>
      <c r="K542">
        <v>0</v>
      </c>
      <c r="L542" t="s">
        <v>1205</v>
      </c>
    </row>
    <row r="543" spans="1:12" x14ac:dyDescent="0.25">
      <c r="A543" t="s">
        <v>556</v>
      </c>
      <c r="E543">
        <v>0</v>
      </c>
      <c r="F543" s="114">
        <v>47573</v>
      </c>
      <c r="I543">
        <f>Time!$S$26</f>
        <v>1</v>
      </c>
      <c r="K543">
        <v>0</v>
      </c>
      <c r="L543" t="s">
        <v>1205</v>
      </c>
    </row>
    <row r="544" spans="1:12" x14ac:dyDescent="0.25">
      <c r="A544" t="s">
        <v>556</v>
      </c>
      <c r="E544">
        <v>0</v>
      </c>
      <c r="F544" s="114">
        <v>47938</v>
      </c>
      <c r="I544">
        <f>Time!$T$26</f>
        <v>1</v>
      </c>
      <c r="K544">
        <v>0</v>
      </c>
      <c r="L544" t="s">
        <v>1205</v>
      </c>
    </row>
    <row r="545" spans="1:12" x14ac:dyDescent="0.25">
      <c r="A545" t="s">
        <v>779</v>
      </c>
      <c r="E545">
        <v>0</v>
      </c>
      <c r="F545" s="114">
        <v>44286</v>
      </c>
      <c r="I545">
        <f>Time!$F$37</f>
        <v>0</v>
      </c>
      <c r="K545">
        <v>0</v>
      </c>
      <c r="L545" t="s">
        <v>914</v>
      </c>
    </row>
    <row r="546" spans="1:12" x14ac:dyDescent="0.25">
      <c r="A546" t="s">
        <v>481</v>
      </c>
      <c r="E546">
        <v>0</v>
      </c>
      <c r="F546" s="114">
        <v>44286</v>
      </c>
      <c r="I546">
        <f>Time!$F$45</f>
        <v>11</v>
      </c>
      <c r="K546">
        <v>0</v>
      </c>
      <c r="L546" t="s">
        <v>831</v>
      </c>
    </row>
    <row r="547" spans="1:12" x14ac:dyDescent="0.25">
      <c r="A547" t="s">
        <v>184</v>
      </c>
      <c r="E547">
        <v>0</v>
      </c>
      <c r="F547" s="114">
        <v>44286</v>
      </c>
      <c r="I547">
        <f>Time!$J$50</f>
        <v>1</v>
      </c>
      <c r="K547">
        <v>0</v>
      </c>
      <c r="L547" t="s">
        <v>1072</v>
      </c>
    </row>
    <row r="548" spans="1:12" x14ac:dyDescent="0.25">
      <c r="A548" t="s">
        <v>184</v>
      </c>
      <c r="E548">
        <v>0</v>
      </c>
      <c r="F548" s="114">
        <v>44651</v>
      </c>
      <c r="I548">
        <f>Time!$K$50</f>
        <v>0</v>
      </c>
      <c r="K548">
        <v>0</v>
      </c>
      <c r="L548" t="s">
        <v>1072</v>
      </c>
    </row>
    <row r="549" spans="1:12" x14ac:dyDescent="0.25">
      <c r="A549" t="s">
        <v>184</v>
      </c>
      <c r="E549">
        <v>0</v>
      </c>
      <c r="F549" s="114">
        <v>45016</v>
      </c>
      <c r="I549">
        <f>Time!$L$50</f>
        <v>0</v>
      </c>
      <c r="K549">
        <v>0</v>
      </c>
      <c r="L549" t="s">
        <v>1072</v>
      </c>
    </row>
    <row r="550" spans="1:12" x14ac:dyDescent="0.25">
      <c r="A550" t="s">
        <v>184</v>
      </c>
      <c r="E550">
        <v>0</v>
      </c>
      <c r="F550" s="114">
        <v>45382</v>
      </c>
      <c r="I550">
        <f>Time!$M$50</f>
        <v>0</v>
      </c>
      <c r="K550">
        <v>0</v>
      </c>
      <c r="L550" t="s">
        <v>1072</v>
      </c>
    </row>
    <row r="551" spans="1:12" x14ac:dyDescent="0.25">
      <c r="A551" t="s">
        <v>184</v>
      </c>
      <c r="E551">
        <v>0</v>
      </c>
      <c r="F551" s="114">
        <v>45747</v>
      </c>
      <c r="I551">
        <f>Time!$N$50</f>
        <v>0</v>
      </c>
      <c r="K551">
        <v>0</v>
      </c>
      <c r="L551" t="s">
        <v>1072</v>
      </c>
    </row>
    <row r="552" spans="1:12" x14ac:dyDescent="0.25">
      <c r="A552" t="s">
        <v>184</v>
      </c>
      <c r="E552">
        <v>0</v>
      </c>
      <c r="F552" s="114">
        <v>46112</v>
      </c>
      <c r="I552">
        <f>Time!$O$50</f>
        <v>0</v>
      </c>
      <c r="K552">
        <v>0</v>
      </c>
      <c r="L552" t="s">
        <v>1072</v>
      </c>
    </row>
    <row r="553" spans="1:12" x14ac:dyDescent="0.25">
      <c r="A553" t="s">
        <v>184</v>
      </c>
      <c r="E553">
        <v>0</v>
      </c>
      <c r="F553" s="114">
        <v>46477</v>
      </c>
      <c r="I553">
        <f>Time!$P$50</f>
        <v>0</v>
      </c>
      <c r="K553">
        <v>0</v>
      </c>
      <c r="L553" t="s">
        <v>1072</v>
      </c>
    </row>
    <row r="554" spans="1:12" x14ac:dyDescent="0.25">
      <c r="A554" t="s">
        <v>184</v>
      </c>
      <c r="E554">
        <v>0</v>
      </c>
      <c r="F554" s="114">
        <v>46843</v>
      </c>
      <c r="I554">
        <f>Time!$Q$50</f>
        <v>0</v>
      </c>
      <c r="K554">
        <v>0</v>
      </c>
      <c r="L554" t="s">
        <v>1072</v>
      </c>
    </row>
    <row r="555" spans="1:12" x14ac:dyDescent="0.25">
      <c r="A555" t="s">
        <v>184</v>
      </c>
      <c r="E555">
        <v>0</v>
      </c>
      <c r="F555" s="114">
        <v>47208</v>
      </c>
      <c r="I555">
        <f>Time!$R$50</f>
        <v>0</v>
      </c>
      <c r="K555">
        <v>0</v>
      </c>
      <c r="L555" t="s">
        <v>1072</v>
      </c>
    </row>
    <row r="556" spans="1:12" x14ac:dyDescent="0.25">
      <c r="A556" t="s">
        <v>184</v>
      </c>
      <c r="E556">
        <v>0</v>
      </c>
      <c r="F556" s="114">
        <v>47573</v>
      </c>
      <c r="I556">
        <f>Time!$S$50</f>
        <v>0</v>
      </c>
      <c r="K556">
        <v>0</v>
      </c>
      <c r="L556" t="s">
        <v>1072</v>
      </c>
    </row>
    <row r="557" spans="1:12" x14ac:dyDescent="0.25">
      <c r="A557" t="s">
        <v>184</v>
      </c>
      <c r="E557">
        <v>0</v>
      </c>
      <c r="F557" s="114">
        <v>47938</v>
      </c>
      <c r="I557">
        <f>Time!$T$50</f>
        <v>0</v>
      </c>
      <c r="K557">
        <v>0</v>
      </c>
      <c r="L557" t="s">
        <v>1072</v>
      </c>
    </row>
    <row r="558" spans="1:12" x14ac:dyDescent="0.25">
      <c r="A558" t="s">
        <v>482</v>
      </c>
      <c r="E558">
        <v>0</v>
      </c>
      <c r="F558" s="114">
        <v>44286</v>
      </c>
      <c r="I558">
        <f>Time!$J$59</f>
        <v>0</v>
      </c>
      <c r="K558">
        <v>0</v>
      </c>
      <c r="L558" t="s">
        <v>595</v>
      </c>
    </row>
    <row r="559" spans="1:12" x14ac:dyDescent="0.25">
      <c r="A559" t="s">
        <v>482</v>
      </c>
      <c r="E559">
        <v>0</v>
      </c>
      <c r="F559" s="114">
        <v>44651</v>
      </c>
      <c r="I559">
        <f>Time!$K$59</f>
        <v>0</v>
      </c>
      <c r="K559">
        <v>0</v>
      </c>
      <c r="L559" t="s">
        <v>595</v>
      </c>
    </row>
    <row r="560" spans="1:12" x14ac:dyDescent="0.25">
      <c r="A560" t="s">
        <v>482</v>
      </c>
      <c r="E560">
        <v>0</v>
      </c>
      <c r="F560" s="114">
        <v>45016</v>
      </c>
      <c r="I560">
        <f>Time!$L$59</f>
        <v>0</v>
      </c>
      <c r="K560">
        <v>0</v>
      </c>
      <c r="L560" t="s">
        <v>595</v>
      </c>
    </row>
    <row r="561" spans="1:12" x14ac:dyDescent="0.25">
      <c r="A561" t="s">
        <v>482</v>
      </c>
      <c r="E561">
        <v>0</v>
      </c>
      <c r="F561" s="114">
        <v>45382</v>
      </c>
      <c r="I561">
        <f>Time!$M$59</f>
        <v>0</v>
      </c>
      <c r="K561">
        <v>0</v>
      </c>
      <c r="L561" t="s">
        <v>595</v>
      </c>
    </row>
    <row r="562" spans="1:12" x14ac:dyDescent="0.25">
      <c r="A562" t="s">
        <v>482</v>
      </c>
      <c r="E562">
        <v>0</v>
      </c>
      <c r="F562" s="114">
        <v>45747</v>
      </c>
      <c r="I562">
        <f>Time!$N$59</f>
        <v>1</v>
      </c>
      <c r="K562">
        <v>0</v>
      </c>
      <c r="L562" t="s">
        <v>595</v>
      </c>
    </row>
    <row r="563" spans="1:12" x14ac:dyDescent="0.25">
      <c r="A563" t="s">
        <v>482</v>
      </c>
      <c r="E563">
        <v>0</v>
      </c>
      <c r="F563" s="114">
        <v>46112</v>
      </c>
      <c r="I563">
        <f>Time!$O$59</f>
        <v>0</v>
      </c>
      <c r="K563">
        <v>0</v>
      </c>
      <c r="L563" t="s">
        <v>595</v>
      </c>
    </row>
    <row r="564" spans="1:12" x14ac:dyDescent="0.25">
      <c r="A564" t="s">
        <v>482</v>
      </c>
      <c r="E564">
        <v>0</v>
      </c>
      <c r="F564" s="114">
        <v>46477</v>
      </c>
      <c r="I564">
        <f>Time!$P$59</f>
        <v>0</v>
      </c>
      <c r="K564">
        <v>0</v>
      </c>
      <c r="L564" t="s">
        <v>595</v>
      </c>
    </row>
    <row r="565" spans="1:12" x14ac:dyDescent="0.25">
      <c r="A565" t="s">
        <v>482</v>
      </c>
      <c r="E565">
        <v>0</v>
      </c>
      <c r="F565" s="114">
        <v>46843</v>
      </c>
      <c r="I565">
        <f>Time!$Q$59</f>
        <v>0</v>
      </c>
      <c r="K565">
        <v>0</v>
      </c>
      <c r="L565" t="s">
        <v>595</v>
      </c>
    </row>
    <row r="566" spans="1:12" x14ac:dyDescent="0.25">
      <c r="A566" t="s">
        <v>482</v>
      </c>
      <c r="E566">
        <v>0</v>
      </c>
      <c r="F566" s="114">
        <v>47208</v>
      </c>
      <c r="I566">
        <f>Time!$R$59</f>
        <v>0</v>
      </c>
      <c r="K566">
        <v>0</v>
      </c>
      <c r="L566" t="s">
        <v>595</v>
      </c>
    </row>
    <row r="567" spans="1:12" x14ac:dyDescent="0.25">
      <c r="A567" t="s">
        <v>482</v>
      </c>
      <c r="E567">
        <v>0</v>
      </c>
      <c r="F567" s="114">
        <v>47573</v>
      </c>
      <c r="I567">
        <f>Time!$S$59</f>
        <v>0</v>
      </c>
      <c r="K567">
        <v>0</v>
      </c>
      <c r="L567" t="s">
        <v>595</v>
      </c>
    </row>
    <row r="568" spans="1:12" x14ac:dyDescent="0.25">
      <c r="A568" t="s">
        <v>482</v>
      </c>
      <c r="E568">
        <v>0</v>
      </c>
      <c r="F568" s="114">
        <v>47938</v>
      </c>
      <c r="I568">
        <f>Time!$T$59</f>
        <v>0</v>
      </c>
      <c r="K568">
        <v>0</v>
      </c>
      <c r="L568" t="s">
        <v>595</v>
      </c>
    </row>
    <row r="569" spans="1:12" x14ac:dyDescent="0.25">
      <c r="A569" t="s">
        <v>252</v>
      </c>
      <c r="E569">
        <v>0</v>
      </c>
      <c r="F569" s="114">
        <v>44286</v>
      </c>
      <c r="I569">
        <f>Time!$J$65</f>
        <v>1</v>
      </c>
      <c r="K569">
        <v>0</v>
      </c>
      <c r="L569" t="s">
        <v>915</v>
      </c>
    </row>
    <row r="570" spans="1:12" x14ac:dyDescent="0.25">
      <c r="A570" t="s">
        <v>252</v>
      </c>
      <c r="E570">
        <v>0</v>
      </c>
      <c r="F570" s="114">
        <v>44651</v>
      </c>
      <c r="I570">
        <f>Time!$K$65</f>
        <v>1</v>
      </c>
      <c r="K570">
        <v>0</v>
      </c>
      <c r="L570" t="s">
        <v>915</v>
      </c>
    </row>
    <row r="571" spans="1:12" x14ac:dyDescent="0.25">
      <c r="A571" t="s">
        <v>252</v>
      </c>
      <c r="E571">
        <v>0</v>
      </c>
      <c r="F571" s="114">
        <v>45016</v>
      </c>
      <c r="I571">
        <f>Time!$L$65</f>
        <v>1</v>
      </c>
      <c r="K571">
        <v>0</v>
      </c>
      <c r="L571" t="s">
        <v>915</v>
      </c>
    </row>
    <row r="572" spans="1:12" x14ac:dyDescent="0.25">
      <c r="A572" t="s">
        <v>252</v>
      </c>
      <c r="E572">
        <v>0</v>
      </c>
      <c r="F572" s="114">
        <v>45382</v>
      </c>
      <c r="I572">
        <f>Time!$M$65</f>
        <v>1</v>
      </c>
      <c r="K572">
        <v>0</v>
      </c>
      <c r="L572" t="s">
        <v>915</v>
      </c>
    </row>
    <row r="573" spans="1:12" x14ac:dyDescent="0.25">
      <c r="A573" t="s">
        <v>252</v>
      </c>
      <c r="E573">
        <v>0</v>
      </c>
      <c r="F573" s="114">
        <v>45747</v>
      </c>
      <c r="I573">
        <f>Time!$N$65</f>
        <v>1</v>
      </c>
      <c r="K573">
        <v>0</v>
      </c>
      <c r="L573" t="s">
        <v>915</v>
      </c>
    </row>
    <row r="574" spans="1:12" x14ac:dyDescent="0.25">
      <c r="A574" t="s">
        <v>252</v>
      </c>
      <c r="E574">
        <v>0</v>
      </c>
      <c r="F574" s="114">
        <v>46112</v>
      </c>
      <c r="I574">
        <f>Time!$O$65</f>
        <v>0</v>
      </c>
      <c r="K574">
        <v>0</v>
      </c>
      <c r="L574" t="s">
        <v>915</v>
      </c>
    </row>
    <row r="575" spans="1:12" x14ac:dyDescent="0.25">
      <c r="A575" t="s">
        <v>252</v>
      </c>
      <c r="E575">
        <v>0</v>
      </c>
      <c r="F575" s="114">
        <v>46477</v>
      </c>
      <c r="I575">
        <f>Time!$P$65</f>
        <v>0</v>
      </c>
      <c r="K575">
        <v>0</v>
      </c>
      <c r="L575" t="s">
        <v>915</v>
      </c>
    </row>
    <row r="576" spans="1:12" x14ac:dyDescent="0.25">
      <c r="A576" t="s">
        <v>252</v>
      </c>
      <c r="E576">
        <v>0</v>
      </c>
      <c r="F576" s="114">
        <v>46843</v>
      </c>
      <c r="I576">
        <f>Time!$Q$65</f>
        <v>0</v>
      </c>
      <c r="K576">
        <v>0</v>
      </c>
      <c r="L576" t="s">
        <v>915</v>
      </c>
    </row>
    <row r="577" spans="1:12" x14ac:dyDescent="0.25">
      <c r="A577" t="s">
        <v>252</v>
      </c>
      <c r="E577">
        <v>0</v>
      </c>
      <c r="F577" s="114">
        <v>47208</v>
      </c>
      <c r="I577">
        <f>Time!$R$65</f>
        <v>0</v>
      </c>
      <c r="K577">
        <v>0</v>
      </c>
      <c r="L577" t="s">
        <v>915</v>
      </c>
    </row>
    <row r="578" spans="1:12" x14ac:dyDescent="0.25">
      <c r="A578" t="s">
        <v>252</v>
      </c>
      <c r="E578">
        <v>0</v>
      </c>
      <c r="F578" s="114">
        <v>47573</v>
      </c>
      <c r="I578">
        <f>Time!$S$65</f>
        <v>0</v>
      </c>
      <c r="K578">
        <v>0</v>
      </c>
      <c r="L578" t="s">
        <v>915</v>
      </c>
    </row>
    <row r="579" spans="1:12" x14ac:dyDescent="0.25">
      <c r="A579" t="s">
        <v>252</v>
      </c>
      <c r="E579">
        <v>0</v>
      </c>
      <c r="F579" s="114">
        <v>47938</v>
      </c>
      <c r="I579">
        <f>Time!$T$65</f>
        <v>0</v>
      </c>
      <c r="K579">
        <v>0</v>
      </c>
      <c r="L579" t="s">
        <v>915</v>
      </c>
    </row>
    <row r="580" spans="1:12" x14ac:dyDescent="0.25">
      <c r="A580" t="s">
        <v>253</v>
      </c>
      <c r="E580">
        <v>0</v>
      </c>
      <c r="F580" s="114">
        <v>44286</v>
      </c>
      <c r="I580">
        <f>Time!$F$70</f>
        <v>5</v>
      </c>
      <c r="K580">
        <v>0</v>
      </c>
      <c r="L580" t="s">
        <v>230</v>
      </c>
    </row>
    <row r="581" spans="1:12" x14ac:dyDescent="0.25">
      <c r="A581" t="s">
        <v>780</v>
      </c>
      <c r="E581">
        <v>0</v>
      </c>
      <c r="F581" s="114">
        <v>44286</v>
      </c>
      <c r="I581">
        <f>Time!$J$78</f>
        <v>0</v>
      </c>
      <c r="K581">
        <v>0</v>
      </c>
      <c r="L581" t="s">
        <v>231</v>
      </c>
    </row>
    <row r="582" spans="1:12" x14ac:dyDescent="0.25">
      <c r="A582" t="s">
        <v>780</v>
      </c>
      <c r="E582">
        <v>0</v>
      </c>
      <c r="F582" s="114">
        <v>44651</v>
      </c>
      <c r="I582">
        <f>Time!$K$78</f>
        <v>0</v>
      </c>
      <c r="K582">
        <v>0</v>
      </c>
      <c r="L582" t="s">
        <v>231</v>
      </c>
    </row>
    <row r="583" spans="1:12" x14ac:dyDescent="0.25">
      <c r="A583" t="s">
        <v>780</v>
      </c>
      <c r="E583">
        <v>0</v>
      </c>
      <c r="F583" s="114">
        <v>45016</v>
      </c>
      <c r="I583">
        <f>Time!$L$78</f>
        <v>0</v>
      </c>
      <c r="K583">
        <v>0</v>
      </c>
      <c r="L583" t="s">
        <v>231</v>
      </c>
    </row>
    <row r="584" spans="1:12" x14ac:dyDescent="0.25">
      <c r="A584" t="s">
        <v>780</v>
      </c>
      <c r="E584">
        <v>0</v>
      </c>
      <c r="F584" s="114">
        <v>45382</v>
      </c>
      <c r="I584">
        <f>Time!$M$78</f>
        <v>0</v>
      </c>
      <c r="K584">
        <v>0</v>
      </c>
      <c r="L584" t="s">
        <v>231</v>
      </c>
    </row>
    <row r="585" spans="1:12" x14ac:dyDescent="0.25">
      <c r="A585" t="s">
        <v>780</v>
      </c>
      <c r="E585">
        <v>0</v>
      </c>
      <c r="F585" s="114">
        <v>45747</v>
      </c>
      <c r="I585">
        <f>Time!$N$78</f>
        <v>0</v>
      </c>
      <c r="K585">
        <v>0</v>
      </c>
      <c r="L585" t="s">
        <v>231</v>
      </c>
    </row>
    <row r="586" spans="1:12" x14ac:dyDescent="0.25">
      <c r="A586" t="s">
        <v>780</v>
      </c>
      <c r="E586">
        <v>0</v>
      </c>
      <c r="F586" s="114">
        <v>46112</v>
      </c>
      <c r="I586">
        <f>Time!$O$78</f>
        <v>1</v>
      </c>
      <c r="K586">
        <v>0</v>
      </c>
      <c r="L586" t="s">
        <v>231</v>
      </c>
    </row>
    <row r="587" spans="1:12" x14ac:dyDescent="0.25">
      <c r="A587" t="s">
        <v>780</v>
      </c>
      <c r="E587">
        <v>0</v>
      </c>
      <c r="F587" s="114">
        <v>46477</v>
      </c>
      <c r="I587">
        <f>Time!$P$78</f>
        <v>0</v>
      </c>
      <c r="K587">
        <v>0</v>
      </c>
      <c r="L587" t="s">
        <v>231</v>
      </c>
    </row>
    <row r="588" spans="1:12" x14ac:dyDescent="0.25">
      <c r="A588" t="s">
        <v>780</v>
      </c>
      <c r="E588">
        <v>0</v>
      </c>
      <c r="F588" s="114">
        <v>46843</v>
      </c>
      <c r="I588">
        <f>Time!$Q$78</f>
        <v>0</v>
      </c>
      <c r="K588">
        <v>0</v>
      </c>
      <c r="L588" t="s">
        <v>231</v>
      </c>
    </row>
    <row r="589" spans="1:12" x14ac:dyDescent="0.25">
      <c r="A589" t="s">
        <v>780</v>
      </c>
      <c r="E589">
        <v>0</v>
      </c>
      <c r="F589" s="114">
        <v>47208</v>
      </c>
      <c r="I589">
        <f>Time!$R$78</f>
        <v>0</v>
      </c>
      <c r="K589">
        <v>0</v>
      </c>
      <c r="L589" t="s">
        <v>231</v>
      </c>
    </row>
    <row r="590" spans="1:12" x14ac:dyDescent="0.25">
      <c r="A590" t="s">
        <v>780</v>
      </c>
      <c r="E590">
        <v>0</v>
      </c>
      <c r="F590" s="114">
        <v>47573</v>
      </c>
      <c r="I590">
        <f>Time!$S$78</f>
        <v>0</v>
      </c>
      <c r="K590">
        <v>0</v>
      </c>
      <c r="L590" t="s">
        <v>231</v>
      </c>
    </row>
    <row r="591" spans="1:12" x14ac:dyDescent="0.25">
      <c r="A591" t="s">
        <v>780</v>
      </c>
      <c r="E591">
        <v>0</v>
      </c>
      <c r="F591" s="114">
        <v>47938</v>
      </c>
      <c r="I591">
        <f>Time!$T$78</f>
        <v>0</v>
      </c>
      <c r="K591">
        <v>0</v>
      </c>
      <c r="L591" t="s">
        <v>231</v>
      </c>
    </row>
    <row r="592" spans="1:12" x14ac:dyDescent="0.25">
      <c r="A592" t="s">
        <v>101</v>
      </c>
      <c r="E592">
        <v>0</v>
      </c>
      <c r="F592" s="114">
        <v>44286</v>
      </c>
      <c r="I592">
        <f>Time!$J$84</f>
        <v>0</v>
      </c>
      <c r="K592">
        <v>0</v>
      </c>
      <c r="L592" t="s">
        <v>156</v>
      </c>
    </row>
    <row r="593" spans="1:12" x14ac:dyDescent="0.25">
      <c r="A593" t="s">
        <v>101</v>
      </c>
      <c r="E593">
        <v>0</v>
      </c>
      <c r="F593" s="114">
        <v>44651</v>
      </c>
      <c r="I593">
        <f>Time!$K$84</f>
        <v>0</v>
      </c>
      <c r="K593">
        <v>0</v>
      </c>
      <c r="L593" t="s">
        <v>156</v>
      </c>
    </row>
    <row r="594" spans="1:12" x14ac:dyDescent="0.25">
      <c r="A594" t="s">
        <v>101</v>
      </c>
      <c r="E594">
        <v>0</v>
      </c>
      <c r="F594" s="114">
        <v>45016</v>
      </c>
      <c r="I594">
        <f>Time!$L$84</f>
        <v>0</v>
      </c>
      <c r="K594">
        <v>0</v>
      </c>
      <c r="L594" t="s">
        <v>156</v>
      </c>
    </row>
    <row r="595" spans="1:12" x14ac:dyDescent="0.25">
      <c r="A595" t="s">
        <v>101</v>
      </c>
      <c r="E595">
        <v>0</v>
      </c>
      <c r="F595" s="114">
        <v>45382</v>
      </c>
      <c r="I595">
        <f>Time!$M$84</f>
        <v>0</v>
      </c>
      <c r="K595">
        <v>0</v>
      </c>
      <c r="L595" t="s">
        <v>156</v>
      </c>
    </row>
    <row r="596" spans="1:12" x14ac:dyDescent="0.25">
      <c r="A596" t="s">
        <v>101</v>
      </c>
      <c r="E596">
        <v>0</v>
      </c>
      <c r="F596" s="114">
        <v>45747</v>
      </c>
      <c r="I596">
        <f>Time!$N$84</f>
        <v>0</v>
      </c>
      <c r="K596">
        <v>0</v>
      </c>
      <c r="L596" t="s">
        <v>156</v>
      </c>
    </row>
    <row r="597" spans="1:12" x14ac:dyDescent="0.25">
      <c r="A597" t="s">
        <v>101</v>
      </c>
      <c r="E597">
        <v>0</v>
      </c>
      <c r="F597" s="114">
        <v>46112</v>
      </c>
      <c r="I597">
        <f>Time!$O$84</f>
        <v>0</v>
      </c>
      <c r="K597">
        <v>0</v>
      </c>
      <c r="L597" t="s">
        <v>156</v>
      </c>
    </row>
    <row r="598" spans="1:12" x14ac:dyDescent="0.25">
      <c r="A598" t="s">
        <v>101</v>
      </c>
      <c r="E598">
        <v>0</v>
      </c>
      <c r="F598" s="114">
        <v>46477</v>
      </c>
      <c r="I598">
        <f>Time!$P$84</f>
        <v>0</v>
      </c>
      <c r="K598">
        <v>0</v>
      </c>
      <c r="L598" t="s">
        <v>156</v>
      </c>
    </row>
    <row r="599" spans="1:12" x14ac:dyDescent="0.25">
      <c r="A599" t="s">
        <v>101</v>
      </c>
      <c r="E599">
        <v>0</v>
      </c>
      <c r="F599" s="114">
        <v>46843</v>
      </c>
      <c r="I599">
        <f>Time!$Q$84</f>
        <v>0</v>
      </c>
      <c r="K599">
        <v>0</v>
      </c>
      <c r="L599" t="s">
        <v>156</v>
      </c>
    </row>
    <row r="600" spans="1:12" x14ac:dyDescent="0.25">
      <c r="A600" t="s">
        <v>101</v>
      </c>
      <c r="E600">
        <v>0</v>
      </c>
      <c r="F600" s="114">
        <v>47208</v>
      </c>
      <c r="I600">
        <f>Time!$R$84</f>
        <v>0</v>
      </c>
      <c r="K600">
        <v>0</v>
      </c>
      <c r="L600" t="s">
        <v>156</v>
      </c>
    </row>
    <row r="601" spans="1:12" x14ac:dyDescent="0.25">
      <c r="A601" t="s">
        <v>101</v>
      </c>
      <c r="E601">
        <v>0</v>
      </c>
      <c r="F601" s="114">
        <v>47573</v>
      </c>
      <c r="I601">
        <f>Time!$S$84</f>
        <v>1</v>
      </c>
      <c r="K601">
        <v>0</v>
      </c>
      <c r="L601" t="s">
        <v>156</v>
      </c>
    </row>
    <row r="602" spans="1:12" x14ac:dyDescent="0.25">
      <c r="A602" t="s">
        <v>101</v>
      </c>
      <c r="E602">
        <v>0</v>
      </c>
      <c r="F602" s="114">
        <v>47938</v>
      </c>
      <c r="I602">
        <f>Time!$T$84</f>
        <v>0</v>
      </c>
      <c r="K602">
        <v>0</v>
      </c>
      <c r="L602" t="s">
        <v>156</v>
      </c>
    </row>
    <row r="603" spans="1:12" x14ac:dyDescent="0.25">
      <c r="A603" t="s">
        <v>102</v>
      </c>
      <c r="E603">
        <v>0</v>
      </c>
      <c r="F603" s="114">
        <v>44286</v>
      </c>
      <c r="I603">
        <f>Time!$J$90</f>
        <v>0</v>
      </c>
      <c r="K603">
        <v>0</v>
      </c>
      <c r="L603" t="s">
        <v>70</v>
      </c>
    </row>
    <row r="604" spans="1:12" x14ac:dyDescent="0.25">
      <c r="A604" t="s">
        <v>102</v>
      </c>
      <c r="E604">
        <v>0</v>
      </c>
      <c r="F604" s="114">
        <v>44651</v>
      </c>
      <c r="I604">
        <f>Time!$K$90</f>
        <v>0</v>
      </c>
      <c r="K604">
        <v>0</v>
      </c>
      <c r="L604" t="s">
        <v>70</v>
      </c>
    </row>
    <row r="605" spans="1:12" x14ac:dyDescent="0.25">
      <c r="A605" t="s">
        <v>102</v>
      </c>
      <c r="E605">
        <v>0</v>
      </c>
      <c r="F605" s="114">
        <v>45016</v>
      </c>
      <c r="I605">
        <f>Time!$L$90</f>
        <v>0</v>
      </c>
      <c r="K605">
        <v>0</v>
      </c>
      <c r="L605" t="s">
        <v>70</v>
      </c>
    </row>
    <row r="606" spans="1:12" x14ac:dyDescent="0.25">
      <c r="A606" t="s">
        <v>102</v>
      </c>
      <c r="E606">
        <v>0</v>
      </c>
      <c r="F606" s="114">
        <v>45382</v>
      </c>
      <c r="I606">
        <f>Time!$M$90</f>
        <v>0</v>
      </c>
      <c r="K606">
        <v>0</v>
      </c>
      <c r="L606" t="s">
        <v>70</v>
      </c>
    </row>
    <row r="607" spans="1:12" x14ac:dyDescent="0.25">
      <c r="A607" t="s">
        <v>102</v>
      </c>
      <c r="E607">
        <v>0</v>
      </c>
      <c r="F607" s="114">
        <v>45747</v>
      </c>
      <c r="I607">
        <f>Time!$N$90</f>
        <v>0</v>
      </c>
      <c r="K607">
        <v>0</v>
      </c>
      <c r="L607" t="s">
        <v>70</v>
      </c>
    </row>
    <row r="608" spans="1:12" x14ac:dyDescent="0.25">
      <c r="A608" t="s">
        <v>102</v>
      </c>
      <c r="E608">
        <v>0</v>
      </c>
      <c r="F608" s="114">
        <v>46112</v>
      </c>
      <c r="I608">
        <f>Time!$O$90</f>
        <v>1</v>
      </c>
      <c r="K608">
        <v>0</v>
      </c>
      <c r="L608" t="s">
        <v>70</v>
      </c>
    </row>
    <row r="609" spans="1:12" x14ac:dyDescent="0.25">
      <c r="A609" t="s">
        <v>102</v>
      </c>
      <c r="E609">
        <v>0</v>
      </c>
      <c r="F609" s="114">
        <v>46477</v>
      </c>
      <c r="I609">
        <f>Time!$P$90</f>
        <v>1</v>
      </c>
      <c r="K609">
        <v>0</v>
      </c>
      <c r="L609" t="s">
        <v>70</v>
      </c>
    </row>
    <row r="610" spans="1:12" x14ac:dyDescent="0.25">
      <c r="A610" t="s">
        <v>102</v>
      </c>
      <c r="E610">
        <v>0</v>
      </c>
      <c r="F610" s="114">
        <v>46843</v>
      </c>
      <c r="I610">
        <f>Time!$Q$90</f>
        <v>1</v>
      </c>
      <c r="K610">
        <v>0</v>
      </c>
      <c r="L610" t="s">
        <v>70</v>
      </c>
    </row>
    <row r="611" spans="1:12" x14ac:dyDescent="0.25">
      <c r="A611" t="s">
        <v>102</v>
      </c>
      <c r="E611">
        <v>0</v>
      </c>
      <c r="F611" s="114">
        <v>47208</v>
      </c>
      <c r="I611">
        <f>Time!$R$90</f>
        <v>1</v>
      </c>
      <c r="K611">
        <v>0</v>
      </c>
      <c r="L611" t="s">
        <v>70</v>
      </c>
    </row>
    <row r="612" spans="1:12" x14ac:dyDescent="0.25">
      <c r="A612" t="s">
        <v>102</v>
      </c>
      <c r="E612">
        <v>0</v>
      </c>
      <c r="F612" s="114">
        <v>47573</v>
      </c>
      <c r="I612">
        <f>Time!$S$90</f>
        <v>1</v>
      </c>
      <c r="K612">
        <v>0</v>
      </c>
      <c r="L612" t="s">
        <v>70</v>
      </c>
    </row>
    <row r="613" spans="1:12" x14ac:dyDescent="0.25">
      <c r="A613" t="s">
        <v>102</v>
      </c>
      <c r="E613">
        <v>0</v>
      </c>
      <c r="F613" s="114">
        <v>47938</v>
      </c>
      <c r="I613">
        <f>Time!$T$90</f>
        <v>0</v>
      </c>
      <c r="K613">
        <v>0</v>
      </c>
      <c r="L613" t="s">
        <v>70</v>
      </c>
    </row>
    <row r="614" spans="1:12" x14ac:dyDescent="0.25">
      <c r="A614" t="s">
        <v>19</v>
      </c>
      <c r="E614">
        <v>0</v>
      </c>
      <c r="F614" s="114">
        <v>44286</v>
      </c>
      <c r="I614">
        <f>Time!$J$98</f>
        <v>0</v>
      </c>
      <c r="K614">
        <v>0</v>
      </c>
      <c r="L614" t="s">
        <v>916</v>
      </c>
    </row>
    <row r="615" spans="1:12" x14ac:dyDescent="0.25">
      <c r="A615" t="s">
        <v>19</v>
      </c>
      <c r="E615">
        <v>0</v>
      </c>
      <c r="F615" s="114">
        <v>44651</v>
      </c>
      <c r="I615">
        <f>Time!$K$98</f>
        <v>0</v>
      </c>
      <c r="K615">
        <v>0</v>
      </c>
      <c r="L615" t="s">
        <v>916</v>
      </c>
    </row>
    <row r="616" spans="1:12" x14ac:dyDescent="0.25">
      <c r="A616" t="s">
        <v>19</v>
      </c>
      <c r="E616">
        <v>0</v>
      </c>
      <c r="F616" s="114">
        <v>45016</v>
      </c>
      <c r="I616">
        <f>Time!$L$98</f>
        <v>0</v>
      </c>
      <c r="K616">
        <v>0</v>
      </c>
      <c r="L616" t="s">
        <v>916</v>
      </c>
    </row>
    <row r="617" spans="1:12" x14ac:dyDescent="0.25">
      <c r="A617" t="s">
        <v>19</v>
      </c>
      <c r="E617">
        <v>0</v>
      </c>
      <c r="F617" s="114">
        <v>45382</v>
      </c>
      <c r="I617">
        <f>Time!$M$98</f>
        <v>0</v>
      </c>
      <c r="K617">
        <v>0</v>
      </c>
      <c r="L617" t="s">
        <v>916</v>
      </c>
    </row>
    <row r="618" spans="1:12" x14ac:dyDescent="0.25">
      <c r="A618" t="s">
        <v>19</v>
      </c>
      <c r="E618">
        <v>0</v>
      </c>
      <c r="F618" s="114">
        <v>45747</v>
      </c>
      <c r="I618">
        <f>Time!$N$98</f>
        <v>0</v>
      </c>
      <c r="K618">
        <v>0</v>
      </c>
      <c r="L618" t="s">
        <v>916</v>
      </c>
    </row>
    <row r="619" spans="1:12" x14ac:dyDescent="0.25">
      <c r="A619" t="s">
        <v>19</v>
      </c>
      <c r="E619">
        <v>0</v>
      </c>
      <c r="F619" s="114">
        <v>46112</v>
      </c>
      <c r="I619">
        <f>Time!$O$98</f>
        <v>0</v>
      </c>
      <c r="K619">
        <v>0</v>
      </c>
      <c r="L619" t="s">
        <v>916</v>
      </c>
    </row>
    <row r="620" spans="1:12" x14ac:dyDescent="0.25">
      <c r="A620" t="s">
        <v>19</v>
      </c>
      <c r="E620">
        <v>0</v>
      </c>
      <c r="F620" s="114">
        <v>46477</v>
      </c>
      <c r="I620">
        <f>Time!$P$98</f>
        <v>0</v>
      </c>
      <c r="K620">
        <v>0</v>
      </c>
      <c r="L620" t="s">
        <v>916</v>
      </c>
    </row>
    <row r="621" spans="1:12" x14ac:dyDescent="0.25">
      <c r="A621" t="s">
        <v>19</v>
      </c>
      <c r="E621">
        <v>0</v>
      </c>
      <c r="F621" s="114">
        <v>46843</v>
      </c>
      <c r="I621">
        <f>Time!$Q$98</f>
        <v>0</v>
      </c>
      <c r="K621">
        <v>0</v>
      </c>
      <c r="L621" t="s">
        <v>916</v>
      </c>
    </row>
    <row r="622" spans="1:12" x14ac:dyDescent="0.25">
      <c r="A622" t="s">
        <v>19</v>
      </c>
      <c r="E622">
        <v>0</v>
      </c>
      <c r="F622" s="114">
        <v>47208</v>
      </c>
      <c r="I622">
        <f>Time!$R$98</f>
        <v>0</v>
      </c>
      <c r="K622">
        <v>0</v>
      </c>
      <c r="L622" t="s">
        <v>916</v>
      </c>
    </row>
    <row r="623" spans="1:12" x14ac:dyDescent="0.25">
      <c r="A623" t="s">
        <v>19</v>
      </c>
      <c r="E623">
        <v>0</v>
      </c>
      <c r="F623" s="114">
        <v>47573</v>
      </c>
      <c r="I623">
        <f>Time!$S$98</f>
        <v>0</v>
      </c>
      <c r="K623">
        <v>0</v>
      </c>
      <c r="L623" t="s">
        <v>916</v>
      </c>
    </row>
    <row r="624" spans="1:12" x14ac:dyDescent="0.25">
      <c r="A624" t="s">
        <v>19</v>
      </c>
      <c r="E624">
        <v>0</v>
      </c>
      <c r="F624" s="114">
        <v>47938</v>
      </c>
      <c r="I624">
        <f>Time!$T$98</f>
        <v>1</v>
      </c>
      <c r="K624">
        <v>0</v>
      </c>
      <c r="L624" t="s">
        <v>916</v>
      </c>
    </row>
    <row r="625" spans="1:12" x14ac:dyDescent="0.25">
      <c r="A625" t="s">
        <v>20</v>
      </c>
      <c r="E625">
        <v>0</v>
      </c>
      <c r="F625" s="114">
        <v>44286</v>
      </c>
      <c r="I625">
        <f>Time!$J$103</f>
        <v>0</v>
      </c>
      <c r="K625">
        <v>0</v>
      </c>
      <c r="L625" t="s">
        <v>1206</v>
      </c>
    </row>
    <row r="626" spans="1:12" x14ac:dyDescent="0.25">
      <c r="A626" t="s">
        <v>20</v>
      </c>
      <c r="E626">
        <v>0</v>
      </c>
      <c r="F626" s="114">
        <v>44651</v>
      </c>
      <c r="I626">
        <f>Time!$K$103</f>
        <v>0</v>
      </c>
      <c r="K626">
        <v>0</v>
      </c>
      <c r="L626" t="s">
        <v>1206</v>
      </c>
    </row>
    <row r="627" spans="1:12" x14ac:dyDescent="0.25">
      <c r="A627" t="s">
        <v>20</v>
      </c>
      <c r="E627">
        <v>0</v>
      </c>
      <c r="F627" s="114">
        <v>45016</v>
      </c>
      <c r="I627">
        <f>Time!$L$103</f>
        <v>0</v>
      </c>
      <c r="K627">
        <v>0</v>
      </c>
      <c r="L627" t="s">
        <v>1206</v>
      </c>
    </row>
    <row r="628" spans="1:12" x14ac:dyDescent="0.25">
      <c r="A628" t="s">
        <v>20</v>
      </c>
      <c r="E628">
        <v>0</v>
      </c>
      <c r="F628" s="114">
        <v>45382</v>
      </c>
      <c r="I628">
        <f>Time!$M$103</f>
        <v>0</v>
      </c>
      <c r="K628">
        <v>0</v>
      </c>
      <c r="L628" t="s">
        <v>1206</v>
      </c>
    </row>
    <row r="629" spans="1:12" x14ac:dyDescent="0.25">
      <c r="A629" t="s">
        <v>20</v>
      </c>
      <c r="E629">
        <v>0</v>
      </c>
      <c r="F629" s="114">
        <v>45747</v>
      </c>
      <c r="I629">
        <f>Time!$N$103</f>
        <v>0</v>
      </c>
      <c r="K629">
        <v>0</v>
      </c>
      <c r="L629" t="s">
        <v>1206</v>
      </c>
    </row>
    <row r="630" spans="1:12" x14ac:dyDescent="0.25">
      <c r="A630" t="s">
        <v>20</v>
      </c>
      <c r="E630">
        <v>0</v>
      </c>
      <c r="F630" s="114">
        <v>46112</v>
      </c>
      <c r="I630">
        <f>Time!$O$103</f>
        <v>0</v>
      </c>
      <c r="K630">
        <v>0</v>
      </c>
      <c r="L630" t="s">
        <v>1206</v>
      </c>
    </row>
    <row r="631" spans="1:12" x14ac:dyDescent="0.25">
      <c r="A631" t="s">
        <v>20</v>
      </c>
      <c r="E631">
        <v>0</v>
      </c>
      <c r="F631" s="114">
        <v>46477</v>
      </c>
      <c r="I631">
        <f>Time!$P$103</f>
        <v>0</v>
      </c>
      <c r="K631">
        <v>0</v>
      </c>
      <c r="L631" t="s">
        <v>1206</v>
      </c>
    </row>
    <row r="632" spans="1:12" x14ac:dyDescent="0.25">
      <c r="A632" t="s">
        <v>20</v>
      </c>
      <c r="E632">
        <v>0</v>
      </c>
      <c r="F632" s="114">
        <v>46843</v>
      </c>
      <c r="I632">
        <f>Time!$Q$103</f>
        <v>0</v>
      </c>
      <c r="K632">
        <v>0</v>
      </c>
      <c r="L632" t="s">
        <v>1206</v>
      </c>
    </row>
    <row r="633" spans="1:12" x14ac:dyDescent="0.25">
      <c r="A633" t="s">
        <v>20</v>
      </c>
      <c r="E633">
        <v>0</v>
      </c>
      <c r="F633" s="114">
        <v>47208</v>
      </c>
      <c r="I633">
        <f>Time!$R$103</f>
        <v>0</v>
      </c>
      <c r="K633">
        <v>0</v>
      </c>
      <c r="L633" t="s">
        <v>1206</v>
      </c>
    </row>
    <row r="634" spans="1:12" x14ac:dyDescent="0.25">
      <c r="A634" t="s">
        <v>20</v>
      </c>
      <c r="E634">
        <v>0</v>
      </c>
      <c r="F634" s="114">
        <v>47573</v>
      </c>
      <c r="I634">
        <f>Time!$S$103</f>
        <v>0</v>
      </c>
      <c r="K634">
        <v>0</v>
      </c>
      <c r="L634" t="s">
        <v>1206</v>
      </c>
    </row>
    <row r="635" spans="1:12" x14ac:dyDescent="0.25">
      <c r="A635" t="s">
        <v>20</v>
      </c>
      <c r="E635">
        <v>0</v>
      </c>
      <c r="F635" s="114">
        <v>47938</v>
      </c>
      <c r="I635">
        <f>Time!$T$103</f>
        <v>1</v>
      </c>
      <c r="K635">
        <v>0</v>
      </c>
      <c r="L635" t="s">
        <v>1206</v>
      </c>
    </row>
    <row r="636" spans="1:12" x14ac:dyDescent="0.25">
      <c r="A636" t="s">
        <v>866</v>
      </c>
      <c r="E636">
        <v>0</v>
      </c>
      <c r="F636" s="114">
        <v>44286</v>
      </c>
      <c r="I636">
        <f>Time!$F$108</f>
        <v>1</v>
      </c>
      <c r="K636">
        <v>0</v>
      </c>
      <c r="L636" t="s">
        <v>232</v>
      </c>
    </row>
    <row r="637" spans="1:12" x14ac:dyDescent="0.25">
      <c r="A637" t="s">
        <v>867</v>
      </c>
      <c r="E637">
        <v>0</v>
      </c>
      <c r="F637" s="114">
        <v>44286</v>
      </c>
      <c r="I637">
        <f>Time!$F$119</f>
        <v>0</v>
      </c>
      <c r="K637">
        <v>0</v>
      </c>
      <c r="L637" t="s">
        <v>157</v>
      </c>
    </row>
    <row r="638" spans="1:12" x14ac:dyDescent="0.25">
      <c r="A638" t="s">
        <v>1105</v>
      </c>
      <c r="E638">
        <v>0</v>
      </c>
      <c r="F638" s="114">
        <v>44286</v>
      </c>
      <c r="G638" s="114">
        <f>Time!$J$126</f>
        <v>43922</v>
      </c>
      <c r="K638">
        <v>0</v>
      </c>
      <c r="L638" t="s">
        <v>526</v>
      </c>
    </row>
    <row r="639" spans="1:12" x14ac:dyDescent="0.25">
      <c r="A639" t="s">
        <v>1105</v>
      </c>
      <c r="E639">
        <v>0</v>
      </c>
      <c r="F639" s="114">
        <v>44651</v>
      </c>
      <c r="G639" s="114">
        <f>Time!$K$126</f>
        <v>44287</v>
      </c>
      <c r="K639">
        <v>0</v>
      </c>
      <c r="L639" t="s">
        <v>526</v>
      </c>
    </row>
    <row r="640" spans="1:12" x14ac:dyDescent="0.25">
      <c r="A640" t="s">
        <v>1105</v>
      </c>
      <c r="E640">
        <v>0</v>
      </c>
      <c r="F640" s="114">
        <v>45016</v>
      </c>
      <c r="G640" s="114">
        <f>Time!$L$126</f>
        <v>44652</v>
      </c>
      <c r="K640">
        <v>0</v>
      </c>
      <c r="L640" t="s">
        <v>526</v>
      </c>
    </row>
    <row r="641" spans="1:12" x14ac:dyDescent="0.25">
      <c r="A641" t="s">
        <v>1105</v>
      </c>
      <c r="E641">
        <v>0</v>
      </c>
      <c r="F641" s="114">
        <v>45382</v>
      </c>
      <c r="G641" s="114">
        <f>Time!$M$126</f>
        <v>45017</v>
      </c>
      <c r="K641">
        <v>0</v>
      </c>
      <c r="L641" t="s">
        <v>526</v>
      </c>
    </row>
    <row r="642" spans="1:12" x14ac:dyDescent="0.25">
      <c r="A642" t="s">
        <v>1105</v>
      </c>
      <c r="E642">
        <v>0</v>
      </c>
      <c r="F642" s="114">
        <v>45747</v>
      </c>
      <c r="G642" s="114">
        <f>Time!$N$126</f>
        <v>45383</v>
      </c>
      <c r="K642">
        <v>0</v>
      </c>
      <c r="L642" t="s">
        <v>526</v>
      </c>
    </row>
    <row r="643" spans="1:12" x14ac:dyDescent="0.25">
      <c r="A643" t="s">
        <v>1105</v>
      </c>
      <c r="E643">
        <v>0</v>
      </c>
      <c r="F643" s="114">
        <v>46112</v>
      </c>
      <c r="G643" s="114">
        <f>Time!$O$126</f>
        <v>45748</v>
      </c>
      <c r="K643">
        <v>0</v>
      </c>
      <c r="L643" t="s">
        <v>526</v>
      </c>
    </row>
    <row r="644" spans="1:12" x14ac:dyDescent="0.25">
      <c r="A644" t="s">
        <v>1105</v>
      </c>
      <c r="E644">
        <v>0</v>
      </c>
      <c r="F644" s="114">
        <v>46477</v>
      </c>
      <c r="G644" s="114">
        <f>Time!$P$126</f>
        <v>46113</v>
      </c>
      <c r="K644">
        <v>0</v>
      </c>
      <c r="L644" t="s">
        <v>526</v>
      </c>
    </row>
    <row r="645" spans="1:12" x14ac:dyDescent="0.25">
      <c r="A645" t="s">
        <v>1105</v>
      </c>
      <c r="E645">
        <v>0</v>
      </c>
      <c r="F645" s="114">
        <v>46843</v>
      </c>
      <c r="G645" s="114">
        <f>Time!$Q$126</f>
        <v>46478</v>
      </c>
      <c r="K645">
        <v>0</v>
      </c>
      <c r="L645" t="s">
        <v>526</v>
      </c>
    </row>
    <row r="646" spans="1:12" x14ac:dyDescent="0.25">
      <c r="A646" t="s">
        <v>1105</v>
      </c>
      <c r="E646">
        <v>0</v>
      </c>
      <c r="F646" s="114">
        <v>47208</v>
      </c>
      <c r="G646" s="114">
        <f>Time!$R$126</f>
        <v>46844</v>
      </c>
      <c r="K646">
        <v>0</v>
      </c>
      <c r="L646" t="s">
        <v>526</v>
      </c>
    </row>
    <row r="647" spans="1:12" x14ac:dyDescent="0.25">
      <c r="A647" t="s">
        <v>1105</v>
      </c>
      <c r="E647">
        <v>0</v>
      </c>
      <c r="F647" s="114">
        <v>47573</v>
      </c>
      <c r="G647" s="114">
        <f>Time!$S$126</f>
        <v>47209</v>
      </c>
      <c r="K647">
        <v>0</v>
      </c>
      <c r="L647" t="s">
        <v>526</v>
      </c>
    </row>
    <row r="648" spans="1:12" x14ac:dyDescent="0.25">
      <c r="A648" t="s">
        <v>1105</v>
      </c>
      <c r="E648">
        <v>0</v>
      </c>
      <c r="F648" s="114">
        <v>47938</v>
      </c>
      <c r="G648" s="114">
        <f>Time!$T$126</f>
        <v>47574</v>
      </c>
      <c r="K648">
        <v>0</v>
      </c>
      <c r="L648" t="s">
        <v>526</v>
      </c>
    </row>
    <row r="649" spans="1:12" x14ac:dyDescent="0.25">
      <c r="A649" t="s">
        <v>1026</v>
      </c>
      <c r="E649">
        <v>0</v>
      </c>
      <c r="F649" s="114">
        <v>44286</v>
      </c>
      <c r="I649">
        <f>Time!$F$131</f>
        <v>5</v>
      </c>
      <c r="K649">
        <v>0</v>
      </c>
      <c r="L649" t="s">
        <v>158</v>
      </c>
    </row>
    <row r="650" spans="1:12" x14ac:dyDescent="0.25">
      <c r="A650" t="s">
        <v>173</v>
      </c>
      <c r="E650">
        <v>0</v>
      </c>
      <c r="F650" s="114">
        <v>44286</v>
      </c>
      <c r="I650">
        <f>Time!$J$135</f>
        <v>1</v>
      </c>
      <c r="K650">
        <v>0</v>
      </c>
      <c r="L650" t="s">
        <v>159</v>
      </c>
    </row>
    <row r="651" spans="1:12" x14ac:dyDescent="0.25">
      <c r="A651" t="s">
        <v>173</v>
      </c>
      <c r="E651">
        <v>0</v>
      </c>
      <c r="F651" s="114">
        <v>44651</v>
      </c>
      <c r="I651">
        <f>Time!$K$135</f>
        <v>2</v>
      </c>
      <c r="K651">
        <v>0</v>
      </c>
      <c r="L651" t="s">
        <v>159</v>
      </c>
    </row>
    <row r="652" spans="1:12" x14ac:dyDescent="0.25">
      <c r="A652" t="s">
        <v>173</v>
      </c>
      <c r="E652">
        <v>0</v>
      </c>
      <c r="F652" s="114">
        <v>45016</v>
      </c>
      <c r="I652">
        <f>Time!$L$135</f>
        <v>3</v>
      </c>
      <c r="K652">
        <v>0</v>
      </c>
      <c r="L652" t="s">
        <v>159</v>
      </c>
    </row>
    <row r="653" spans="1:12" x14ac:dyDescent="0.25">
      <c r="A653" t="s">
        <v>173</v>
      </c>
      <c r="E653">
        <v>0</v>
      </c>
      <c r="F653" s="114">
        <v>45382</v>
      </c>
      <c r="I653">
        <f>Time!$M$135</f>
        <v>4</v>
      </c>
      <c r="K653">
        <v>0</v>
      </c>
      <c r="L653" t="s">
        <v>159</v>
      </c>
    </row>
    <row r="654" spans="1:12" x14ac:dyDescent="0.25">
      <c r="A654" t="s">
        <v>173</v>
      </c>
      <c r="E654">
        <v>0</v>
      </c>
      <c r="F654" s="114">
        <v>45747</v>
      </c>
      <c r="I654">
        <f>Time!$N$135</f>
        <v>5</v>
      </c>
      <c r="K654">
        <v>0</v>
      </c>
      <c r="L654" t="s">
        <v>159</v>
      </c>
    </row>
    <row r="655" spans="1:12" x14ac:dyDescent="0.25">
      <c r="A655" t="s">
        <v>173</v>
      </c>
      <c r="E655">
        <v>0</v>
      </c>
      <c r="F655" s="114">
        <v>46112</v>
      </c>
      <c r="I655">
        <f>Time!$O$135</f>
        <v>6</v>
      </c>
      <c r="K655">
        <v>0</v>
      </c>
      <c r="L655" t="s">
        <v>159</v>
      </c>
    </row>
    <row r="656" spans="1:12" x14ac:dyDescent="0.25">
      <c r="A656" t="s">
        <v>173</v>
      </c>
      <c r="E656">
        <v>0</v>
      </c>
      <c r="F656" s="114">
        <v>46477</v>
      </c>
      <c r="I656">
        <f>Time!$P$135</f>
        <v>7</v>
      </c>
      <c r="K656">
        <v>0</v>
      </c>
      <c r="L656" t="s">
        <v>159</v>
      </c>
    </row>
    <row r="657" spans="1:12" x14ac:dyDescent="0.25">
      <c r="A657" t="s">
        <v>173</v>
      </c>
      <c r="E657">
        <v>0</v>
      </c>
      <c r="F657" s="114">
        <v>46843</v>
      </c>
      <c r="I657">
        <f>Time!$Q$135</f>
        <v>8</v>
      </c>
      <c r="K657">
        <v>0</v>
      </c>
      <c r="L657" t="s">
        <v>159</v>
      </c>
    </row>
    <row r="658" spans="1:12" x14ac:dyDescent="0.25">
      <c r="A658" t="s">
        <v>173</v>
      </c>
      <c r="E658">
        <v>0</v>
      </c>
      <c r="F658" s="114">
        <v>47208</v>
      </c>
      <c r="I658">
        <f>Time!$R$135</f>
        <v>9</v>
      </c>
      <c r="K658">
        <v>0</v>
      </c>
      <c r="L658" t="s">
        <v>159</v>
      </c>
    </row>
    <row r="659" spans="1:12" x14ac:dyDescent="0.25">
      <c r="A659" t="s">
        <v>173</v>
      </c>
      <c r="E659">
        <v>0</v>
      </c>
      <c r="F659" s="114">
        <v>47573</v>
      </c>
      <c r="I659">
        <f>Time!$S$135</f>
        <v>10</v>
      </c>
      <c r="K659">
        <v>0</v>
      </c>
      <c r="L659" t="s">
        <v>159</v>
      </c>
    </row>
    <row r="660" spans="1:12" x14ac:dyDescent="0.25">
      <c r="A660" t="s">
        <v>173</v>
      </c>
      <c r="E660">
        <v>0</v>
      </c>
      <c r="F660" s="114">
        <v>47938</v>
      </c>
      <c r="I660">
        <f>Time!$T$135</f>
        <v>11</v>
      </c>
      <c r="K660">
        <v>0</v>
      </c>
      <c r="L660" t="s">
        <v>159</v>
      </c>
    </row>
    <row r="661" spans="1:12" x14ac:dyDescent="0.25">
      <c r="A661" t="s">
        <v>1027</v>
      </c>
      <c r="E661">
        <v>0</v>
      </c>
      <c r="F661" s="114">
        <v>44286</v>
      </c>
      <c r="J661" t="str">
        <f>Time!$J$141</f>
        <v>Pre Fcst</v>
      </c>
      <c r="K661">
        <v>0</v>
      </c>
      <c r="L661" t="s">
        <v>371</v>
      </c>
    </row>
    <row r="662" spans="1:12" x14ac:dyDescent="0.25">
      <c r="A662" t="s">
        <v>1027</v>
      </c>
      <c r="E662">
        <v>0</v>
      </c>
      <c r="F662" s="114">
        <v>44651</v>
      </c>
      <c r="J662" t="str">
        <f>Time!$K$141</f>
        <v>Pre Fcst</v>
      </c>
      <c r="K662">
        <v>0</v>
      </c>
      <c r="L662" t="s">
        <v>371</v>
      </c>
    </row>
    <row r="663" spans="1:12" x14ac:dyDescent="0.25">
      <c r="A663" t="s">
        <v>1027</v>
      </c>
      <c r="E663">
        <v>0</v>
      </c>
      <c r="F663" s="114">
        <v>45016</v>
      </c>
      <c r="J663" t="str">
        <f>Time!$L$141</f>
        <v>Pre Fcst</v>
      </c>
      <c r="K663">
        <v>0</v>
      </c>
      <c r="L663" t="s">
        <v>371</v>
      </c>
    </row>
    <row r="664" spans="1:12" x14ac:dyDescent="0.25">
      <c r="A664" t="s">
        <v>1027</v>
      </c>
      <c r="E664">
        <v>0</v>
      </c>
      <c r="F664" s="114">
        <v>45382</v>
      </c>
      <c r="J664" t="str">
        <f>Time!$M$141</f>
        <v>Pre Fcst</v>
      </c>
      <c r="K664">
        <v>0</v>
      </c>
      <c r="L664" t="s">
        <v>371</v>
      </c>
    </row>
    <row r="665" spans="1:12" x14ac:dyDescent="0.25">
      <c r="A665" t="s">
        <v>1027</v>
      </c>
      <c r="E665">
        <v>0</v>
      </c>
      <c r="F665" s="114">
        <v>45747</v>
      </c>
      <c r="J665" t="str">
        <f>Time!$N$141</f>
        <v>Pre Fcst</v>
      </c>
      <c r="K665">
        <v>0</v>
      </c>
      <c r="L665" t="s">
        <v>371</v>
      </c>
    </row>
    <row r="666" spans="1:12" x14ac:dyDescent="0.25">
      <c r="A666" t="s">
        <v>1027</v>
      </c>
      <c r="E666">
        <v>0</v>
      </c>
      <c r="F666" s="114">
        <v>46112</v>
      </c>
      <c r="J666" t="str">
        <f>Time!$O$141</f>
        <v>Forecast</v>
      </c>
      <c r="K666">
        <v>0</v>
      </c>
      <c r="L666" t="s">
        <v>371</v>
      </c>
    </row>
    <row r="667" spans="1:12" x14ac:dyDescent="0.25">
      <c r="A667" t="s">
        <v>1027</v>
      </c>
      <c r="E667">
        <v>0</v>
      </c>
      <c r="F667" s="114">
        <v>46477</v>
      </c>
      <c r="J667" t="str">
        <f>Time!$P$141</f>
        <v>Forecast</v>
      </c>
      <c r="K667">
        <v>0</v>
      </c>
      <c r="L667" t="s">
        <v>371</v>
      </c>
    </row>
    <row r="668" spans="1:12" x14ac:dyDescent="0.25">
      <c r="A668" t="s">
        <v>1027</v>
      </c>
      <c r="E668">
        <v>0</v>
      </c>
      <c r="F668" s="114">
        <v>46843</v>
      </c>
      <c r="J668" t="str">
        <f>Time!$Q$141</f>
        <v>Forecast</v>
      </c>
      <c r="K668">
        <v>0</v>
      </c>
      <c r="L668" t="s">
        <v>371</v>
      </c>
    </row>
    <row r="669" spans="1:12" x14ac:dyDescent="0.25">
      <c r="A669" t="s">
        <v>1027</v>
      </c>
      <c r="E669">
        <v>0</v>
      </c>
      <c r="F669" s="114">
        <v>47208</v>
      </c>
      <c r="J669" t="str">
        <f>Time!$R$141</f>
        <v>Forecast</v>
      </c>
      <c r="K669">
        <v>0</v>
      </c>
      <c r="L669" t="s">
        <v>371</v>
      </c>
    </row>
    <row r="670" spans="1:12" x14ac:dyDescent="0.25">
      <c r="A670" t="s">
        <v>1027</v>
      </c>
      <c r="E670">
        <v>0</v>
      </c>
      <c r="F670" s="114">
        <v>47573</v>
      </c>
      <c r="J670" t="str">
        <f>Time!$S$141</f>
        <v>Forecast</v>
      </c>
      <c r="K670">
        <v>0</v>
      </c>
      <c r="L670" t="s">
        <v>371</v>
      </c>
    </row>
    <row r="671" spans="1:12" x14ac:dyDescent="0.25">
      <c r="A671" t="s">
        <v>1027</v>
      </c>
      <c r="E671">
        <v>0</v>
      </c>
      <c r="F671" s="114">
        <v>47938</v>
      </c>
      <c r="J671" t="str">
        <f>Time!$T$141</f>
        <v>Post Fcst</v>
      </c>
      <c r="K671">
        <v>0</v>
      </c>
      <c r="L671" t="s">
        <v>371</v>
      </c>
    </row>
    <row r="672" spans="1:12" x14ac:dyDescent="0.25">
      <c r="A672" t="s">
        <v>557</v>
      </c>
      <c r="E672">
        <v>0</v>
      </c>
      <c r="F672" s="114">
        <v>44286</v>
      </c>
      <c r="G672" s="114">
        <f>Time!$J$150</f>
        <v>44286</v>
      </c>
      <c r="K672">
        <v>0</v>
      </c>
      <c r="L672" t="s">
        <v>1207</v>
      </c>
    </row>
    <row r="673" spans="1:12" x14ac:dyDescent="0.25">
      <c r="A673" t="s">
        <v>557</v>
      </c>
      <c r="E673">
        <v>0</v>
      </c>
      <c r="F673" s="114">
        <v>44651</v>
      </c>
      <c r="G673" s="114">
        <f>Time!$K$150</f>
        <v>44651</v>
      </c>
      <c r="K673">
        <v>0</v>
      </c>
      <c r="L673" t="s">
        <v>1207</v>
      </c>
    </row>
    <row r="674" spans="1:12" x14ac:dyDescent="0.25">
      <c r="A674" t="s">
        <v>557</v>
      </c>
      <c r="E674">
        <v>0</v>
      </c>
      <c r="F674" s="114">
        <v>45016</v>
      </c>
      <c r="G674" s="114">
        <f>Time!$L$150</f>
        <v>45016</v>
      </c>
      <c r="K674">
        <v>0</v>
      </c>
      <c r="L674" t="s">
        <v>1207</v>
      </c>
    </row>
    <row r="675" spans="1:12" x14ac:dyDescent="0.25">
      <c r="A675" t="s">
        <v>557</v>
      </c>
      <c r="E675">
        <v>0</v>
      </c>
      <c r="F675" s="114">
        <v>45382</v>
      </c>
      <c r="G675" s="114">
        <f>Time!$M$150</f>
        <v>45382</v>
      </c>
      <c r="K675">
        <v>0</v>
      </c>
      <c r="L675" t="s">
        <v>1207</v>
      </c>
    </row>
    <row r="676" spans="1:12" x14ac:dyDescent="0.25">
      <c r="A676" t="s">
        <v>557</v>
      </c>
      <c r="E676">
        <v>0</v>
      </c>
      <c r="F676" s="114">
        <v>45747</v>
      </c>
      <c r="G676" s="114">
        <f>Time!$N$150</f>
        <v>45747</v>
      </c>
      <c r="K676">
        <v>0</v>
      </c>
      <c r="L676" t="s">
        <v>1207</v>
      </c>
    </row>
    <row r="677" spans="1:12" x14ac:dyDescent="0.25">
      <c r="A677" t="s">
        <v>557</v>
      </c>
      <c r="E677">
        <v>0</v>
      </c>
      <c r="F677" s="114">
        <v>46112</v>
      </c>
      <c r="G677" s="114">
        <f>Time!$O$150</f>
        <v>46112</v>
      </c>
      <c r="K677">
        <v>0</v>
      </c>
      <c r="L677" t="s">
        <v>1207</v>
      </c>
    </row>
    <row r="678" spans="1:12" x14ac:dyDescent="0.25">
      <c r="A678" t="s">
        <v>557</v>
      </c>
      <c r="E678">
        <v>0</v>
      </c>
      <c r="F678" s="114">
        <v>46477</v>
      </c>
      <c r="G678" s="114">
        <f>Time!$P$150</f>
        <v>46477</v>
      </c>
      <c r="K678">
        <v>0</v>
      </c>
      <c r="L678" t="s">
        <v>1207</v>
      </c>
    </row>
    <row r="679" spans="1:12" x14ac:dyDescent="0.25">
      <c r="A679" t="s">
        <v>557</v>
      </c>
      <c r="E679">
        <v>0</v>
      </c>
      <c r="F679" s="114">
        <v>46843</v>
      </c>
      <c r="G679" s="114">
        <f>Time!$Q$150</f>
        <v>46843</v>
      </c>
      <c r="K679">
        <v>0</v>
      </c>
      <c r="L679" t="s">
        <v>1207</v>
      </c>
    </row>
    <row r="680" spans="1:12" x14ac:dyDescent="0.25">
      <c r="A680" t="s">
        <v>557</v>
      </c>
      <c r="E680">
        <v>0</v>
      </c>
      <c r="F680" s="114">
        <v>47208</v>
      </c>
      <c r="G680" s="114">
        <f>Time!$R$150</f>
        <v>47208</v>
      </c>
      <c r="K680">
        <v>0</v>
      </c>
      <c r="L680" t="s">
        <v>1207</v>
      </c>
    </row>
    <row r="681" spans="1:12" x14ac:dyDescent="0.25">
      <c r="A681" t="s">
        <v>557</v>
      </c>
      <c r="E681">
        <v>0</v>
      </c>
      <c r="F681" s="114">
        <v>47573</v>
      </c>
      <c r="G681" s="114">
        <f>Time!$S$150</f>
        <v>47573</v>
      </c>
      <c r="K681">
        <v>0</v>
      </c>
      <c r="L681" t="s">
        <v>1207</v>
      </c>
    </row>
    <row r="682" spans="1:12" x14ac:dyDescent="0.25">
      <c r="A682" t="s">
        <v>557</v>
      </c>
      <c r="E682">
        <v>0</v>
      </c>
      <c r="F682" s="114">
        <v>47938</v>
      </c>
      <c r="G682" s="114">
        <f>Time!$T$150</f>
        <v>47938</v>
      </c>
      <c r="K682">
        <v>0</v>
      </c>
      <c r="L682" t="s">
        <v>1207</v>
      </c>
    </row>
    <row r="683" spans="1:12" x14ac:dyDescent="0.25">
      <c r="A683" t="s">
        <v>694</v>
      </c>
      <c r="E683">
        <v>0</v>
      </c>
      <c r="F683" s="114">
        <v>44286</v>
      </c>
      <c r="J683" t="str">
        <f>Time!$J$155</f>
        <v/>
      </c>
      <c r="K683">
        <v>0</v>
      </c>
      <c r="L683" t="s">
        <v>1208</v>
      </c>
    </row>
    <row r="684" spans="1:12" x14ac:dyDescent="0.25">
      <c r="A684" t="s">
        <v>694</v>
      </c>
      <c r="E684">
        <v>0</v>
      </c>
      <c r="F684" s="114">
        <v>44651</v>
      </c>
      <c r="J684" t="str">
        <f>Time!$K$155</f>
        <v/>
      </c>
      <c r="K684">
        <v>0</v>
      </c>
      <c r="L684" t="s">
        <v>1208</v>
      </c>
    </row>
    <row r="685" spans="1:12" x14ac:dyDescent="0.25">
      <c r="A685" t="s">
        <v>694</v>
      </c>
      <c r="E685">
        <v>0</v>
      </c>
      <c r="F685" s="114">
        <v>45016</v>
      </c>
      <c r="J685" t="str">
        <f>Time!$L$155</f>
        <v/>
      </c>
      <c r="K685">
        <v>0</v>
      </c>
      <c r="L685" t="s">
        <v>1208</v>
      </c>
    </row>
    <row r="686" spans="1:12" x14ac:dyDescent="0.25">
      <c r="A686" t="s">
        <v>694</v>
      </c>
      <c r="E686">
        <v>0</v>
      </c>
      <c r="F686" s="114">
        <v>45382</v>
      </c>
      <c r="J686" t="str">
        <f>Time!$M$155</f>
        <v/>
      </c>
      <c r="K686">
        <v>0</v>
      </c>
      <c r="L686" t="s">
        <v>1208</v>
      </c>
    </row>
    <row r="687" spans="1:12" x14ac:dyDescent="0.25">
      <c r="A687" t="s">
        <v>694</v>
      </c>
      <c r="E687">
        <v>0</v>
      </c>
      <c r="F687" s="114">
        <v>45747</v>
      </c>
      <c r="J687" t="str">
        <f>Time!$N$155</f>
        <v/>
      </c>
      <c r="K687">
        <v>0</v>
      </c>
      <c r="L687" t="s">
        <v>1208</v>
      </c>
    </row>
    <row r="688" spans="1:12" x14ac:dyDescent="0.25">
      <c r="A688" t="s">
        <v>694</v>
      </c>
      <c r="E688">
        <v>0</v>
      </c>
      <c r="F688" s="114">
        <v>46112</v>
      </c>
      <c r="J688" t="str">
        <f>Time!$O$155</f>
        <v>PR24</v>
      </c>
      <c r="K688">
        <v>0</v>
      </c>
      <c r="L688" t="s">
        <v>1208</v>
      </c>
    </row>
    <row r="689" spans="1:12" x14ac:dyDescent="0.25">
      <c r="A689" t="s">
        <v>694</v>
      </c>
      <c r="E689">
        <v>0</v>
      </c>
      <c r="F689" s="114">
        <v>46477</v>
      </c>
      <c r="J689" t="str">
        <f>Time!$P$155</f>
        <v>PR24</v>
      </c>
      <c r="K689">
        <v>0</v>
      </c>
      <c r="L689" t="s">
        <v>1208</v>
      </c>
    </row>
    <row r="690" spans="1:12" x14ac:dyDescent="0.25">
      <c r="A690" t="s">
        <v>694</v>
      </c>
      <c r="E690">
        <v>0</v>
      </c>
      <c r="F690" s="114">
        <v>46843</v>
      </c>
      <c r="J690" t="str">
        <f>Time!$Q$155</f>
        <v>PR24</v>
      </c>
      <c r="K690">
        <v>0</v>
      </c>
      <c r="L690" t="s">
        <v>1208</v>
      </c>
    </row>
    <row r="691" spans="1:12" x14ac:dyDescent="0.25">
      <c r="A691" t="s">
        <v>694</v>
      </c>
      <c r="E691">
        <v>0</v>
      </c>
      <c r="F691" s="114">
        <v>47208</v>
      </c>
      <c r="J691" t="str">
        <f>Time!$R$155</f>
        <v>PR24</v>
      </c>
      <c r="K691">
        <v>0</v>
      </c>
      <c r="L691" t="s">
        <v>1208</v>
      </c>
    </row>
    <row r="692" spans="1:12" x14ac:dyDescent="0.25">
      <c r="A692" t="s">
        <v>694</v>
      </c>
      <c r="E692">
        <v>0</v>
      </c>
      <c r="F692" s="114">
        <v>47573</v>
      </c>
      <c r="J692" t="str">
        <f>Time!$S$155</f>
        <v>PR24</v>
      </c>
      <c r="K692">
        <v>0</v>
      </c>
      <c r="L692" t="s">
        <v>1208</v>
      </c>
    </row>
    <row r="693" spans="1:12" x14ac:dyDescent="0.25">
      <c r="A693" t="s">
        <v>694</v>
      </c>
      <c r="E693">
        <v>0</v>
      </c>
      <c r="F693" s="114">
        <v>47938</v>
      </c>
      <c r="J693" t="str">
        <f>Time!$T$155</f>
        <v/>
      </c>
      <c r="K693">
        <v>0</v>
      </c>
      <c r="L693" t="s">
        <v>1208</v>
      </c>
    </row>
    <row r="694" spans="1:12" x14ac:dyDescent="0.25">
      <c r="A694" t="s">
        <v>186</v>
      </c>
      <c r="E694">
        <v>0</v>
      </c>
      <c r="F694" s="114">
        <v>44286</v>
      </c>
      <c r="I694">
        <f>Time!$J$163</f>
        <v>2021</v>
      </c>
      <c r="K694">
        <v>0</v>
      </c>
      <c r="L694" t="s">
        <v>447</v>
      </c>
    </row>
    <row r="695" spans="1:12" x14ac:dyDescent="0.25">
      <c r="A695" t="s">
        <v>186</v>
      </c>
      <c r="E695">
        <v>0</v>
      </c>
      <c r="F695" s="114">
        <v>44651</v>
      </c>
      <c r="I695">
        <f>Time!$K$163</f>
        <v>2022</v>
      </c>
      <c r="K695">
        <v>0</v>
      </c>
      <c r="L695" t="s">
        <v>447</v>
      </c>
    </row>
    <row r="696" spans="1:12" x14ac:dyDescent="0.25">
      <c r="A696" t="s">
        <v>186</v>
      </c>
      <c r="E696">
        <v>0</v>
      </c>
      <c r="F696" s="114">
        <v>45016</v>
      </c>
      <c r="I696">
        <f>Time!$L$163</f>
        <v>2023</v>
      </c>
      <c r="K696">
        <v>0</v>
      </c>
      <c r="L696" t="s">
        <v>447</v>
      </c>
    </row>
    <row r="697" spans="1:12" x14ac:dyDescent="0.25">
      <c r="A697" t="s">
        <v>186</v>
      </c>
      <c r="E697">
        <v>0</v>
      </c>
      <c r="F697" s="114">
        <v>45382</v>
      </c>
      <c r="I697">
        <f>Time!$M$163</f>
        <v>2024</v>
      </c>
      <c r="K697">
        <v>0</v>
      </c>
      <c r="L697" t="s">
        <v>447</v>
      </c>
    </row>
    <row r="698" spans="1:12" x14ac:dyDescent="0.25">
      <c r="A698" t="s">
        <v>186</v>
      </c>
      <c r="E698">
        <v>0</v>
      </c>
      <c r="F698" s="114">
        <v>45747</v>
      </c>
      <c r="I698">
        <f>Time!$N$163</f>
        <v>2025</v>
      </c>
      <c r="K698">
        <v>0</v>
      </c>
      <c r="L698" t="s">
        <v>447</v>
      </c>
    </row>
    <row r="699" spans="1:12" x14ac:dyDescent="0.25">
      <c r="A699" t="s">
        <v>186</v>
      </c>
      <c r="E699">
        <v>0</v>
      </c>
      <c r="F699" s="114">
        <v>46112</v>
      </c>
      <c r="I699">
        <f>Time!$O$163</f>
        <v>2026</v>
      </c>
      <c r="K699">
        <v>0</v>
      </c>
      <c r="L699" t="s">
        <v>447</v>
      </c>
    </row>
    <row r="700" spans="1:12" x14ac:dyDescent="0.25">
      <c r="A700" t="s">
        <v>186</v>
      </c>
      <c r="E700">
        <v>0</v>
      </c>
      <c r="F700" s="114">
        <v>46477</v>
      </c>
      <c r="I700">
        <f>Time!$P$163</f>
        <v>2027</v>
      </c>
      <c r="K700">
        <v>0</v>
      </c>
      <c r="L700" t="s">
        <v>447</v>
      </c>
    </row>
    <row r="701" spans="1:12" x14ac:dyDescent="0.25">
      <c r="A701" t="s">
        <v>186</v>
      </c>
      <c r="E701">
        <v>0</v>
      </c>
      <c r="F701" s="114">
        <v>46843</v>
      </c>
      <c r="I701">
        <f>Time!$Q$163</f>
        <v>2028</v>
      </c>
      <c r="K701">
        <v>0</v>
      </c>
      <c r="L701" t="s">
        <v>447</v>
      </c>
    </row>
    <row r="702" spans="1:12" x14ac:dyDescent="0.25">
      <c r="A702" t="s">
        <v>186</v>
      </c>
      <c r="E702">
        <v>0</v>
      </c>
      <c r="F702" s="114">
        <v>47208</v>
      </c>
      <c r="I702">
        <f>Time!$R$163</f>
        <v>2029</v>
      </c>
      <c r="K702">
        <v>0</v>
      </c>
      <c r="L702" t="s">
        <v>447</v>
      </c>
    </row>
    <row r="703" spans="1:12" x14ac:dyDescent="0.25">
      <c r="A703" t="s">
        <v>186</v>
      </c>
      <c r="E703">
        <v>0</v>
      </c>
      <c r="F703" s="114">
        <v>47573</v>
      </c>
      <c r="I703">
        <f>Time!$S$163</f>
        <v>2030</v>
      </c>
      <c r="K703">
        <v>0</v>
      </c>
      <c r="L703" t="s">
        <v>447</v>
      </c>
    </row>
    <row r="704" spans="1:12" x14ac:dyDescent="0.25">
      <c r="A704" t="s">
        <v>186</v>
      </c>
      <c r="E704">
        <v>0</v>
      </c>
      <c r="F704" s="114">
        <v>47938</v>
      </c>
      <c r="I704">
        <f>Time!$T$163</f>
        <v>2031</v>
      </c>
      <c r="K704">
        <v>0</v>
      </c>
      <c r="L704" t="s">
        <v>447</v>
      </c>
    </row>
    <row r="705" spans="1:12" x14ac:dyDescent="0.25">
      <c r="A705" t="s">
        <v>1106</v>
      </c>
      <c r="E705">
        <v>0</v>
      </c>
      <c r="F705" s="114">
        <v>44286</v>
      </c>
      <c r="I705">
        <f>Time!$J$167</f>
        <v>1</v>
      </c>
      <c r="K705">
        <v>0</v>
      </c>
      <c r="L705" t="s">
        <v>917</v>
      </c>
    </row>
    <row r="706" spans="1:12" x14ac:dyDescent="0.25">
      <c r="A706" t="s">
        <v>1106</v>
      </c>
      <c r="E706">
        <v>0</v>
      </c>
      <c r="F706" s="114">
        <v>44651</v>
      </c>
      <c r="I706">
        <f>Time!$K$167</f>
        <v>2</v>
      </c>
      <c r="K706">
        <v>0</v>
      </c>
      <c r="L706" t="s">
        <v>917</v>
      </c>
    </row>
    <row r="707" spans="1:12" x14ac:dyDescent="0.25">
      <c r="A707" t="s">
        <v>1106</v>
      </c>
      <c r="E707">
        <v>0</v>
      </c>
      <c r="F707" s="114">
        <v>45016</v>
      </c>
      <c r="I707">
        <f>Time!$L$167</f>
        <v>3</v>
      </c>
      <c r="K707">
        <v>0</v>
      </c>
      <c r="L707" t="s">
        <v>917</v>
      </c>
    </row>
    <row r="708" spans="1:12" x14ac:dyDescent="0.25">
      <c r="A708" t="s">
        <v>1106</v>
      </c>
      <c r="E708">
        <v>0</v>
      </c>
      <c r="F708" s="114">
        <v>45382</v>
      </c>
      <c r="I708">
        <f>Time!$M$167</f>
        <v>4</v>
      </c>
      <c r="K708">
        <v>0</v>
      </c>
      <c r="L708" t="s">
        <v>917</v>
      </c>
    </row>
    <row r="709" spans="1:12" x14ac:dyDescent="0.25">
      <c r="A709" t="s">
        <v>1106</v>
      </c>
      <c r="E709">
        <v>0</v>
      </c>
      <c r="F709" s="114">
        <v>45747</v>
      </c>
      <c r="I709">
        <f>Time!$N$167</f>
        <v>5</v>
      </c>
      <c r="K709">
        <v>0</v>
      </c>
      <c r="L709" t="s">
        <v>917</v>
      </c>
    </row>
    <row r="710" spans="1:12" x14ac:dyDescent="0.25">
      <c r="A710" t="s">
        <v>1106</v>
      </c>
      <c r="E710">
        <v>0</v>
      </c>
      <c r="F710" s="114">
        <v>46112</v>
      </c>
      <c r="I710">
        <f>Time!$O$167</f>
        <v>6</v>
      </c>
      <c r="K710">
        <v>0</v>
      </c>
      <c r="L710" t="s">
        <v>917</v>
      </c>
    </row>
    <row r="711" spans="1:12" x14ac:dyDescent="0.25">
      <c r="A711" t="s">
        <v>1106</v>
      </c>
      <c r="E711">
        <v>0</v>
      </c>
      <c r="F711" s="114">
        <v>46477</v>
      </c>
      <c r="I711">
        <f>Time!$P$167</f>
        <v>7</v>
      </c>
      <c r="K711">
        <v>0</v>
      </c>
      <c r="L711" t="s">
        <v>917</v>
      </c>
    </row>
    <row r="712" spans="1:12" x14ac:dyDescent="0.25">
      <c r="A712" t="s">
        <v>1106</v>
      </c>
      <c r="E712">
        <v>0</v>
      </c>
      <c r="F712" s="114">
        <v>46843</v>
      </c>
      <c r="I712">
        <f>Time!$Q$167</f>
        <v>8</v>
      </c>
      <c r="K712">
        <v>0</v>
      </c>
      <c r="L712" t="s">
        <v>917</v>
      </c>
    </row>
    <row r="713" spans="1:12" x14ac:dyDescent="0.25">
      <c r="A713" t="s">
        <v>1106</v>
      </c>
      <c r="E713">
        <v>0</v>
      </c>
      <c r="F713" s="114">
        <v>47208</v>
      </c>
      <c r="I713">
        <f>Time!$R$167</f>
        <v>9</v>
      </c>
      <c r="K713">
        <v>0</v>
      </c>
      <c r="L713" t="s">
        <v>917</v>
      </c>
    </row>
    <row r="714" spans="1:12" x14ac:dyDescent="0.25">
      <c r="A714" t="s">
        <v>1106</v>
      </c>
      <c r="E714">
        <v>0</v>
      </c>
      <c r="F714" s="114">
        <v>47573</v>
      </c>
      <c r="I714">
        <f>Time!$S$167</f>
        <v>10</v>
      </c>
      <c r="K714">
        <v>0</v>
      </c>
      <c r="L714" t="s">
        <v>917</v>
      </c>
    </row>
    <row r="715" spans="1:12" x14ac:dyDescent="0.25">
      <c r="A715" t="s">
        <v>1106</v>
      </c>
      <c r="E715">
        <v>0</v>
      </c>
      <c r="F715" s="114">
        <v>47938</v>
      </c>
      <c r="I715">
        <f>Time!$T$167</f>
        <v>11</v>
      </c>
      <c r="K715">
        <v>0</v>
      </c>
      <c r="L715" t="s">
        <v>917</v>
      </c>
    </row>
    <row r="716" spans="1:12" x14ac:dyDescent="0.25">
      <c r="A716" t="s">
        <v>1170</v>
      </c>
      <c r="E716">
        <v>0</v>
      </c>
      <c r="F716" s="114">
        <v>44286</v>
      </c>
      <c r="I716">
        <f>Index!$J$10</f>
        <v>0</v>
      </c>
      <c r="K716">
        <v>0</v>
      </c>
      <c r="L716" t="s">
        <v>71</v>
      </c>
    </row>
    <row r="717" spans="1:12" x14ac:dyDescent="0.25">
      <c r="A717" t="s">
        <v>1170</v>
      </c>
      <c r="E717">
        <v>0</v>
      </c>
      <c r="F717" s="114">
        <v>44651</v>
      </c>
      <c r="I717">
        <f>Index!$K$10</f>
        <v>0</v>
      </c>
      <c r="K717">
        <v>0</v>
      </c>
      <c r="L717" t="s">
        <v>71</v>
      </c>
    </row>
    <row r="718" spans="1:12" x14ac:dyDescent="0.25">
      <c r="A718" t="s">
        <v>1170</v>
      </c>
      <c r="E718">
        <v>0</v>
      </c>
      <c r="F718" s="114">
        <v>45016</v>
      </c>
      <c r="I718">
        <f>Index!$L$10</f>
        <v>1</v>
      </c>
      <c r="K718">
        <v>0</v>
      </c>
      <c r="L718" t="s">
        <v>71</v>
      </c>
    </row>
    <row r="719" spans="1:12" x14ac:dyDescent="0.25">
      <c r="A719" t="s">
        <v>1170</v>
      </c>
      <c r="E719">
        <v>0</v>
      </c>
      <c r="F719" s="114">
        <v>45382</v>
      </c>
      <c r="I719">
        <f>Index!$M$10</f>
        <v>1</v>
      </c>
      <c r="K719">
        <v>0</v>
      </c>
      <c r="L719" t="s">
        <v>71</v>
      </c>
    </row>
    <row r="720" spans="1:12" x14ac:dyDescent="0.25">
      <c r="A720" t="s">
        <v>1170</v>
      </c>
      <c r="E720">
        <v>0</v>
      </c>
      <c r="F720" s="114">
        <v>45747</v>
      </c>
      <c r="I720">
        <f>Index!$N$10</f>
        <v>1</v>
      </c>
      <c r="K720">
        <v>0</v>
      </c>
      <c r="L720" t="s">
        <v>71</v>
      </c>
    </row>
    <row r="721" spans="1:12" x14ac:dyDescent="0.25">
      <c r="A721" t="s">
        <v>1170</v>
      </c>
      <c r="E721">
        <v>0</v>
      </c>
      <c r="F721" s="114">
        <v>46112</v>
      </c>
      <c r="I721">
        <f>Index!$O$10</f>
        <v>1</v>
      </c>
      <c r="K721">
        <v>0</v>
      </c>
      <c r="L721" t="s">
        <v>71</v>
      </c>
    </row>
    <row r="722" spans="1:12" x14ac:dyDescent="0.25">
      <c r="A722" t="s">
        <v>1170</v>
      </c>
      <c r="E722">
        <v>0</v>
      </c>
      <c r="F722" s="114">
        <v>46477</v>
      </c>
      <c r="I722">
        <f>Index!$P$10</f>
        <v>1</v>
      </c>
      <c r="K722">
        <v>0</v>
      </c>
      <c r="L722" t="s">
        <v>71</v>
      </c>
    </row>
    <row r="723" spans="1:12" x14ac:dyDescent="0.25">
      <c r="A723" t="s">
        <v>1170</v>
      </c>
      <c r="E723">
        <v>0</v>
      </c>
      <c r="F723" s="114">
        <v>46843</v>
      </c>
      <c r="I723">
        <f>Index!$Q$10</f>
        <v>1</v>
      </c>
      <c r="K723">
        <v>0</v>
      </c>
      <c r="L723" t="s">
        <v>71</v>
      </c>
    </row>
    <row r="724" spans="1:12" x14ac:dyDescent="0.25">
      <c r="A724" t="s">
        <v>1170</v>
      </c>
      <c r="E724">
        <v>0</v>
      </c>
      <c r="F724" s="114">
        <v>47208</v>
      </c>
      <c r="I724">
        <f>Index!$R$10</f>
        <v>1</v>
      </c>
      <c r="K724">
        <v>0</v>
      </c>
      <c r="L724" t="s">
        <v>71</v>
      </c>
    </row>
    <row r="725" spans="1:12" x14ac:dyDescent="0.25">
      <c r="A725" t="s">
        <v>1170</v>
      </c>
      <c r="E725">
        <v>0</v>
      </c>
      <c r="F725" s="114">
        <v>47573</v>
      </c>
      <c r="I725">
        <f>Index!$S$10</f>
        <v>1</v>
      </c>
      <c r="K725">
        <v>0</v>
      </c>
      <c r="L725" t="s">
        <v>71</v>
      </c>
    </row>
    <row r="726" spans="1:12" x14ac:dyDescent="0.25">
      <c r="A726" t="s">
        <v>1170</v>
      </c>
      <c r="E726">
        <v>0</v>
      </c>
      <c r="F726" s="114">
        <v>47938</v>
      </c>
      <c r="I726">
        <f>Index!$T$10</f>
        <v>1</v>
      </c>
      <c r="K726">
        <v>0</v>
      </c>
      <c r="L726" t="s">
        <v>71</v>
      </c>
    </row>
    <row r="727" spans="1:12" x14ac:dyDescent="0.25">
      <c r="A727" t="s">
        <v>410</v>
      </c>
      <c r="E727">
        <v>0</v>
      </c>
      <c r="F727" s="114">
        <v>44286</v>
      </c>
      <c r="I727">
        <f>Index!$J$15</f>
        <v>0</v>
      </c>
      <c r="K727">
        <v>0</v>
      </c>
      <c r="L727" t="s">
        <v>160</v>
      </c>
    </row>
    <row r="728" spans="1:12" x14ac:dyDescent="0.25">
      <c r="A728" t="s">
        <v>410</v>
      </c>
      <c r="E728">
        <v>0</v>
      </c>
      <c r="F728" s="114">
        <v>44651</v>
      </c>
      <c r="I728">
        <f>Index!$K$15</f>
        <v>109.1</v>
      </c>
      <c r="K728">
        <v>0</v>
      </c>
      <c r="L728" t="s">
        <v>160</v>
      </c>
    </row>
    <row r="729" spans="1:12" x14ac:dyDescent="0.25">
      <c r="A729" t="s">
        <v>410</v>
      </c>
      <c r="E729">
        <v>0</v>
      </c>
      <c r="F729" s="114">
        <v>45016</v>
      </c>
      <c r="I729">
        <f>Index!$L$15</f>
        <v>114.1</v>
      </c>
      <c r="K729">
        <v>0</v>
      </c>
      <c r="L729" t="s">
        <v>160</v>
      </c>
    </row>
    <row r="730" spans="1:12" x14ac:dyDescent="0.25">
      <c r="A730" t="s">
        <v>410</v>
      </c>
      <c r="E730">
        <v>0</v>
      </c>
      <c r="F730" s="114">
        <v>45382</v>
      </c>
      <c r="I730">
        <f>Index!$M$15</f>
        <v>124.8</v>
      </c>
      <c r="K730">
        <v>0</v>
      </c>
      <c r="L730" t="s">
        <v>160</v>
      </c>
    </row>
    <row r="731" spans="1:12" x14ac:dyDescent="0.25">
      <c r="A731" t="s">
        <v>410</v>
      </c>
      <c r="E731">
        <v>0</v>
      </c>
      <c r="F731" s="114">
        <v>45747</v>
      </c>
      <c r="I731">
        <f>Index!$N$15</f>
        <v>130</v>
      </c>
      <c r="K731">
        <v>0</v>
      </c>
      <c r="L731" t="s">
        <v>160</v>
      </c>
    </row>
    <row r="732" spans="1:12" x14ac:dyDescent="0.25">
      <c r="A732" t="s">
        <v>410</v>
      </c>
      <c r="E732">
        <v>0</v>
      </c>
      <c r="F732" s="114">
        <v>46112</v>
      </c>
      <c r="I732">
        <f>Index!$O$15</f>
        <v>134.6</v>
      </c>
      <c r="K732">
        <v>0</v>
      </c>
      <c r="L732" t="s">
        <v>160</v>
      </c>
    </row>
    <row r="733" spans="1:12" x14ac:dyDescent="0.25">
      <c r="A733" t="s">
        <v>410</v>
      </c>
      <c r="E733">
        <v>0</v>
      </c>
      <c r="F733" s="114">
        <v>46477</v>
      </c>
      <c r="I733">
        <f>Index!$P$15</f>
        <v>139.7148</v>
      </c>
      <c r="K733">
        <v>0</v>
      </c>
      <c r="L733" t="s">
        <v>160</v>
      </c>
    </row>
    <row r="734" spans="1:12" x14ac:dyDescent="0.25">
      <c r="A734" t="s">
        <v>410</v>
      </c>
      <c r="E734">
        <v>0</v>
      </c>
      <c r="F734" s="114">
        <v>46843</v>
      </c>
      <c r="I734">
        <f>Index!$Q$15</f>
        <v>0</v>
      </c>
      <c r="K734">
        <v>0</v>
      </c>
      <c r="L734" t="s">
        <v>160</v>
      </c>
    </row>
    <row r="735" spans="1:12" x14ac:dyDescent="0.25">
      <c r="A735" t="s">
        <v>410</v>
      </c>
      <c r="E735">
        <v>0</v>
      </c>
      <c r="F735" s="114">
        <v>47208</v>
      </c>
      <c r="I735">
        <f>Index!$R$15</f>
        <v>0</v>
      </c>
      <c r="K735">
        <v>0</v>
      </c>
      <c r="L735" t="s">
        <v>160</v>
      </c>
    </row>
    <row r="736" spans="1:12" x14ac:dyDescent="0.25">
      <c r="A736" t="s">
        <v>410</v>
      </c>
      <c r="E736">
        <v>0</v>
      </c>
      <c r="F736" s="114">
        <v>47573</v>
      </c>
      <c r="I736">
        <f>Index!$S$15</f>
        <v>0</v>
      </c>
      <c r="K736">
        <v>0</v>
      </c>
      <c r="L736" t="s">
        <v>160</v>
      </c>
    </row>
    <row r="737" spans="1:12" x14ac:dyDescent="0.25">
      <c r="A737" t="s">
        <v>410</v>
      </c>
      <c r="E737">
        <v>0</v>
      </c>
      <c r="F737" s="114">
        <v>47938</v>
      </c>
      <c r="I737">
        <f>Index!$T$15</f>
        <v>0</v>
      </c>
      <c r="K737">
        <v>0</v>
      </c>
      <c r="L737" t="s">
        <v>160</v>
      </c>
    </row>
    <row r="738" spans="1:12" x14ac:dyDescent="0.25">
      <c r="A738" t="s">
        <v>633</v>
      </c>
      <c r="E738">
        <v>0</v>
      </c>
      <c r="F738" s="114">
        <v>44286</v>
      </c>
      <c r="H738" s="96">
        <f>Index!$J$22</f>
        <v>0</v>
      </c>
      <c r="K738">
        <v>0</v>
      </c>
      <c r="L738" t="s">
        <v>996</v>
      </c>
    </row>
    <row r="739" spans="1:12" x14ac:dyDescent="0.25">
      <c r="A739" t="s">
        <v>633</v>
      </c>
      <c r="E739">
        <v>0</v>
      </c>
      <c r="F739" s="114">
        <v>44651</v>
      </c>
      <c r="H739" s="96">
        <f>Index!$K$22</f>
        <v>0</v>
      </c>
      <c r="K739">
        <v>0</v>
      </c>
      <c r="L739" t="s">
        <v>996</v>
      </c>
    </row>
    <row r="740" spans="1:12" x14ac:dyDescent="0.25">
      <c r="A740" t="s">
        <v>633</v>
      </c>
      <c r="E740">
        <v>0</v>
      </c>
      <c r="F740" s="114">
        <v>45016</v>
      </c>
      <c r="H740" s="96">
        <f>Index!$L$22</f>
        <v>4.5829514207149424E-2</v>
      </c>
      <c r="K740">
        <v>0</v>
      </c>
      <c r="L740" t="s">
        <v>996</v>
      </c>
    </row>
    <row r="741" spans="1:12" x14ac:dyDescent="0.25">
      <c r="A741" t="s">
        <v>633</v>
      </c>
      <c r="E741">
        <v>0</v>
      </c>
      <c r="F741" s="114">
        <v>45382</v>
      </c>
      <c r="H741" s="96">
        <f>Index!$M$22</f>
        <v>9.3777388255915861E-2</v>
      </c>
      <c r="K741">
        <v>0</v>
      </c>
      <c r="L741" t="s">
        <v>996</v>
      </c>
    </row>
    <row r="742" spans="1:12" x14ac:dyDescent="0.25">
      <c r="A742" t="s">
        <v>633</v>
      </c>
      <c r="E742">
        <v>0</v>
      </c>
      <c r="F742" s="114">
        <v>45747</v>
      </c>
      <c r="H742" s="96">
        <f>Index!$N$22</f>
        <v>4.1666666666666741E-2</v>
      </c>
      <c r="K742">
        <v>0</v>
      </c>
      <c r="L742" t="s">
        <v>996</v>
      </c>
    </row>
    <row r="743" spans="1:12" x14ac:dyDescent="0.25">
      <c r="A743" t="s">
        <v>633</v>
      </c>
      <c r="E743">
        <v>0</v>
      </c>
      <c r="F743" s="114">
        <v>46112</v>
      </c>
      <c r="H743" s="96">
        <f>Index!$O$22</f>
        <v>3.5384615384615348E-2</v>
      </c>
      <c r="K743">
        <v>0</v>
      </c>
      <c r="L743" t="s">
        <v>996</v>
      </c>
    </row>
    <row r="744" spans="1:12" x14ac:dyDescent="0.25">
      <c r="A744" t="s">
        <v>633</v>
      </c>
      <c r="E744">
        <v>0</v>
      </c>
      <c r="F744" s="114">
        <v>46477</v>
      </c>
      <c r="H744" s="96">
        <f>Index!$P$22</f>
        <v>3.8000000000000034E-2</v>
      </c>
      <c r="K744">
        <v>0</v>
      </c>
      <c r="L744" t="s">
        <v>996</v>
      </c>
    </row>
    <row r="745" spans="1:12" x14ac:dyDescent="0.25">
      <c r="A745" t="s">
        <v>633</v>
      </c>
      <c r="E745">
        <v>0</v>
      </c>
      <c r="F745" s="114">
        <v>46843</v>
      </c>
      <c r="H745" s="96">
        <f>Index!$Q$22</f>
        <v>0</v>
      </c>
      <c r="K745">
        <v>0</v>
      </c>
      <c r="L745" t="s">
        <v>996</v>
      </c>
    </row>
    <row r="746" spans="1:12" x14ac:dyDescent="0.25">
      <c r="A746" t="s">
        <v>633</v>
      </c>
      <c r="E746">
        <v>0</v>
      </c>
      <c r="F746" s="114">
        <v>47208</v>
      </c>
      <c r="H746" s="96">
        <f>Index!$R$22</f>
        <v>0</v>
      </c>
      <c r="K746">
        <v>0</v>
      </c>
      <c r="L746" t="s">
        <v>996</v>
      </c>
    </row>
    <row r="747" spans="1:12" x14ac:dyDescent="0.25">
      <c r="A747" t="s">
        <v>633</v>
      </c>
      <c r="E747">
        <v>0</v>
      </c>
      <c r="F747" s="114">
        <v>47573</v>
      </c>
      <c r="H747" s="96">
        <f>Index!$S$22</f>
        <v>0</v>
      </c>
      <c r="K747">
        <v>0</v>
      </c>
      <c r="L747" t="s">
        <v>996</v>
      </c>
    </row>
    <row r="748" spans="1:12" x14ac:dyDescent="0.25">
      <c r="A748" t="s">
        <v>633</v>
      </c>
      <c r="E748">
        <v>0</v>
      </c>
      <c r="F748" s="114">
        <v>47938</v>
      </c>
      <c r="H748" s="96">
        <f>Index!$T$22</f>
        <v>0</v>
      </c>
      <c r="K748">
        <v>0</v>
      </c>
      <c r="L748" t="s">
        <v>996</v>
      </c>
    </row>
    <row r="749" spans="1:12" x14ac:dyDescent="0.25">
      <c r="A749" t="s">
        <v>21</v>
      </c>
      <c r="E749">
        <v>0</v>
      </c>
      <c r="F749" s="114">
        <v>44286</v>
      </c>
      <c r="I749">
        <f>Index!$J$27</f>
        <v>0</v>
      </c>
      <c r="K749">
        <v>0</v>
      </c>
      <c r="L749" t="s">
        <v>681</v>
      </c>
    </row>
    <row r="750" spans="1:12" x14ac:dyDescent="0.25">
      <c r="A750" t="s">
        <v>21</v>
      </c>
      <c r="E750">
        <v>0</v>
      </c>
      <c r="F750" s="114">
        <v>44651</v>
      </c>
      <c r="I750">
        <f>Index!$K$27</f>
        <v>1</v>
      </c>
      <c r="K750">
        <v>0</v>
      </c>
      <c r="L750" t="s">
        <v>681</v>
      </c>
    </row>
    <row r="751" spans="1:12" x14ac:dyDescent="0.25">
      <c r="A751" t="s">
        <v>21</v>
      </c>
      <c r="E751">
        <v>0</v>
      </c>
      <c r="F751" s="114">
        <v>45016</v>
      </c>
      <c r="I751">
        <f>Index!$L$27</f>
        <v>0</v>
      </c>
      <c r="K751">
        <v>0</v>
      </c>
      <c r="L751" t="s">
        <v>681</v>
      </c>
    </row>
    <row r="752" spans="1:12" x14ac:dyDescent="0.25">
      <c r="A752" t="s">
        <v>21</v>
      </c>
      <c r="E752">
        <v>0</v>
      </c>
      <c r="F752" s="114">
        <v>45382</v>
      </c>
      <c r="I752">
        <f>Index!$M$27</f>
        <v>0</v>
      </c>
      <c r="K752">
        <v>0</v>
      </c>
      <c r="L752" t="s">
        <v>681</v>
      </c>
    </row>
    <row r="753" spans="1:12" x14ac:dyDescent="0.25">
      <c r="A753" t="s">
        <v>21</v>
      </c>
      <c r="E753">
        <v>0</v>
      </c>
      <c r="F753" s="114">
        <v>45747</v>
      </c>
      <c r="I753">
        <f>Index!$N$27</f>
        <v>0</v>
      </c>
      <c r="K753">
        <v>0</v>
      </c>
      <c r="L753" t="s">
        <v>681</v>
      </c>
    </row>
    <row r="754" spans="1:12" x14ac:dyDescent="0.25">
      <c r="A754" t="s">
        <v>21</v>
      </c>
      <c r="E754">
        <v>0</v>
      </c>
      <c r="F754" s="114">
        <v>46112</v>
      </c>
      <c r="I754">
        <f>Index!$O$27</f>
        <v>0</v>
      </c>
      <c r="K754">
        <v>0</v>
      </c>
      <c r="L754" t="s">
        <v>681</v>
      </c>
    </row>
    <row r="755" spans="1:12" x14ac:dyDescent="0.25">
      <c r="A755" t="s">
        <v>21</v>
      </c>
      <c r="E755">
        <v>0</v>
      </c>
      <c r="F755" s="114">
        <v>46477</v>
      </c>
      <c r="I755">
        <f>Index!$P$27</f>
        <v>0</v>
      </c>
      <c r="K755">
        <v>0</v>
      </c>
      <c r="L755" t="s">
        <v>681</v>
      </c>
    </row>
    <row r="756" spans="1:12" x14ac:dyDescent="0.25">
      <c r="A756" t="s">
        <v>21</v>
      </c>
      <c r="E756">
        <v>0</v>
      </c>
      <c r="F756" s="114">
        <v>46843</v>
      </c>
      <c r="I756">
        <f>Index!$Q$27</f>
        <v>0</v>
      </c>
      <c r="K756">
        <v>0</v>
      </c>
      <c r="L756" t="s">
        <v>681</v>
      </c>
    </row>
    <row r="757" spans="1:12" x14ac:dyDescent="0.25">
      <c r="A757" t="s">
        <v>21</v>
      </c>
      <c r="E757">
        <v>0</v>
      </c>
      <c r="F757" s="114">
        <v>47208</v>
      </c>
      <c r="I757">
        <f>Index!$R$27</f>
        <v>0</v>
      </c>
      <c r="K757">
        <v>0</v>
      </c>
      <c r="L757" t="s">
        <v>681</v>
      </c>
    </row>
    <row r="758" spans="1:12" x14ac:dyDescent="0.25">
      <c r="A758" t="s">
        <v>21</v>
      </c>
      <c r="E758">
        <v>0</v>
      </c>
      <c r="F758" s="114">
        <v>47573</v>
      </c>
      <c r="I758">
        <f>Index!$S$27</f>
        <v>0</v>
      </c>
      <c r="K758">
        <v>0</v>
      </c>
      <c r="L758" t="s">
        <v>681</v>
      </c>
    </row>
    <row r="759" spans="1:12" x14ac:dyDescent="0.25">
      <c r="A759" t="s">
        <v>21</v>
      </c>
      <c r="E759">
        <v>0</v>
      </c>
      <c r="F759" s="114">
        <v>47938</v>
      </c>
      <c r="I759">
        <f>Index!$T$27</f>
        <v>0</v>
      </c>
      <c r="K759">
        <v>0</v>
      </c>
      <c r="L759" t="s">
        <v>681</v>
      </c>
    </row>
    <row r="760" spans="1:12" x14ac:dyDescent="0.25">
      <c r="A760" t="s">
        <v>1171</v>
      </c>
      <c r="E760">
        <v>0</v>
      </c>
      <c r="F760" s="114">
        <v>44286</v>
      </c>
      <c r="I760">
        <f>Index!$F$33</f>
        <v>114.1</v>
      </c>
      <c r="K760">
        <v>0</v>
      </c>
      <c r="L760" t="s">
        <v>372</v>
      </c>
    </row>
    <row r="761" spans="1:12" x14ac:dyDescent="0.25">
      <c r="A761" t="s">
        <v>22</v>
      </c>
      <c r="E761">
        <v>0</v>
      </c>
      <c r="F761" s="114">
        <v>44286</v>
      </c>
      <c r="I761">
        <f>Index!$J$40</f>
        <v>0</v>
      </c>
      <c r="K761">
        <v>0</v>
      </c>
      <c r="L761" t="s">
        <v>748</v>
      </c>
    </row>
    <row r="762" spans="1:12" x14ac:dyDescent="0.25">
      <c r="A762" t="s">
        <v>22</v>
      </c>
      <c r="E762">
        <v>0</v>
      </c>
      <c r="F762" s="114">
        <v>44651</v>
      </c>
      <c r="I762">
        <f>Index!$K$40</f>
        <v>0</v>
      </c>
      <c r="K762">
        <v>0</v>
      </c>
      <c r="L762" t="s">
        <v>748</v>
      </c>
    </row>
    <row r="763" spans="1:12" x14ac:dyDescent="0.25">
      <c r="A763" t="s">
        <v>22</v>
      </c>
      <c r="E763">
        <v>0</v>
      </c>
      <c r="F763" s="114">
        <v>45016</v>
      </c>
      <c r="I763">
        <f>Index!$L$40</f>
        <v>1</v>
      </c>
      <c r="K763">
        <v>0</v>
      </c>
      <c r="L763" t="s">
        <v>748</v>
      </c>
    </row>
    <row r="764" spans="1:12" x14ac:dyDescent="0.25">
      <c r="A764" t="s">
        <v>22</v>
      </c>
      <c r="E764">
        <v>0</v>
      </c>
      <c r="F764" s="114">
        <v>45382</v>
      </c>
      <c r="I764">
        <f>Index!$M$40</f>
        <v>1.0937773882559159</v>
      </c>
      <c r="K764">
        <v>0</v>
      </c>
      <c r="L764" t="s">
        <v>748</v>
      </c>
    </row>
    <row r="765" spans="1:12" x14ac:dyDescent="0.25">
      <c r="A765" t="s">
        <v>22</v>
      </c>
      <c r="E765">
        <v>0</v>
      </c>
      <c r="F765" s="114">
        <v>45747</v>
      </c>
      <c r="I765">
        <f>Index!$N$40</f>
        <v>1.1393514460999123</v>
      </c>
      <c r="K765">
        <v>0</v>
      </c>
      <c r="L765" t="s">
        <v>748</v>
      </c>
    </row>
    <row r="766" spans="1:12" x14ac:dyDescent="0.25">
      <c r="A766" t="s">
        <v>22</v>
      </c>
      <c r="E766">
        <v>0</v>
      </c>
      <c r="F766" s="114">
        <v>46112</v>
      </c>
      <c r="I766">
        <f>Index!$O$40</f>
        <v>1.179666958808063</v>
      </c>
      <c r="K766">
        <v>0</v>
      </c>
      <c r="L766" t="s">
        <v>748</v>
      </c>
    </row>
    <row r="767" spans="1:12" x14ac:dyDescent="0.25">
      <c r="A767" t="s">
        <v>22</v>
      </c>
      <c r="E767">
        <v>0</v>
      </c>
      <c r="F767" s="114">
        <v>46477</v>
      </c>
      <c r="I767">
        <f>Index!$P$40</f>
        <v>1.2244943032427695</v>
      </c>
      <c r="K767">
        <v>0</v>
      </c>
      <c r="L767" t="s">
        <v>748</v>
      </c>
    </row>
    <row r="768" spans="1:12" x14ac:dyDescent="0.25">
      <c r="A768" t="s">
        <v>22</v>
      </c>
      <c r="E768">
        <v>0</v>
      </c>
      <c r="F768" s="114">
        <v>46843</v>
      </c>
      <c r="I768">
        <f>Index!$Q$40</f>
        <v>1.2244943032427695</v>
      </c>
      <c r="K768">
        <v>0</v>
      </c>
      <c r="L768" t="s">
        <v>748</v>
      </c>
    </row>
    <row r="769" spans="1:12" x14ac:dyDescent="0.25">
      <c r="A769" t="s">
        <v>22</v>
      </c>
      <c r="E769">
        <v>0</v>
      </c>
      <c r="F769" s="114">
        <v>47208</v>
      </c>
      <c r="I769">
        <f>Index!$R$40</f>
        <v>1.2244943032427695</v>
      </c>
      <c r="K769">
        <v>0</v>
      </c>
      <c r="L769" t="s">
        <v>748</v>
      </c>
    </row>
    <row r="770" spans="1:12" x14ac:dyDescent="0.25">
      <c r="A770" t="s">
        <v>22</v>
      </c>
      <c r="E770">
        <v>0</v>
      </c>
      <c r="F770" s="114">
        <v>47573</v>
      </c>
      <c r="I770">
        <f>Index!$S$40</f>
        <v>1.2244943032427695</v>
      </c>
      <c r="K770">
        <v>0</v>
      </c>
      <c r="L770" t="s">
        <v>748</v>
      </c>
    </row>
    <row r="771" spans="1:12" x14ac:dyDescent="0.25">
      <c r="A771" t="s">
        <v>22</v>
      </c>
      <c r="E771">
        <v>0</v>
      </c>
      <c r="F771" s="114">
        <v>47938</v>
      </c>
      <c r="I771">
        <f>Index!$T$40</f>
        <v>1.2244943032427695</v>
      </c>
      <c r="K771">
        <v>0</v>
      </c>
      <c r="L771" t="s">
        <v>748</v>
      </c>
    </row>
    <row r="772" spans="1:12" x14ac:dyDescent="0.25">
      <c r="A772" t="s">
        <v>103</v>
      </c>
      <c r="E772">
        <v>0</v>
      </c>
      <c r="F772" s="114">
        <v>44286</v>
      </c>
      <c r="H772" s="96">
        <f>'Tax adjustment'!$J$10</f>
        <v>0</v>
      </c>
      <c r="K772">
        <v>0</v>
      </c>
      <c r="L772" t="s">
        <v>997</v>
      </c>
    </row>
    <row r="773" spans="1:12" x14ac:dyDescent="0.25">
      <c r="A773" t="s">
        <v>103</v>
      </c>
      <c r="E773">
        <v>0</v>
      </c>
      <c r="F773" s="114">
        <v>44651</v>
      </c>
      <c r="H773" s="96">
        <f>'Tax adjustment'!$K$10</f>
        <v>0</v>
      </c>
      <c r="K773">
        <v>0</v>
      </c>
      <c r="L773" t="s">
        <v>997</v>
      </c>
    </row>
    <row r="774" spans="1:12" x14ac:dyDescent="0.25">
      <c r="A774" t="s">
        <v>103</v>
      </c>
      <c r="E774">
        <v>0</v>
      </c>
      <c r="F774" s="114">
        <v>45016</v>
      </c>
      <c r="H774" s="96">
        <f>'Tax adjustment'!$L$10</f>
        <v>0</v>
      </c>
      <c r="K774">
        <v>0</v>
      </c>
      <c r="L774" t="s">
        <v>997</v>
      </c>
    </row>
    <row r="775" spans="1:12" x14ac:dyDescent="0.25">
      <c r="A775" t="s">
        <v>103</v>
      </c>
      <c r="E775">
        <v>0</v>
      </c>
      <c r="F775" s="114">
        <v>45382</v>
      </c>
      <c r="H775" s="96">
        <f>'Tax adjustment'!$M$10</f>
        <v>0</v>
      </c>
      <c r="K775">
        <v>0</v>
      </c>
      <c r="L775" t="s">
        <v>997</v>
      </c>
    </row>
    <row r="776" spans="1:12" x14ac:dyDescent="0.25">
      <c r="A776" t="s">
        <v>103</v>
      </c>
      <c r="E776">
        <v>0</v>
      </c>
      <c r="F776" s="114">
        <v>45747</v>
      </c>
      <c r="H776" s="96">
        <f>'Tax adjustment'!$N$10</f>
        <v>0</v>
      </c>
      <c r="K776">
        <v>0</v>
      </c>
      <c r="L776" t="s">
        <v>997</v>
      </c>
    </row>
    <row r="777" spans="1:12" x14ac:dyDescent="0.25">
      <c r="A777" t="s">
        <v>103</v>
      </c>
      <c r="E777">
        <v>0</v>
      </c>
      <c r="F777" s="114">
        <v>46112</v>
      </c>
      <c r="H777" s="96">
        <f>'Tax adjustment'!$O$10</f>
        <v>0</v>
      </c>
      <c r="K777">
        <v>0</v>
      </c>
      <c r="L777" t="s">
        <v>997</v>
      </c>
    </row>
    <row r="778" spans="1:12" x14ac:dyDescent="0.25">
      <c r="A778" t="s">
        <v>103</v>
      </c>
      <c r="E778">
        <v>0</v>
      </c>
      <c r="F778" s="114">
        <v>46477</v>
      </c>
      <c r="H778" s="96">
        <f>'Tax adjustment'!$P$10</f>
        <v>0</v>
      </c>
      <c r="K778">
        <v>0</v>
      </c>
      <c r="L778" t="s">
        <v>997</v>
      </c>
    </row>
    <row r="779" spans="1:12" x14ac:dyDescent="0.25">
      <c r="A779" t="s">
        <v>103</v>
      </c>
      <c r="E779">
        <v>0</v>
      </c>
      <c r="F779" s="114">
        <v>46843</v>
      </c>
      <c r="H779" s="96">
        <f>'Tax adjustment'!$Q$10</f>
        <v>0</v>
      </c>
      <c r="K779">
        <v>0</v>
      </c>
      <c r="L779" t="s">
        <v>997</v>
      </c>
    </row>
    <row r="780" spans="1:12" x14ac:dyDescent="0.25">
      <c r="A780" t="s">
        <v>103</v>
      </c>
      <c r="E780">
        <v>0</v>
      </c>
      <c r="F780" s="114">
        <v>47208</v>
      </c>
      <c r="H780" s="96">
        <f>'Tax adjustment'!$R$10</f>
        <v>0</v>
      </c>
      <c r="K780">
        <v>0</v>
      </c>
      <c r="L780" t="s">
        <v>997</v>
      </c>
    </row>
    <row r="781" spans="1:12" x14ac:dyDescent="0.25">
      <c r="A781" t="s">
        <v>103</v>
      </c>
      <c r="E781">
        <v>0</v>
      </c>
      <c r="F781" s="114">
        <v>47573</v>
      </c>
      <c r="H781" s="96">
        <f>'Tax adjustment'!$S$10</f>
        <v>0</v>
      </c>
      <c r="K781">
        <v>0</v>
      </c>
      <c r="L781" t="s">
        <v>997</v>
      </c>
    </row>
    <row r="782" spans="1:12" x14ac:dyDescent="0.25">
      <c r="A782" t="s">
        <v>103</v>
      </c>
      <c r="E782">
        <v>0</v>
      </c>
      <c r="F782" s="114">
        <v>47938</v>
      </c>
      <c r="H782" s="96">
        <f>'Tax adjustment'!$T$10</f>
        <v>0</v>
      </c>
      <c r="K782">
        <v>0</v>
      </c>
      <c r="L782" t="s">
        <v>997</v>
      </c>
    </row>
    <row r="783" spans="1:12" x14ac:dyDescent="0.25">
      <c r="A783" t="s">
        <v>1107</v>
      </c>
      <c r="B783" t="s">
        <v>460</v>
      </c>
      <c r="E783">
        <v>0</v>
      </c>
      <c r="F783" s="114">
        <v>44286</v>
      </c>
      <c r="I783">
        <f>'Tax adjustment'!$J$23</f>
        <v>0</v>
      </c>
      <c r="K783">
        <v>0</v>
      </c>
      <c r="L783" t="s">
        <v>527</v>
      </c>
    </row>
    <row r="784" spans="1:12" x14ac:dyDescent="0.25">
      <c r="A784" t="s">
        <v>1107</v>
      </c>
      <c r="B784" t="s">
        <v>460</v>
      </c>
      <c r="E784">
        <v>0</v>
      </c>
      <c r="F784" s="114">
        <v>44651</v>
      </c>
      <c r="I784">
        <f>'Tax adjustment'!$K$23</f>
        <v>0</v>
      </c>
      <c r="K784">
        <v>0</v>
      </c>
      <c r="L784" t="s">
        <v>527</v>
      </c>
    </row>
    <row r="785" spans="1:12" x14ac:dyDescent="0.25">
      <c r="A785" t="s">
        <v>1107</v>
      </c>
      <c r="B785" t="s">
        <v>460</v>
      </c>
      <c r="E785">
        <v>0</v>
      </c>
      <c r="F785" s="114">
        <v>45016</v>
      </c>
      <c r="I785">
        <f>'Tax adjustment'!$L$23</f>
        <v>0</v>
      </c>
      <c r="K785">
        <v>0</v>
      </c>
      <c r="L785" t="s">
        <v>527</v>
      </c>
    </row>
    <row r="786" spans="1:12" x14ac:dyDescent="0.25">
      <c r="A786" t="s">
        <v>1107</v>
      </c>
      <c r="B786" t="s">
        <v>460</v>
      </c>
      <c r="E786">
        <v>0</v>
      </c>
      <c r="F786" s="114">
        <v>45382</v>
      </c>
      <c r="I786">
        <f>'Tax adjustment'!$M$23</f>
        <v>0</v>
      </c>
      <c r="K786">
        <v>0</v>
      </c>
      <c r="L786" t="s">
        <v>527</v>
      </c>
    </row>
    <row r="787" spans="1:12" x14ac:dyDescent="0.25">
      <c r="A787" t="s">
        <v>1107</v>
      </c>
      <c r="B787" t="s">
        <v>460</v>
      </c>
      <c r="E787">
        <v>0</v>
      </c>
      <c r="F787" s="114">
        <v>45747</v>
      </c>
      <c r="I787">
        <f>'Tax adjustment'!$N$23</f>
        <v>0</v>
      </c>
      <c r="K787">
        <v>0</v>
      </c>
      <c r="L787" t="s">
        <v>527</v>
      </c>
    </row>
    <row r="788" spans="1:12" x14ac:dyDescent="0.25">
      <c r="A788" t="s">
        <v>1107</v>
      </c>
      <c r="B788" t="s">
        <v>460</v>
      </c>
      <c r="E788">
        <v>0</v>
      </c>
      <c r="F788" s="114">
        <v>46112</v>
      </c>
      <c r="I788">
        <f>'Tax adjustment'!$O$23</f>
        <v>0</v>
      </c>
      <c r="K788">
        <v>0</v>
      </c>
      <c r="L788" t="s">
        <v>527</v>
      </c>
    </row>
    <row r="789" spans="1:12" x14ac:dyDescent="0.25">
      <c r="A789" t="s">
        <v>1107</v>
      </c>
      <c r="B789" t="s">
        <v>460</v>
      </c>
      <c r="E789">
        <v>0</v>
      </c>
      <c r="F789" s="114">
        <v>46477</v>
      </c>
      <c r="I789">
        <f>'Tax adjustment'!$P$23</f>
        <v>0</v>
      </c>
      <c r="K789">
        <v>0</v>
      </c>
      <c r="L789" t="s">
        <v>527</v>
      </c>
    </row>
    <row r="790" spans="1:12" x14ac:dyDescent="0.25">
      <c r="A790" t="s">
        <v>1107</v>
      </c>
      <c r="B790" t="s">
        <v>460</v>
      </c>
      <c r="E790">
        <v>0</v>
      </c>
      <c r="F790" s="114">
        <v>46843</v>
      </c>
      <c r="I790">
        <f>'Tax adjustment'!$Q$23</f>
        <v>0</v>
      </c>
      <c r="K790">
        <v>0</v>
      </c>
      <c r="L790" t="s">
        <v>527</v>
      </c>
    </row>
    <row r="791" spans="1:12" x14ac:dyDescent="0.25">
      <c r="A791" t="s">
        <v>1107</v>
      </c>
      <c r="B791" t="s">
        <v>460</v>
      </c>
      <c r="E791">
        <v>0</v>
      </c>
      <c r="F791" s="114">
        <v>47208</v>
      </c>
      <c r="I791">
        <f>'Tax adjustment'!$R$23</f>
        <v>0</v>
      </c>
      <c r="K791">
        <v>0</v>
      </c>
      <c r="L791" t="s">
        <v>527</v>
      </c>
    </row>
    <row r="792" spans="1:12" x14ac:dyDescent="0.25">
      <c r="A792" t="s">
        <v>1107</v>
      </c>
      <c r="B792" t="s">
        <v>460</v>
      </c>
      <c r="E792">
        <v>0</v>
      </c>
      <c r="F792" s="114">
        <v>47573</v>
      </c>
      <c r="I792">
        <f>'Tax adjustment'!$S$23</f>
        <v>0</v>
      </c>
      <c r="K792">
        <v>0</v>
      </c>
      <c r="L792" t="s">
        <v>527</v>
      </c>
    </row>
    <row r="793" spans="1:12" x14ac:dyDescent="0.25">
      <c r="A793" t="s">
        <v>1107</v>
      </c>
      <c r="B793" t="s">
        <v>460</v>
      </c>
      <c r="E793">
        <v>0</v>
      </c>
      <c r="F793" s="114">
        <v>47938</v>
      </c>
      <c r="I793">
        <f>'Tax adjustment'!$T$23</f>
        <v>0</v>
      </c>
      <c r="K793">
        <v>0</v>
      </c>
      <c r="L793" t="s">
        <v>527</v>
      </c>
    </row>
    <row r="794" spans="1:12" x14ac:dyDescent="0.25">
      <c r="A794" t="s">
        <v>1107</v>
      </c>
      <c r="B794" t="s">
        <v>393</v>
      </c>
      <c r="E794">
        <v>0</v>
      </c>
      <c r="F794" s="114">
        <v>44286</v>
      </c>
      <c r="I794">
        <f>'Tax adjustment'!$J$24</f>
        <v>0</v>
      </c>
      <c r="K794">
        <v>0</v>
      </c>
      <c r="L794" t="s">
        <v>527</v>
      </c>
    </row>
    <row r="795" spans="1:12" x14ac:dyDescent="0.25">
      <c r="A795" t="s">
        <v>1107</v>
      </c>
      <c r="B795" t="s">
        <v>393</v>
      </c>
      <c r="E795">
        <v>0</v>
      </c>
      <c r="F795" s="114">
        <v>44651</v>
      </c>
      <c r="I795">
        <f>'Tax adjustment'!$K$24</f>
        <v>0</v>
      </c>
      <c r="K795">
        <v>0</v>
      </c>
      <c r="L795" t="s">
        <v>527</v>
      </c>
    </row>
    <row r="796" spans="1:12" x14ac:dyDescent="0.25">
      <c r="A796" t="s">
        <v>1107</v>
      </c>
      <c r="B796" t="s">
        <v>393</v>
      </c>
      <c r="E796">
        <v>0</v>
      </c>
      <c r="F796" s="114">
        <v>45016</v>
      </c>
      <c r="I796">
        <f>'Tax adjustment'!$L$24</f>
        <v>0</v>
      </c>
      <c r="K796">
        <v>0</v>
      </c>
      <c r="L796" t="s">
        <v>527</v>
      </c>
    </row>
    <row r="797" spans="1:12" x14ac:dyDescent="0.25">
      <c r="A797" t="s">
        <v>1107</v>
      </c>
      <c r="B797" t="s">
        <v>393</v>
      </c>
      <c r="E797">
        <v>0</v>
      </c>
      <c r="F797" s="114">
        <v>45382</v>
      </c>
      <c r="I797">
        <f>'Tax adjustment'!$M$24</f>
        <v>0</v>
      </c>
      <c r="K797">
        <v>0</v>
      </c>
      <c r="L797" t="s">
        <v>527</v>
      </c>
    </row>
    <row r="798" spans="1:12" x14ac:dyDescent="0.25">
      <c r="A798" t="s">
        <v>1107</v>
      </c>
      <c r="B798" t="s">
        <v>393</v>
      </c>
      <c r="E798">
        <v>0</v>
      </c>
      <c r="F798" s="114">
        <v>45747</v>
      </c>
      <c r="I798">
        <f>'Tax adjustment'!$N$24</f>
        <v>0</v>
      </c>
      <c r="K798">
        <v>0</v>
      </c>
      <c r="L798" t="s">
        <v>527</v>
      </c>
    </row>
    <row r="799" spans="1:12" x14ac:dyDescent="0.25">
      <c r="A799" t="s">
        <v>1107</v>
      </c>
      <c r="B799" t="s">
        <v>393</v>
      </c>
      <c r="E799">
        <v>0</v>
      </c>
      <c r="F799" s="114">
        <v>46112</v>
      </c>
      <c r="I799">
        <f>'Tax adjustment'!$O$24</f>
        <v>0</v>
      </c>
      <c r="K799">
        <v>0</v>
      </c>
      <c r="L799" t="s">
        <v>527</v>
      </c>
    </row>
    <row r="800" spans="1:12" x14ac:dyDescent="0.25">
      <c r="A800" t="s">
        <v>1107</v>
      </c>
      <c r="B800" t="s">
        <v>393</v>
      </c>
      <c r="E800">
        <v>0</v>
      </c>
      <c r="F800" s="114">
        <v>46477</v>
      </c>
      <c r="I800">
        <f>'Tax adjustment'!$P$24</f>
        <v>0</v>
      </c>
      <c r="K800">
        <v>0</v>
      </c>
      <c r="L800" t="s">
        <v>527</v>
      </c>
    </row>
    <row r="801" spans="1:12" x14ac:dyDescent="0.25">
      <c r="A801" t="s">
        <v>1107</v>
      </c>
      <c r="B801" t="s">
        <v>393</v>
      </c>
      <c r="E801">
        <v>0</v>
      </c>
      <c r="F801" s="114">
        <v>46843</v>
      </c>
      <c r="I801">
        <f>'Tax adjustment'!$Q$24</f>
        <v>0</v>
      </c>
      <c r="K801">
        <v>0</v>
      </c>
      <c r="L801" t="s">
        <v>527</v>
      </c>
    </row>
    <row r="802" spans="1:12" x14ac:dyDescent="0.25">
      <c r="A802" t="s">
        <v>1107</v>
      </c>
      <c r="B802" t="s">
        <v>393</v>
      </c>
      <c r="E802">
        <v>0</v>
      </c>
      <c r="F802" s="114">
        <v>47208</v>
      </c>
      <c r="I802">
        <f>'Tax adjustment'!$R$24</f>
        <v>0</v>
      </c>
      <c r="K802">
        <v>0</v>
      </c>
      <c r="L802" t="s">
        <v>527</v>
      </c>
    </row>
    <row r="803" spans="1:12" x14ac:dyDescent="0.25">
      <c r="A803" t="s">
        <v>1107</v>
      </c>
      <c r="B803" t="s">
        <v>393</v>
      </c>
      <c r="E803">
        <v>0</v>
      </c>
      <c r="F803" s="114">
        <v>47573</v>
      </c>
      <c r="I803">
        <f>'Tax adjustment'!$S$24</f>
        <v>0</v>
      </c>
      <c r="K803">
        <v>0</v>
      </c>
      <c r="L803" t="s">
        <v>527</v>
      </c>
    </row>
    <row r="804" spans="1:12" x14ac:dyDescent="0.25">
      <c r="A804" t="s">
        <v>1107</v>
      </c>
      <c r="B804" t="s">
        <v>393</v>
      </c>
      <c r="E804">
        <v>0</v>
      </c>
      <c r="F804" s="114">
        <v>47938</v>
      </c>
      <c r="I804">
        <f>'Tax adjustment'!$T$24</f>
        <v>0</v>
      </c>
      <c r="K804">
        <v>0</v>
      </c>
      <c r="L804" t="s">
        <v>527</v>
      </c>
    </row>
    <row r="805" spans="1:12" x14ac:dyDescent="0.25">
      <c r="A805" t="s">
        <v>1107</v>
      </c>
      <c r="B805" t="s">
        <v>237</v>
      </c>
      <c r="E805">
        <v>0</v>
      </c>
      <c r="F805" s="114">
        <v>44286</v>
      </c>
      <c r="I805">
        <f>'Tax adjustment'!$J$25</f>
        <v>0</v>
      </c>
      <c r="K805">
        <v>0</v>
      </c>
      <c r="L805" t="s">
        <v>527</v>
      </c>
    </row>
    <row r="806" spans="1:12" x14ac:dyDescent="0.25">
      <c r="A806" t="s">
        <v>1107</v>
      </c>
      <c r="B806" t="s">
        <v>237</v>
      </c>
      <c r="E806">
        <v>0</v>
      </c>
      <c r="F806" s="114">
        <v>44651</v>
      </c>
      <c r="I806">
        <f>'Tax adjustment'!$K$25</f>
        <v>0</v>
      </c>
      <c r="K806">
        <v>0</v>
      </c>
      <c r="L806" t="s">
        <v>527</v>
      </c>
    </row>
    <row r="807" spans="1:12" x14ac:dyDescent="0.25">
      <c r="A807" t="s">
        <v>1107</v>
      </c>
      <c r="B807" t="s">
        <v>237</v>
      </c>
      <c r="E807">
        <v>0</v>
      </c>
      <c r="F807" s="114">
        <v>45016</v>
      </c>
      <c r="I807">
        <f>'Tax adjustment'!$L$25</f>
        <v>0</v>
      </c>
      <c r="K807">
        <v>0</v>
      </c>
      <c r="L807" t="s">
        <v>527</v>
      </c>
    </row>
    <row r="808" spans="1:12" x14ac:dyDescent="0.25">
      <c r="A808" t="s">
        <v>1107</v>
      </c>
      <c r="B808" t="s">
        <v>237</v>
      </c>
      <c r="E808">
        <v>0</v>
      </c>
      <c r="F808" s="114">
        <v>45382</v>
      </c>
      <c r="I808">
        <f>'Tax adjustment'!$M$25</f>
        <v>0</v>
      </c>
      <c r="K808">
        <v>0</v>
      </c>
      <c r="L808" t="s">
        <v>527</v>
      </c>
    </row>
    <row r="809" spans="1:12" x14ac:dyDescent="0.25">
      <c r="A809" t="s">
        <v>1107</v>
      </c>
      <c r="B809" t="s">
        <v>237</v>
      </c>
      <c r="E809">
        <v>0</v>
      </c>
      <c r="F809" s="114">
        <v>45747</v>
      </c>
      <c r="I809">
        <f>'Tax adjustment'!$N$25</f>
        <v>0</v>
      </c>
      <c r="K809">
        <v>0</v>
      </c>
      <c r="L809" t="s">
        <v>527</v>
      </c>
    </row>
    <row r="810" spans="1:12" x14ac:dyDescent="0.25">
      <c r="A810" t="s">
        <v>1107</v>
      </c>
      <c r="B810" t="s">
        <v>237</v>
      </c>
      <c r="E810">
        <v>0</v>
      </c>
      <c r="F810" s="114">
        <v>46112</v>
      </c>
      <c r="I810">
        <f>'Tax adjustment'!$O$25</f>
        <v>0</v>
      </c>
      <c r="K810">
        <v>0</v>
      </c>
      <c r="L810" t="s">
        <v>527</v>
      </c>
    </row>
    <row r="811" spans="1:12" x14ac:dyDescent="0.25">
      <c r="A811" t="s">
        <v>1107</v>
      </c>
      <c r="B811" t="s">
        <v>237</v>
      </c>
      <c r="E811">
        <v>0</v>
      </c>
      <c r="F811" s="114">
        <v>46477</v>
      </c>
      <c r="I811">
        <f>'Tax adjustment'!$P$25</f>
        <v>0</v>
      </c>
      <c r="K811">
        <v>0</v>
      </c>
      <c r="L811" t="s">
        <v>527</v>
      </c>
    </row>
    <row r="812" spans="1:12" x14ac:dyDescent="0.25">
      <c r="A812" t="s">
        <v>1107</v>
      </c>
      <c r="B812" t="s">
        <v>237</v>
      </c>
      <c r="E812">
        <v>0</v>
      </c>
      <c r="F812" s="114">
        <v>46843</v>
      </c>
      <c r="I812">
        <f>'Tax adjustment'!$Q$25</f>
        <v>0</v>
      </c>
      <c r="K812">
        <v>0</v>
      </c>
      <c r="L812" t="s">
        <v>527</v>
      </c>
    </row>
    <row r="813" spans="1:12" x14ac:dyDescent="0.25">
      <c r="A813" t="s">
        <v>1107</v>
      </c>
      <c r="B813" t="s">
        <v>237</v>
      </c>
      <c r="E813">
        <v>0</v>
      </c>
      <c r="F813" s="114">
        <v>47208</v>
      </c>
      <c r="I813">
        <f>'Tax adjustment'!$R$25</f>
        <v>0</v>
      </c>
      <c r="K813">
        <v>0</v>
      </c>
      <c r="L813" t="s">
        <v>527</v>
      </c>
    </row>
    <row r="814" spans="1:12" x14ac:dyDescent="0.25">
      <c r="A814" t="s">
        <v>1107</v>
      </c>
      <c r="B814" t="s">
        <v>237</v>
      </c>
      <c r="E814">
        <v>0</v>
      </c>
      <c r="F814" s="114">
        <v>47573</v>
      </c>
      <c r="I814">
        <f>'Tax adjustment'!$S$25</f>
        <v>0</v>
      </c>
      <c r="K814">
        <v>0</v>
      </c>
      <c r="L814" t="s">
        <v>527</v>
      </c>
    </row>
    <row r="815" spans="1:12" x14ac:dyDescent="0.25">
      <c r="A815" t="s">
        <v>1107</v>
      </c>
      <c r="B815" t="s">
        <v>237</v>
      </c>
      <c r="E815">
        <v>0</v>
      </c>
      <c r="F815" s="114">
        <v>47938</v>
      </c>
      <c r="I815">
        <f>'Tax adjustment'!$T$25</f>
        <v>0</v>
      </c>
      <c r="K815">
        <v>0</v>
      </c>
      <c r="L815" t="s">
        <v>527</v>
      </c>
    </row>
    <row r="816" spans="1:12" x14ac:dyDescent="0.25">
      <c r="A816" t="s">
        <v>1107</v>
      </c>
      <c r="B816" t="s">
        <v>509</v>
      </c>
      <c r="E816">
        <v>0</v>
      </c>
      <c r="F816" s="114">
        <v>44286</v>
      </c>
      <c r="I816">
        <f>'Tax adjustment'!$J$26</f>
        <v>0</v>
      </c>
      <c r="K816">
        <v>0</v>
      </c>
      <c r="L816" t="s">
        <v>527</v>
      </c>
    </row>
    <row r="817" spans="1:12" x14ac:dyDescent="0.25">
      <c r="A817" t="s">
        <v>1107</v>
      </c>
      <c r="B817" t="s">
        <v>509</v>
      </c>
      <c r="E817">
        <v>0</v>
      </c>
      <c r="F817" s="114">
        <v>44651</v>
      </c>
      <c r="I817">
        <f>'Tax adjustment'!$K$26</f>
        <v>0</v>
      </c>
      <c r="K817">
        <v>0</v>
      </c>
      <c r="L817" t="s">
        <v>527</v>
      </c>
    </row>
    <row r="818" spans="1:12" x14ac:dyDescent="0.25">
      <c r="A818" t="s">
        <v>1107</v>
      </c>
      <c r="B818" t="s">
        <v>509</v>
      </c>
      <c r="E818">
        <v>0</v>
      </c>
      <c r="F818" s="114">
        <v>45016</v>
      </c>
      <c r="I818">
        <f>'Tax adjustment'!$L$26</f>
        <v>0</v>
      </c>
      <c r="K818">
        <v>0</v>
      </c>
      <c r="L818" t="s">
        <v>527</v>
      </c>
    </row>
    <row r="819" spans="1:12" x14ac:dyDescent="0.25">
      <c r="A819" t="s">
        <v>1107</v>
      </c>
      <c r="B819" t="s">
        <v>509</v>
      </c>
      <c r="E819">
        <v>0</v>
      </c>
      <c r="F819" s="114">
        <v>45382</v>
      </c>
      <c r="I819">
        <f>'Tax adjustment'!$M$26</f>
        <v>0</v>
      </c>
      <c r="K819">
        <v>0</v>
      </c>
      <c r="L819" t="s">
        <v>527</v>
      </c>
    </row>
    <row r="820" spans="1:12" x14ac:dyDescent="0.25">
      <c r="A820" t="s">
        <v>1107</v>
      </c>
      <c r="B820" t="s">
        <v>509</v>
      </c>
      <c r="E820">
        <v>0</v>
      </c>
      <c r="F820" s="114">
        <v>45747</v>
      </c>
      <c r="I820">
        <f>'Tax adjustment'!$N$26</f>
        <v>0</v>
      </c>
      <c r="K820">
        <v>0</v>
      </c>
      <c r="L820" t="s">
        <v>527</v>
      </c>
    </row>
    <row r="821" spans="1:12" x14ac:dyDescent="0.25">
      <c r="A821" t="s">
        <v>1107</v>
      </c>
      <c r="B821" t="s">
        <v>509</v>
      </c>
      <c r="E821">
        <v>0</v>
      </c>
      <c r="F821" s="114">
        <v>46112</v>
      </c>
      <c r="I821">
        <f>'Tax adjustment'!$O$26</f>
        <v>0</v>
      </c>
      <c r="K821">
        <v>0</v>
      </c>
      <c r="L821" t="s">
        <v>527</v>
      </c>
    </row>
    <row r="822" spans="1:12" x14ac:dyDescent="0.25">
      <c r="A822" t="s">
        <v>1107</v>
      </c>
      <c r="B822" t="s">
        <v>509</v>
      </c>
      <c r="E822">
        <v>0</v>
      </c>
      <c r="F822" s="114">
        <v>46477</v>
      </c>
      <c r="I822">
        <f>'Tax adjustment'!$P$26</f>
        <v>0</v>
      </c>
      <c r="K822">
        <v>0</v>
      </c>
      <c r="L822" t="s">
        <v>527</v>
      </c>
    </row>
    <row r="823" spans="1:12" x14ac:dyDescent="0.25">
      <c r="A823" t="s">
        <v>1107</v>
      </c>
      <c r="B823" t="s">
        <v>509</v>
      </c>
      <c r="E823">
        <v>0</v>
      </c>
      <c r="F823" s="114">
        <v>46843</v>
      </c>
      <c r="I823">
        <f>'Tax adjustment'!$Q$26</f>
        <v>0</v>
      </c>
      <c r="K823">
        <v>0</v>
      </c>
      <c r="L823" t="s">
        <v>527</v>
      </c>
    </row>
    <row r="824" spans="1:12" x14ac:dyDescent="0.25">
      <c r="A824" t="s">
        <v>1107</v>
      </c>
      <c r="B824" t="s">
        <v>509</v>
      </c>
      <c r="E824">
        <v>0</v>
      </c>
      <c r="F824" s="114">
        <v>47208</v>
      </c>
      <c r="I824">
        <f>'Tax adjustment'!$R$26</f>
        <v>0</v>
      </c>
      <c r="K824">
        <v>0</v>
      </c>
      <c r="L824" t="s">
        <v>527</v>
      </c>
    </row>
    <row r="825" spans="1:12" x14ac:dyDescent="0.25">
      <c r="A825" t="s">
        <v>1107</v>
      </c>
      <c r="B825" t="s">
        <v>509</v>
      </c>
      <c r="E825">
        <v>0</v>
      </c>
      <c r="F825" s="114">
        <v>47573</v>
      </c>
      <c r="I825">
        <f>'Tax adjustment'!$S$26</f>
        <v>0</v>
      </c>
      <c r="K825">
        <v>0</v>
      </c>
      <c r="L825" t="s">
        <v>527</v>
      </c>
    </row>
    <row r="826" spans="1:12" x14ac:dyDescent="0.25">
      <c r="A826" t="s">
        <v>1107</v>
      </c>
      <c r="B826" t="s">
        <v>509</v>
      </c>
      <c r="E826">
        <v>0</v>
      </c>
      <c r="F826" s="114">
        <v>47938</v>
      </c>
      <c r="I826">
        <f>'Tax adjustment'!$T$26</f>
        <v>0</v>
      </c>
      <c r="K826">
        <v>0</v>
      </c>
      <c r="L826" t="s">
        <v>527</v>
      </c>
    </row>
    <row r="827" spans="1:12" x14ac:dyDescent="0.25">
      <c r="A827" t="s">
        <v>1107</v>
      </c>
      <c r="B827" t="s">
        <v>893</v>
      </c>
      <c r="E827">
        <v>0</v>
      </c>
      <c r="F827" s="114">
        <v>44286</v>
      </c>
      <c r="I827">
        <f>'Tax adjustment'!$J$27</f>
        <v>0</v>
      </c>
      <c r="K827">
        <v>0</v>
      </c>
      <c r="L827" t="s">
        <v>527</v>
      </c>
    </row>
    <row r="828" spans="1:12" x14ac:dyDescent="0.25">
      <c r="A828" t="s">
        <v>1107</v>
      </c>
      <c r="B828" t="s">
        <v>893</v>
      </c>
      <c r="E828">
        <v>0</v>
      </c>
      <c r="F828" s="114">
        <v>44651</v>
      </c>
      <c r="I828">
        <f>'Tax adjustment'!$K$27</f>
        <v>0</v>
      </c>
      <c r="K828">
        <v>0</v>
      </c>
      <c r="L828" t="s">
        <v>527</v>
      </c>
    </row>
    <row r="829" spans="1:12" x14ac:dyDescent="0.25">
      <c r="A829" t="s">
        <v>1107</v>
      </c>
      <c r="B829" t="s">
        <v>893</v>
      </c>
      <c r="E829">
        <v>0</v>
      </c>
      <c r="F829" s="114">
        <v>45016</v>
      </c>
      <c r="I829">
        <f>'Tax adjustment'!$L$27</f>
        <v>0</v>
      </c>
      <c r="K829">
        <v>0</v>
      </c>
      <c r="L829" t="s">
        <v>527</v>
      </c>
    </row>
    <row r="830" spans="1:12" x14ac:dyDescent="0.25">
      <c r="A830" t="s">
        <v>1107</v>
      </c>
      <c r="B830" t="s">
        <v>893</v>
      </c>
      <c r="E830">
        <v>0</v>
      </c>
      <c r="F830" s="114">
        <v>45382</v>
      </c>
      <c r="I830">
        <f>'Tax adjustment'!$M$27</f>
        <v>0</v>
      </c>
      <c r="K830">
        <v>0</v>
      </c>
      <c r="L830" t="s">
        <v>527</v>
      </c>
    </row>
    <row r="831" spans="1:12" x14ac:dyDescent="0.25">
      <c r="A831" t="s">
        <v>1107</v>
      </c>
      <c r="B831" t="s">
        <v>893</v>
      </c>
      <c r="E831">
        <v>0</v>
      </c>
      <c r="F831" s="114">
        <v>45747</v>
      </c>
      <c r="I831">
        <f>'Tax adjustment'!$N$27</f>
        <v>0</v>
      </c>
      <c r="K831">
        <v>0</v>
      </c>
      <c r="L831" t="s">
        <v>527</v>
      </c>
    </row>
    <row r="832" spans="1:12" x14ac:dyDescent="0.25">
      <c r="A832" t="s">
        <v>1107</v>
      </c>
      <c r="B832" t="s">
        <v>893</v>
      </c>
      <c r="E832">
        <v>0</v>
      </c>
      <c r="F832" s="114">
        <v>46112</v>
      </c>
      <c r="I832">
        <f>'Tax adjustment'!$O$27</f>
        <v>0</v>
      </c>
      <c r="K832">
        <v>0</v>
      </c>
      <c r="L832" t="s">
        <v>527</v>
      </c>
    </row>
    <row r="833" spans="1:12" x14ac:dyDescent="0.25">
      <c r="A833" t="s">
        <v>1107</v>
      </c>
      <c r="B833" t="s">
        <v>893</v>
      </c>
      <c r="E833">
        <v>0</v>
      </c>
      <c r="F833" s="114">
        <v>46477</v>
      </c>
      <c r="I833">
        <f>'Tax adjustment'!$P$27</f>
        <v>0</v>
      </c>
      <c r="K833">
        <v>0</v>
      </c>
      <c r="L833" t="s">
        <v>527</v>
      </c>
    </row>
    <row r="834" spans="1:12" x14ac:dyDescent="0.25">
      <c r="A834" t="s">
        <v>1107</v>
      </c>
      <c r="B834" t="s">
        <v>893</v>
      </c>
      <c r="E834">
        <v>0</v>
      </c>
      <c r="F834" s="114">
        <v>46843</v>
      </c>
      <c r="I834">
        <f>'Tax adjustment'!$Q$27</f>
        <v>0</v>
      </c>
      <c r="K834">
        <v>0</v>
      </c>
      <c r="L834" t="s">
        <v>527</v>
      </c>
    </row>
    <row r="835" spans="1:12" x14ac:dyDescent="0.25">
      <c r="A835" t="s">
        <v>1107</v>
      </c>
      <c r="B835" t="s">
        <v>893</v>
      </c>
      <c r="E835">
        <v>0</v>
      </c>
      <c r="F835" s="114">
        <v>47208</v>
      </c>
      <c r="I835">
        <f>'Tax adjustment'!$R$27</f>
        <v>0</v>
      </c>
      <c r="K835">
        <v>0</v>
      </c>
      <c r="L835" t="s">
        <v>527</v>
      </c>
    </row>
    <row r="836" spans="1:12" x14ac:dyDescent="0.25">
      <c r="A836" t="s">
        <v>1107</v>
      </c>
      <c r="B836" t="s">
        <v>893</v>
      </c>
      <c r="E836">
        <v>0</v>
      </c>
      <c r="F836" s="114">
        <v>47573</v>
      </c>
      <c r="I836">
        <f>'Tax adjustment'!$S$27</f>
        <v>0</v>
      </c>
      <c r="K836">
        <v>0</v>
      </c>
      <c r="L836" t="s">
        <v>527</v>
      </c>
    </row>
    <row r="837" spans="1:12" x14ac:dyDescent="0.25">
      <c r="A837" t="s">
        <v>1107</v>
      </c>
      <c r="B837" t="s">
        <v>893</v>
      </c>
      <c r="E837">
        <v>0</v>
      </c>
      <c r="F837" s="114">
        <v>47938</v>
      </c>
      <c r="I837">
        <f>'Tax adjustment'!$T$27</f>
        <v>0</v>
      </c>
      <c r="K837">
        <v>0</v>
      </c>
      <c r="L837" t="s">
        <v>527</v>
      </c>
    </row>
    <row r="838" spans="1:12" x14ac:dyDescent="0.25">
      <c r="A838" t="s">
        <v>336</v>
      </c>
      <c r="B838" t="s">
        <v>460</v>
      </c>
      <c r="E838">
        <v>0</v>
      </c>
      <c r="F838" s="114">
        <v>44286</v>
      </c>
      <c r="I838">
        <f>'Tax adjustment'!$J$37</f>
        <v>0</v>
      </c>
      <c r="K838">
        <v>0</v>
      </c>
      <c r="L838" t="s">
        <v>304</v>
      </c>
    </row>
    <row r="839" spans="1:12" x14ac:dyDescent="0.25">
      <c r="A839" t="s">
        <v>336</v>
      </c>
      <c r="B839" t="s">
        <v>460</v>
      </c>
      <c r="E839">
        <v>0</v>
      </c>
      <c r="F839" s="114">
        <v>44651</v>
      </c>
      <c r="I839">
        <f>'Tax adjustment'!$K$37</f>
        <v>0</v>
      </c>
      <c r="K839">
        <v>0</v>
      </c>
      <c r="L839" t="s">
        <v>304</v>
      </c>
    </row>
    <row r="840" spans="1:12" x14ac:dyDescent="0.25">
      <c r="A840" t="s">
        <v>336</v>
      </c>
      <c r="B840" t="s">
        <v>460</v>
      </c>
      <c r="E840">
        <v>0</v>
      </c>
      <c r="F840" s="114">
        <v>45016</v>
      </c>
      <c r="I840">
        <f>'Tax adjustment'!$L$37</f>
        <v>0</v>
      </c>
      <c r="K840">
        <v>0</v>
      </c>
      <c r="L840" t="s">
        <v>304</v>
      </c>
    </row>
    <row r="841" spans="1:12" x14ac:dyDescent="0.25">
      <c r="A841" t="s">
        <v>336</v>
      </c>
      <c r="B841" t="s">
        <v>460</v>
      </c>
      <c r="E841">
        <v>0</v>
      </c>
      <c r="F841" s="114">
        <v>45382</v>
      </c>
      <c r="I841">
        <f>'Tax adjustment'!$M$37</f>
        <v>0</v>
      </c>
      <c r="K841">
        <v>0</v>
      </c>
      <c r="L841" t="s">
        <v>304</v>
      </c>
    </row>
    <row r="842" spans="1:12" x14ac:dyDescent="0.25">
      <c r="A842" t="s">
        <v>336</v>
      </c>
      <c r="B842" t="s">
        <v>460</v>
      </c>
      <c r="E842">
        <v>0</v>
      </c>
      <c r="F842" s="114">
        <v>45747</v>
      </c>
      <c r="I842">
        <f>'Tax adjustment'!$N$37</f>
        <v>0</v>
      </c>
      <c r="K842">
        <v>0</v>
      </c>
      <c r="L842" t="s">
        <v>304</v>
      </c>
    </row>
    <row r="843" spans="1:12" x14ac:dyDescent="0.25">
      <c r="A843" t="s">
        <v>336</v>
      </c>
      <c r="B843" t="s">
        <v>460</v>
      </c>
      <c r="E843">
        <v>0</v>
      </c>
      <c r="F843" s="114">
        <v>46112</v>
      </c>
      <c r="I843">
        <f>'Tax adjustment'!$O$37</f>
        <v>0</v>
      </c>
      <c r="K843">
        <v>0</v>
      </c>
      <c r="L843" t="s">
        <v>304</v>
      </c>
    </row>
    <row r="844" spans="1:12" x14ac:dyDescent="0.25">
      <c r="A844" t="s">
        <v>336</v>
      </c>
      <c r="B844" t="s">
        <v>460</v>
      </c>
      <c r="E844">
        <v>0</v>
      </c>
      <c r="F844" s="114">
        <v>46477</v>
      </c>
      <c r="I844">
        <f>'Tax adjustment'!$P$37</f>
        <v>0</v>
      </c>
      <c r="K844">
        <v>0</v>
      </c>
      <c r="L844" t="s">
        <v>304</v>
      </c>
    </row>
    <row r="845" spans="1:12" x14ac:dyDescent="0.25">
      <c r="A845" t="s">
        <v>336</v>
      </c>
      <c r="B845" t="s">
        <v>460</v>
      </c>
      <c r="E845">
        <v>0</v>
      </c>
      <c r="F845" s="114">
        <v>46843</v>
      </c>
      <c r="I845">
        <f>'Tax adjustment'!$Q$37</f>
        <v>0</v>
      </c>
      <c r="K845">
        <v>0</v>
      </c>
      <c r="L845" t="s">
        <v>304</v>
      </c>
    </row>
    <row r="846" spans="1:12" x14ac:dyDescent="0.25">
      <c r="A846" t="s">
        <v>336</v>
      </c>
      <c r="B846" t="s">
        <v>460</v>
      </c>
      <c r="E846">
        <v>0</v>
      </c>
      <c r="F846" s="114">
        <v>47208</v>
      </c>
      <c r="I846">
        <f>'Tax adjustment'!$R$37</f>
        <v>0</v>
      </c>
      <c r="K846">
        <v>0</v>
      </c>
      <c r="L846" t="s">
        <v>304</v>
      </c>
    </row>
    <row r="847" spans="1:12" x14ac:dyDescent="0.25">
      <c r="A847" t="s">
        <v>336</v>
      </c>
      <c r="B847" t="s">
        <v>460</v>
      </c>
      <c r="E847">
        <v>0</v>
      </c>
      <c r="F847" s="114">
        <v>47573</v>
      </c>
      <c r="I847">
        <f>'Tax adjustment'!$S$37</f>
        <v>0</v>
      </c>
      <c r="K847">
        <v>0</v>
      </c>
      <c r="L847" t="s">
        <v>304</v>
      </c>
    </row>
    <row r="848" spans="1:12" x14ac:dyDescent="0.25">
      <c r="A848" t="s">
        <v>336</v>
      </c>
      <c r="B848" t="s">
        <v>460</v>
      </c>
      <c r="E848">
        <v>0</v>
      </c>
      <c r="F848" s="114">
        <v>47938</v>
      </c>
      <c r="I848">
        <f>'Tax adjustment'!$T$37</f>
        <v>0</v>
      </c>
      <c r="K848">
        <v>0</v>
      </c>
      <c r="L848" t="s">
        <v>304</v>
      </c>
    </row>
    <row r="849" spans="1:12" x14ac:dyDescent="0.25">
      <c r="A849" t="s">
        <v>336</v>
      </c>
      <c r="B849" t="s">
        <v>393</v>
      </c>
      <c r="E849">
        <v>0</v>
      </c>
      <c r="F849" s="114">
        <v>44286</v>
      </c>
      <c r="I849">
        <f>'Tax adjustment'!$J$38</f>
        <v>0</v>
      </c>
      <c r="K849">
        <v>0</v>
      </c>
      <c r="L849" t="s">
        <v>304</v>
      </c>
    </row>
    <row r="850" spans="1:12" x14ac:dyDescent="0.25">
      <c r="A850" t="s">
        <v>336</v>
      </c>
      <c r="B850" t="s">
        <v>393</v>
      </c>
      <c r="E850">
        <v>0</v>
      </c>
      <c r="F850" s="114">
        <v>44651</v>
      </c>
      <c r="I850">
        <f>'Tax adjustment'!$K$38</f>
        <v>0</v>
      </c>
      <c r="K850">
        <v>0</v>
      </c>
      <c r="L850" t="s">
        <v>304</v>
      </c>
    </row>
    <row r="851" spans="1:12" x14ac:dyDescent="0.25">
      <c r="A851" t="s">
        <v>336</v>
      </c>
      <c r="B851" t="s">
        <v>393</v>
      </c>
      <c r="E851">
        <v>0</v>
      </c>
      <c r="F851" s="114">
        <v>45016</v>
      </c>
      <c r="I851">
        <f>'Tax adjustment'!$L$38</f>
        <v>0</v>
      </c>
      <c r="K851">
        <v>0</v>
      </c>
      <c r="L851" t="s">
        <v>304</v>
      </c>
    </row>
    <row r="852" spans="1:12" x14ac:dyDescent="0.25">
      <c r="A852" t="s">
        <v>336</v>
      </c>
      <c r="B852" t="s">
        <v>393</v>
      </c>
      <c r="E852">
        <v>0</v>
      </c>
      <c r="F852" s="114">
        <v>45382</v>
      </c>
      <c r="I852">
        <f>'Tax adjustment'!$M$38</f>
        <v>0</v>
      </c>
      <c r="K852">
        <v>0</v>
      </c>
      <c r="L852" t="s">
        <v>304</v>
      </c>
    </row>
    <row r="853" spans="1:12" x14ac:dyDescent="0.25">
      <c r="A853" t="s">
        <v>336</v>
      </c>
      <c r="B853" t="s">
        <v>393</v>
      </c>
      <c r="E853">
        <v>0</v>
      </c>
      <c r="F853" s="114">
        <v>45747</v>
      </c>
      <c r="I853">
        <f>'Tax adjustment'!$N$38</f>
        <v>0</v>
      </c>
      <c r="K853">
        <v>0</v>
      </c>
      <c r="L853" t="s">
        <v>304</v>
      </c>
    </row>
    <row r="854" spans="1:12" x14ac:dyDescent="0.25">
      <c r="A854" t="s">
        <v>336</v>
      </c>
      <c r="B854" t="s">
        <v>393</v>
      </c>
      <c r="E854">
        <v>0</v>
      </c>
      <c r="F854" s="114">
        <v>46112</v>
      </c>
      <c r="I854">
        <f>'Tax adjustment'!$O$38</f>
        <v>0</v>
      </c>
      <c r="K854">
        <v>0</v>
      </c>
      <c r="L854" t="s">
        <v>304</v>
      </c>
    </row>
    <row r="855" spans="1:12" x14ac:dyDescent="0.25">
      <c r="A855" t="s">
        <v>336</v>
      </c>
      <c r="B855" t="s">
        <v>393</v>
      </c>
      <c r="E855">
        <v>0</v>
      </c>
      <c r="F855" s="114">
        <v>46477</v>
      </c>
      <c r="I855">
        <f>'Tax adjustment'!$P$38</f>
        <v>0</v>
      </c>
      <c r="K855">
        <v>0</v>
      </c>
      <c r="L855" t="s">
        <v>304</v>
      </c>
    </row>
    <row r="856" spans="1:12" x14ac:dyDescent="0.25">
      <c r="A856" t="s">
        <v>336</v>
      </c>
      <c r="B856" t="s">
        <v>393</v>
      </c>
      <c r="E856">
        <v>0</v>
      </c>
      <c r="F856" s="114">
        <v>46843</v>
      </c>
      <c r="I856">
        <f>'Tax adjustment'!$Q$38</f>
        <v>0</v>
      </c>
      <c r="K856">
        <v>0</v>
      </c>
      <c r="L856" t="s">
        <v>304</v>
      </c>
    </row>
    <row r="857" spans="1:12" x14ac:dyDescent="0.25">
      <c r="A857" t="s">
        <v>336</v>
      </c>
      <c r="B857" t="s">
        <v>393</v>
      </c>
      <c r="E857">
        <v>0</v>
      </c>
      <c r="F857" s="114">
        <v>47208</v>
      </c>
      <c r="I857">
        <f>'Tax adjustment'!$R$38</f>
        <v>0</v>
      </c>
      <c r="K857">
        <v>0</v>
      </c>
      <c r="L857" t="s">
        <v>304</v>
      </c>
    </row>
    <row r="858" spans="1:12" x14ac:dyDescent="0.25">
      <c r="A858" t="s">
        <v>336</v>
      </c>
      <c r="B858" t="s">
        <v>393</v>
      </c>
      <c r="E858">
        <v>0</v>
      </c>
      <c r="F858" s="114">
        <v>47573</v>
      </c>
      <c r="I858">
        <f>'Tax adjustment'!$S$38</f>
        <v>0</v>
      </c>
      <c r="K858">
        <v>0</v>
      </c>
      <c r="L858" t="s">
        <v>304</v>
      </c>
    </row>
    <row r="859" spans="1:12" x14ac:dyDescent="0.25">
      <c r="A859" t="s">
        <v>336</v>
      </c>
      <c r="B859" t="s">
        <v>393</v>
      </c>
      <c r="E859">
        <v>0</v>
      </c>
      <c r="F859" s="114">
        <v>47938</v>
      </c>
      <c r="I859">
        <f>'Tax adjustment'!$T$38</f>
        <v>0</v>
      </c>
      <c r="K859">
        <v>0</v>
      </c>
      <c r="L859" t="s">
        <v>304</v>
      </c>
    </row>
    <row r="860" spans="1:12" x14ac:dyDescent="0.25">
      <c r="A860" t="s">
        <v>336</v>
      </c>
      <c r="B860" t="s">
        <v>237</v>
      </c>
      <c r="E860">
        <v>0</v>
      </c>
      <c r="F860" s="114">
        <v>44286</v>
      </c>
      <c r="I860">
        <f>'Tax adjustment'!$J$39</f>
        <v>0</v>
      </c>
      <c r="K860">
        <v>0</v>
      </c>
      <c r="L860" t="s">
        <v>304</v>
      </c>
    </row>
    <row r="861" spans="1:12" x14ac:dyDescent="0.25">
      <c r="A861" t="s">
        <v>336</v>
      </c>
      <c r="B861" t="s">
        <v>237</v>
      </c>
      <c r="E861">
        <v>0</v>
      </c>
      <c r="F861" s="114">
        <v>44651</v>
      </c>
      <c r="I861">
        <f>'Tax adjustment'!$K$39</f>
        <v>0</v>
      </c>
      <c r="K861">
        <v>0</v>
      </c>
      <c r="L861" t="s">
        <v>304</v>
      </c>
    </row>
    <row r="862" spans="1:12" x14ac:dyDescent="0.25">
      <c r="A862" t="s">
        <v>336</v>
      </c>
      <c r="B862" t="s">
        <v>237</v>
      </c>
      <c r="E862">
        <v>0</v>
      </c>
      <c r="F862" s="114">
        <v>45016</v>
      </c>
      <c r="I862">
        <f>'Tax adjustment'!$L$39</f>
        <v>0</v>
      </c>
      <c r="K862">
        <v>0</v>
      </c>
      <c r="L862" t="s">
        <v>304</v>
      </c>
    </row>
    <row r="863" spans="1:12" x14ac:dyDescent="0.25">
      <c r="A863" t="s">
        <v>336</v>
      </c>
      <c r="B863" t="s">
        <v>237</v>
      </c>
      <c r="E863">
        <v>0</v>
      </c>
      <c r="F863" s="114">
        <v>45382</v>
      </c>
      <c r="I863">
        <f>'Tax adjustment'!$M$39</f>
        <v>0</v>
      </c>
      <c r="K863">
        <v>0</v>
      </c>
      <c r="L863" t="s">
        <v>304</v>
      </c>
    </row>
    <row r="864" spans="1:12" x14ac:dyDescent="0.25">
      <c r="A864" t="s">
        <v>336</v>
      </c>
      <c r="B864" t="s">
        <v>237</v>
      </c>
      <c r="E864">
        <v>0</v>
      </c>
      <c r="F864" s="114">
        <v>45747</v>
      </c>
      <c r="I864">
        <f>'Tax adjustment'!$N$39</f>
        <v>0</v>
      </c>
      <c r="K864">
        <v>0</v>
      </c>
      <c r="L864" t="s">
        <v>304</v>
      </c>
    </row>
    <row r="865" spans="1:12" x14ac:dyDescent="0.25">
      <c r="A865" t="s">
        <v>336</v>
      </c>
      <c r="B865" t="s">
        <v>237</v>
      </c>
      <c r="E865">
        <v>0</v>
      </c>
      <c r="F865" s="114">
        <v>46112</v>
      </c>
      <c r="I865">
        <f>'Tax adjustment'!$O$39</f>
        <v>0</v>
      </c>
      <c r="K865">
        <v>0</v>
      </c>
      <c r="L865" t="s">
        <v>304</v>
      </c>
    </row>
    <row r="866" spans="1:12" x14ac:dyDescent="0.25">
      <c r="A866" t="s">
        <v>336</v>
      </c>
      <c r="B866" t="s">
        <v>237</v>
      </c>
      <c r="E866">
        <v>0</v>
      </c>
      <c r="F866" s="114">
        <v>46477</v>
      </c>
      <c r="I866">
        <f>'Tax adjustment'!$P$39</f>
        <v>0</v>
      </c>
      <c r="K866">
        <v>0</v>
      </c>
      <c r="L866" t="s">
        <v>304</v>
      </c>
    </row>
    <row r="867" spans="1:12" x14ac:dyDescent="0.25">
      <c r="A867" t="s">
        <v>336</v>
      </c>
      <c r="B867" t="s">
        <v>237</v>
      </c>
      <c r="E867">
        <v>0</v>
      </c>
      <c r="F867" s="114">
        <v>46843</v>
      </c>
      <c r="I867">
        <f>'Tax adjustment'!$Q$39</f>
        <v>0</v>
      </c>
      <c r="K867">
        <v>0</v>
      </c>
      <c r="L867" t="s">
        <v>304</v>
      </c>
    </row>
    <row r="868" spans="1:12" x14ac:dyDescent="0.25">
      <c r="A868" t="s">
        <v>336</v>
      </c>
      <c r="B868" t="s">
        <v>237</v>
      </c>
      <c r="E868">
        <v>0</v>
      </c>
      <c r="F868" s="114">
        <v>47208</v>
      </c>
      <c r="I868">
        <f>'Tax adjustment'!$R$39</f>
        <v>0</v>
      </c>
      <c r="K868">
        <v>0</v>
      </c>
      <c r="L868" t="s">
        <v>304</v>
      </c>
    </row>
    <row r="869" spans="1:12" x14ac:dyDescent="0.25">
      <c r="A869" t="s">
        <v>336</v>
      </c>
      <c r="B869" t="s">
        <v>237</v>
      </c>
      <c r="E869">
        <v>0</v>
      </c>
      <c r="F869" s="114">
        <v>47573</v>
      </c>
      <c r="I869">
        <f>'Tax adjustment'!$S$39</f>
        <v>0</v>
      </c>
      <c r="K869">
        <v>0</v>
      </c>
      <c r="L869" t="s">
        <v>304</v>
      </c>
    </row>
    <row r="870" spans="1:12" x14ac:dyDescent="0.25">
      <c r="A870" t="s">
        <v>336</v>
      </c>
      <c r="B870" t="s">
        <v>237</v>
      </c>
      <c r="E870">
        <v>0</v>
      </c>
      <c r="F870" s="114">
        <v>47938</v>
      </c>
      <c r="I870">
        <f>'Tax adjustment'!$T$39</f>
        <v>0</v>
      </c>
      <c r="K870">
        <v>0</v>
      </c>
      <c r="L870" t="s">
        <v>304</v>
      </c>
    </row>
    <row r="871" spans="1:12" x14ac:dyDescent="0.25">
      <c r="A871" t="s">
        <v>336</v>
      </c>
      <c r="B871" t="s">
        <v>509</v>
      </c>
      <c r="E871">
        <v>0</v>
      </c>
      <c r="F871" s="114">
        <v>44286</v>
      </c>
      <c r="I871">
        <f>'Tax adjustment'!$J$40</f>
        <v>0</v>
      </c>
      <c r="K871">
        <v>0</v>
      </c>
      <c r="L871" t="s">
        <v>304</v>
      </c>
    </row>
    <row r="872" spans="1:12" x14ac:dyDescent="0.25">
      <c r="A872" t="s">
        <v>336</v>
      </c>
      <c r="B872" t="s">
        <v>509</v>
      </c>
      <c r="E872">
        <v>0</v>
      </c>
      <c r="F872" s="114">
        <v>44651</v>
      </c>
      <c r="I872">
        <f>'Tax adjustment'!$K$40</f>
        <v>0</v>
      </c>
      <c r="K872">
        <v>0</v>
      </c>
      <c r="L872" t="s">
        <v>304</v>
      </c>
    </row>
    <row r="873" spans="1:12" x14ac:dyDescent="0.25">
      <c r="A873" t="s">
        <v>336</v>
      </c>
      <c r="B873" t="s">
        <v>509</v>
      </c>
      <c r="E873">
        <v>0</v>
      </c>
      <c r="F873" s="114">
        <v>45016</v>
      </c>
      <c r="I873">
        <f>'Tax adjustment'!$L$40</f>
        <v>0</v>
      </c>
      <c r="K873">
        <v>0</v>
      </c>
      <c r="L873" t="s">
        <v>304</v>
      </c>
    </row>
    <row r="874" spans="1:12" x14ac:dyDescent="0.25">
      <c r="A874" t="s">
        <v>336</v>
      </c>
      <c r="B874" t="s">
        <v>509</v>
      </c>
      <c r="E874">
        <v>0</v>
      </c>
      <c r="F874" s="114">
        <v>45382</v>
      </c>
      <c r="I874">
        <f>'Tax adjustment'!$M$40</f>
        <v>0</v>
      </c>
      <c r="K874">
        <v>0</v>
      </c>
      <c r="L874" t="s">
        <v>304</v>
      </c>
    </row>
    <row r="875" spans="1:12" x14ac:dyDescent="0.25">
      <c r="A875" t="s">
        <v>336</v>
      </c>
      <c r="B875" t="s">
        <v>509</v>
      </c>
      <c r="E875">
        <v>0</v>
      </c>
      <c r="F875" s="114">
        <v>45747</v>
      </c>
      <c r="I875">
        <f>'Tax adjustment'!$N$40</f>
        <v>0</v>
      </c>
      <c r="K875">
        <v>0</v>
      </c>
      <c r="L875" t="s">
        <v>304</v>
      </c>
    </row>
    <row r="876" spans="1:12" x14ac:dyDescent="0.25">
      <c r="A876" t="s">
        <v>336</v>
      </c>
      <c r="B876" t="s">
        <v>509</v>
      </c>
      <c r="E876">
        <v>0</v>
      </c>
      <c r="F876" s="114">
        <v>46112</v>
      </c>
      <c r="I876">
        <f>'Tax adjustment'!$O$40</f>
        <v>0</v>
      </c>
      <c r="K876">
        <v>0</v>
      </c>
      <c r="L876" t="s">
        <v>304</v>
      </c>
    </row>
    <row r="877" spans="1:12" x14ac:dyDescent="0.25">
      <c r="A877" t="s">
        <v>336</v>
      </c>
      <c r="B877" t="s">
        <v>509</v>
      </c>
      <c r="E877">
        <v>0</v>
      </c>
      <c r="F877" s="114">
        <v>46477</v>
      </c>
      <c r="I877">
        <f>'Tax adjustment'!$P$40</f>
        <v>0</v>
      </c>
      <c r="K877">
        <v>0</v>
      </c>
      <c r="L877" t="s">
        <v>304</v>
      </c>
    </row>
    <row r="878" spans="1:12" x14ac:dyDescent="0.25">
      <c r="A878" t="s">
        <v>336</v>
      </c>
      <c r="B878" t="s">
        <v>509</v>
      </c>
      <c r="E878">
        <v>0</v>
      </c>
      <c r="F878" s="114">
        <v>46843</v>
      </c>
      <c r="I878">
        <f>'Tax adjustment'!$Q$40</f>
        <v>0</v>
      </c>
      <c r="K878">
        <v>0</v>
      </c>
      <c r="L878" t="s">
        <v>304</v>
      </c>
    </row>
    <row r="879" spans="1:12" x14ac:dyDescent="0.25">
      <c r="A879" t="s">
        <v>336</v>
      </c>
      <c r="B879" t="s">
        <v>509</v>
      </c>
      <c r="E879">
        <v>0</v>
      </c>
      <c r="F879" s="114">
        <v>47208</v>
      </c>
      <c r="I879">
        <f>'Tax adjustment'!$R$40</f>
        <v>0</v>
      </c>
      <c r="K879">
        <v>0</v>
      </c>
      <c r="L879" t="s">
        <v>304</v>
      </c>
    </row>
    <row r="880" spans="1:12" x14ac:dyDescent="0.25">
      <c r="A880" t="s">
        <v>336</v>
      </c>
      <c r="B880" t="s">
        <v>509</v>
      </c>
      <c r="E880">
        <v>0</v>
      </c>
      <c r="F880" s="114">
        <v>47573</v>
      </c>
      <c r="I880">
        <f>'Tax adjustment'!$S$40</f>
        <v>0</v>
      </c>
      <c r="K880">
        <v>0</v>
      </c>
      <c r="L880" t="s">
        <v>304</v>
      </c>
    </row>
    <row r="881" spans="1:12" x14ac:dyDescent="0.25">
      <c r="A881" t="s">
        <v>336</v>
      </c>
      <c r="B881" t="s">
        <v>509</v>
      </c>
      <c r="E881">
        <v>0</v>
      </c>
      <c r="F881" s="114">
        <v>47938</v>
      </c>
      <c r="I881">
        <f>'Tax adjustment'!$T$40</f>
        <v>0</v>
      </c>
      <c r="K881">
        <v>0</v>
      </c>
      <c r="L881" t="s">
        <v>304</v>
      </c>
    </row>
    <row r="882" spans="1:12" x14ac:dyDescent="0.25">
      <c r="A882" t="s">
        <v>336</v>
      </c>
      <c r="B882" t="s">
        <v>893</v>
      </c>
      <c r="E882">
        <v>0</v>
      </c>
      <c r="F882" s="114">
        <v>44286</v>
      </c>
      <c r="I882">
        <f>'Tax adjustment'!$J$41</f>
        <v>0</v>
      </c>
      <c r="K882">
        <v>0</v>
      </c>
      <c r="L882" t="s">
        <v>304</v>
      </c>
    </row>
    <row r="883" spans="1:12" x14ac:dyDescent="0.25">
      <c r="A883" t="s">
        <v>336</v>
      </c>
      <c r="B883" t="s">
        <v>893</v>
      </c>
      <c r="E883">
        <v>0</v>
      </c>
      <c r="F883" s="114">
        <v>44651</v>
      </c>
      <c r="I883">
        <f>'Tax adjustment'!$K$41</f>
        <v>0</v>
      </c>
      <c r="K883">
        <v>0</v>
      </c>
      <c r="L883" t="s">
        <v>304</v>
      </c>
    </row>
    <row r="884" spans="1:12" x14ac:dyDescent="0.25">
      <c r="A884" t="s">
        <v>336</v>
      </c>
      <c r="B884" t="s">
        <v>893</v>
      </c>
      <c r="E884">
        <v>0</v>
      </c>
      <c r="F884" s="114">
        <v>45016</v>
      </c>
      <c r="I884">
        <f>'Tax adjustment'!$L$41</f>
        <v>0</v>
      </c>
      <c r="K884">
        <v>0</v>
      </c>
      <c r="L884" t="s">
        <v>304</v>
      </c>
    </row>
    <row r="885" spans="1:12" x14ac:dyDescent="0.25">
      <c r="A885" t="s">
        <v>336</v>
      </c>
      <c r="B885" t="s">
        <v>893</v>
      </c>
      <c r="E885">
        <v>0</v>
      </c>
      <c r="F885" s="114">
        <v>45382</v>
      </c>
      <c r="I885">
        <f>'Tax adjustment'!$M$41</f>
        <v>0</v>
      </c>
      <c r="K885">
        <v>0</v>
      </c>
      <c r="L885" t="s">
        <v>304</v>
      </c>
    </row>
    <row r="886" spans="1:12" x14ac:dyDescent="0.25">
      <c r="A886" t="s">
        <v>336</v>
      </c>
      <c r="B886" t="s">
        <v>893</v>
      </c>
      <c r="E886">
        <v>0</v>
      </c>
      <c r="F886" s="114">
        <v>45747</v>
      </c>
      <c r="I886">
        <f>'Tax adjustment'!$N$41</f>
        <v>0</v>
      </c>
      <c r="K886">
        <v>0</v>
      </c>
      <c r="L886" t="s">
        <v>304</v>
      </c>
    </row>
    <row r="887" spans="1:12" x14ac:dyDescent="0.25">
      <c r="A887" t="s">
        <v>336</v>
      </c>
      <c r="B887" t="s">
        <v>893</v>
      </c>
      <c r="E887">
        <v>0</v>
      </c>
      <c r="F887" s="114">
        <v>46112</v>
      </c>
      <c r="I887">
        <f>'Tax adjustment'!$O$41</f>
        <v>0</v>
      </c>
      <c r="K887">
        <v>0</v>
      </c>
      <c r="L887" t="s">
        <v>304</v>
      </c>
    </row>
    <row r="888" spans="1:12" x14ac:dyDescent="0.25">
      <c r="A888" t="s">
        <v>336</v>
      </c>
      <c r="B888" t="s">
        <v>893</v>
      </c>
      <c r="E888">
        <v>0</v>
      </c>
      <c r="F888" s="114">
        <v>46477</v>
      </c>
      <c r="I888">
        <f>'Tax adjustment'!$P$41</f>
        <v>0</v>
      </c>
      <c r="K888">
        <v>0</v>
      </c>
      <c r="L888" t="s">
        <v>304</v>
      </c>
    </row>
    <row r="889" spans="1:12" x14ac:dyDescent="0.25">
      <c r="A889" t="s">
        <v>336</v>
      </c>
      <c r="B889" t="s">
        <v>893</v>
      </c>
      <c r="E889">
        <v>0</v>
      </c>
      <c r="F889" s="114">
        <v>46843</v>
      </c>
      <c r="I889">
        <f>'Tax adjustment'!$Q$41</f>
        <v>0</v>
      </c>
      <c r="K889">
        <v>0</v>
      </c>
      <c r="L889" t="s">
        <v>304</v>
      </c>
    </row>
    <row r="890" spans="1:12" x14ac:dyDescent="0.25">
      <c r="A890" t="s">
        <v>336</v>
      </c>
      <c r="B890" t="s">
        <v>893</v>
      </c>
      <c r="E890">
        <v>0</v>
      </c>
      <c r="F890" s="114">
        <v>47208</v>
      </c>
      <c r="I890">
        <f>'Tax adjustment'!$R$41</f>
        <v>0</v>
      </c>
      <c r="K890">
        <v>0</v>
      </c>
      <c r="L890" t="s">
        <v>304</v>
      </c>
    </row>
    <row r="891" spans="1:12" x14ac:dyDescent="0.25">
      <c r="A891" t="s">
        <v>336</v>
      </c>
      <c r="B891" t="s">
        <v>893</v>
      </c>
      <c r="E891">
        <v>0</v>
      </c>
      <c r="F891" s="114">
        <v>47573</v>
      </c>
      <c r="I891">
        <f>'Tax adjustment'!$S$41</f>
        <v>0</v>
      </c>
      <c r="K891">
        <v>0</v>
      </c>
      <c r="L891" t="s">
        <v>304</v>
      </c>
    </row>
    <row r="892" spans="1:12" x14ac:dyDescent="0.25">
      <c r="A892" t="s">
        <v>336</v>
      </c>
      <c r="B892" t="s">
        <v>893</v>
      </c>
      <c r="E892">
        <v>0</v>
      </c>
      <c r="F892" s="114">
        <v>47938</v>
      </c>
      <c r="I892">
        <f>'Tax adjustment'!$T$41</f>
        <v>0</v>
      </c>
      <c r="K892">
        <v>0</v>
      </c>
      <c r="L892" t="s">
        <v>304</v>
      </c>
    </row>
    <row r="893" spans="1:12" x14ac:dyDescent="0.25">
      <c r="A893" t="s">
        <v>104</v>
      </c>
      <c r="B893" t="s">
        <v>460</v>
      </c>
      <c r="E893">
        <v>0</v>
      </c>
      <c r="F893" s="114">
        <v>44286</v>
      </c>
      <c r="I893">
        <f>'Tax adjustment'!$J$51</f>
        <v>0</v>
      </c>
      <c r="K893">
        <v>0</v>
      </c>
      <c r="L893" t="s">
        <v>1152</v>
      </c>
    </row>
    <row r="894" spans="1:12" x14ac:dyDescent="0.25">
      <c r="A894" t="s">
        <v>104</v>
      </c>
      <c r="B894" t="s">
        <v>460</v>
      </c>
      <c r="E894">
        <v>0</v>
      </c>
      <c r="F894" s="114">
        <v>44651</v>
      </c>
      <c r="I894">
        <f>'Tax adjustment'!$K$51</f>
        <v>0</v>
      </c>
      <c r="K894">
        <v>0</v>
      </c>
      <c r="L894" t="s">
        <v>1152</v>
      </c>
    </row>
    <row r="895" spans="1:12" x14ac:dyDescent="0.25">
      <c r="A895" t="s">
        <v>104</v>
      </c>
      <c r="B895" t="s">
        <v>460</v>
      </c>
      <c r="E895">
        <v>0</v>
      </c>
      <c r="F895" s="114">
        <v>45016</v>
      </c>
      <c r="I895">
        <f>'Tax adjustment'!$L$51</f>
        <v>0</v>
      </c>
      <c r="K895">
        <v>0</v>
      </c>
      <c r="L895" t="s">
        <v>1152</v>
      </c>
    </row>
    <row r="896" spans="1:12" x14ac:dyDescent="0.25">
      <c r="A896" t="s">
        <v>104</v>
      </c>
      <c r="B896" t="s">
        <v>460</v>
      </c>
      <c r="E896">
        <v>0</v>
      </c>
      <c r="F896" s="114">
        <v>45382</v>
      </c>
      <c r="I896">
        <f>'Tax adjustment'!$M$51</f>
        <v>0</v>
      </c>
      <c r="K896">
        <v>0</v>
      </c>
      <c r="L896" t="s">
        <v>1152</v>
      </c>
    </row>
    <row r="897" spans="1:12" x14ac:dyDescent="0.25">
      <c r="A897" t="s">
        <v>104</v>
      </c>
      <c r="B897" t="s">
        <v>460</v>
      </c>
      <c r="E897">
        <v>0</v>
      </c>
      <c r="F897" s="114">
        <v>45747</v>
      </c>
      <c r="I897">
        <f>'Tax adjustment'!$N$51</f>
        <v>0</v>
      </c>
      <c r="K897">
        <v>0</v>
      </c>
      <c r="L897" t="s">
        <v>1152</v>
      </c>
    </row>
    <row r="898" spans="1:12" x14ac:dyDescent="0.25">
      <c r="A898" t="s">
        <v>104</v>
      </c>
      <c r="B898" t="s">
        <v>460</v>
      </c>
      <c r="E898">
        <v>0</v>
      </c>
      <c r="F898" s="114">
        <v>46112</v>
      </c>
      <c r="I898">
        <f>'Tax adjustment'!$O$51</f>
        <v>0</v>
      </c>
      <c r="K898">
        <v>0</v>
      </c>
      <c r="L898" t="s">
        <v>1152</v>
      </c>
    </row>
    <row r="899" spans="1:12" x14ac:dyDescent="0.25">
      <c r="A899" t="s">
        <v>104</v>
      </c>
      <c r="B899" t="s">
        <v>460</v>
      </c>
      <c r="E899">
        <v>0</v>
      </c>
      <c r="F899" s="114">
        <v>46477</v>
      </c>
      <c r="I899">
        <f>'Tax adjustment'!$P$51</f>
        <v>0</v>
      </c>
      <c r="K899">
        <v>0</v>
      </c>
      <c r="L899" t="s">
        <v>1152</v>
      </c>
    </row>
    <row r="900" spans="1:12" x14ac:dyDescent="0.25">
      <c r="A900" t="s">
        <v>104</v>
      </c>
      <c r="B900" t="s">
        <v>460</v>
      </c>
      <c r="E900">
        <v>0</v>
      </c>
      <c r="F900" s="114">
        <v>46843</v>
      </c>
      <c r="I900">
        <f>'Tax adjustment'!$Q$51</f>
        <v>0</v>
      </c>
      <c r="K900">
        <v>0</v>
      </c>
      <c r="L900" t="s">
        <v>1152</v>
      </c>
    </row>
    <row r="901" spans="1:12" x14ac:dyDescent="0.25">
      <c r="A901" t="s">
        <v>104</v>
      </c>
      <c r="B901" t="s">
        <v>460</v>
      </c>
      <c r="E901">
        <v>0</v>
      </c>
      <c r="F901" s="114">
        <v>47208</v>
      </c>
      <c r="I901">
        <f>'Tax adjustment'!$R$51</f>
        <v>0</v>
      </c>
      <c r="K901">
        <v>0</v>
      </c>
      <c r="L901" t="s">
        <v>1152</v>
      </c>
    </row>
    <row r="902" spans="1:12" x14ac:dyDescent="0.25">
      <c r="A902" t="s">
        <v>104</v>
      </c>
      <c r="B902" t="s">
        <v>460</v>
      </c>
      <c r="E902">
        <v>0</v>
      </c>
      <c r="F902" s="114">
        <v>47573</v>
      </c>
      <c r="I902">
        <f>'Tax adjustment'!$S$51</f>
        <v>0</v>
      </c>
      <c r="K902">
        <v>0</v>
      </c>
      <c r="L902" t="s">
        <v>1152</v>
      </c>
    </row>
    <row r="903" spans="1:12" x14ac:dyDescent="0.25">
      <c r="A903" t="s">
        <v>104</v>
      </c>
      <c r="B903" t="s">
        <v>460</v>
      </c>
      <c r="E903">
        <v>0</v>
      </c>
      <c r="F903" s="114">
        <v>47938</v>
      </c>
      <c r="I903">
        <f>'Tax adjustment'!$T$51</f>
        <v>0</v>
      </c>
      <c r="K903">
        <v>0</v>
      </c>
      <c r="L903" t="s">
        <v>1152</v>
      </c>
    </row>
    <row r="904" spans="1:12" x14ac:dyDescent="0.25">
      <c r="A904" t="s">
        <v>104</v>
      </c>
      <c r="B904" t="s">
        <v>393</v>
      </c>
      <c r="E904">
        <v>0</v>
      </c>
      <c r="F904" s="114">
        <v>44286</v>
      </c>
      <c r="I904">
        <f>'Tax adjustment'!$J$52</f>
        <v>0</v>
      </c>
      <c r="K904">
        <v>0</v>
      </c>
      <c r="L904" t="s">
        <v>1152</v>
      </c>
    </row>
    <row r="905" spans="1:12" x14ac:dyDescent="0.25">
      <c r="A905" t="s">
        <v>104</v>
      </c>
      <c r="B905" t="s">
        <v>393</v>
      </c>
      <c r="E905">
        <v>0</v>
      </c>
      <c r="F905" s="114">
        <v>44651</v>
      </c>
      <c r="I905">
        <f>'Tax adjustment'!$K$52</f>
        <v>0</v>
      </c>
      <c r="K905">
        <v>0</v>
      </c>
      <c r="L905" t="s">
        <v>1152</v>
      </c>
    </row>
    <row r="906" spans="1:12" x14ac:dyDescent="0.25">
      <c r="A906" t="s">
        <v>104</v>
      </c>
      <c r="B906" t="s">
        <v>393</v>
      </c>
      <c r="E906">
        <v>0</v>
      </c>
      <c r="F906" s="114">
        <v>45016</v>
      </c>
      <c r="I906">
        <f>'Tax adjustment'!$L$52</f>
        <v>0</v>
      </c>
      <c r="K906">
        <v>0</v>
      </c>
      <c r="L906" t="s">
        <v>1152</v>
      </c>
    </row>
    <row r="907" spans="1:12" x14ac:dyDescent="0.25">
      <c r="A907" t="s">
        <v>104</v>
      </c>
      <c r="B907" t="s">
        <v>393</v>
      </c>
      <c r="E907">
        <v>0</v>
      </c>
      <c r="F907" s="114">
        <v>45382</v>
      </c>
      <c r="I907">
        <f>'Tax adjustment'!$M$52</f>
        <v>0</v>
      </c>
      <c r="K907">
        <v>0</v>
      </c>
      <c r="L907" t="s">
        <v>1152</v>
      </c>
    </row>
    <row r="908" spans="1:12" x14ac:dyDescent="0.25">
      <c r="A908" t="s">
        <v>104</v>
      </c>
      <c r="B908" t="s">
        <v>393</v>
      </c>
      <c r="E908">
        <v>0</v>
      </c>
      <c r="F908" s="114">
        <v>45747</v>
      </c>
      <c r="I908">
        <f>'Tax adjustment'!$N$52</f>
        <v>0</v>
      </c>
      <c r="K908">
        <v>0</v>
      </c>
      <c r="L908" t="s">
        <v>1152</v>
      </c>
    </row>
    <row r="909" spans="1:12" x14ac:dyDescent="0.25">
      <c r="A909" t="s">
        <v>104</v>
      </c>
      <c r="B909" t="s">
        <v>393</v>
      </c>
      <c r="E909">
        <v>0</v>
      </c>
      <c r="F909" s="114">
        <v>46112</v>
      </c>
      <c r="I909">
        <f>'Tax adjustment'!$O$52</f>
        <v>0</v>
      </c>
      <c r="K909">
        <v>0</v>
      </c>
      <c r="L909" t="s">
        <v>1152</v>
      </c>
    </row>
    <row r="910" spans="1:12" x14ac:dyDescent="0.25">
      <c r="A910" t="s">
        <v>104</v>
      </c>
      <c r="B910" t="s">
        <v>393</v>
      </c>
      <c r="E910">
        <v>0</v>
      </c>
      <c r="F910" s="114">
        <v>46477</v>
      </c>
      <c r="I910">
        <f>'Tax adjustment'!$P$52</f>
        <v>0</v>
      </c>
      <c r="K910">
        <v>0</v>
      </c>
      <c r="L910" t="s">
        <v>1152</v>
      </c>
    </row>
    <row r="911" spans="1:12" x14ac:dyDescent="0.25">
      <c r="A911" t="s">
        <v>104</v>
      </c>
      <c r="B911" t="s">
        <v>393</v>
      </c>
      <c r="E911">
        <v>0</v>
      </c>
      <c r="F911" s="114">
        <v>46843</v>
      </c>
      <c r="I911">
        <f>'Tax adjustment'!$Q$52</f>
        <v>0</v>
      </c>
      <c r="K911">
        <v>0</v>
      </c>
      <c r="L911" t="s">
        <v>1152</v>
      </c>
    </row>
    <row r="912" spans="1:12" x14ac:dyDescent="0.25">
      <c r="A912" t="s">
        <v>104</v>
      </c>
      <c r="B912" t="s">
        <v>393</v>
      </c>
      <c r="E912">
        <v>0</v>
      </c>
      <c r="F912" s="114">
        <v>47208</v>
      </c>
      <c r="I912">
        <f>'Tax adjustment'!$R$52</f>
        <v>0</v>
      </c>
      <c r="K912">
        <v>0</v>
      </c>
      <c r="L912" t="s">
        <v>1152</v>
      </c>
    </row>
    <row r="913" spans="1:12" x14ac:dyDescent="0.25">
      <c r="A913" t="s">
        <v>104</v>
      </c>
      <c r="B913" t="s">
        <v>393</v>
      </c>
      <c r="E913">
        <v>0</v>
      </c>
      <c r="F913" s="114">
        <v>47573</v>
      </c>
      <c r="I913">
        <f>'Tax adjustment'!$S$52</f>
        <v>0</v>
      </c>
      <c r="K913">
        <v>0</v>
      </c>
      <c r="L913" t="s">
        <v>1152</v>
      </c>
    </row>
    <row r="914" spans="1:12" x14ac:dyDescent="0.25">
      <c r="A914" t="s">
        <v>104</v>
      </c>
      <c r="B914" t="s">
        <v>393</v>
      </c>
      <c r="E914">
        <v>0</v>
      </c>
      <c r="F914" s="114">
        <v>47938</v>
      </c>
      <c r="I914">
        <f>'Tax adjustment'!$T$52</f>
        <v>0</v>
      </c>
      <c r="K914">
        <v>0</v>
      </c>
      <c r="L914" t="s">
        <v>1152</v>
      </c>
    </row>
    <row r="915" spans="1:12" x14ac:dyDescent="0.25">
      <c r="A915" t="s">
        <v>104</v>
      </c>
      <c r="B915" t="s">
        <v>237</v>
      </c>
      <c r="E915">
        <v>0</v>
      </c>
      <c r="F915" s="114">
        <v>44286</v>
      </c>
      <c r="I915">
        <f>'Tax adjustment'!$J$53</f>
        <v>0</v>
      </c>
      <c r="K915">
        <v>0</v>
      </c>
      <c r="L915" t="s">
        <v>1152</v>
      </c>
    </row>
    <row r="916" spans="1:12" x14ac:dyDescent="0.25">
      <c r="A916" t="s">
        <v>104</v>
      </c>
      <c r="B916" t="s">
        <v>237</v>
      </c>
      <c r="E916">
        <v>0</v>
      </c>
      <c r="F916" s="114">
        <v>44651</v>
      </c>
      <c r="I916">
        <f>'Tax adjustment'!$K$53</f>
        <v>0</v>
      </c>
      <c r="K916">
        <v>0</v>
      </c>
      <c r="L916" t="s">
        <v>1152</v>
      </c>
    </row>
    <row r="917" spans="1:12" x14ac:dyDescent="0.25">
      <c r="A917" t="s">
        <v>104</v>
      </c>
      <c r="B917" t="s">
        <v>237</v>
      </c>
      <c r="E917">
        <v>0</v>
      </c>
      <c r="F917" s="114">
        <v>45016</v>
      </c>
      <c r="I917">
        <f>'Tax adjustment'!$L$53</f>
        <v>0</v>
      </c>
      <c r="K917">
        <v>0</v>
      </c>
      <c r="L917" t="s">
        <v>1152</v>
      </c>
    </row>
    <row r="918" spans="1:12" x14ac:dyDescent="0.25">
      <c r="A918" t="s">
        <v>104</v>
      </c>
      <c r="B918" t="s">
        <v>237</v>
      </c>
      <c r="E918">
        <v>0</v>
      </c>
      <c r="F918" s="114">
        <v>45382</v>
      </c>
      <c r="I918">
        <f>'Tax adjustment'!$M$53</f>
        <v>0</v>
      </c>
      <c r="K918">
        <v>0</v>
      </c>
      <c r="L918" t="s">
        <v>1152</v>
      </c>
    </row>
    <row r="919" spans="1:12" x14ac:dyDescent="0.25">
      <c r="A919" t="s">
        <v>104</v>
      </c>
      <c r="B919" t="s">
        <v>237</v>
      </c>
      <c r="E919">
        <v>0</v>
      </c>
      <c r="F919" s="114">
        <v>45747</v>
      </c>
      <c r="I919">
        <f>'Tax adjustment'!$N$53</f>
        <v>0</v>
      </c>
      <c r="K919">
        <v>0</v>
      </c>
      <c r="L919" t="s">
        <v>1152</v>
      </c>
    </row>
    <row r="920" spans="1:12" x14ac:dyDescent="0.25">
      <c r="A920" t="s">
        <v>104</v>
      </c>
      <c r="B920" t="s">
        <v>237</v>
      </c>
      <c r="E920">
        <v>0</v>
      </c>
      <c r="F920" s="114">
        <v>46112</v>
      </c>
      <c r="I920">
        <f>'Tax adjustment'!$O$53</f>
        <v>0</v>
      </c>
      <c r="K920">
        <v>0</v>
      </c>
      <c r="L920" t="s">
        <v>1152</v>
      </c>
    </row>
    <row r="921" spans="1:12" x14ac:dyDescent="0.25">
      <c r="A921" t="s">
        <v>104</v>
      </c>
      <c r="B921" t="s">
        <v>237</v>
      </c>
      <c r="E921">
        <v>0</v>
      </c>
      <c r="F921" s="114">
        <v>46477</v>
      </c>
      <c r="I921">
        <f>'Tax adjustment'!$P$53</f>
        <v>0</v>
      </c>
      <c r="K921">
        <v>0</v>
      </c>
      <c r="L921" t="s">
        <v>1152</v>
      </c>
    </row>
    <row r="922" spans="1:12" x14ac:dyDescent="0.25">
      <c r="A922" t="s">
        <v>104</v>
      </c>
      <c r="B922" t="s">
        <v>237</v>
      </c>
      <c r="E922">
        <v>0</v>
      </c>
      <c r="F922" s="114">
        <v>46843</v>
      </c>
      <c r="I922">
        <f>'Tax adjustment'!$Q$53</f>
        <v>0</v>
      </c>
      <c r="K922">
        <v>0</v>
      </c>
      <c r="L922" t="s">
        <v>1152</v>
      </c>
    </row>
    <row r="923" spans="1:12" x14ac:dyDescent="0.25">
      <c r="A923" t="s">
        <v>104</v>
      </c>
      <c r="B923" t="s">
        <v>237</v>
      </c>
      <c r="E923">
        <v>0</v>
      </c>
      <c r="F923" s="114">
        <v>47208</v>
      </c>
      <c r="I923">
        <f>'Tax adjustment'!$R$53</f>
        <v>0</v>
      </c>
      <c r="K923">
        <v>0</v>
      </c>
      <c r="L923" t="s">
        <v>1152</v>
      </c>
    </row>
    <row r="924" spans="1:12" x14ac:dyDescent="0.25">
      <c r="A924" t="s">
        <v>104</v>
      </c>
      <c r="B924" t="s">
        <v>237</v>
      </c>
      <c r="E924">
        <v>0</v>
      </c>
      <c r="F924" s="114">
        <v>47573</v>
      </c>
      <c r="I924">
        <f>'Tax adjustment'!$S$53</f>
        <v>0</v>
      </c>
      <c r="K924">
        <v>0</v>
      </c>
      <c r="L924" t="s">
        <v>1152</v>
      </c>
    </row>
    <row r="925" spans="1:12" x14ac:dyDescent="0.25">
      <c r="A925" t="s">
        <v>104</v>
      </c>
      <c r="B925" t="s">
        <v>237</v>
      </c>
      <c r="E925">
        <v>0</v>
      </c>
      <c r="F925" s="114">
        <v>47938</v>
      </c>
      <c r="I925">
        <f>'Tax adjustment'!$T$53</f>
        <v>0</v>
      </c>
      <c r="K925">
        <v>0</v>
      </c>
      <c r="L925" t="s">
        <v>1152</v>
      </c>
    </row>
    <row r="926" spans="1:12" x14ac:dyDescent="0.25">
      <c r="A926" t="s">
        <v>104</v>
      </c>
      <c r="B926" t="s">
        <v>509</v>
      </c>
      <c r="E926">
        <v>0</v>
      </c>
      <c r="F926" s="114">
        <v>44286</v>
      </c>
      <c r="I926">
        <f>'Tax adjustment'!$J$54</f>
        <v>0</v>
      </c>
      <c r="K926">
        <v>0</v>
      </c>
      <c r="L926" t="s">
        <v>1152</v>
      </c>
    </row>
    <row r="927" spans="1:12" x14ac:dyDescent="0.25">
      <c r="A927" t="s">
        <v>104</v>
      </c>
      <c r="B927" t="s">
        <v>509</v>
      </c>
      <c r="E927">
        <v>0</v>
      </c>
      <c r="F927" s="114">
        <v>44651</v>
      </c>
      <c r="I927">
        <f>'Tax adjustment'!$K$54</f>
        <v>0</v>
      </c>
      <c r="K927">
        <v>0</v>
      </c>
      <c r="L927" t="s">
        <v>1152</v>
      </c>
    </row>
    <row r="928" spans="1:12" x14ac:dyDescent="0.25">
      <c r="A928" t="s">
        <v>104</v>
      </c>
      <c r="B928" t="s">
        <v>509</v>
      </c>
      <c r="E928">
        <v>0</v>
      </c>
      <c r="F928" s="114">
        <v>45016</v>
      </c>
      <c r="I928">
        <f>'Tax adjustment'!$L$54</f>
        <v>0</v>
      </c>
      <c r="K928">
        <v>0</v>
      </c>
      <c r="L928" t="s">
        <v>1152</v>
      </c>
    </row>
    <row r="929" spans="1:12" x14ac:dyDescent="0.25">
      <c r="A929" t="s">
        <v>104</v>
      </c>
      <c r="B929" t="s">
        <v>509</v>
      </c>
      <c r="E929">
        <v>0</v>
      </c>
      <c r="F929" s="114">
        <v>45382</v>
      </c>
      <c r="I929">
        <f>'Tax adjustment'!$M$54</f>
        <v>0</v>
      </c>
      <c r="K929">
        <v>0</v>
      </c>
      <c r="L929" t="s">
        <v>1152</v>
      </c>
    </row>
    <row r="930" spans="1:12" x14ac:dyDescent="0.25">
      <c r="A930" t="s">
        <v>104</v>
      </c>
      <c r="B930" t="s">
        <v>509</v>
      </c>
      <c r="E930">
        <v>0</v>
      </c>
      <c r="F930" s="114">
        <v>45747</v>
      </c>
      <c r="I930">
        <f>'Tax adjustment'!$N$54</f>
        <v>0</v>
      </c>
      <c r="K930">
        <v>0</v>
      </c>
      <c r="L930" t="s">
        <v>1152</v>
      </c>
    </row>
    <row r="931" spans="1:12" x14ac:dyDescent="0.25">
      <c r="A931" t="s">
        <v>104</v>
      </c>
      <c r="B931" t="s">
        <v>509</v>
      </c>
      <c r="E931">
        <v>0</v>
      </c>
      <c r="F931" s="114">
        <v>46112</v>
      </c>
      <c r="I931">
        <f>'Tax adjustment'!$O$54</f>
        <v>0</v>
      </c>
      <c r="K931">
        <v>0</v>
      </c>
      <c r="L931" t="s">
        <v>1152</v>
      </c>
    </row>
    <row r="932" spans="1:12" x14ac:dyDescent="0.25">
      <c r="A932" t="s">
        <v>104</v>
      </c>
      <c r="B932" t="s">
        <v>509</v>
      </c>
      <c r="E932">
        <v>0</v>
      </c>
      <c r="F932" s="114">
        <v>46477</v>
      </c>
      <c r="I932">
        <f>'Tax adjustment'!$P$54</f>
        <v>0</v>
      </c>
      <c r="K932">
        <v>0</v>
      </c>
      <c r="L932" t="s">
        <v>1152</v>
      </c>
    </row>
    <row r="933" spans="1:12" x14ac:dyDescent="0.25">
      <c r="A933" t="s">
        <v>104</v>
      </c>
      <c r="B933" t="s">
        <v>509</v>
      </c>
      <c r="E933">
        <v>0</v>
      </c>
      <c r="F933" s="114">
        <v>46843</v>
      </c>
      <c r="I933">
        <f>'Tax adjustment'!$Q$54</f>
        <v>0</v>
      </c>
      <c r="K933">
        <v>0</v>
      </c>
      <c r="L933" t="s">
        <v>1152</v>
      </c>
    </row>
    <row r="934" spans="1:12" x14ac:dyDescent="0.25">
      <c r="A934" t="s">
        <v>104</v>
      </c>
      <c r="B934" t="s">
        <v>509</v>
      </c>
      <c r="E934">
        <v>0</v>
      </c>
      <c r="F934" s="114">
        <v>47208</v>
      </c>
      <c r="I934">
        <f>'Tax adjustment'!$R$54</f>
        <v>0</v>
      </c>
      <c r="K934">
        <v>0</v>
      </c>
      <c r="L934" t="s">
        <v>1152</v>
      </c>
    </row>
    <row r="935" spans="1:12" x14ac:dyDescent="0.25">
      <c r="A935" t="s">
        <v>104</v>
      </c>
      <c r="B935" t="s">
        <v>509</v>
      </c>
      <c r="E935">
        <v>0</v>
      </c>
      <c r="F935" s="114">
        <v>47573</v>
      </c>
      <c r="I935">
        <f>'Tax adjustment'!$S$54</f>
        <v>0</v>
      </c>
      <c r="K935">
        <v>0</v>
      </c>
      <c r="L935" t="s">
        <v>1152</v>
      </c>
    </row>
    <row r="936" spans="1:12" x14ac:dyDescent="0.25">
      <c r="A936" t="s">
        <v>104</v>
      </c>
      <c r="B936" t="s">
        <v>509</v>
      </c>
      <c r="E936">
        <v>0</v>
      </c>
      <c r="F936" s="114">
        <v>47938</v>
      </c>
      <c r="I936">
        <f>'Tax adjustment'!$T$54</f>
        <v>0</v>
      </c>
      <c r="K936">
        <v>0</v>
      </c>
      <c r="L936" t="s">
        <v>1152</v>
      </c>
    </row>
    <row r="937" spans="1:12" x14ac:dyDescent="0.25">
      <c r="A937" t="s">
        <v>104</v>
      </c>
      <c r="B937" t="s">
        <v>893</v>
      </c>
      <c r="E937">
        <v>0</v>
      </c>
      <c r="F937" s="114">
        <v>44286</v>
      </c>
      <c r="I937">
        <f>'Tax adjustment'!$J$55</f>
        <v>0</v>
      </c>
      <c r="K937">
        <v>0</v>
      </c>
      <c r="L937" t="s">
        <v>1152</v>
      </c>
    </row>
    <row r="938" spans="1:12" x14ac:dyDescent="0.25">
      <c r="A938" t="s">
        <v>104</v>
      </c>
      <c r="B938" t="s">
        <v>893</v>
      </c>
      <c r="E938">
        <v>0</v>
      </c>
      <c r="F938" s="114">
        <v>44651</v>
      </c>
      <c r="I938">
        <f>'Tax adjustment'!$K$55</f>
        <v>0</v>
      </c>
      <c r="K938">
        <v>0</v>
      </c>
      <c r="L938" t="s">
        <v>1152</v>
      </c>
    </row>
    <row r="939" spans="1:12" x14ac:dyDescent="0.25">
      <c r="A939" t="s">
        <v>104</v>
      </c>
      <c r="B939" t="s">
        <v>893</v>
      </c>
      <c r="E939">
        <v>0</v>
      </c>
      <c r="F939" s="114">
        <v>45016</v>
      </c>
      <c r="I939">
        <f>'Tax adjustment'!$L$55</f>
        <v>0</v>
      </c>
      <c r="K939">
        <v>0</v>
      </c>
      <c r="L939" t="s">
        <v>1152</v>
      </c>
    </row>
    <row r="940" spans="1:12" x14ac:dyDescent="0.25">
      <c r="A940" t="s">
        <v>104</v>
      </c>
      <c r="B940" t="s">
        <v>893</v>
      </c>
      <c r="E940">
        <v>0</v>
      </c>
      <c r="F940" s="114">
        <v>45382</v>
      </c>
      <c r="I940">
        <f>'Tax adjustment'!$M$55</f>
        <v>0</v>
      </c>
      <c r="K940">
        <v>0</v>
      </c>
      <c r="L940" t="s">
        <v>1152</v>
      </c>
    </row>
    <row r="941" spans="1:12" x14ac:dyDescent="0.25">
      <c r="A941" t="s">
        <v>104</v>
      </c>
      <c r="B941" t="s">
        <v>893</v>
      </c>
      <c r="E941">
        <v>0</v>
      </c>
      <c r="F941" s="114">
        <v>45747</v>
      </c>
      <c r="I941">
        <f>'Tax adjustment'!$N$55</f>
        <v>0</v>
      </c>
      <c r="K941">
        <v>0</v>
      </c>
      <c r="L941" t="s">
        <v>1152</v>
      </c>
    </row>
    <row r="942" spans="1:12" x14ac:dyDescent="0.25">
      <c r="A942" t="s">
        <v>104</v>
      </c>
      <c r="B942" t="s">
        <v>893</v>
      </c>
      <c r="E942">
        <v>0</v>
      </c>
      <c r="F942" s="114">
        <v>46112</v>
      </c>
      <c r="I942">
        <f>'Tax adjustment'!$O$55</f>
        <v>0</v>
      </c>
      <c r="K942">
        <v>0</v>
      </c>
      <c r="L942" t="s">
        <v>1152</v>
      </c>
    </row>
    <row r="943" spans="1:12" x14ac:dyDescent="0.25">
      <c r="A943" t="s">
        <v>104</v>
      </c>
      <c r="B943" t="s">
        <v>893</v>
      </c>
      <c r="E943">
        <v>0</v>
      </c>
      <c r="F943" s="114">
        <v>46477</v>
      </c>
      <c r="I943">
        <f>'Tax adjustment'!$P$55</f>
        <v>0</v>
      </c>
      <c r="K943">
        <v>0</v>
      </c>
      <c r="L943" t="s">
        <v>1152</v>
      </c>
    </row>
    <row r="944" spans="1:12" x14ac:dyDescent="0.25">
      <c r="A944" t="s">
        <v>104</v>
      </c>
      <c r="B944" t="s">
        <v>893</v>
      </c>
      <c r="E944">
        <v>0</v>
      </c>
      <c r="F944" s="114">
        <v>46843</v>
      </c>
      <c r="I944">
        <f>'Tax adjustment'!$Q$55</f>
        <v>0</v>
      </c>
      <c r="K944">
        <v>0</v>
      </c>
      <c r="L944" t="s">
        <v>1152</v>
      </c>
    </row>
    <row r="945" spans="1:12" x14ac:dyDescent="0.25">
      <c r="A945" t="s">
        <v>104</v>
      </c>
      <c r="B945" t="s">
        <v>893</v>
      </c>
      <c r="E945">
        <v>0</v>
      </c>
      <c r="F945" s="114">
        <v>47208</v>
      </c>
      <c r="I945">
        <f>'Tax adjustment'!$R$55</f>
        <v>0</v>
      </c>
      <c r="K945">
        <v>0</v>
      </c>
      <c r="L945" t="s">
        <v>1152</v>
      </c>
    </row>
    <row r="946" spans="1:12" x14ac:dyDescent="0.25">
      <c r="A946" t="s">
        <v>104</v>
      </c>
      <c r="B946" t="s">
        <v>893</v>
      </c>
      <c r="E946">
        <v>0</v>
      </c>
      <c r="F946" s="114">
        <v>47573</v>
      </c>
      <c r="I946">
        <f>'Tax adjustment'!$S$55</f>
        <v>0</v>
      </c>
      <c r="K946">
        <v>0</v>
      </c>
      <c r="L946" t="s">
        <v>1152</v>
      </c>
    </row>
    <row r="947" spans="1:12" x14ac:dyDescent="0.25">
      <c r="A947" t="s">
        <v>104</v>
      </c>
      <c r="B947" t="s">
        <v>893</v>
      </c>
      <c r="E947">
        <v>0</v>
      </c>
      <c r="F947" s="114">
        <v>47938</v>
      </c>
      <c r="I947">
        <f>'Tax adjustment'!$T$55</f>
        <v>0</v>
      </c>
      <c r="K947">
        <v>0</v>
      </c>
      <c r="L947" t="s">
        <v>1152</v>
      </c>
    </row>
    <row r="948" spans="1:12" x14ac:dyDescent="0.25">
      <c r="A948" t="s">
        <v>254</v>
      </c>
      <c r="B948" t="s">
        <v>460</v>
      </c>
      <c r="E948">
        <v>0</v>
      </c>
      <c r="F948" s="114">
        <v>44286</v>
      </c>
      <c r="I948">
        <f>'Tax adjustment'!$J$69</f>
        <v>0</v>
      </c>
      <c r="K948">
        <v>0</v>
      </c>
      <c r="L948" t="s">
        <v>373</v>
      </c>
    </row>
    <row r="949" spans="1:12" x14ac:dyDescent="0.25">
      <c r="A949" t="s">
        <v>254</v>
      </c>
      <c r="B949" t="s">
        <v>460</v>
      </c>
      <c r="E949">
        <v>0</v>
      </c>
      <c r="F949" s="114">
        <v>44651</v>
      </c>
      <c r="I949">
        <f>'Tax adjustment'!$K$69</f>
        <v>0</v>
      </c>
      <c r="K949">
        <v>0</v>
      </c>
      <c r="L949" t="s">
        <v>373</v>
      </c>
    </row>
    <row r="950" spans="1:12" x14ac:dyDescent="0.25">
      <c r="A950" t="s">
        <v>254</v>
      </c>
      <c r="B950" t="s">
        <v>460</v>
      </c>
      <c r="E950">
        <v>0</v>
      </c>
      <c r="F950" s="114">
        <v>45016</v>
      </c>
      <c r="I950">
        <f>'Tax adjustment'!$L$69</f>
        <v>0</v>
      </c>
      <c r="K950">
        <v>0</v>
      </c>
      <c r="L950" t="s">
        <v>373</v>
      </c>
    </row>
    <row r="951" spans="1:12" x14ac:dyDescent="0.25">
      <c r="A951" t="s">
        <v>254</v>
      </c>
      <c r="B951" t="s">
        <v>460</v>
      </c>
      <c r="E951">
        <v>0</v>
      </c>
      <c r="F951" s="114">
        <v>45382</v>
      </c>
      <c r="I951">
        <f>'Tax adjustment'!$M$69</f>
        <v>0</v>
      </c>
      <c r="K951">
        <v>0</v>
      </c>
      <c r="L951" t="s">
        <v>373</v>
      </c>
    </row>
    <row r="952" spans="1:12" x14ac:dyDescent="0.25">
      <c r="A952" t="s">
        <v>254</v>
      </c>
      <c r="B952" t="s">
        <v>460</v>
      </c>
      <c r="E952">
        <v>0</v>
      </c>
      <c r="F952" s="114">
        <v>45747</v>
      </c>
      <c r="I952">
        <f>'Tax adjustment'!$N$69</f>
        <v>0</v>
      </c>
      <c r="K952">
        <v>0</v>
      </c>
      <c r="L952" t="s">
        <v>373</v>
      </c>
    </row>
    <row r="953" spans="1:12" x14ac:dyDescent="0.25">
      <c r="A953" t="s">
        <v>254</v>
      </c>
      <c r="B953" t="s">
        <v>460</v>
      </c>
      <c r="E953">
        <v>0</v>
      </c>
      <c r="F953" s="114">
        <v>46112</v>
      </c>
      <c r="I953">
        <f>'Tax adjustment'!$O$69</f>
        <v>0</v>
      </c>
      <c r="K953">
        <v>0</v>
      </c>
      <c r="L953" t="s">
        <v>373</v>
      </c>
    </row>
    <row r="954" spans="1:12" x14ac:dyDescent="0.25">
      <c r="A954" t="s">
        <v>254</v>
      </c>
      <c r="B954" t="s">
        <v>460</v>
      </c>
      <c r="E954">
        <v>0</v>
      </c>
      <c r="F954" s="114">
        <v>46477</v>
      </c>
      <c r="I954">
        <f>'Tax adjustment'!$P$69</f>
        <v>0</v>
      </c>
      <c r="K954">
        <v>0</v>
      </c>
      <c r="L954" t="s">
        <v>373</v>
      </c>
    </row>
    <row r="955" spans="1:12" x14ac:dyDescent="0.25">
      <c r="A955" t="s">
        <v>254</v>
      </c>
      <c r="B955" t="s">
        <v>460</v>
      </c>
      <c r="E955">
        <v>0</v>
      </c>
      <c r="F955" s="114">
        <v>46843</v>
      </c>
      <c r="I955">
        <f>'Tax adjustment'!$Q$69</f>
        <v>0</v>
      </c>
      <c r="K955">
        <v>0</v>
      </c>
      <c r="L955" t="s">
        <v>373</v>
      </c>
    </row>
    <row r="956" spans="1:12" x14ac:dyDescent="0.25">
      <c r="A956" t="s">
        <v>254</v>
      </c>
      <c r="B956" t="s">
        <v>460</v>
      </c>
      <c r="E956">
        <v>0</v>
      </c>
      <c r="F956" s="114">
        <v>47208</v>
      </c>
      <c r="I956">
        <f>'Tax adjustment'!$R$69</f>
        <v>0</v>
      </c>
      <c r="K956">
        <v>0</v>
      </c>
      <c r="L956" t="s">
        <v>373</v>
      </c>
    </row>
    <row r="957" spans="1:12" x14ac:dyDescent="0.25">
      <c r="A957" t="s">
        <v>254</v>
      </c>
      <c r="B957" t="s">
        <v>460</v>
      </c>
      <c r="E957">
        <v>0</v>
      </c>
      <c r="F957" s="114">
        <v>47573</v>
      </c>
      <c r="I957">
        <f>'Tax adjustment'!$S$69</f>
        <v>0</v>
      </c>
      <c r="K957">
        <v>0</v>
      </c>
      <c r="L957" t="s">
        <v>373</v>
      </c>
    </row>
    <row r="958" spans="1:12" x14ac:dyDescent="0.25">
      <c r="A958" t="s">
        <v>254</v>
      </c>
      <c r="B958" t="s">
        <v>460</v>
      </c>
      <c r="E958">
        <v>0</v>
      </c>
      <c r="F958" s="114">
        <v>47938</v>
      </c>
      <c r="I958">
        <f>'Tax adjustment'!$T$69</f>
        <v>0</v>
      </c>
      <c r="K958">
        <v>0</v>
      </c>
      <c r="L958" t="s">
        <v>373</v>
      </c>
    </row>
    <row r="959" spans="1:12" x14ac:dyDescent="0.25">
      <c r="A959" t="s">
        <v>254</v>
      </c>
      <c r="B959" t="s">
        <v>393</v>
      </c>
      <c r="E959">
        <v>0</v>
      </c>
      <c r="F959" s="114">
        <v>44286</v>
      </c>
      <c r="I959">
        <f>'Tax adjustment'!$J$70</f>
        <v>0</v>
      </c>
      <c r="K959">
        <v>0</v>
      </c>
      <c r="L959" t="s">
        <v>373</v>
      </c>
    </row>
    <row r="960" spans="1:12" x14ac:dyDescent="0.25">
      <c r="A960" t="s">
        <v>254</v>
      </c>
      <c r="B960" t="s">
        <v>393</v>
      </c>
      <c r="E960">
        <v>0</v>
      </c>
      <c r="F960" s="114">
        <v>44651</v>
      </c>
      <c r="I960">
        <f>'Tax adjustment'!$K$70</f>
        <v>0</v>
      </c>
      <c r="K960">
        <v>0</v>
      </c>
      <c r="L960" t="s">
        <v>373</v>
      </c>
    </row>
    <row r="961" spans="1:12" x14ac:dyDescent="0.25">
      <c r="A961" t="s">
        <v>254</v>
      </c>
      <c r="B961" t="s">
        <v>393</v>
      </c>
      <c r="E961">
        <v>0</v>
      </c>
      <c r="F961" s="114">
        <v>45016</v>
      </c>
      <c r="I961">
        <f>'Tax adjustment'!$L$70</f>
        <v>0</v>
      </c>
      <c r="K961">
        <v>0</v>
      </c>
      <c r="L961" t="s">
        <v>373</v>
      </c>
    </row>
    <row r="962" spans="1:12" x14ac:dyDescent="0.25">
      <c r="A962" t="s">
        <v>254</v>
      </c>
      <c r="B962" t="s">
        <v>393</v>
      </c>
      <c r="E962">
        <v>0</v>
      </c>
      <c r="F962" s="114">
        <v>45382</v>
      </c>
      <c r="I962">
        <f>'Tax adjustment'!$M$70</f>
        <v>0</v>
      </c>
      <c r="K962">
        <v>0</v>
      </c>
      <c r="L962" t="s">
        <v>373</v>
      </c>
    </row>
    <row r="963" spans="1:12" x14ac:dyDescent="0.25">
      <c r="A963" t="s">
        <v>254</v>
      </c>
      <c r="B963" t="s">
        <v>393</v>
      </c>
      <c r="E963">
        <v>0</v>
      </c>
      <c r="F963" s="114">
        <v>45747</v>
      </c>
      <c r="I963">
        <f>'Tax adjustment'!$N$70</f>
        <v>0</v>
      </c>
      <c r="K963">
        <v>0</v>
      </c>
      <c r="L963" t="s">
        <v>373</v>
      </c>
    </row>
    <row r="964" spans="1:12" x14ac:dyDescent="0.25">
      <c r="A964" t="s">
        <v>254</v>
      </c>
      <c r="B964" t="s">
        <v>393</v>
      </c>
      <c r="E964">
        <v>0</v>
      </c>
      <c r="F964" s="114">
        <v>46112</v>
      </c>
      <c r="I964">
        <f>'Tax adjustment'!$O$70</f>
        <v>0</v>
      </c>
      <c r="K964">
        <v>0</v>
      </c>
      <c r="L964" t="s">
        <v>373</v>
      </c>
    </row>
    <row r="965" spans="1:12" x14ac:dyDescent="0.25">
      <c r="A965" t="s">
        <v>254</v>
      </c>
      <c r="B965" t="s">
        <v>393</v>
      </c>
      <c r="E965">
        <v>0</v>
      </c>
      <c r="F965" s="114">
        <v>46477</v>
      </c>
      <c r="I965">
        <f>'Tax adjustment'!$P$70</f>
        <v>0</v>
      </c>
      <c r="K965">
        <v>0</v>
      </c>
      <c r="L965" t="s">
        <v>373</v>
      </c>
    </row>
    <row r="966" spans="1:12" x14ac:dyDescent="0.25">
      <c r="A966" t="s">
        <v>254</v>
      </c>
      <c r="B966" t="s">
        <v>393</v>
      </c>
      <c r="E966">
        <v>0</v>
      </c>
      <c r="F966" s="114">
        <v>46843</v>
      </c>
      <c r="I966">
        <f>'Tax adjustment'!$Q$70</f>
        <v>0</v>
      </c>
      <c r="K966">
        <v>0</v>
      </c>
      <c r="L966" t="s">
        <v>373</v>
      </c>
    </row>
    <row r="967" spans="1:12" x14ac:dyDescent="0.25">
      <c r="A967" t="s">
        <v>254</v>
      </c>
      <c r="B967" t="s">
        <v>393</v>
      </c>
      <c r="E967">
        <v>0</v>
      </c>
      <c r="F967" s="114">
        <v>47208</v>
      </c>
      <c r="I967">
        <f>'Tax adjustment'!$R$70</f>
        <v>0</v>
      </c>
      <c r="K967">
        <v>0</v>
      </c>
      <c r="L967" t="s">
        <v>373</v>
      </c>
    </row>
    <row r="968" spans="1:12" x14ac:dyDescent="0.25">
      <c r="A968" t="s">
        <v>254</v>
      </c>
      <c r="B968" t="s">
        <v>393</v>
      </c>
      <c r="E968">
        <v>0</v>
      </c>
      <c r="F968" s="114">
        <v>47573</v>
      </c>
      <c r="I968">
        <f>'Tax adjustment'!$S$70</f>
        <v>0</v>
      </c>
      <c r="K968">
        <v>0</v>
      </c>
      <c r="L968" t="s">
        <v>373</v>
      </c>
    </row>
    <row r="969" spans="1:12" x14ac:dyDescent="0.25">
      <c r="A969" t="s">
        <v>254</v>
      </c>
      <c r="B969" t="s">
        <v>393</v>
      </c>
      <c r="E969">
        <v>0</v>
      </c>
      <c r="F969" s="114">
        <v>47938</v>
      </c>
      <c r="I969">
        <f>'Tax adjustment'!$T$70</f>
        <v>0</v>
      </c>
      <c r="K969">
        <v>0</v>
      </c>
      <c r="L969" t="s">
        <v>373</v>
      </c>
    </row>
    <row r="970" spans="1:12" x14ac:dyDescent="0.25">
      <c r="A970" t="s">
        <v>254</v>
      </c>
      <c r="B970" t="s">
        <v>237</v>
      </c>
      <c r="E970">
        <v>0</v>
      </c>
      <c r="F970" s="114">
        <v>44286</v>
      </c>
      <c r="I970">
        <f>'Tax adjustment'!$J$71</f>
        <v>0</v>
      </c>
      <c r="K970">
        <v>0</v>
      </c>
      <c r="L970" t="s">
        <v>373</v>
      </c>
    </row>
    <row r="971" spans="1:12" x14ac:dyDescent="0.25">
      <c r="A971" t="s">
        <v>254</v>
      </c>
      <c r="B971" t="s">
        <v>237</v>
      </c>
      <c r="E971">
        <v>0</v>
      </c>
      <c r="F971" s="114">
        <v>44651</v>
      </c>
      <c r="I971">
        <f>'Tax adjustment'!$K$71</f>
        <v>0</v>
      </c>
      <c r="K971">
        <v>0</v>
      </c>
      <c r="L971" t="s">
        <v>373</v>
      </c>
    </row>
    <row r="972" spans="1:12" x14ac:dyDescent="0.25">
      <c r="A972" t="s">
        <v>254</v>
      </c>
      <c r="B972" t="s">
        <v>237</v>
      </c>
      <c r="E972">
        <v>0</v>
      </c>
      <c r="F972" s="114">
        <v>45016</v>
      </c>
      <c r="I972">
        <f>'Tax adjustment'!$L$71</f>
        <v>0</v>
      </c>
      <c r="K972">
        <v>0</v>
      </c>
      <c r="L972" t="s">
        <v>373</v>
      </c>
    </row>
    <row r="973" spans="1:12" x14ac:dyDescent="0.25">
      <c r="A973" t="s">
        <v>254</v>
      </c>
      <c r="B973" t="s">
        <v>237</v>
      </c>
      <c r="E973">
        <v>0</v>
      </c>
      <c r="F973" s="114">
        <v>45382</v>
      </c>
      <c r="I973">
        <f>'Tax adjustment'!$M$71</f>
        <v>0</v>
      </c>
      <c r="K973">
        <v>0</v>
      </c>
      <c r="L973" t="s">
        <v>373</v>
      </c>
    </row>
    <row r="974" spans="1:12" x14ac:dyDescent="0.25">
      <c r="A974" t="s">
        <v>254</v>
      </c>
      <c r="B974" t="s">
        <v>237</v>
      </c>
      <c r="E974">
        <v>0</v>
      </c>
      <c r="F974" s="114">
        <v>45747</v>
      </c>
      <c r="I974">
        <f>'Tax adjustment'!$N$71</f>
        <v>0</v>
      </c>
      <c r="K974">
        <v>0</v>
      </c>
      <c r="L974" t="s">
        <v>373</v>
      </c>
    </row>
    <row r="975" spans="1:12" x14ac:dyDescent="0.25">
      <c r="A975" t="s">
        <v>254</v>
      </c>
      <c r="B975" t="s">
        <v>237</v>
      </c>
      <c r="E975">
        <v>0</v>
      </c>
      <c r="F975" s="114">
        <v>46112</v>
      </c>
      <c r="I975">
        <f>'Tax adjustment'!$O$71</f>
        <v>0</v>
      </c>
      <c r="K975">
        <v>0</v>
      </c>
      <c r="L975" t="s">
        <v>373</v>
      </c>
    </row>
    <row r="976" spans="1:12" x14ac:dyDescent="0.25">
      <c r="A976" t="s">
        <v>254</v>
      </c>
      <c r="B976" t="s">
        <v>237</v>
      </c>
      <c r="E976">
        <v>0</v>
      </c>
      <c r="F976" s="114">
        <v>46477</v>
      </c>
      <c r="I976">
        <f>'Tax adjustment'!$P$71</f>
        <v>0</v>
      </c>
      <c r="K976">
        <v>0</v>
      </c>
      <c r="L976" t="s">
        <v>373</v>
      </c>
    </row>
    <row r="977" spans="1:12" x14ac:dyDescent="0.25">
      <c r="A977" t="s">
        <v>254</v>
      </c>
      <c r="B977" t="s">
        <v>237</v>
      </c>
      <c r="E977">
        <v>0</v>
      </c>
      <c r="F977" s="114">
        <v>46843</v>
      </c>
      <c r="I977">
        <f>'Tax adjustment'!$Q$71</f>
        <v>0</v>
      </c>
      <c r="K977">
        <v>0</v>
      </c>
      <c r="L977" t="s">
        <v>373</v>
      </c>
    </row>
    <row r="978" spans="1:12" x14ac:dyDescent="0.25">
      <c r="A978" t="s">
        <v>254</v>
      </c>
      <c r="B978" t="s">
        <v>237</v>
      </c>
      <c r="E978">
        <v>0</v>
      </c>
      <c r="F978" s="114">
        <v>47208</v>
      </c>
      <c r="I978">
        <f>'Tax adjustment'!$R$71</f>
        <v>0</v>
      </c>
      <c r="K978">
        <v>0</v>
      </c>
      <c r="L978" t="s">
        <v>373</v>
      </c>
    </row>
    <row r="979" spans="1:12" x14ac:dyDescent="0.25">
      <c r="A979" t="s">
        <v>254</v>
      </c>
      <c r="B979" t="s">
        <v>237</v>
      </c>
      <c r="E979">
        <v>0</v>
      </c>
      <c r="F979" s="114">
        <v>47573</v>
      </c>
      <c r="I979">
        <f>'Tax adjustment'!$S$71</f>
        <v>0</v>
      </c>
      <c r="K979">
        <v>0</v>
      </c>
      <c r="L979" t="s">
        <v>373</v>
      </c>
    </row>
    <row r="980" spans="1:12" x14ac:dyDescent="0.25">
      <c r="A980" t="s">
        <v>254</v>
      </c>
      <c r="B980" t="s">
        <v>237</v>
      </c>
      <c r="E980">
        <v>0</v>
      </c>
      <c r="F980" s="114">
        <v>47938</v>
      </c>
      <c r="I980">
        <f>'Tax adjustment'!$T$71</f>
        <v>0</v>
      </c>
      <c r="K980">
        <v>0</v>
      </c>
      <c r="L980" t="s">
        <v>373</v>
      </c>
    </row>
    <row r="981" spans="1:12" x14ac:dyDescent="0.25">
      <c r="A981" t="s">
        <v>254</v>
      </c>
      <c r="B981" t="s">
        <v>509</v>
      </c>
      <c r="E981">
        <v>0</v>
      </c>
      <c r="F981" s="114">
        <v>44286</v>
      </c>
      <c r="I981">
        <f>'Tax adjustment'!$J$72</f>
        <v>0</v>
      </c>
      <c r="K981">
        <v>0</v>
      </c>
      <c r="L981" t="s">
        <v>373</v>
      </c>
    </row>
    <row r="982" spans="1:12" x14ac:dyDescent="0.25">
      <c r="A982" t="s">
        <v>254</v>
      </c>
      <c r="B982" t="s">
        <v>509</v>
      </c>
      <c r="E982">
        <v>0</v>
      </c>
      <c r="F982" s="114">
        <v>44651</v>
      </c>
      <c r="I982">
        <f>'Tax adjustment'!$K$72</f>
        <v>0</v>
      </c>
      <c r="K982">
        <v>0</v>
      </c>
      <c r="L982" t="s">
        <v>373</v>
      </c>
    </row>
    <row r="983" spans="1:12" x14ac:dyDescent="0.25">
      <c r="A983" t="s">
        <v>254</v>
      </c>
      <c r="B983" t="s">
        <v>509</v>
      </c>
      <c r="E983">
        <v>0</v>
      </c>
      <c r="F983" s="114">
        <v>45016</v>
      </c>
      <c r="I983">
        <f>'Tax adjustment'!$L$72</f>
        <v>0</v>
      </c>
      <c r="K983">
        <v>0</v>
      </c>
      <c r="L983" t="s">
        <v>373</v>
      </c>
    </row>
    <row r="984" spans="1:12" x14ac:dyDescent="0.25">
      <c r="A984" t="s">
        <v>254</v>
      </c>
      <c r="B984" t="s">
        <v>509</v>
      </c>
      <c r="E984">
        <v>0</v>
      </c>
      <c r="F984" s="114">
        <v>45382</v>
      </c>
      <c r="I984">
        <f>'Tax adjustment'!$M$72</f>
        <v>0</v>
      </c>
      <c r="K984">
        <v>0</v>
      </c>
      <c r="L984" t="s">
        <v>373</v>
      </c>
    </row>
    <row r="985" spans="1:12" x14ac:dyDescent="0.25">
      <c r="A985" t="s">
        <v>254</v>
      </c>
      <c r="B985" t="s">
        <v>509</v>
      </c>
      <c r="E985">
        <v>0</v>
      </c>
      <c r="F985" s="114">
        <v>45747</v>
      </c>
      <c r="I985">
        <f>'Tax adjustment'!$N$72</f>
        <v>0</v>
      </c>
      <c r="K985">
        <v>0</v>
      </c>
      <c r="L985" t="s">
        <v>373</v>
      </c>
    </row>
    <row r="986" spans="1:12" x14ac:dyDescent="0.25">
      <c r="A986" t="s">
        <v>254</v>
      </c>
      <c r="B986" t="s">
        <v>509</v>
      </c>
      <c r="E986">
        <v>0</v>
      </c>
      <c r="F986" s="114">
        <v>46112</v>
      </c>
      <c r="I986">
        <f>'Tax adjustment'!$O$72</f>
        <v>0</v>
      </c>
      <c r="K986">
        <v>0</v>
      </c>
      <c r="L986" t="s">
        <v>373</v>
      </c>
    </row>
    <row r="987" spans="1:12" x14ac:dyDescent="0.25">
      <c r="A987" t="s">
        <v>254</v>
      </c>
      <c r="B987" t="s">
        <v>509</v>
      </c>
      <c r="E987">
        <v>0</v>
      </c>
      <c r="F987" s="114">
        <v>46477</v>
      </c>
      <c r="I987">
        <f>'Tax adjustment'!$P$72</f>
        <v>0</v>
      </c>
      <c r="K987">
        <v>0</v>
      </c>
      <c r="L987" t="s">
        <v>373</v>
      </c>
    </row>
    <row r="988" spans="1:12" x14ac:dyDescent="0.25">
      <c r="A988" t="s">
        <v>254</v>
      </c>
      <c r="B988" t="s">
        <v>509</v>
      </c>
      <c r="E988">
        <v>0</v>
      </c>
      <c r="F988" s="114">
        <v>46843</v>
      </c>
      <c r="I988">
        <f>'Tax adjustment'!$Q$72</f>
        <v>0</v>
      </c>
      <c r="K988">
        <v>0</v>
      </c>
      <c r="L988" t="s">
        <v>373</v>
      </c>
    </row>
    <row r="989" spans="1:12" x14ac:dyDescent="0.25">
      <c r="A989" t="s">
        <v>254</v>
      </c>
      <c r="B989" t="s">
        <v>509</v>
      </c>
      <c r="E989">
        <v>0</v>
      </c>
      <c r="F989" s="114">
        <v>47208</v>
      </c>
      <c r="I989">
        <f>'Tax adjustment'!$R$72</f>
        <v>0</v>
      </c>
      <c r="K989">
        <v>0</v>
      </c>
      <c r="L989" t="s">
        <v>373</v>
      </c>
    </row>
    <row r="990" spans="1:12" x14ac:dyDescent="0.25">
      <c r="A990" t="s">
        <v>254</v>
      </c>
      <c r="B990" t="s">
        <v>509</v>
      </c>
      <c r="E990">
        <v>0</v>
      </c>
      <c r="F990" s="114">
        <v>47573</v>
      </c>
      <c r="I990">
        <f>'Tax adjustment'!$S$72</f>
        <v>0</v>
      </c>
      <c r="K990">
        <v>0</v>
      </c>
      <c r="L990" t="s">
        <v>373</v>
      </c>
    </row>
    <row r="991" spans="1:12" x14ac:dyDescent="0.25">
      <c r="A991" t="s">
        <v>254</v>
      </c>
      <c r="B991" t="s">
        <v>509</v>
      </c>
      <c r="E991">
        <v>0</v>
      </c>
      <c r="F991" s="114">
        <v>47938</v>
      </c>
      <c r="I991">
        <f>'Tax adjustment'!$T$72</f>
        <v>0</v>
      </c>
      <c r="K991">
        <v>0</v>
      </c>
      <c r="L991" t="s">
        <v>373</v>
      </c>
    </row>
    <row r="992" spans="1:12" x14ac:dyDescent="0.25">
      <c r="A992" t="s">
        <v>254</v>
      </c>
      <c r="B992" t="s">
        <v>893</v>
      </c>
      <c r="E992">
        <v>0</v>
      </c>
      <c r="F992" s="114">
        <v>44286</v>
      </c>
      <c r="I992">
        <f>'Tax adjustment'!$J$73</f>
        <v>0</v>
      </c>
      <c r="K992">
        <v>0</v>
      </c>
      <c r="L992" t="s">
        <v>373</v>
      </c>
    </row>
    <row r="993" spans="1:12" x14ac:dyDescent="0.25">
      <c r="A993" t="s">
        <v>254</v>
      </c>
      <c r="B993" t="s">
        <v>893</v>
      </c>
      <c r="E993">
        <v>0</v>
      </c>
      <c r="F993" s="114">
        <v>44651</v>
      </c>
      <c r="I993">
        <f>'Tax adjustment'!$K$73</f>
        <v>0</v>
      </c>
      <c r="K993">
        <v>0</v>
      </c>
      <c r="L993" t="s">
        <v>373</v>
      </c>
    </row>
    <row r="994" spans="1:12" x14ac:dyDescent="0.25">
      <c r="A994" t="s">
        <v>254</v>
      </c>
      <c r="B994" t="s">
        <v>893</v>
      </c>
      <c r="E994">
        <v>0</v>
      </c>
      <c r="F994" s="114">
        <v>45016</v>
      </c>
      <c r="I994">
        <f>'Tax adjustment'!$L$73</f>
        <v>0</v>
      </c>
      <c r="K994">
        <v>0</v>
      </c>
      <c r="L994" t="s">
        <v>373</v>
      </c>
    </row>
    <row r="995" spans="1:12" x14ac:dyDescent="0.25">
      <c r="A995" t="s">
        <v>254</v>
      </c>
      <c r="B995" t="s">
        <v>893</v>
      </c>
      <c r="E995">
        <v>0</v>
      </c>
      <c r="F995" s="114">
        <v>45382</v>
      </c>
      <c r="I995">
        <f>'Tax adjustment'!$M$73</f>
        <v>0</v>
      </c>
      <c r="K995">
        <v>0</v>
      </c>
      <c r="L995" t="s">
        <v>373</v>
      </c>
    </row>
    <row r="996" spans="1:12" x14ac:dyDescent="0.25">
      <c r="A996" t="s">
        <v>254</v>
      </c>
      <c r="B996" t="s">
        <v>893</v>
      </c>
      <c r="E996">
        <v>0</v>
      </c>
      <c r="F996" s="114">
        <v>45747</v>
      </c>
      <c r="I996">
        <f>'Tax adjustment'!$N$73</f>
        <v>0</v>
      </c>
      <c r="K996">
        <v>0</v>
      </c>
      <c r="L996" t="s">
        <v>373</v>
      </c>
    </row>
    <row r="997" spans="1:12" x14ac:dyDescent="0.25">
      <c r="A997" t="s">
        <v>254</v>
      </c>
      <c r="B997" t="s">
        <v>893</v>
      </c>
      <c r="E997">
        <v>0</v>
      </c>
      <c r="F997" s="114">
        <v>46112</v>
      </c>
      <c r="I997">
        <f>'Tax adjustment'!$O$73</f>
        <v>0</v>
      </c>
      <c r="K997">
        <v>0</v>
      </c>
      <c r="L997" t="s">
        <v>373</v>
      </c>
    </row>
    <row r="998" spans="1:12" x14ac:dyDescent="0.25">
      <c r="A998" t="s">
        <v>254</v>
      </c>
      <c r="B998" t="s">
        <v>893</v>
      </c>
      <c r="E998">
        <v>0</v>
      </c>
      <c r="F998" s="114">
        <v>46477</v>
      </c>
      <c r="I998">
        <f>'Tax adjustment'!$P$73</f>
        <v>0</v>
      </c>
      <c r="K998">
        <v>0</v>
      </c>
      <c r="L998" t="s">
        <v>373</v>
      </c>
    </row>
    <row r="999" spans="1:12" x14ac:dyDescent="0.25">
      <c r="A999" t="s">
        <v>254</v>
      </c>
      <c r="B999" t="s">
        <v>893</v>
      </c>
      <c r="E999">
        <v>0</v>
      </c>
      <c r="F999" s="114">
        <v>46843</v>
      </c>
      <c r="I999">
        <f>'Tax adjustment'!$Q$73</f>
        <v>0</v>
      </c>
      <c r="K999">
        <v>0</v>
      </c>
      <c r="L999" t="s">
        <v>373</v>
      </c>
    </row>
    <row r="1000" spans="1:12" x14ac:dyDescent="0.25">
      <c r="A1000" t="s">
        <v>254</v>
      </c>
      <c r="B1000" t="s">
        <v>893</v>
      </c>
      <c r="E1000">
        <v>0</v>
      </c>
      <c r="F1000" s="114">
        <v>47208</v>
      </c>
      <c r="I1000">
        <f>'Tax adjustment'!$R$73</f>
        <v>0</v>
      </c>
      <c r="K1000">
        <v>0</v>
      </c>
      <c r="L1000" t="s">
        <v>373</v>
      </c>
    </row>
    <row r="1001" spans="1:12" x14ac:dyDescent="0.25">
      <c r="A1001" t="s">
        <v>254</v>
      </c>
      <c r="B1001" t="s">
        <v>893</v>
      </c>
      <c r="E1001">
        <v>0</v>
      </c>
      <c r="F1001" s="114">
        <v>47573</v>
      </c>
      <c r="I1001">
        <f>'Tax adjustment'!$S$73</f>
        <v>0</v>
      </c>
      <c r="K1001">
        <v>0</v>
      </c>
      <c r="L1001" t="s">
        <v>373</v>
      </c>
    </row>
    <row r="1002" spans="1:12" x14ac:dyDescent="0.25">
      <c r="A1002" t="s">
        <v>254</v>
      </c>
      <c r="B1002" t="s">
        <v>893</v>
      </c>
      <c r="E1002">
        <v>0</v>
      </c>
      <c r="F1002" s="114">
        <v>47938</v>
      </c>
      <c r="I1002">
        <f>'Tax adjustment'!$T$73</f>
        <v>0</v>
      </c>
      <c r="K1002">
        <v>0</v>
      </c>
      <c r="L1002" t="s">
        <v>373</v>
      </c>
    </row>
    <row r="1003" spans="1:12" x14ac:dyDescent="0.25">
      <c r="A1003" t="s">
        <v>411</v>
      </c>
      <c r="B1003" t="s">
        <v>460</v>
      </c>
      <c r="E1003">
        <v>0</v>
      </c>
      <c r="F1003" s="114">
        <v>44286</v>
      </c>
      <c r="I1003">
        <f>'Tax adjustment'!$J$87</f>
        <v>0</v>
      </c>
      <c r="K1003">
        <v>0</v>
      </c>
      <c r="L1003" t="s">
        <v>1073</v>
      </c>
    </row>
    <row r="1004" spans="1:12" x14ac:dyDescent="0.25">
      <c r="A1004" t="s">
        <v>411</v>
      </c>
      <c r="B1004" t="s">
        <v>460</v>
      </c>
      <c r="E1004">
        <v>0</v>
      </c>
      <c r="F1004" s="114">
        <v>44651</v>
      </c>
      <c r="I1004">
        <f>'Tax adjustment'!$K$87</f>
        <v>0</v>
      </c>
      <c r="K1004">
        <v>0</v>
      </c>
      <c r="L1004" t="s">
        <v>1073</v>
      </c>
    </row>
    <row r="1005" spans="1:12" x14ac:dyDescent="0.25">
      <c r="A1005" t="s">
        <v>411</v>
      </c>
      <c r="B1005" t="s">
        <v>460</v>
      </c>
      <c r="E1005">
        <v>0</v>
      </c>
      <c r="F1005" s="114">
        <v>45016</v>
      </c>
      <c r="I1005">
        <f>'Tax adjustment'!$L$87</f>
        <v>0</v>
      </c>
      <c r="K1005">
        <v>0</v>
      </c>
      <c r="L1005" t="s">
        <v>1073</v>
      </c>
    </row>
    <row r="1006" spans="1:12" x14ac:dyDescent="0.25">
      <c r="A1006" t="s">
        <v>411</v>
      </c>
      <c r="B1006" t="s">
        <v>460</v>
      </c>
      <c r="E1006">
        <v>0</v>
      </c>
      <c r="F1006" s="114">
        <v>45382</v>
      </c>
      <c r="I1006">
        <f>'Tax adjustment'!$M$87</f>
        <v>0</v>
      </c>
      <c r="K1006">
        <v>0</v>
      </c>
      <c r="L1006" t="s">
        <v>1073</v>
      </c>
    </row>
    <row r="1007" spans="1:12" x14ac:dyDescent="0.25">
      <c r="A1007" t="s">
        <v>411</v>
      </c>
      <c r="B1007" t="s">
        <v>460</v>
      </c>
      <c r="E1007">
        <v>0</v>
      </c>
      <c r="F1007" s="114">
        <v>45747</v>
      </c>
      <c r="I1007">
        <f>'Tax adjustment'!$N$87</f>
        <v>0</v>
      </c>
      <c r="K1007">
        <v>0</v>
      </c>
      <c r="L1007" t="s">
        <v>1073</v>
      </c>
    </row>
    <row r="1008" spans="1:12" x14ac:dyDescent="0.25">
      <c r="A1008" t="s">
        <v>411</v>
      </c>
      <c r="B1008" t="s">
        <v>460</v>
      </c>
      <c r="E1008">
        <v>0</v>
      </c>
      <c r="F1008" s="114">
        <v>46112</v>
      </c>
      <c r="I1008">
        <f>'Tax adjustment'!$O$87</f>
        <v>0</v>
      </c>
      <c r="K1008">
        <v>0</v>
      </c>
      <c r="L1008" t="s">
        <v>1073</v>
      </c>
    </row>
    <row r="1009" spans="1:12" x14ac:dyDescent="0.25">
      <c r="A1009" t="s">
        <v>411</v>
      </c>
      <c r="B1009" t="s">
        <v>460</v>
      </c>
      <c r="E1009">
        <v>0</v>
      </c>
      <c r="F1009" s="114">
        <v>46477</v>
      </c>
      <c r="I1009">
        <f>'Tax adjustment'!$P$87</f>
        <v>0</v>
      </c>
      <c r="K1009">
        <v>0</v>
      </c>
      <c r="L1009" t="s">
        <v>1073</v>
      </c>
    </row>
    <row r="1010" spans="1:12" x14ac:dyDescent="0.25">
      <c r="A1010" t="s">
        <v>411</v>
      </c>
      <c r="B1010" t="s">
        <v>460</v>
      </c>
      <c r="E1010">
        <v>0</v>
      </c>
      <c r="F1010" s="114">
        <v>46843</v>
      </c>
      <c r="I1010">
        <f>'Tax adjustment'!$Q$87</f>
        <v>0</v>
      </c>
      <c r="K1010">
        <v>0</v>
      </c>
      <c r="L1010" t="s">
        <v>1073</v>
      </c>
    </row>
    <row r="1011" spans="1:12" x14ac:dyDescent="0.25">
      <c r="A1011" t="s">
        <v>411</v>
      </c>
      <c r="B1011" t="s">
        <v>460</v>
      </c>
      <c r="E1011">
        <v>0</v>
      </c>
      <c r="F1011" s="114">
        <v>47208</v>
      </c>
      <c r="I1011">
        <f>'Tax adjustment'!$R$87</f>
        <v>0</v>
      </c>
      <c r="K1011">
        <v>0</v>
      </c>
      <c r="L1011" t="s">
        <v>1073</v>
      </c>
    </row>
    <row r="1012" spans="1:12" x14ac:dyDescent="0.25">
      <c r="A1012" t="s">
        <v>411</v>
      </c>
      <c r="B1012" t="s">
        <v>460</v>
      </c>
      <c r="E1012">
        <v>0</v>
      </c>
      <c r="F1012" s="114">
        <v>47573</v>
      </c>
      <c r="I1012">
        <f>'Tax adjustment'!$S$87</f>
        <v>0</v>
      </c>
      <c r="K1012">
        <v>0</v>
      </c>
      <c r="L1012" t="s">
        <v>1073</v>
      </c>
    </row>
    <row r="1013" spans="1:12" x14ac:dyDescent="0.25">
      <c r="A1013" t="s">
        <v>411</v>
      </c>
      <c r="B1013" t="s">
        <v>460</v>
      </c>
      <c r="E1013">
        <v>0</v>
      </c>
      <c r="F1013" s="114">
        <v>47938</v>
      </c>
      <c r="I1013">
        <f>'Tax adjustment'!$T$87</f>
        <v>0</v>
      </c>
      <c r="K1013">
        <v>0</v>
      </c>
      <c r="L1013" t="s">
        <v>1073</v>
      </c>
    </row>
    <row r="1014" spans="1:12" x14ac:dyDescent="0.25">
      <c r="A1014" t="s">
        <v>411</v>
      </c>
      <c r="B1014" t="s">
        <v>393</v>
      </c>
      <c r="E1014">
        <v>0</v>
      </c>
      <c r="F1014" s="114">
        <v>44286</v>
      </c>
      <c r="I1014">
        <f>'Tax adjustment'!$J$88</f>
        <v>0</v>
      </c>
      <c r="K1014">
        <v>0</v>
      </c>
      <c r="L1014" t="s">
        <v>1073</v>
      </c>
    </row>
    <row r="1015" spans="1:12" x14ac:dyDescent="0.25">
      <c r="A1015" t="s">
        <v>411</v>
      </c>
      <c r="B1015" t="s">
        <v>393</v>
      </c>
      <c r="E1015">
        <v>0</v>
      </c>
      <c r="F1015" s="114">
        <v>44651</v>
      </c>
      <c r="I1015">
        <f>'Tax adjustment'!$K$88</f>
        <v>0</v>
      </c>
      <c r="K1015">
        <v>0</v>
      </c>
      <c r="L1015" t="s">
        <v>1073</v>
      </c>
    </row>
    <row r="1016" spans="1:12" x14ac:dyDescent="0.25">
      <c r="A1016" t="s">
        <v>411</v>
      </c>
      <c r="B1016" t="s">
        <v>393</v>
      </c>
      <c r="E1016">
        <v>0</v>
      </c>
      <c r="F1016" s="114">
        <v>45016</v>
      </c>
      <c r="I1016">
        <f>'Tax adjustment'!$L$88</f>
        <v>0</v>
      </c>
      <c r="K1016">
        <v>0</v>
      </c>
      <c r="L1016" t="s">
        <v>1073</v>
      </c>
    </row>
    <row r="1017" spans="1:12" x14ac:dyDescent="0.25">
      <c r="A1017" t="s">
        <v>411</v>
      </c>
      <c r="B1017" t="s">
        <v>393</v>
      </c>
      <c r="E1017">
        <v>0</v>
      </c>
      <c r="F1017" s="114">
        <v>45382</v>
      </c>
      <c r="I1017">
        <f>'Tax adjustment'!$M$88</f>
        <v>0</v>
      </c>
      <c r="K1017">
        <v>0</v>
      </c>
      <c r="L1017" t="s">
        <v>1073</v>
      </c>
    </row>
    <row r="1018" spans="1:12" x14ac:dyDescent="0.25">
      <c r="A1018" t="s">
        <v>411</v>
      </c>
      <c r="B1018" t="s">
        <v>393</v>
      </c>
      <c r="E1018">
        <v>0</v>
      </c>
      <c r="F1018" s="114">
        <v>45747</v>
      </c>
      <c r="I1018">
        <f>'Tax adjustment'!$N$88</f>
        <v>0</v>
      </c>
      <c r="K1018">
        <v>0</v>
      </c>
      <c r="L1018" t="s">
        <v>1073</v>
      </c>
    </row>
    <row r="1019" spans="1:12" x14ac:dyDescent="0.25">
      <c r="A1019" t="s">
        <v>411</v>
      </c>
      <c r="B1019" t="s">
        <v>393</v>
      </c>
      <c r="E1019">
        <v>0</v>
      </c>
      <c r="F1019" s="114">
        <v>46112</v>
      </c>
      <c r="I1019">
        <f>'Tax adjustment'!$O$88</f>
        <v>0</v>
      </c>
      <c r="K1019">
        <v>0</v>
      </c>
      <c r="L1019" t="s">
        <v>1073</v>
      </c>
    </row>
    <row r="1020" spans="1:12" x14ac:dyDescent="0.25">
      <c r="A1020" t="s">
        <v>411</v>
      </c>
      <c r="B1020" t="s">
        <v>393</v>
      </c>
      <c r="E1020">
        <v>0</v>
      </c>
      <c r="F1020" s="114">
        <v>46477</v>
      </c>
      <c r="I1020">
        <f>'Tax adjustment'!$P$88</f>
        <v>0</v>
      </c>
      <c r="K1020">
        <v>0</v>
      </c>
      <c r="L1020" t="s">
        <v>1073</v>
      </c>
    </row>
    <row r="1021" spans="1:12" x14ac:dyDescent="0.25">
      <c r="A1021" t="s">
        <v>411</v>
      </c>
      <c r="B1021" t="s">
        <v>393</v>
      </c>
      <c r="E1021">
        <v>0</v>
      </c>
      <c r="F1021" s="114">
        <v>46843</v>
      </c>
      <c r="I1021">
        <f>'Tax adjustment'!$Q$88</f>
        <v>0</v>
      </c>
      <c r="K1021">
        <v>0</v>
      </c>
      <c r="L1021" t="s">
        <v>1073</v>
      </c>
    </row>
    <row r="1022" spans="1:12" x14ac:dyDescent="0.25">
      <c r="A1022" t="s">
        <v>411</v>
      </c>
      <c r="B1022" t="s">
        <v>393</v>
      </c>
      <c r="E1022">
        <v>0</v>
      </c>
      <c r="F1022" s="114">
        <v>47208</v>
      </c>
      <c r="I1022">
        <f>'Tax adjustment'!$R$88</f>
        <v>0</v>
      </c>
      <c r="K1022">
        <v>0</v>
      </c>
      <c r="L1022" t="s">
        <v>1073</v>
      </c>
    </row>
    <row r="1023" spans="1:12" x14ac:dyDescent="0.25">
      <c r="A1023" t="s">
        <v>411</v>
      </c>
      <c r="B1023" t="s">
        <v>393</v>
      </c>
      <c r="E1023">
        <v>0</v>
      </c>
      <c r="F1023" s="114">
        <v>47573</v>
      </c>
      <c r="I1023">
        <f>'Tax adjustment'!$S$88</f>
        <v>0</v>
      </c>
      <c r="K1023">
        <v>0</v>
      </c>
      <c r="L1023" t="s">
        <v>1073</v>
      </c>
    </row>
    <row r="1024" spans="1:12" x14ac:dyDescent="0.25">
      <c r="A1024" t="s">
        <v>411</v>
      </c>
      <c r="B1024" t="s">
        <v>393</v>
      </c>
      <c r="E1024">
        <v>0</v>
      </c>
      <c r="F1024" s="114">
        <v>47938</v>
      </c>
      <c r="I1024">
        <f>'Tax adjustment'!$T$88</f>
        <v>0</v>
      </c>
      <c r="K1024">
        <v>0</v>
      </c>
      <c r="L1024" t="s">
        <v>1073</v>
      </c>
    </row>
    <row r="1025" spans="1:12" x14ac:dyDescent="0.25">
      <c r="A1025" t="s">
        <v>411</v>
      </c>
      <c r="B1025" t="s">
        <v>237</v>
      </c>
      <c r="E1025">
        <v>0</v>
      </c>
      <c r="F1025" s="114">
        <v>44286</v>
      </c>
      <c r="I1025">
        <f>'Tax adjustment'!$J$89</f>
        <v>0</v>
      </c>
      <c r="K1025">
        <v>0</v>
      </c>
      <c r="L1025" t="s">
        <v>1073</v>
      </c>
    </row>
    <row r="1026" spans="1:12" x14ac:dyDescent="0.25">
      <c r="A1026" t="s">
        <v>411</v>
      </c>
      <c r="B1026" t="s">
        <v>237</v>
      </c>
      <c r="E1026">
        <v>0</v>
      </c>
      <c r="F1026" s="114">
        <v>44651</v>
      </c>
      <c r="I1026">
        <f>'Tax adjustment'!$K$89</f>
        <v>0</v>
      </c>
      <c r="K1026">
        <v>0</v>
      </c>
      <c r="L1026" t="s">
        <v>1073</v>
      </c>
    </row>
    <row r="1027" spans="1:12" x14ac:dyDescent="0.25">
      <c r="A1027" t="s">
        <v>411</v>
      </c>
      <c r="B1027" t="s">
        <v>237</v>
      </c>
      <c r="E1027">
        <v>0</v>
      </c>
      <c r="F1027" s="114">
        <v>45016</v>
      </c>
      <c r="I1027">
        <f>'Tax adjustment'!$L$89</f>
        <v>0</v>
      </c>
      <c r="K1027">
        <v>0</v>
      </c>
      <c r="L1027" t="s">
        <v>1073</v>
      </c>
    </row>
    <row r="1028" spans="1:12" x14ac:dyDescent="0.25">
      <c r="A1028" t="s">
        <v>411</v>
      </c>
      <c r="B1028" t="s">
        <v>237</v>
      </c>
      <c r="E1028">
        <v>0</v>
      </c>
      <c r="F1028" s="114">
        <v>45382</v>
      </c>
      <c r="I1028">
        <f>'Tax adjustment'!$M$89</f>
        <v>0</v>
      </c>
      <c r="K1028">
        <v>0</v>
      </c>
      <c r="L1028" t="s">
        <v>1073</v>
      </c>
    </row>
    <row r="1029" spans="1:12" x14ac:dyDescent="0.25">
      <c r="A1029" t="s">
        <v>411</v>
      </c>
      <c r="B1029" t="s">
        <v>237</v>
      </c>
      <c r="E1029">
        <v>0</v>
      </c>
      <c r="F1029" s="114">
        <v>45747</v>
      </c>
      <c r="I1029">
        <f>'Tax adjustment'!$N$89</f>
        <v>0</v>
      </c>
      <c r="K1029">
        <v>0</v>
      </c>
      <c r="L1029" t="s">
        <v>1073</v>
      </c>
    </row>
    <row r="1030" spans="1:12" x14ac:dyDescent="0.25">
      <c r="A1030" t="s">
        <v>411</v>
      </c>
      <c r="B1030" t="s">
        <v>237</v>
      </c>
      <c r="E1030">
        <v>0</v>
      </c>
      <c r="F1030" s="114">
        <v>46112</v>
      </c>
      <c r="I1030">
        <f>'Tax adjustment'!$O$89</f>
        <v>0</v>
      </c>
      <c r="K1030">
        <v>0</v>
      </c>
      <c r="L1030" t="s">
        <v>1073</v>
      </c>
    </row>
    <row r="1031" spans="1:12" x14ac:dyDescent="0.25">
      <c r="A1031" t="s">
        <v>411</v>
      </c>
      <c r="B1031" t="s">
        <v>237</v>
      </c>
      <c r="E1031">
        <v>0</v>
      </c>
      <c r="F1031" s="114">
        <v>46477</v>
      </c>
      <c r="I1031">
        <f>'Tax adjustment'!$P$89</f>
        <v>0</v>
      </c>
      <c r="K1031">
        <v>0</v>
      </c>
      <c r="L1031" t="s">
        <v>1073</v>
      </c>
    </row>
    <row r="1032" spans="1:12" x14ac:dyDescent="0.25">
      <c r="A1032" t="s">
        <v>411</v>
      </c>
      <c r="B1032" t="s">
        <v>237</v>
      </c>
      <c r="E1032">
        <v>0</v>
      </c>
      <c r="F1032" s="114">
        <v>46843</v>
      </c>
      <c r="I1032">
        <f>'Tax adjustment'!$Q$89</f>
        <v>0</v>
      </c>
      <c r="K1032">
        <v>0</v>
      </c>
      <c r="L1032" t="s">
        <v>1073</v>
      </c>
    </row>
    <row r="1033" spans="1:12" x14ac:dyDescent="0.25">
      <c r="A1033" t="s">
        <v>411</v>
      </c>
      <c r="B1033" t="s">
        <v>237</v>
      </c>
      <c r="E1033">
        <v>0</v>
      </c>
      <c r="F1033" s="114">
        <v>47208</v>
      </c>
      <c r="I1033">
        <f>'Tax adjustment'!$R$89</f>
        <v>0</v>
      </c>
      <c r="K1033">
        <v>0</v>
      </c>
      <c r="L1033" t="s">
        <v>1073</v>
      </c>
    </row>
    <row r="1034" spans="1:12" x14ac:dyDescent="0.25">
      <c r="A1034" t="s">
        <v>411</v>
      </c>
      <c r="B1034" t="s">
        <v>237</v>
      </c>
      <c r="E1034">
        <v>0</v>
      </c>
      <c r="F1034" s="114">
        <v>47573</v>
      </c>
      <c r="I1034">
        <f>'Tax adjustment'!$S$89</f>
        <v>0</v>
      </c>
      <c r="K1034">
        <v>0</v>
      </c>
      <c r="L1034" t="s">
        <v>1073</v>
      </c>
    </row>
    <row r="1035" spans="1:12" x14ac:dyDescent="0.25">
      <c r="A1035" t="s">
        <v>411</v>
      </c>
      <c r="B1035" t="s">
        <v>237</v>
      </c>
      <c r="E1035">
        <v>0</v>
      </c>
      <c r="F1035" s="114">
        <v>47938</v>
      </c>
      <c r="I1035">
        <f>'Tax adjustment'!$T$89</f>
        <v>0</v>
      </c>
      <c r="K1035">
        <v>0</v>
      </c>
      <c r="L1035" t="s">
        <v>1073</v>
      </c>
    </row>
    <row r="1036" spans="1:12" x14ac:dyDescent="0.25">
      <c r="A1036" t="s">
        <v>411</v>
      </c>
      <c r="B1036" t="s">
        <v>509</v>
      </c>
      <c r="E1036">
        <v>0</v>
      </c>
      <c r="F1036" s="114">
        <v>44286</v>
      </c>
      <c r="I1036">
        <f>'Tax adjustment'!$J$90</f>
        <v>0</v>
      </c>
      <c r="K1036">
        <v>0</v>
      </c>
      <c r="L1036" t="s">
        <v>1073</v>
      </c>
    </row>
    <row r="1037" spans="1:12" x14ac:dyDescent="0.25">
      <c r="A1037" t="s">
        <v>411</v>
      </c>
      <c r="B1037" t="s">
        <v>509</v>
      </c>
      <c r="E1037">
        <v>0</v>
      </c>
      <c r="F1037" s="114">
        <v>44651</v>
      </c>
      <c r="I1037">
        <f>'Tax adjustment'!$K$90</f>
        <v>0</v>
      </c>
      <c r="K1037">
        <v>0</v>
      </c>
      <c r="L1037" t="s">
        <v>1073</v>
      </c>
    </row>
    <row r="1038" spans="1:12" x14ac:dyDescent="0.25">
      <c r="A1038" t="s">
        <v>411</v>
      </c>
      <c r="B1038" t="s">
        <v>509</v>
      </c>
      <c r="E1038">
        <v>0</v>
      </c>
      <c r="F1038" s="114">
        <v>45016</v>
      </c>
      <c r="I1038">
        <f>'Tax adjustment'!$L$90</f>
        <v>0</v>
      </c>
      <c r="K1038">
        <v>0</v>
      </c>
      <c r="L1038" t="s">
        <v>1073</v>
      </c>
    </row>
    <row r="1039" spans="1:12" x14ac:dyDescent="0.25">
      <c r="A1039" t="s">
        <v>411</v>
      </c>
      <c r="B1039" t="s">
        <v>509</v>
      </c>
      <c r="E1039">
        <v>0</v>
      </c>
      <c r="F1039" s="114">
        <v>45382</v>
      </c>
      <c r="I1039">
        <f>'Tax adjustment'!$M$90</f>
        <v>0</v>
      </c>
      <c r="K1039">
        <v>0</v>
      </c>
      <c r="L1039" t="s">
        <v>1073</v>
      </c>
    </row>
    <row r="1040" spans="1:12" x14ac:dyDescent="0.25">
      <c r="A1040" t="s">
        <v>411</v>
      </c>
      <c r="B1040" t="s">
        <v>509</v>
      </c>
      <c r="E1040">
        <v>0</v>
      </c>
      <c r="F1040" s="114">
        <v>45747</v>
      </c>
      <c r="I1040">
        <f>'Tax adjustment'!$N$90</f>
        <v>0</v>
      </c>
      <c r="K1040">
        <v>0</v>
      </c>
      <c r="L1040" t="s">
        <v>1073</v>
      </c>
    </row>
    <row r="1041" spans="1:12" x14ac:dyDescent="0.25">
      <c r="A1041" t="s">
        <v>411</v>
      </c>
      <c r="B1041" t="s">
        <v>509</v>
      </c>
      <c r="E1041">
        <v>0</v>
      </c>
      <c r="F1041" s="114">
        <v>46112</v>
      </c>
      <c r="I1041">
        <f>'Tax adjustment'!$O$90</f>
        <v>0</v>
      </c>
      <c r="K1041">
        <v>0</v>
      </c>
      <c r="L1041" t="s">
        <v>1073</v>
      </c>
    </row>
    <row r="1042" spans="1:12" x14ac:dyDescent="0.25">
      <c r="A1042" t="s">
        <v>411</v>
      </c>
      <c r="B1042" t="s">
        <v>509</v>
      </c>
      <c r="E1042">
        <v>0</v>
      </c>
      <c r="F1042" s="114">
        <v>46477</v>
      </c>
      <c r="I1042">
        <f>'Tax adjustment'!$P$90</f>
        <v>0</v>
      </c>
      <c r="K1042">
        <v>0</v>
      </c>
      <c r="L1042" t="s">
        <v>1073</v>
      </c>
    </row>
    <row r="1043" spans="1:12" x14ac:dyDescent="0.25">
      <c r="A1043" t="s">
        <v>411</v>
      </c>
      <c r="B1043" t="s">
        <v>509</v>
      </c>
      <c r="E1043">
        <v>0</v>
      </c>
      <c r="F1043" s="114">
        <v>46843</v>
      </c>
      <c r="I1043">
        <f>'Tax adjustment'!$Q$90</f>
        <v>0</v>
      </c>
      <c r="K1043">
        <v>0</v>
      </c>
      <c r="L1043" t="s">
        <v>1073</v>
      </c>
    </row>
    <row r="1044" spans="1:12" x14ac:dyDescent="0.25">
      <c r="A1044" t="s">
        <v>411</v>
      </c>
      <c r="B1044" t="s">
        <v>509</v>
      </c>
      <c r="E1044">
        <v>0</v>
      </c>
      <c r="F1044" s="114">
        <v>47208</v>
      </c>
      <c r="I1044">
        <f>'Tax adjustment'!$R$90</f>
        <v>0</v>
      </c>
      <c r="K1044">
        <v>0</v>
      </c>
      <c r="L1044" t="s">
        <v>1073</v>
      </c>
    </row>
    <row r="1045" spans="1:12" x14ac:dyDescent="0.25">
      <c r="A1045" t="s">
        <v>411</v>
      </c>
      <c r="B1045" t="s">
        <v>509</v>
      </c>
      <c r="E1045">
        <v>0</v>
      </c>
      <c r="F1045" s="114">
        <v>47573</v>
      </c>
      <c r="I1045">
        <f>'Tax adjustment'!$S$90</f>
        <v>0</v>
      </c>
      <c r="K1045">
        <v>0</v>
      </c>
      <c r="L1045" t="s">
        <v>1073</v>
      </c>
    </row>
    <row r="1046" spans="1:12" x14ac:dyDescent="0.25">
      <c r="A1046" t="s">
        <v>411</v>
      </c>
      <c r="B1046" t="s">
        <v>509</v>
      </c>
      <c r="E1046">
        <v>0</v>
      </c>
      <c r="F1046" s="114">
        <v>47938</v>
      </c>
      <c r="I1046">
        <f>'Tax adjustment'!$T$90</f>
        <v>0</v>
      </c>
      <c r="K1046">
        <v>0</v>
      </c>
      <c r="L1046" t="s">
        <v>1073</v>
      </c>
    </row>
    <row r="1047" spans="1:12" x14ac:dyDescent="0.25">
      <c r="A1047" t="s">
        <v>411</v>
      </c>
      <c r="B1047" t="s">
        <v>893</v>
      </c>
      <c r="E1047">
        <v>0</v>
      </c>
      <c r="F1047" s="114">
        <v>44286</v>
      </c>
      <c r="I1047">
        <f>'Tax adjustment'!$J$91</f>
        <v>0</v>
      </c>
      <c r="K1047">
        <v>0</v>
      </c>
      <c r="L1047" t="s">
        <v>1073</v>
      </c>
    </row>
    <row r="1048" spans="1:12" x14ac:dyDescent="0.25">
      <c r="A1048" t="s">
        <v>411</v>
      </c>
      <c r="B1048" t="s">
        <v>893</v>
      </c>
      <c r="E1048">
        <v>0</v>
      </c>
      <c r="F1048" s="114">
        <v>44651</v>
      </c>
      <c r="I1048">
        <f>'Tax adjustment'!$K$91</f>
        <v>0</v>
      </c>
      <c r="K1048">
        <v>0</v>
      </c>
      <c r="L1048" t="s">
        <v>1073</v>
      </c>
    </row>
    <row r="1049" spans="1:12" x14ac:dyDescent="0.25">
      <c r="A1049" t="s">
        <v>411</v>
      </c>
      <c r="B1049" t="s">
        <v>893</v>
      </c>
      <c r="E1049">
        <v>0</v>
      </c>
      <c r="F1049" s="114">
        <v>45016</v>
      </c>
      <c r="I1049">
        <f>'Tax adjustment'!$L$91</f>
        <v>0</v>
      </c>
      <c r="K1049">
        <v>0</v>
      </c>
      <c r="L1049" t="s">
        <v>1073</v>
      </c>
    </row>
    <row r="1050" spans="1:12" x14ac:dyDescent="0.25">
      <c r="A1050" t="s">
        <v>411</v>
      </c>
      <c r="B1050" t="s">
        <v>893</v>
      </c>
      <c r="E1050">
        <v>0</v>
      </c>
      <c r="F1050" s="114">
        <v>45382</v>
      </c>
      <c r="I1050">
        <f>'Tax adjustment'!$M$91</f>
        <v>0</v>
      </c>
      <c r="K1050">
        <v>0</v>
      </c>
      <c r="L1050" t="s">
        <v>1073</v>
      </c>
    </row>
    <row r="1051" spans="1:12" x14ac:dyDescent="0.25">
      <c r="A1051" t="s">
        <v>411</v>
      </c>
      <c r="B1051" t="s">
        <v>893</v>
      </c>
      <c r="E1051">
        <v>0</v>
      </c>
      <c r="F1051" s="114">
        <v>45747</v>
      </c>
      <c r="I1051">
        <f>'Tax adjustment'!$N$91</f>
        <v>0</v>
      </c>
      <c r="K1051">
        <v>0</v>
      </c>
      <c r="L1051" t="s">
        <v>1073</v>
      </c>
    </row>
    <row r="1052" spans="1:12" x14ac:dyDescent="0.25">
      <c r="A1052" t="s">
        <v>411</v>
      </c>
      <c r="B1052" t="s">
        <v>893</v>
      </c>
      <c r="E1052">
        <v>0</v>
      </c>
      <c r="F1052" s="114">
        <v>46112</v>
      </c>
      <c r="I1052">
        <f>'Tax adjustment'!$O$91</f>
        <v>0</v>
      </c>
      <c r="K1052">
        <v>0</v>
      </c>
      <c r="L1052" t="s">
        <v>1073</v>
      </c>
    </row>
    <row r="1053" spans="1:12" x14ac:dyDescent="0.25">
      <c r="A1053" t="s">
        <v>411</v>
      </c>
      <c r="B1053" t="s">
        <v>893</v>
      </c>
      <c r="E1053">
        <v>0</v>
      </c>
      <c r="F1053" s="114">
        <v>46477</v>
      </c>
      <c r="I1053">
        <f>'Tax adjustment'!$P$91</f>
        <v>0</v>
      </c>
      <c r="K1053">
        <v>0</v>
      </c>
      <c r="L1053" t="s">
        <v>1073</v>
      </c>
    </row>
    <row r="1054" spans="1:12" x14ac:dyDescent="0.25">
      <c r="A1054" t="s">
        <v>411</v>
      </c>
      <c r="B1054" t="s">
        <v>893</v>
      </c>
      <c r="E1054">
        <v>0</v>
      </c>
      <c r="F1054" s="114">
        <v>46843</v>
      </c>
      <c r="I1054">
        <f>'Tax adjustment'!$Q$91</f>
        <v>0</v>
      </c>
      <c r="K1054">
        <v>0</v>
      </c>
      <c r="L1054" t="s">
        <v>1073</v>
      </c>
    </row>
    <row r="1055" spans="1:12" x14ac:dyDescent="0.25">
      <c r="A1055" t="s">
        <v>411</v>
      </c>
      <c r="B1055" t="s">
        <v>893</v>
      </c>
      <c r="E1055">
        <v>0</v>
      </c>
      <c r="F1055" s="114">
        <v>47208</v>
      </c>
      <c r="I1055">
        <f>'Tax adjustment'!$R$91</f>
        <v>0</v>
      </c>
      <c r="K1055">
        <v>0</v>
      </c>
      <c r="L1055" t="s">
        <v>1073</v>
      </c>
    </row>
    <row r="1056" spans="1:12" x14ac:dyDescent="0.25">
      <c r="A1056" t="s">
        <v>411</v>
      </c>
      <c r="B1056" t="s">
        <v>893</v>
      </c>
      <c r="E1056">
        <v>0</v>
      </c>
      <c r="F1056" s="114">
        <v>47573</v>
      </c>
      <c r="I1056">
        <f>'Tax adjustment'!$S$91</f>
        <v>0</v>
      </c>
      <c r="K1056">
        <v>0</v>
      </c>
      <c r="L1056" t="s">
        <v>1073</v>
      </c>
    </row>
    <row r="1057" spans="1:12" x14ac:dyDescent="0.25">
      <c r="A1057" t="s">
        <v>411</v>
      </c>
      <c r="B1057" t="s">
        <v>893</v>
      </c>
      <c r="E1057">
        <v>0</v>
      </c>
      <c r="F1057" s="114">
        <v>47938</v>
      </c>
      <c r="I1057">
        <f>'Tax adjustment'!$T$91</f>
        <v>0</v>
      </c>
      <c r="K1057">
        <v>0</v>
      </c>
      <c r="L1057" t="s">
        <v>1073</v>
      </c>
    </row>
    <row r="1058" spans="1:12" x14ac:dyDescent="0.25">
      <c r="A1058" t="s">
        <v>1172</v>
      </c>
      <c r="B1058" t="s">
        <v>460</v>
      </c>
      <c r="E1058">
        <v>0</v>
      </c>
      <c r="F1058" s="114">
        <v>44286</v>
      </c>
      <c r="I1058">
        <f>'Tax adjustment'!$J$104</f>
        <v>0</v>
      </c>
      <c r="K1058">
        <v>0</v>
      </c>
      <c r="L1058" t="s">
        <v>72</v>
      </c>
    </row>
    <row r="1059" spans="1:12" x14ac:dyDescent="0.25">
      <c r="A1059" t="s">
        <v>1172</v>
      </c>
      <c r="B1059" t="s">
        <v>460</v>
      </c>
      <c r="E1059">
        <v>0</v>
      </c>
      <c r="F1059" s="114">
        <v>44651</v>
      </c>
      <c r="I1059">
        <f>'Tax adjustment'!$K$104</f>
        <v>0</v>
      </c>
      <c r="K1059">
        <v>0</v>
      </c>
      <c r="L1059" t="s">
        <v>72</v>
      </c>
    </row>
    <row r="1060" spans="1:12" x14ac:dyDescent="0.25">
      <c r="A1060" t="s">
        <v>1172</v>
      </c>
      <c r="B1060" t="s">
        <v>460</v>
      </c>
      <c r="E1060">
        <v>0</v>
      </c>
      <c r="F1060" s="114">
        <v>45016</v>
      </c>
      <c r="I1060">
        <f>'Tax adjustment'!$L$104</f>
        <v>0</v>
      </c>
      <c r="K1060">
        <v>0</v>
      </c>
      <c r="L1060" t="s">
        <v>72</v>
      </c>
    </row>
    <row r="1061" spans="1:12" x14ac:dyDescent="0.25">
      <c r="A1061" t="s">
        <v>1172</v>
      </c>
      <c r="B1061" t="s">
        <v>460</v>
      </c>
      <c r="E1061">
        <v>0</v>
      </c>
      <c r="F1061" s="114">
        <v>45382</v>
      </c>
      <c r="I1061">
        <f>'Tax adjustment'!$M$104</f>
        <v>0</v>
      </c>
      <c r="K1061">
        <v>0</v>
      </c>
      <c r="L1061" t="s">
        <v>72</v>
      </c>
    </row>
    <row r="1062" spans="1:12" x14ac:dyDescent="0.25">
      <c r="A1062" t="s">
        <v>1172</v>
      </c>
      <c r="B1062" t="s">
        <v>460</v>
      </c>
      <c r="E1062">
        <v>0</v>
      </c>
      <c r="F1062" s="114">
        <v>45747</v>
      </c>
      <c r="I1062">
        <f>'Tax adjustment'!$N$104</f>
        <v>0</v>
      </c>
      <c r="K1062">
        <v>0</v>
      </c>
      <c r="L1062" t="s">
        <v>72</v>
      </c>
    </row>
    <row r="1063" spans="1:12" x14ac:dyDescent="0.25">
      <c r="A1063" t="s">
        <v>1172</v>
      </c>
      <c r="B1063" t="s">
        <v>460</v>
      </c>
      <c r="E1063">
        <v>0</v>
      </c>
      <c r="F1063" s="114">
        <v>46112</v>
      </c>
      <c r="I1063">
        <f>'Tax adjustment'!$O$104</f>
        <v>0</v>
      </c>
      <c r="K1063">
        <v>0</v>
      </c>
      <c r="L1063" t="s">
        <v>72</v>
      </c>
    </row>
    <row r="1064" spans="1:12" x14ac:dyDescent="0.25">
      <c r="A1064" t="s">
        <v>1172</v>
      </c>
      <c r="B1064" t="s">
        <v>460</v>
      </c>
      <c r="E1064">
        <v>0</v>
      </c>
      <c r="F1064" s="114">
        <v>46477</v>
      </c>
      <c r="I1064">
        <f>'Tax adjustment'!$P$104</f>
        <v>0</v>
      </c>
      <c r="K1064">
        <v>0</v>
      </c>
      <c r="L1064" t="s">
        <v>72</v>
      </c>
    </row>
    <row r="1065" spans="1:12" x14ac:dyDescent="0.25">
      <c r="A1065" t="s">
        <v>1172</v>
      </c>
      <c r="B1065" t="s">
        <v>460</v>
      </c>
      <c r="E1065">
        <v>0</v>
      </c>
      <c r="F1065" s="114">
        <v>46843</v>
      </c>
      <c r="I1065">
        <f>'Tax adjustment'!$Q$104</f>
        <v>0</v>
      </c>
      <c r="K1065">
        <v>0</v>
      </c>
      <c r="L1065" t="s">
        <v>72</v>
      </c>
    </row>
    <row r="1066" spans="1:12" x14ac:dyDescent="0.25">
      <c r="A1066" t="s">
        <v>1172</v>
      </c>
      <c r="B1066" t="s">
        <v>460</v>
      </c>
      <c r="E1066">
        <v>0</v>
      </c>
      <c r="F1066" s="114">
        <v>47208</v>
      </c>
      <c r="I1066">
        <f>'Tax adjustment'!$R$104</f>
        <v>0</v>
      </c>
      <c r="K1066">
        <v>0</v>
      </c>
      <c r="L1066" t="s">
        <v>72</v>
      </c>
    </row>
    <row r="1067" spans="1:12" x14ac:dyDescent="0.25">
      <c r="A1067" t="s">
        <v>1172</v>
      </c>
      <c r="B1067" t="s">
        <v>460</v>
      </c>
      <c r="E1067">
        <v>0</v>
      </c>
      <c r="F1067" s="114">
        <v>47573</v>
      </c>
      <c r="I1067">
        <f>'Tax adjustment'!$S$104</f>
        <v>0</v>
      </c>
      <c r="K1067">
        <v>0</v>
      </c>
      <c r="L1067" t="s">
        <v>72</v>
      </c>
    </row>
    <row r="1068" spans="1:12" x14ac:dyDescent="0.25">
      <c r="A1068" t="s">
        <v>1172</v>
      </c>
      <c r="B1068" t="s">
        <v>460</v>
      </c>
      <c r="E1068">
        <v>0</v>
      </c>
      <c r="F1068" s="114">
        <v>47938</v>
      </c>
      <c r="I1068">
        <f>'Tax adjustment'!$T$104</f>
        <v>0</v>
      </c>
      <c r="K1068">
        <v>0</v>
      </c>
      <c r="L1068" t="s">
        <v>72</v>
      </c>
    </row>
    <row r="1069" spans="1:12" x14ac:dyDescent="0.25">
      <c r="A1069" t="s">
        <v>1172</v>
      </c>
      <c r="B1069" t="s">
        <v>393</v>
      </c>
      <c r="E1069">
        <v>0</v>
      </c>
      <c r="F1069" s="114">
        <v>44286</v>
      </c>
      <c r="I1069">
        <f>'Tax adjustment'!$J$105</f>
        <v>0</v>
      </c>
      <c r="K1069">
        <v>0</v>
      </c>
      <c r="L1069" t="s">
        <v>72</v>
      </c>
    </row>
    <row r="1070" spans="1:12" x14ac:dyDescent="0.25">
      <c r="A1070" t="s">
        <v>1172</v>
      </c>
      <c r="B1070" t="s">
        <v>393</v>
      </c>
      <c r="E1070">
        <v>0</v>
      </c>
      <c r="F1070" s="114">
        <v>44651</v>
      </c>
      <c r="I1070">
        <f>'Tax adjustment'!$K$105</f>
        <v>0</v>
      </c>
      <c r="K1070">
        <v>0</v>
      </c>
      <c r="L1070" t="s">
        <v>72</v>
      </c>
    </row>
    <row r="1071" spans="1:12" x14ac:dyDescent="0.25">
      <c r="A1071" t="s">
        <v>1172</v>
      </c>
      <c r="B1071" t="s">
        <v>393</v>
      </c>
      <c r="E1071">
        <v>0</v>
      </c>
      <c r="F1071" s="114">
        <v>45016</v>
      </c>
      <c r="I1071">
        <f>'Tax adjustment'!$L$105</f>
        <v>0</v>
      </c>
      <c r="K1071">
        <v>0</v>
      </c>
      <c r="L1071" t="s">
        <v>72</v>
      </c>
    </row>
    <row r="1072" spans="1:12" x14ac:dyDescent="0.25">
      <c r="A1072" t="s">
        <v>1172</v>
      </c>
      <c r="B1072" t="s">
        <v>393</v>
      </c>
      <c r="E1072">
        <v>0</v>
      </c>
      <c r="F1072" s="114">
        <v>45382</v>
      </c>
      <c r="I1072">
        <f>'Tax adjustment'!$M$105</f>
        <v>0</v>
      </c>
      <c r="K1072">
        <v>0</v>
      </c>
      <c r="L1072" t="s">
        <v>72</v>
      </c>
    </row>
    <row r="1073" spans="1:12" x14ac:dyDescent="0.25">
      <c r="A1073" t="s">
        <v>1172</v>
      </c>
      <c r="B1073" t="s">
        <v>393</v>
      </c>
      <c r="E1073">
        <v>0</v>
      </c>
      <c r="F1073" s="114">
        <v>45747</v>
      </c>
      <c r="I1073">
        <f>'Tax adjustment'!$N$105</f>
        <v>0</v>
      </c>
      <c r="K1073">
        <v>0</v>
      </c>
      <c r="L1073" t="s">
        <v>72</v>
      </c>
    </row>
    <row r="1074" spans="1:12" x14ac:dyDescent="0.25">
      <c r="A1074" t="s">
        <v>1172</v>
      </c>
      <c r="B1074" t="s">
        <v>393</v>
      </c>
      <c r="E1074">
        <v>0</v>
      </c>
      <c r="F1074" s="114">
        <v>46112</v>
      </c>
      <c r="I1074">
        <f>'Tax adjustment'!$O$105</f>
        <v>0</v>
      </c>
      <c r="K1074">
        <v>0</v>
      </c>
      <c r="L1074" t="s">
        <v>72</v>
      </c>
    </row>
    <row r="1075" spans="1:12" x14ac:dyDescent="0.25">
      <c r="A1075" t="s">
        <v>1172</v>
      </c>
      <c r="B1075" t="s">
        <v>393</v>
      </c>
      <c r="E1075">
        <v>0</v>
      </c>
      <c r="F1075" s="114">
        <v>46477</v>
      </c>
      <c r="I1075">
        <f>'Tax adjustment'!$P$105</f>
        <v>0</v>
      </c>
      <c r="K1075">
        <v>0</v>
      </c>
      <c r="L1075" t="s">
        <v>72</v>
      </c>
    </row>
    <row r="1076" spans="1:12" x14ac:dyDescent="0.25">
      <c r="A1076" t="s">
        <v>1172</v>
      </c>
      <c r="B1076" t="s">
        <v>393</v>
      </c>
      <c r="E1076">
        <v>0</v>
      </c>
      <c r="F1076" s="114">
        <v>46843</v>
      </c>
      <c r="I1076">
        <f>'Tax adjustment'!$Q$105</f>
        <v>0</v>
      </c>
      <c r="K1076">
        <v>0</v>
      </c>
      <c r="L1076" t="s">
        <v>72</v>
      </c>
    </row>
    <row r="1077" spans="1:12" x14ac:dyDescent="0.25">
      <c r="A1077" t="s">
        <v>1172</v>
      </c>
      <c r="B1077" t="s">
        <v>393</v>
      </c>
      <c r="E1077">
        <v>0</v>
      </c>
      <c r="F1077" s="114">
        <v>47208</v>
      </c>
      <c r="I1077">
        <f>'Tax adjustment'!$R$105</f>
        <v>0</v>
      </c>
      <c r="K1077">
        <v>0</v>
      </c>
      <c r="L1077" t="s">
        <v>72</v>
      </c>
    </row>
    <row r="1078" spans="1:12" x14ac:dyDescent="0.25">
      <c r="A1078" t="s">
        <v>1172</v>
      </c>
      <c r="B1078" t="s">
        <v>393</v>
      </c>
      <c r="E1078">
        <v>0</v>
      </c>
      <c r="F1078" s="114">
        <v>47573</v>
      </c>
      <c r="I1078">
        <f>'Tax adjustment'!$S$105</f>
        <v>0</v>
      </c>
      <c r="K1078">
        <v>0</v>
      </c>
      <c r="L1078" t="s">
        <v>72</v>
      </c>
    </row>
    <row r="1079" spans="1:12" x14ac:dyDescent="0.25">
      <c r="A1079" t="s">
        <v>1172</v>
      </c>
      <c r="B1079" t="s">
        <v>393</v>
      </c>
      <c r="E1079">
        <v>0</v>
      </c>
      <c r="F1079" s="114">
        <v>47938</v>
      </c>
      <c r="I1079">
        <f>'Tax adjustment'!$T$105</f>
        <v>0</v>
      </c>
      <c r="K1079">
        <v>0</v>
      </c>
      <c r="L1079" t="s">
        <v>72</v>
      </c>
    </row>
    <row r="1080" spans="1:12" x14ac:dyDescent="0.25">
      <c r="A1080" t="s">
        <v>1172</v>
      </c>
      <c r="B1080" t="s">
        <v>237</v>
      </c>
      <c r="E1080">
        <v>0</v>
      </c>
      <c r="F1080" s="114">
        <v>44286</v>
      </c>
      <c r="I1080">
        <f>'Tax adjustment'!$J$106</f>
        <v>0</v>
      </c>
      <c r="K1080">
        <v>0</v>
      </c>
      <c r="L1080" t="s">
        <v>72</v>
      </c>
    </row>
    <row r="1081" spans="1:12" x14ac:dyDescent="0.25">
      <c r="A1081" t="s">
        <v>1172</v>
      </c>
      <c r="B1081" t="s">
        <v>237</v>
      </c>
      <c r="E1081">
        <v>0</v>
      </c>
      <c r="F1081" s="114">
        <v>44651</v>
      </c>
      <c r="I1081">
        <f>'Tax adjustment'!$K$106</f>
        <v>0</v>
      </c>
      <c r="K1081">
        <v>0</v>
      </c>
      <c r="L1081" t="s">
        <v>72</v>
      </c>
    </row>
    <row r="1082" spans="1:12" x14ac:dyDescent="0.25">
      <c r="A1082" t="s">
        <v>1172</v>
      </c>
      <c r="B1082" t="s">
        <v>237</v>
      </c>
      <c r="E1082">
        <v>0</v>
      </c>
      <c r="F1082" s="114">
        <v>45016</v>
      </c>
      <c r="I1082">
        <f>'Tax adjustment'!$L$106</f>
        <v>0</v>
      </c>
      <c r="K1082">
        <v>0</v>
      </c>
      <c r="L1082" t="s">
        <v>72</v>
      </c>
    </row>
    <row r="1083" spans="1:12" x14ac:dyDescent="0.25">
      <c r="A1083" t="s">
        <v>1172</v>
      </c>
      <c r="B1083" t="s">
        <v>237</v>
      </c>
      <c r="E1083">
        <v>0</v>
      </c>
      <c r="F1083" s="114">
        <v>45382</v>
      </c>
      <c r="I1083">
        <f>'Tax adjustment'!$M$106</f>
        <v>0</v>
      </c>
      <c r="K1083">
        <v>0</v>
      </c>
      <c r="L1083" t="s">
        <v>72</v>
      </c>
    </row>
    <row r="1084" spans="1:12" x14ac:dyDescent="0.25">
      <c r="A1084" t="s">
        <v>1172</v>
      </c>
      <c r="B1084" t="s">
        <v>237</v>
      </c>
      <c r="E1084">
        <v>0</v>
      </c>
      <c r="F1084" s="114">
        <v>45747</v>
      </c>
      <c r="I1084">
        <f>'Tax adjustment'!$N$106</f>
        <v>0</v>
      </c>
      <c r="K1084">
        <v>0</v>
      </c>
      <c r="L1084" t="s">
        <v>72</v>
      </c>
    </row>
    <row r="1085" spans="1:12" x14ac:dyDescent="0.25">
      <c r="A1085" t="s">
        <v>1172</v>
      </c>
      <c r="B1085" t="s">
        <v>237</v>
      </c>
      <c r="E1085">
        <v>0</v>
      </c>
      <c r="F1085" s="114">
        <v>46112</v>
      </c>
      <c r="I1085">
        <f>'Tax adjustment'!$O$106</f>
        <v>0</v>
      </c>
      <c r="K1085">
        <v>0</v>
      </c>
      <c r="L1085" t="s">
        <v>72</v>
      </c>
    </row>
    <row r="1086" spans="1:12" x14ac:dyDescent="0.25">
      <c r="A1086" t="s">
        <v>1172</v>
      </c>
      <c r="B1086" t="s">
        <v>237</v>
      </c>
      <c r="E1086">
        <v>0</v>
      </c>
      <c r="F1086" s="114">
        <v>46477</v>
      </c>
      <c r="I1086">
        <f>'Tax adjustment'!$P$106</f>
        <v>0</v>
      </c>
      <c r="K1086">
        <v>0</v>
      </c>
      <c r="L1086" t="s">
        <v>72</v>
      </c>
    </row>
    <row r="1087" spans="1:12" x14ac:dyDescent="0.25">
      <c r="A1087" t="s">
        <v>1172</v>
      </c>
      <c r="B1087" t="s">
        <v>237</v>
      </c>
      <c r="E1087">
        <v>0</v>
      </c>
      <c r="F1087" s="114">
        <v>46843</v>
      </c>
      <c r="I1087">
        <f>'Tax adjustment'!$Q$106</f>
        <v>0</v>
      </c>
      <c r="K1087">
        <v>0</v>
      </c>
      <c r="L1087" t="s">
        <v>72</v>
      </c>
    </row>
    <row r="1088" spans="1:12" x14ac:dyDescent="0.25">
      <c r="A1088" t="s">
        <v>1172</v>
      </c>
      <c r="B1088" t="s">
        <v>237</v>
      </c>
      <c r="E1088">
        <v>0</v>
      </c>
      <c r="F1088" s="114">
        <v>47208</v>
      </c>
      <c r="I1088">
        <f>'Tax adjustment'!$R$106</f>
        <v>0</v>
      </c>
      <c r="K1088">
        <v>0</v>
      </c>
      <c r="L1088" t="s">
        <v>72</v>
      </c>
    </row>
    <row r="1089" spans="1:12" x14ac:dyDescent="0.25">
      <c r="A1089" t="s">
        <v>1172</v>
      </c>
      <c r="B1089" t="s">
        <v>237</v>
      </c>
      <c r="E1089">
        <v>0</v>
      </c>
      <c r="F1089" s="114">
        <v>47573</v>
      </c>
      <c r="I1089">
        <f>'Tax adjustment'!$S$106</f>
        <v>0</v>
      </c>
      <c r="K1089">
        <v>0</v>
      </c>
      <c r="L1089" t="s">
        <v>72</v>
      </c>
    </row>
    <row r="1090" spans="1:12" x14ac:dyDescent="0.25">
      <c r="A1090" t="s">
        <v>1172</v>
      </c>
      <c r="B1090" t="s">
        <v>237</v>
      </c>
      <c r="E1090">
        <v>0</v>
      </c>
      <c r="F1090" s="114">
        <v>47938</v>
      </c>
      <c r="I1090">
        <f>'Tax adjustment'!$T$106</f>
        <v>0</v>
      </c>
      <c r="K1090">
        <v>0</v>
      </c>
      <c r="L1090" t="s">
        <v>72</v>
      </c>
    </row>
    <row r="1091" spans="1:12" x14ac:dyDescent="0.25">
      <c r="A1091" t="s">
        <v>1172</v>
      </c>
      <c r="B1091" t="s">
        <v>509</v>
      </c>
      <c r="E1091">
        <v>0</v>
      </c>
      <c r="F1091" s="114">
        <v>44286</v>
      </c>
      <c r="I1091">
        <f>'Tax adjustment'!$J$107</f>
        <v>0</v>
      </c>
      <c r="K1091">
        <v>0</v>
      </c>
      <c r="L1091" t="s">
        <v>72</v>
      </c>
    </row>
    <row r="1092" spans="1:12" x14ac:dyDescent="0.25">
      <c r="A1092" t="s">
        <v>1172</v>
      </c>
      <c r="B1092" t="s">
        <v>509</v>
      </c>
      <c r="E1092">
        <v>0</v>
      </c>
      <c r="F1092" s="114">
        <v>44651</v>
      </c>
      <c r="I1092">
        <f>'Tax adjustment'!$K$107</f>
        <v>0</v>
      </c>
      <c r="K1092">
        <v>0</v>
      </c>
      <c r="L1092" t="s">
        <v>72</v>
      </c>
    </row>
    <row r="1093" spans="1:12" x14ac:dyDescent="0.25">
      <c r="A1093" t="s">
        <v>1172</v>
      </c>
      <c r="B1093" t="s">
        <v>509</v>
      </c>
      <c r="E1093">
        <v>0</v>
      </c>
      <c r="F1093" s="114">
        <v>45016</v>
      </c>
      <c r="I1093">
        <f>'Tax adjustment'!$L$107</f>
        <v>0</v>
      </c>
      <c r="K1093">
        <v>0</v>
      </c>
      <c r="L1093" t="s">
        <v>72</v>
      </c>
    </row>
    <row r="1094" spans="1:12" x14ac:dyDescent="0.25">
      <c r="A1094" t="s">
        <v>1172</v>
      </c>
      <c r="B1094" t="s">
        <v>509</v>
      </c>
      <c r="E1094">
        <v>0</v>
      </c>
      <c r="F1094" s="114">
        <v>45382</v>
      </c>
      <c r="I1094">
        <f>'Tax adjustment'!$M$107</f>
        <v>0</v>
      </c>
      <c r="K1094">
        <v>0</v>
      </c>
      <c r="L1094" t="s">
        <v>72</v>
      </c>
    </row>
    <row r="1095" spans="1:12" x14ac:dyDescent="0.25">
      <c r="A1095" t="s">
        <v>1172</v>
      </c>
      <c r="B1095" t="s">
        <v>509</v>
      </c>
      <c r="E1095">
        <v>0</v>
      </c>
      <c r="F1095" s="114">
        <v>45747</v>
      </c>
      <c r="I1095">
        <f>'Tax adjustment'!$N$107</f>
        <v>0</v>
      </c>
      <c r="K1095">
        <v>0</v>
      </c>
      <c r="L1095" t="s">
        <v>72</v>
      </c>
    </row>
    <row r="1096" spans="1:12" x14ac:dyDescent="0.25">
      <c r="A1096" t="s">
        <v>1172</v>
      </c>
      <c r="B1096" t="s">
        <v>509</v>
      </c>
      <c r="E1096">
        <v>0</v>
      </c>
      <c r="F1096" s="114">
        <v>46112</v>
      </c>
      <c r="I1096">
        <f>'Tax adjustment'!$O$107</f>
        <v>0</v>
      </c>
      <c r="K1096">
        <v>0</v>
      </c>
      <c r="L1096" t="s">
        <v>72</v>
      </c>
    </row>
    <row r="1097" spans="1:12" x14ac:dyDescent="0.25">
      <c r="A1097" t="s">
        <v>1172</v>
      </c>
      <c r="B1097" t="s">
        <v>509</v>
      </c>
      <c r="E1097">
        <v>0</v>
      </c>
      <c r="F1097" s="114">
        <v>46477</v>
      </c>
      <c r="I1097">
        <f>'Tax adjustment'!$P$107</f>
        <v>0</v>
      </c>
      <c r="K1097">
        <v>0</v>
      </c>
      <c r="L1097" t="s">
        <v>72</v>
      </c>
    </row>
    <row r="1098" spans="1:12" x14ac:dyDescent="0.25">
      <c r="A1098" t="s">
        <v>1172</v>
      </c>
      <c r="B1098" t="s">
        <v>509</v>
      </c>
      <c r="E1098">
        <v>0</v>
      </c>
      <c r="F1098" s="114">
        <v>46843</v>
      </c>
      <c r="I1098">
        <f>'Tax adjustment'!$Q$107</f>
        <v>0</v>
      </c>
      <c r="K1098">
        <v>0</v>
      </c>
      <c r="L1098" t="s">
        <v>72</v>
      </c>
    </row>
    <row r="1099" spans="1:12" x14ac:dyDescent="0.25">
      <c r="A1099" t="s">
        <v>1172</v>
      </c>
      <c r="B1099" t="s">
        <v>509</v>
      </c>
      <c r="E1099">
        <v>0</v>
      </c>
      <c r="F1099" s="114">
        <v>47208</v>
      </c>
      <c r="I1099">
        <f>'Tax adjustment'!$R$107</f>
        <v>0</v>
      </c>
      <c r="K1099">
        <v>0</v>
      </c>
      <c r="L1099" t="s">
        <v>72</v>
      </c>
    </row>
    <row r="1100" spans="1:12" x14ac:dyDescent="0.25">
      <c r="A1100" t="s">
        <v>1172</v>
      </c>
      <c r="B1100" t="s">
        <v>509</v>
      </c>
      <c r="E1100">
        <v>0</v>
      </c>
      <c r="F1100" s="114">
        <v>47573</v>
      </c>
      <c r="I1100">
        <f>'Tax adjustment'!$S$107</f>
        <v>0</v>
      </c>
      <c r="K1100">
        <v>0</v>
      </c>
      <c r="L1100" t="s">
        <v>72</v>
      </c>
    </row>
    <row r="1101" spans="1:12" x14ac:dyDescent="0.25">
      <c r="A1101" t="s">
        <v>1172</v>
      </c>
      <c r="B1101" t="s">
        <v>509</v>
      </c>
      <c r="E1101">
        <v>0</v>
      </c>
      <c r="F1101" s="114">
        <v>47938</v>
      </c>
      <c r="I1101">
        <f>'Tax adjustment'!$T$107</f>
        <v>0</v>
      </c>
      <c r="K1101">
        <v>0</v>
      </c>
      <c r="L1101" t="s">
        <v>72</v>
      </c>
    </row>
    <row r="1102" spans="1:12" x14ac:dyDescent="0.25">
      <c r="A1102" t="s">
        <v>1172</v>
      </c>
      <c r="B1102" t="s">
        <v>893</v>
      </c>
      <c r="E1102">
        <v>0</v>
      </c>
      <c r="F1102" s="114">
        <v>44286</v>
      </c>
      <c r="I1102">
        <f>'Tax adjustment'!$J$108</f>
        <v>0</v>
      </c>
      <c r="K1102">
        <v>0</v>
      </c>
      <c r="L1102" t="s">
        <v>72</v>
      </c>
    </row>
    <row r="1103" spans="1:12" x14ac:dyDescent="0.25">
      <c r="A1103" t="s">
        <v>1172</v>
      </c>
      <c r="B1103" t="s">
        <v>893</v>
      </c>
      <c r="E1103">
        <v>0</v>
      </c>
      <c r="F1103" s="114">
        <v>44651</v>
      </c>
      <c r="I1103">
        <f>'Tax adjustment'!$K$108</f>
        <v>0</v>
      </c>
      <c r="K1103">
        <v>0</v>
      </c>
      <c r="L1103" t="s">
        <v>72</v>
      </c>
    </row>
    <row r="1104" spans="1:12" x14ac:dyDescent="0.25">
      <c r="A1104" t="s">
        <v>1172</v>
      </c>
      <c r="B1104" t="s">
        <v>893</v>
      </c>
      <c r="E1104">
        <v>0</v>
      </c>
      <c r="F1104" s="114">
        <v>45016</v>
      </c>
      <c r="I1104">
        <f>'Tax adjustment'!$L$108</f>
        <v>0</v>
      </c>
      <c r="K1104">
        <v>0</v>
      </c>
      <c r="L1104" t="s">
        <v>72</v>
      </c>
    </row>
    <row r="1105" spans="1:12" x14ac:dyDescent="0.25">
      <c r="A1105" t="s">
        <v>1172</v>
      </c>
      <c r="B1105" t="s">
        <v>893</v>
      </c>
      <c r="E1105">
        <v>0</v>
      </c>
      <c r="F1105" s="114">
        <v>45382</v>
      </c>
      <c r="I1105">
        <f>'Tax adjustment'!$M$108</f>
        <v>0</v>
      </c>
      <c r="K1105">
        <v>0</v>
      </c>
      <c r="L1105" t="s">
        <v>72</v>
      </c>
    </row>
    <row r="1106" spans="1:12" x14ac:dyDescent="0.25">
      <c r="A1106" t="s">
        <v>1172</v>
      </c>
      <c r="B1106" t="s">
        <v>893</v>
      </c>
      <c r="E1106">
        <v>0</v>
      </c>
      <c r="F1106" s="114">
        <v>45747</v>
      </c>
      <c r="I1106">
        <f>'Tax adjustment'!$N$108</f>
        <v>0</v>
      </c>
      <c r="K1106">
        <v>0</v>
      </c>
      <c r="L1106" t="s">
        <v>72</v>
      </c>
    </row>
    <row r="1107" spans="1:12" x14ac:dyDescent="0.25">
      <c r="A1107" t="s">
        <v>1172</v>
      </c>
      <c r="B1107" t="s">
        <v>893</v>
      </c>
      <c r="E1107">
        <v>0</v>
      </c>
      <c r="F1107" s="114">
        <v>46112</v>
      </c>
      <c r="I1107">
        <f>'Tax adjustment'!$O$108</f>
        <v>0</v>
      </c>
      <c r="K1107">
        <v>0</v>
      </c>
      <c r="L1107" t="s">
        <v>72</v>
      </c>
    </row>
    <row r="1108" spans="1:12" x14ac:dyDescent="0.25">
      <c r="A1108" t="s">
        <v>1172</v>
      </c>
      <c r="B1108" t="s">
        <v>893</v>
      </c>
      <c r="E1108">
        <v>0</v>
      </c>
      <c r="F1108" s="114">
        <v>46477</v>
      </c>
      <c r="I1108">
        <f>'Tax adjustment'!$P$108</f>
        <v>0</v>
      </c>
      <c r="K1108">
        <v>0</v>
      </c>
      <c r="L1108" t="s">
        <v>72</v>
      </c>
    </row>
    <row r="1109" spans="1:12" x14ac:dyDescent="0.25">
      <c r="A1109" t="s">
        <v>1172</v>
      </c>
      <c r="B1109" t="s">
        <v>893</v>
      </c>
      <c r="E1109">
        <v>0</v>
      </c>
      <c r="F1109" s="114">
        <v>46843</v>
      </c>
      <c r="I1109">
        <f>'Tax adjustment'!$Q$108</f>
        <v>0</v>
      </c>
      <c r="K1109">
        <v>0</v>
      </c>
      <c r="L1109" t="s">
        <v>72</v>
      </c>
    </row>
    <row r="1110" spans="1:12" x14ac:dyDescent="0.25">
      <c r="A1110" t="s">
        <v>1172</v>
      </c>
      <c r="B1110" t="s">
        <v>893</v>
      </c>
      <c r="E1110">
        <v>0</v>
      </c>
      <c r="F1110" s="114">
        <v>47208</v>
      </c>
      <c r="I1110">
        <f>'Tax adjustment'!$R$108</f>
        <v>0</v>
      </c>
      <c r="K1110">
        <v>0</v>
      </c>
      <c r="L1110" t="s">
        <v>72</v>
      </c>
    </row>
    <row r="1111" spans="1:12" x14ac:dyDescent="0.25">
      <c r="A1111" t="s">
        <v>1172</v>
      </c>
      <c r="B1111" t="s">
        <v>893</v>
      </c>
      <c r="E1111">
        <v>0</v>
      </c>
      <c r="F1111" s="114">
        <v>47573</v>
      </c>
      <c r="I1111">
        <f>'Tax adjustment'!$S$108</f>
        <v>0</v>
      </c>
      <c r="K1111">
        <v>0</v>
      </c>
      <c r="L1111" t="s">
        <v>72</v>
      </c>
    </row>
    <row r="1112" spans="1:12" x14ac:dyDescent="0.25">
      <c r="A1112" t="s">
        <v>1172</v>
      </c>
      <c r="B1112" t="s">
        <v>893</v>
      </c>
      <c r="E1112">
        <v>0</v>
      </c>
      <c r="F1112" s="114">
        <v>47938</v>
      </c>
      <c r="I1112">
        <f>'Tax adjustment'!$T$108</f>
        <v>0</v>
      </c>
      <c r="K1112">
        <v>0</v>
      </c>
      <c r="L1112" t="s">
        <v>72</v>
      </c>
    </row>
    <row r="1113" spans="1:12" x14ac:dyDescent="0.25">
      <c r="A1113" t="s">
        <v>337</v>
      </c>
      <c r="B1113" t="s">
        <v>460</v>
      </c>
      <c r="E1113">
        <v>0</v>
      </c>
      <c r="F1113" s="114">
        <v>44286</v>
      </c>
      <c r="I1113">
        <f>'Tax adjustment'!$J$118</f>
        <v>0</v>
      </c>
      <c r="K1113">
        <v>0</v>
      </c>
      <c r="L1113" t="s">
        <v>161</v>
      </c>
    </row>
    <row r="1114" spans="1:12" x14ac:dyDescent="0.25">
      <c r="A1114" t="s">
        <v>337</v>
      </c>
      <c r="B1114" t="s">
        <v>460</v>
      </c>
      <c r="E1114">
        <v>0</v>
      </c>
      <c r="F1114" s="114">
        <v>44651</v>
      </c>
      <c r="I1114">
        <f>'Tax adjustment'!$K$118</f>
        <v>0</v>
      </c>
      <c r="K1114">
        <v>0</v>
      </c>
      <c r="L1114" t="s">
        <v>161</v>
      </c>
    </row>
    <row r="1115" spans="1:12" x14ac:dyDescent="0.25">
      <c r="A1115" t="s">
        <v>337</v>
      </c>
      <c r="B1115" t="s">
        <v>460</v>
      </c>
      <c r="E1115">
        <v>0</v>
      </c>
      <c r="F1115" s="114">
        <v>45016</v>
      </c>
      <c r="I1115">
        <f>'Tax adjustment'!$L$118</f>
        <v>0</v>
      </c>
      <c r="K1115">
        <v>0</v>
      </c>
      <c r="L1115" t="s">
        <v>161</v>
      </c>
    </row>
    <row r="1116" spans="1:12" x14ac:dyDescent="0.25">
      <c r="A1116" t="s">
        <v>337</v>
      </c>
      <c r="B1116" t="s">
        <v>460</v>
      </c>
      <c r="E1116">
        <v>0</v>
      </c>
      <c r="F1116" s="114">
        <v>45382</v>
      </c>
      <c r="I1116">
        <f>'Tax adjustment'!$M$118</f>
        <v>0</v>
      </c>
      <c r="K1116">
        <v>0</v>
      </c>
      <c r="L1116" t="s">
        <v>161</v>
      </c>
    </row>
    <row r="1117" spans="1:12" x14ac:dyDescent="0.25">
      <c r="A1117" t="s">
        <v>337</v>
      </c>
      <c r="B1117" t="s">
        <v>460</v>
      </c>
      <c r="E1117">
        <v>0</v>
      </c>
      <c r="F1117" s="114">
        <v>45747</v>
      </c>
      <c r="I1117">
        <f>'Tax adjustment'!$N$118</f>
        <v>0</v>
      </c>
      <c r="K1117">
        <v>0</v>
      </c>
      <c r="L1117" t="s">
        <v>161</v>
      </c>
    </row>
    <row r="1118" spans="1:12" x14ac:dyDescent="0.25">
      <c r="A1118" t="s">
        <v>337</v>
      </c>
      <c r="B1118" t="s">
        <v>460</v>
      </c>
      <c r="E1118">
        <v>0</v>
      </c>
      <c r="F1118" s="114">
        <v>46112</v>
      </c>
      <c r="I1118">
        <f>'Tax adjustment'!$O$118</f>
        <v>0</v>
      </c>
      <c r="K1118">
        <v>0</v>
      </c>
      <c r="L1118" t="s">
        <v>161</v>
      </c>
    </row>
    <row r="1119" spans="1:12" x14ac:dyDescent="0.25">
      <c r="A1119" t="s">
        <v>337</v>
      </c>
      <c r="B1119" t="s">
        <v>460</v>
      </c>
      <c r="E1119">
        <v>0</v>
      </c>
      <c r="F1119" s="114">
        <v>46477</v>
      </c>
      <c r="I1119">
        <f>'Tax adjustment'!$P$118</f>
        <v>0</v>
      </c>
      <c r="K1119">
        <v>0</v>
      </c>
      <c r="L1119" t="s">
        <v>161</v>
      </c>
    </row>
    <row r="1120" spans="1:12" x14ac:dyDescent="0.25">
      <c r="A1120" t="s">
        <v>337</v>
      </c>
      <c r="B1120" t="s">
        <v>460</v>
      </c>
      <c r="E1120">
        <v>0</v>
      </c>
      <c r="F1120" s="114">
        <v>46843</v>
      </c>
      <c r="I1120">
        <f>'Tax adjustment'!$Q$118</f>
        <v>0</v>
      </c>
      <c r="K1120">
        <v>0</v>
      </c>
      <c r="L1120" t="s">
        <v>161</v>
      </c>
    </row>
    <row r="1121" spans="1:12" x14ac:dyDescent="0.25">
      <c r="A1121" t="s">
        <v>337</v>
      </c>
      <c r="B1121" t="s">
        <v>460</v>
      </c>
      <c r="E1121">
        <v>0</v>
      </c>
      <c r="F1121" s="114">
        <v>47208</v>
      </c>
      <c r="I1121">
        <f>'Tax adjustment'!$R$118</f>
        <v>0</v>
      </c>
      <c r="K1121">
        <v>0</v>
      </c>
      <c r="L1121" t="s">
        <v>161</v>
      </c>
    </row>
    <row r="1122" spans="1:12" x14ac:dyDescent="0.25">
      <c r="A1122" t="s">
        <v>337</v>
      </c>
      <c r="B1122" t="s">
        <v>460</v>
      </c>
      <c r="E1122">
        <v>0</v>
      </c>
      <c r="F1122" s="114">
        <v>47573</v>
      </c>
      <c r="I1122">
        <f>'Tax adjustment'!$S$118</f>
        <v>0</v>
      </c>
      <c r="K1122">
        <v>0</v>
      </c>
      <c r="L1122" t="s">
        <v>161</v>
      </c>
    </row>
    <row r="1123" spans="1:12" x14ac:dyDescent="0.25">
      <c r="A1123" t="s">
        <v>337</v>
      </c>
      <c r="B1123" t="s">
        <v>460</v>
      </c>
      <c r="E1123">
        <v>0</v>
      </c>
      <c r="F1123" s="114">
        <v>47938</v>
      </c>
      <c r="I1123">
        <f>'Tax adjustment'!$T$118</f>
        <v>0</v>
      </c>
      <c r="K1123">
        <v>0</v>
      </c>
      <c r="L1123" t="s">
        <v>161</v>
      </c>
    </row>
    <row r="1124" spans="1:12" x14ac:dyDescent="0.25">
      <c r="A1124" t="s">
        <v>337</v>
      </c>
      <c r="B1124" t="s">
        <v>393</v>
      </c>
      <c r="E1124">
        <v>0</v>
      </c>
      <c r="F1124" s="114">
        <v>44286</v>
      </c>
      <c r="I1124">
        <f>'Tax adjustment'!$J$119</f>
        <v>0</v>
      </c>
      <c r="K1124">
        <v>0</v>
      </c>
      <c r="L1124" t="s">
        <v>161</v>
      </c>
    </row>
    <row r="1125" spans="1:12" x14ac:dyDescent="0.25">
      <c r="A1125" t="s">
        <v>337</v>
      </c>
      <c r="B1125" t="s">
        <v>393</v>
      </c>
      <c r="E1125">
        <v>0</v>
      </c>
      <c r="F1125" s="114">
        <v>44651</v>
      </c>
      <c r="I1125">
        <f>'Tax adjustment'!$K$119</f>
        <v>0</v>
      </c>
      <c r="K1125">
        <v>0</v>
      </c>
      <c r="L1125" t="s">
        <v>161</v>
      </c>
    </row>
    <row r="1126" spans="1:12" x14ac:dyDescent="0.25">
      <c r="A1126" t="s">
        <v>337</v>
      </c>
      <c r="B1126" t="s">
        <v>393</v>
      </c>
      <c r="E1126">
        <v>0</v>
      </c>
      <c r="F1126" s="114">
        <v>45016</v>
      </c>
      <c r="I1126">
        <f>'Tax adjustment'!$L$119</f>
        <v>0</v>
      </c>
      <c r="K1126">
        <v>0</v>
      </c>
      <c r="L1126" t="s">
        <v>161</v>
      </c>
    </row>
    <row r="1127" spans="1:12" x14ac:dyDescent="0.25">
      <c r="A1127" t="s">
        <v>337</v>
      </c>
      <c r="B1127" t="s">
        <v>393</v>
      </c>
      <c r="E1127">
        <v>0</v>
      </c>
      <c r="F1127" s="114">
        <v>45382</v>
      </c>
      <c r="I1127">
        <f>'Tax adjustment'!$M$119</f>
        <v>0</v>
      </c>
      <c r="K1127">
        <v>0</v>
      </c>
      <c r="L1127" t="s">
        <v>161</v>
      </c>
    </row>
    <row r="1128" spans="1:12" x14ac:dyDescent="0.25">
      <c r="A1128" t="s">
        <v>337</v>
      </c>
      <c r="B1128" t="s">
        <v>393</v>
      </c>
      <c r="E1128">
        <v>0</v>
      </c>
      <c r="F1128" s="114">
        <v>45747</v>
      </c>
      <c r="I1128">
        <f>'Tax adjustment'!$N$119</f>
        <v>0</v>
      </c>
      <c r="K1128">
        <v>0</v>
      </c>
      <c r="L1128" t="s">
        <v>161</v>
      </c>
    </row>
    <row r="1129" spans="1:12" x14ac:dyDescent="0.25">
      <c r="A1129" t="s">
        <v>337</v>
      </c>
      <c r="B1129" t="s">
        <v>393</v>
      </c>
      <c r="E1129">
        <v>0</v>
      </c>
      <c r="F1129" s="114">
        <v>46112</v>
      </c>
      <c r="I1129">
        <f>'Tax adjustment'!$O$119</f>
        <v>0</v>
      </c>
      <c r="K1129">
        <v>0</v>
      </c>
      <c r="L1129" t="s">
        <v>161</v>
      </c>
    </row>
    <row r="1130" spans="1:12" x14ac:dyDescent="0.25">
      <c r="A1130" t="s">
        <v>337</v>
      </c>
      <c r="B1130" t="s">
        <v>393</v>
      </c>
      <c r="E1130">
        <v>0</v>
      </c>
      <c r="F1130" s="114">
        <v>46477</v>
      </c>
      <c r="I1130">
        <f>'Tax adjustment'!$P$119</f>
        <v>0</v>
      </c>
      <c r="K1130">
        <v>0</v>
      </c>
      <c r="L1130" t="s">
        <v>161</v>
      </c>
    </row>
    <row r="1131" spans="1:12" x14ac:dyDescent="0.25">
      <c r="A1131" t="s">
        <v>337</v>
      </c>
      <c r="B1131" t="s">
        <v>393</v>
      </c>
      <c r="E1131">
        <v>0</v>
      </c>
      <c r="F1131" s="114">
        <v>46843</v>
      </c>
      <c r="I1131">
        <f>'Tax adjustment'!$Q$119</f>
        <v>0</v>
      </c>
      <c r="K1131">
        <v>0</v>
      </c>
      <c r="L1131" t="s">
        <v>161</v>
      </c>
    </row>
    <row r="1132" spans="1:12" x14ac:dyDescent="0.25">
      <c r="A1132" t="s">
        <v>337</v>
      </c>
      <c r="B1132" t="s">
        <v>393</v>
      </c>
      <c r="E1132">
        <v>0</v>
      </c>
      <c r="F1132" s="114">
        <v>47208</v>
      </c>
      <c r="I1132">
        <f>'Tax adjustment'!$R$119</f>
        <v>0</v>
      </c>
      <c r="K1132">
        <v>0</v>
      </c>
      <c r="L1132" t="s">
        <v>161</v>
      </c>
    </row>
    <row r="1133" spans="1:12" x14ac:dyDescent="0.25">
      <c r="A1133" t="s">
        <v>337</v>
      </c>
      <c r="B1133" t="s">
        <v>393</v>
      </c>
      <c r="E1133">
        <v>0</v>
      </c>
      <c r="F1133" s="114">
        <v>47573</v>
      </c>
      <c r="I1133">
        <f>'Tax adjustment'!$S$119</f>
        <v>0</v>
      </c>
      <c r="K1133">
        <v>0</v>
      </c>
      <c r="L1133" t="s">
        <v>161</v>
      </c>
    </row>
    <row r="1134" spans="1:12" x14ac:dyDescent="0.25">
      <c r="A1134" t="s">
        <v>337</v>
      </c>
      <c r="B1134" t="s">
        <v>393</v>
      </c>
      <c r="E1134">
        <v>0</v>
      </c>
      <c r="F1134" s="114">
        <v>47938</v>
      </c>
      <c r="I1134">
        <f>'Tax adjustment'!$T$119</f>
        <v>0</v>
      </c>
      <c r="K1134">
        <v>0</v>
      </c>
      <c r="L1134" t="s">
        <v>161</v>
      </c>
    </row>
    <row r="1135" spans="1:12" x14ac:dyDescent="0.25">
      <c r="A1135" t="s">
        <v>337</v>
      </c>
      <c r="B1135" t="s">
        <v>237</v>
      </c>
      <c r="E1135">
        <v>0</v>
      </c>
      <c r="F1135" s="114">
        <v>44286</v>
      </c>
      <c r="I1135">
        <f>'Tax adjustment'!$J$120</f>
        <v>0</v>
      </c>
      <c r="K1135">
        <v>0</v>
      </c>
      <c r="L1135" t="s">
        <v>161</v>
      </c>
    </row>
    <row r="1136" spans="1:12" x14ac:dyDescent="0.25">
      <c r="A1136" t="s">
        <v>337</v>
      </c>
      <c r="B1136" t="s">
        <v>237</v>
      </c>
      <c r="E1136">
        <v>0</v>
      </c>
      <c r="F1136" s="114">
        <v>44651</v>
      </c>
      <c r="I1136">
        <f>'Tax adjustment'!$K$120</f>
        <v>0</v>
      </c>
      <c r="K1136">
        <v>0</v>
      </c>
      <c r="L1136" t="s">
        <v>161</v>
      </c>
    </row>
    <row r="1137" spans="1:12" x14ac:dyDescent="0.25">
      <c r="A1137" t="s">
        <v>337</v>
      </c>
      <c r="B1137" t="s">
        <v>237</v>
      </c>
      <c r="E1137">
        <v>0</v>
      </c>
      <c r="F1137" s="114">
        <v>45016</v>
      </c>
      <c r="I1137">
        <f>'Tax adjustment'!$L$120</f>
        <v>0</v>
      </c>
      <c r="K1137">
        <v>0</v>
      </c>
      <c r="L1137" t="s">
        <v>161</v>
      </c>
    </row>
    <row r="1138" spans="1:12" x14ac:dyDescent="0.25">
      <c r="A1138" t="s">
        <v>337</v>
      </c>
      <c r="B1138" t="s">
        <v>237</v>
      </c>
      <c r="E1138">
        <v>0</v>
      </c>
      <c r="F1138" s="114">
        <v>45382</v>
      </c>
      <c r="I1138">
        <f>'Tax adjustment'!$M$120</f>
        <v>0</v>
      </c>
      <c r="K1138">
        <v>0</v>
      </c>
      <c r="L1138" t="s">
        <v>161</v>
      </c>
    </row>
    <row r="1139" spans="1:12" x14ac:dyDescent="0.25">
      <c r="A1139" t="s">
        <v>337</v>
      </c>
      <c r="B1139" t="s">
        <v>237</v>
      </c>
      <c r="E1139">
        <v>0</v>
      </c>
      <c r="F1139" s="114">
        <v>45747</v>
      </c>
      <c r="I1139">
        <f>'Tax adjustment'!$N$120</f>
        <v>0</v>
      </c>
      <c r="K1139">
        <v>0</v>
      </c>
      <c r="L1139" t="s">
        <v>161</v>
      </c>
    </row>
    <row r="1140" spans="1:12" x14ac:dyDescent="0.25">
      <c r="A1140" t="s">
        <v>337</v>
      </c>
      <c r="B1140" t="s">
        <v>237</v>
      </c>
      <c r="E1140">
        <v>0</v>
      </c>
      <c r="F1140" s="114">
        <v>46112</v>
      </c>
      <c r="I1140">
        <f>'Tax adjustment'!$O$120</f>
        <v>0</v>
      </c>
      <c r="K1140">
        <v>0</v>
      </c>
      <c r="L1140" t="s">
        <v>161</v>
      </c>
    </row>
    <row r="1141" spans="1:12" x14ac:dyDescent="0.25">
      <c r="A1141" t="s">
        <v>337</v>
      </c>
      <c r="B1141" t="s">
        <v>237</v>
      </c>
      <c r="E1141">
        <v>0</v>
      </c>
      <c r="F1141" s="114">
        <v>46477</v>
      </c>
      <c r="I1141">
        <f>'Tax adjustment'!$P$120</f>
        <v>0</v>
      </c>
      <c r="K1141">
        <v>0</v>
      </c>
      <c r="L1141" t="s">
        <v>161</v>
      </c>
    </row>
    <row r="1142" spans="1:12" x14ac:dyDescent="0.25">
      <c r="A1142" t="s">
        <v>337</v>
      </c>
      <c r="B1142" t="s">
        <v>237</v>
      </c>
      <c r="E1142">
        <v>0</v>
      </c>
      <c r="F1142" s="114">
        <v>46843</v>
      </c>
      <c r="I1142">
        <f>'Tax adjustment'!$Q$120</f>
        <v>0</v>
      </c>
      <c r="K1142">
        <v>0</v>
      </c>
      <c r="L1142" t="s">
        <v>161</v>
      </c>
    </row>
    <row r="1143" spans="1:12" x14ac:dyDescent="0.25">
      <c r="A1143" t="s">
        <v>337</v>
      </c>
      <c r="B1143" t="s">
        <v>237</v>
      </c>
      <c r="E1143">
        <v>0</v>
      </c>
      <c r="F1143" s="114">
        <v>47208</v>
      </c>
      <c r="I1143">
        <f>'Tax adjustment'!$R$120</f>
        <v>0</v>
      </c>
      <c r="K1143">
        <v>0</v>
      </c>
      <c r="L1143" t="s">
        <v>161</v>
      </c>
    </row>
    <row r="1144" spans="1:12" x14ac:dyDescent="0.25">
      <c r="A1144" t="s">
        <v>337</v>
      </c>
      <c r="B1144" t="s">
        <v>237</v>
      </c>
      <c r="E1144">
        <v>0</v>
      </c>
      <c r="F1144" s="114">
        <v>47573</v>
      </c>
      <c r="I1144">
        <f>'Tax adjustment'!$S$120</f>
        <v>0</v>
      </c>
      <c r="K1144">
        <v>0</v>
      </c>
      <c r="L1144" t="s">
        <v>161</v>
      </c>
    </row>
    <row r="1145" spans="1:12" x14ac:dyDescent="0.25">
      <c r="A1145" t="s">
        <v>337</v>
      </c>
      <c r="B1145" t="s">
        <v>237</v>
      </c>
      <c r="E1145">
        <v>0</v>
      </c>
      <c r="F1145" s="114">
        <v>47938</v>
      </c>
      <c r="I1145">
        <f>'Tax adjustment'!$T$120</f>
        <v>0</v>
      </c>
      <c r="K1145">
        <v>0</v>
      </c>
      <c r="L1145" t="s">
        <v>161</v>
      </c>
    </row>
    <row r="1146" spans="1:12" x14ac:dyDescent="0.25">
      <c r="A1146" t="s">
        <v>337</v>
      </c>
      <c r="B1146" t="s">
        <v>509</v>
      </c>
      <c r="E1146">
        <v>0</v>
      </c>
      <c r="F1146" s="114">
        <v>44286</v>
      </c>
      <c r="I1146">
        <f>'Tax adjustment'!$J$121</f>
        <v>0</v>
      </c>
      <c r="K1146">
        <v>0</v>
      </c>
      <c r="L1146" t="s">
        <v>161</v>
      </c>
    </row>
    <row r="1147" spans="1:12" x14ac:dyDescent="0.25">
      <c r="A1147" t="s">
        <v>337</v>
      </c>
      <c r="B1147" t="s">
        <v>509</v>
      </c>
      <c r="E1147">
        <v>0</v>
      </c>
      <c r="F1147" s="114">
        <v>44651</v>
      </c>
      <c r="I1147">
        <f>'Tax adjustment'!$K$121</f>
        <v>0</v>
      </c>
      <c r="K1147">
        <v>0</v>
      </c>
      <c r="L1147" t="s">
        <v>161</v>
      </c>
    </row>
    <row r="1148" spans="1:12" x14ac:dyDescent="0.25">
      <c r="A1148" t="s">
        <v>337</v>
      </c>
      <c r="B1148" t="s">
        <v>509</v>
      </c>
      <c r="E1148">
        <v>0</v>
      </c>
      <c r="F1148" s="114">
        <v>45016</v>
      </c>
      <c r="I1148">
        <f>'Tax adjustment'!$L$121</f>
        <v>0</v>
      </c>
      <c r="K1148">
        <v>0</v>
      </c>
      <c r="L1148" t="s">
        <v>161</v>
      </c>
    </row>
    <row r="1149" spans="1:12" x14ac:dyDescent="0.25">
      <c r="A1149" t="s">
        <v>337</v>
      </c>
      <c r="B1149" t="s">
        <v>509</v>
      </c>
      <c r="E1149">
        <v>0</v>
      </c>
      <c r="F1149" s="114">
        <v>45382</v>
      </c>
      <c r="I1149">
        <f>'Tax adjustment'!$M$121</f>
        <v>0</v>
      </c>
      <c r="K1149">
        <v>0</v>
      </c>
      <c r="L1149" t="s">
        <v>161</v>
      </c>
    </row>
    <row r="1150" spans="1:12" x14ac:dyDescent="0.25">
      <c r="A1150" t="s">
        <v>337</v>
      </c>
      <c r="B1150" t="s">
        <v>509</v>
      </c>
      <c r="E1150">
        <v>0</v>
      </c>
      <c r="F1150" s="114">
        <v>45747</v>
      </c>
      <c r="I1150">
        <f>'Tax adjustment'!$N$121</f>
        <v>0</v>
      </c>
      <c r="K1150">
        <v>0</v>
      </c>
      <c r="L1150" t="s">
        <v>161</v>
      </c>
    </row>
    <row r="1151" spans="1:12" x14ac:dyDescent="0.25">
      <c r="A1151" t="s">
        <v>337</v>
      </c>
      <c r="B1151" t="s">
        <v>509</v>
      </c>
      <c r="E1151">
        <v>0</v>
      </c>
      <c r="F1151" s="114">
        <v>46112</v>
      </c>
      <c r="I1151">
        <f>'Tax adjustment'!$O$121</f>
        <v>0</v>
      </c>
      <c r="K1151">
        <v>0</v>
      </c>
      <c r="L1151" t="s">
        <v>161</v>
      </c>
    </row>
    <row r="1152" spans="1:12" x14ac:dyDescent="0.25">
      <c r="A1152" t="s">
        <v>337</v>
      </c>
      <c r="B1152" t="s">
        <v>509</v>
      </c>
      <c r="E1152">
        <v>0</v>
      </c>
      <c r="F1152" s="114">
        <v>46477</v>
      </c>
      <c r="I1152">
        <f>'Tax adjustment'!$P$121</f>
        <v>0</v>
      </c>
      <c r="K1152">
        <v>0</v>
      </c>
      <c r="L1152" t="s">
        <v>161</v>
      </c>
    </row>
    <row r="1153" spans="1:12" x14ac:dyDescent="0.25">
      <c r="A1153" t="s">
        <v>337</v>
      </c>
      <c r="B1153" t="s">
        <v>509</v>
      </c>
      <c r="E1153">
        <v>0</v>
      </c>
      <c r="F1153" s="114">
        <v>46843</v>
      </c>
      <c r="I1153">
        <f>'Tax adjustment'!$Q$121</f>
        <v>0</v>
      </c>
      <c r="K1153">
        <v>0</v>
      </c>
      <c r="L1153" t="s">
        <v>161</v>
      </c>
    </row>
    <row r="1154" spans="1:12" x14ac:dyDescent="0.25">
      <c r="A1154" t="s">
        <v>337</v>
      </c>
      <c r="B1154" t="s">
        <v>509</v>
      </c>
      <c r="E1154">
        <v>0</v>
      </c>
      <c r="F1154" s="114">
        <v>47208</v>
      </c>
      <c r="I1154">
        <f>'Tax adjustment'!$R$121</f>
        <v>0</v>
      </c>
      <c r="K1154">
        <v>0</v>
      </c>
      <c r="L1154" t="s">
        <v>161</v>
      </c>
    </row>
    <row r="1155" spans="1:12" x14ac:dyDescent="0.25">
      <c r="A1155" t="s">
        <v>337</v>
      </c>
      <c r="B1155" t="s">
        <v>509</v>
      </c>
      <c r="E1155">
        <v>0</v>
      </c>
      <c r="F1155" s="114">
        <v>47573</v>
      </c>
      <c r="I1155">
        <f>'Tax adjustment'!$S$121</f>
        <v>0</v>
      </c>
      <c r="K1155">
        <v>0</v>
      </c>
      <c r="L1155" t="s">
        <v>161</v>
      </c>
    </row>
    <row r="1156" spans="1:12" x14ac:dyDescent="0.25">
      <c r="A1156" t="s">
        <v>337</v>
      </c>
      <c r="B1156" t="s">
        <v>509</v>
      </c>
      <c r="E1156">
        <v>0</v>
      </c>
      <c r="F1156" s="114">
        <v>47938</v>
      </c>
      <c r="I1156">
        <f>'Tax adjustment'!$T$121</f>
        <v>0</v>
      </c>
      <c r="K1156">
        <v>0</v>
      </c>
      <c r="L1156" t="s">
        <v>161</v>
      </c>
    </row>
    <row r="1157" spans="1:12" x14ac:dyDescent="0.25">
      <c r="A1157" t="s">
        <v>337</v>
      </c>
      <c r="B1157" t="s">
        <v>893</v>
      </c>
      <c r="E1157">
        <v>0</v>
      </c>
      <c r="F1157" s="114">
        <v>44286</v>
      </c>
      <c r="I1157">
        <f>'Tax adjustment'!$J$122</f>
        <v>0</v>
      </c>
      <c r="K1157">
        <v>0</v>
      </c>
      <c r="L1157" t="s">
        <v>161</v>
      </c>
    </row>
    <row r="1158" spans="1:12" x14ac:dyDescent="0.25">
      <c r="A1158" t="s">
        <v>337</v>
      </c>
      <c r="B1158" t="s">
        <v>893</v>
      </c>
      <c r="E1158">
        <v>0</v>
      </c>
      <c r="F1158" s="114">
        <v>44651</v>
      </c>
      <c r="I1158">
        <f>'Tax adjustment'!$K$122</f>
        <v>0</v>
      </c>
      <c r="K1158">
        <v>0</v>
      </c>
      <c r="L1158" t="s">
        <v>161</v>
      </c>
    </row>
    <row r="1159" spans="1:12" x14ac:dyDescent="0.25">
      <c r="A1159" t="s">
        <v>337</v>
      </c>
      <c r="B1159" t="s">
        <v>893</v>
      </c>
      <c r="E1159">
        <v>0</v>
      </c>
      <c r="F1159" s="114">
        <v>45016</v>
      </c>
      <c r="I1159">
        <f>'Tax adjustment'!$L$122</f>
        <v>0</v>
      </c>
      <c r="K1159">
        <v>0</v>
      </c>
      <c r="L1159" t="s">
        <v>161</v>
      </c>
    </row>
    <row r="1160" spans="1:12" x14ac:dyDescent="0.25">
      <c r="A1160" t="s">
        <v>337</v>
      </c>
      <c r="B1160" t="s">
        <v>893</v>
      </c>
      <c r="E1160">
        <v>0</v>
      </c>
      <c r="F1160" s="114">
        <v>45382</v>
      </c>
      <c r="I1160">
        <f>'Tax adjustment'!$M$122</f>
        <v>0</v>
      </c>
      <c r="K1160">
        <v>0</v>
      </c>
      <c r="L1160" t="s">
        <v>161</v>
      </c>
    </row>
    <row r="1161" spans="1:12" x14ac:dyDescent="0.25">
      <c r="A1161" t="s">
        <v>337</v>
      </c>
      <c r="B1161" t="s">
        <v>893</v>
      </c>
      <c r="E1161">
        <v>0</v>
      </c>
      <c r="F1161" s="114">
        <v>45747</v>
      </c>
      <c r="I1161">
        <f>'Tax adjustment'!$N$122</f>
        <v>0</v>
      </c>
      <c r="K1161">
        <v>0</v>
      </c>
      <c r="L1161" t="s">
        <v>161</v>
      </c>
    </row>
    <row r="1162" spans="1:12" x14ac:dyDescent="0.25">
      <c r="A1162" t="s">
        <v>337</v>
      </c>
      <c r="B1162" t="s">
        <v>893</v>
      </c>
      <c r="E1162">
        <v>0</v>
      </c>
      <c r="F1162" s="114">
        <v>46112</v>
      </c>
      <c r="I1162">
        <f>'Tax adjustment'!$O$122</f>
        <v>0</v>
      </c>
      <c r="K1162">
        <v>0</v>
      </c>
      <c r="L1162" t="s">
        <v>161</v>
      </c>
    </row>
    <row r="1163" spans="1:12" x14ac:dyDescent="0.25">
      <c r="A1163" t="s">
        <v>337</v>
      </c>
      <c r="B1163" t="s">
        <v>893</v>
      </c>
      <c r="E1163">
        <v>0</v>
      </c>
      <c r="F1163" s="114">
        <v>46477</v>
      </c>
      <c r="I1163">
        <f>'Tax adjustment'!$P$122</f>
        <v>0</v>
      </c>
      <c r="K1163">
        <v>0</v>
      </c>
      <c r="L1163" t="s">
        <v>161</v>
      </c>
    </row>
    <row r="1164" spans="1:12" x14ac:dyDescent="0.25">
      <c r="A1164" t="s">
        <v>337</v>
      </c>
      <c r="B1164" t="s">
        <v>893</v>
      </c>
      <c r="E1164">
        <v>0</v>
      </c>
      <c r="F1164" s="114">
        <v>46843</v>
      </c>
      <c r="I1164">
        <f>'Tax adjustment'!$Q$122</f>
        <v>0</v>
      </c>
      <c r="K1164">
        <v>0</v>
      </c>
      <c r="L1164" t="s">
        <v>161</v>
      </c>
    </row>
    <row r="1165" spans="1:12" x14ac:dyDescent="0.25">
      <c r="A1165" t="s">
        <v>337</v>
      </c>
      <c r="B1165" t="s">
        <v>893</v>
      </c>
      <c r="E1165">
        <v>0</v>
      </c>
      <c r="F1165" s="114">
        <v>47208</v>
      </c>
      <c r="I1165">
        <f>'Tax adjustment'!$R$122</f>
        <v>0</v>
      </c>
      <c r="K1165">
        <v>0</v>
      </c>
      <c r="L1165" t="s">
        <v>161</v>
      </c>
    </row>
    <row r="1166" spans="1:12" x14ac:dyDescent="0.25">
      <c r="A1166" t="s">
        <v>337</v>
      </c>
      <c r="B1166" t="s">
        <v>893</v>
      </c>
      <c r="E1166">
        <v>0</v>
      </c>
      <c r="F1166" s="114">
        <v>47573</v>
      </c>
      <c r="I1166">
        <f>'Tax adjustment'!$S$122</f>
        <v>0</v>
      </c>
      <c r="K1166">
        <v>0</v>
      </c>
      <c r="L1166" t="s">
        <v>161</v>
      </c>
    </row>
    <row r="1167" spans="1:12" x14ac:dyDescent="0.25">
      <c r="A1167" t="s">
        <v>337</v>
      </c>
      <c r="B1167" t="s">
        <v>893</v>
      </c>
      <c r="E1167">
        <v>0</v>
      </c>
      <c r="F1167" s="114">
        <v>47938</v>
      </c>
      <c r="I1167">
        <f>'Tax adjustment'!$T$122</f>
        <v>0</v>
      </c>
      <c r="K1167">
        <v>0</v>
      </c>
      <c r="L1167" t="s">
        <v>161</v>
      </c>
    </row>
    <row r="1168" spans="1:12" x14ac:dyDescent="0.25">
      <c r="A1168" t="s">
        <v>781</v>
      </c>
      <c r="B1168" t="s">
        <v>460</v>
      </c>
      <c r="E1168">
        <v>0</v>
      </c>
      <c r="F1168" s="114">
        <v>44286</v>
      </c>
      <c r="I1168">
        <f>'Tax adjustment'!$J$132</f>
        <v>0</v>
      </c>
      <c r="K1168">
        <v>0</v>
      </c>
      <c r="L1168" t="s">
        <v>832</v>
      </c>
    </row>
    <row r="1169" spans="1:12" x14ac:dyDescent="0.25">
      <c r="A1169" t="s">
        <v>781</v>
      </c>
      <c r="B1169" t="s">
        <v>460</v>
      </c>
      <c r="E1169">
        <v>0</v>
      </c>
      <c r="F1169" s="114">
        <v>44651</v>
      </c>
      <c r="I1169">
        <f>'Tax adjustment'!$K$132</f>
        <v>0</v>
      </c>
      <c r="K1169">
        <v>0</v>
      </c>
      <c r="L1169" t="s">
        <v>832</v>
      </c>
    </row>
    <row r="1170" spans="1:12" x14ac:dyDescent="0.25">
      <c r="A1170" t="s">
        <v>781</v>
      </c>
      <c r="B1170" t="s">
        <v>460</v>
      </c>
      <c r="E1170">
        <v>0</v>
      </c>
      <c r="F1170" s="114">
        <v>45016</v>
      </c>
      <c r="I1170">
        <f>'Tax adjustment'!$L$132</f>
        <v>0</v>
      </c>
      <c r="K1170">
        <v>0</v>
      </c>
      <c r="L1170" t="s">
        <v>832</v>
      </c>
    </row>
    <row r="1171" spans="1:12" x14ac:dyDescent="0.25">
      <c r="A1171" t="s">
        <v>781</v>
      </c>
      <c r="B1171" t="s">
        <v>460</v>
      </c>
      <c r="E1171">
        <v>0</v>
      </c>
      <c r="F1171" s="114">
        <v>45382</v>
      </c>
      <c r="I1171">
        <f>'Tax adjustment'!$M$132</f>
        <v>0</v>
      </c>
      <c r="K1171">
        <v>0</v>
      </c>
      <c r="L1171" t="s">
        <v>832</v>
      </c>
    </row>
    <row r="1172" spans="1:12" x14ac:dyDescent="0.25">
      <c r="A1172" t="s">
        <v>781</v>
      </c>
      <c r="B1172" t="s">
        <v>460</v>
      </c>
      <c r="E1172">
        <v>0</v>
      </c>
      <c r="F1172" s="114">
        <v>45747</v>
      </c>
      <c r="I1172">
        <f>'Tax adjustment'!$N$132</f>
        <v>0</v>
      </c>
      <c r="K1172">
        <v>0</v>
      </c>
      <c r="L1172" t="s">
        <v>832</v>
      </c>
    </row>
    <row r="1173" spans="1:12" x14ac:dyDescent="0.25">
      <c r="A1173" t="s">
        <v>781</v>
      </c>
      <c r="B1173" t="s">
        <v>460</v>
      </c>
      <c r="E1173">
        <v>0</v>
      </c>
      <c r="F1173" s="114">
        <v>46112</v>
      </c>
      <c r="I1173">
        <f>'Tax adjustment'!$O$132</f>
        <v>0</v>
      </c>
      <c r="K1173">
        <v>0</v>
      </c>
      <c r="L1173" t="s">
        <v>832</v>
      </c>
    </row>
    <row r="1174" spans="1:12" x14ac:dyDescent="0.25">
      <c r="A1174" t="s">
        <v>781</v>
      </c>
      <c r="B1174" t="s">
        <v>460</v>
      </c>
      <c r="E1174">
        <v>0</v>
      </c>
      <c r="F1174" s="114">
        <v>46477</v>
      </c>
      <c r="I1174">
        <f>'Tax adjustment'!$P$132</f>
        <v>0</v>
      </c>
      <c r="K1174">
        <v>0</v>
      </c>
      <c r="L1174" t="s">
        <v>832</v>
      </c>
    </row>
    <row r="1175" spans="1:12" x14ac:dyDescent="0.25">
      <c r="A1175" t="s">
        <v>781</v>
      </c>
      <c r="B1175" t="s">
        <v>460</v>
      </c>
      <c r="E1175">
        <v>0</v>
      </c>
      <c r="F1175" s="114">
        <v>46843</v>
      </c>
      <c r="I1175">
        <f>'Tax adjustment'!$Q$132</f>
        <v>0</v>
      </c>
      <c r="K1175">
        <v>0</v>
      </c>
      <c r="L1175" t="s">
        <v>832</v>
      </c>
    </row>
    <row r="1176" spans="1:12" x14ac:dyDescent="0.25">
      <c r="A1176" t="s">
        <v>781</v>
      </c>
      <c r="B1176" t="s">
        <v>460</v>
      </c>
      <c r="E1176">
        <v>0</v>
      </c>
      <c r="F1176" s="114">
        <v>47208</v>
      </c>
      <c r="I1176">
        <f>'Tax adjustment'!$R$132</f>
        <v>0</v>
      </c>
      <c r="K1176">
        <v>0</v>
      </c>
      <c r="L1176" t="s">
        <v>832</v>
      </c>
    </row>
    <row r="1177" spans="1:12" x14ac:dyDescent="0.25">
      <c r="A1177" t="s">
        <v>781</v>
      </c>
      <c r="B1177" t="s">
        <v>460</v>
      </c>
      <c r="E1177">
        <v>0</v>
      </c>
      <c r="F1177" s="114">
        <v>47573</v>
      </c>
      <c r="I1177">
        <f>'Tax adjustment'!$S$132</f>
        <v>0</v>
      </c>
      <c r="K1177">
        <v>0</v>
      </c>
      <c r="L1177" t="s">
        <v>832</v>
      </c>
    </row>
    <row r="1178" spans="1:12" x14ac:dyDescent="0.25">
      <c r="A1178" t="s">
        <v>781</v>
      </c>
      <c r="B1178" t="s">
        <v>460</v>
      </c>
      <c r="E1178">
        <v>0</v>
      </c>
      <c r="F1178" s="114">
        <v>47938</v>
      </c>
      <c r="I1178">
        <f>'Tax adjustment'!$T$132</f>
        <v>0</v>
      </c>
      <c r="K1178">
        <v>0</v>
      </c>
      <c r="L1178" t="s">
        <v>832</v>
      </c>
    </row>
    <row r="1179" spans="1:12" x14ac:dyDescent="0.25">
      <c r="A1179" t="s">
        <v>781</v>
      </c>
      <c r="B1179" t="s">
        <v>393</v>
      </c>
      <c r="E1179">
        <v>0</v>
      </c>
      <c r="F1179" s="114">
        <v>44286</v>
      </c>
      <c r="I1179">
        <f>'Tax adjustment'!$J$133</f>
        <v>0</v>
      </c>
      <c r="K1179">
        <v>0</v>
      </c>
      <c r="L1179" t="s">
        <v>832</v>
      </c>
    </row>
    <row r="1180" spans="1:12" x14ac:dyDescent="0.25">
      <c r="A1180" t="s">
        <v>781</v>
      </c>
      <c r="B1180" t="s">
        <v>393</v>
      </c>
      <c r="E1180">
        <v>0</v>
      </c>
      <c r="F1180" s="114">
        <v>44651</v>
      </c>
      <c r="I1180">
        <f>'Tax adjustment'!$K$133</f>
        <v>0</v>
      </c>
      <c r="K1180">
        <v>0</v>
      </c>
      <c r="L1180" t="s">
        <v>832</v>
      </c>
    </row>
    <row r="1181" spans="1:12" x14ac:dyDescent="0.25">
      <c r="A1181" t="s">
        <v>781</v>
      </c>
      <c r="B1181" t="s">
        <v>393</v>
      </c>
      <c r="E1181">
        <v>0</v>
      </c>
      <c r="F1181" s="114">
        <v>45016</v>
      </c>
      <c r="I1181">
        <f>'Tax adjustment'!$L$133</f>
        <v>0</v>
      </c>
      <c r="K1181">
        <v>0</v>
      </c>
      <c r="L1181" t="s">
        <v>832</v>
      </c>
    </row>
    <row r="1182" spans="1:12" x14ac:dyDescent="0.25">
      <c r="A1182" t="s">
        <v>781</v>
      </c>
      <c r="B1182" t="s">
        <v>393</v>
      </c>
      <c r="E1182">
        <v>0</v>
      </c>
      <c r="F1182" s="114">
        <v>45382</v>
      </c>
      <c r="I1182">
        <f>'Tax adjustment'!$M$133</f>
        <v>0</v>
      </c>
      <c r="K1182">
        <v>0</v>
      </c>
      <c r="L1182" t="s">
        <v>832</v>
      </c>
    </row>
    <row r="1183" spans="1:12" x14ac:dyDescent="0.25">
      <c r="A1183" t="s">
        <v>781</v>
      </c>
      <c r="B1183" t="s">
        <v>393</v>
      </c>
      <c r="E1183">
        <v>0</v>
      </c>
      <c r="F1183" s="114">
        <v>45747</v>
      </c>
      <c r="I1183">
        <f>'Tax adjustment'!$N$133</f>
        <v>0</v>
      </c>
      <c r="K1183">
        <v>0</v>
      </c>
      <c r="L1183" t="s">
        <v>832</v>
      </c>
    </row>
    <row r="1184" spans="1:12" x14ac:dyDescent="0.25">
      <c r="A1184" t="s">
        <v>781</v>
      </c>
      <c r="B1184" t="s">
        <v>393</v>
      </c>
      <c r="E1184">
        <v>0</v>
      </c>
      <c r="F1184" s="114">
        <v>46112</v>
      </c>
      <c r="I1184">
        <f>'Tax adjustment'!$O$133</f>
        <v>0</v>
      </c>
      <c r="K1184">
        <v>0</v>
      </c>
      <c r="L1184" t="s">
        <v>832</v>
      </c>
    </row>
    <row r="1185" spans="1:12" x14ac:dyDescent="0.25">
      <c r="A1185" t="s">
        <v>781</v>
      </c>
      <c r="B1185" t="s">
        <v>393</v>
      </c>
      <c r="E1185">
        <v>0</v>
      </c>
      <c r="F1185" s="114">
        <v>46477</v>
      </c>
      <c r="I1185">
        <f>'Tax adjustment'!$P$133</f>
        <v>0</v>
      </c>
      <c r="K1185">
        <v>0</v>
      </c>
      <c r="L1185" t="s">
        <v>832</v>
      </c>
    </row>
    <row r="1186" spans="1:12" x14ac:dyDescent="0.25">
      <c r="A1186" t="s">
        <v>781</v>
      </c>
      <c r="B1186" t="s">
        <v>393</v>
      </c>
      <c r="E1186">
        <v>0</v>
      </c>
      <c r="F1186" s="114">
        <v>46843</v>
      </c>
      <c r="I1186">
        <f>'Tax adjustment'!$Q$133</f>
        <v>0</v>
      </c>
      <c r="K1186">
        <v>0</v>
      </c>
      <c r="L1186" t="s">
        <v>832</v>
      </c>
    </row>
    <row r="1187" spans="1:12" x14ac:dyDescent="0.25">
      <c r="A1187" t="s">
        <v>781</v>
      </c>
      <c r="B1187" t="s">
        <v>393</v>
      </c>
      <c r="E1187">
        <v>0</v>
      </c>
      <c r="F1187" s="114">
        <v>47208</v>
      </c>
      <c r="I1187">
        <f>'Tax adjustment'!$R$133</f>
        <v>0</v>
      </c>
      <c r="K1187">
        <v>0</v>
      </c>
      <c r="L1187" t="s">
        <v>832</v>
      </c>
    </row>
    <row r="1188" spans="1:12" x14ac:dyDescent="0.25">
      <c r="A1188" t="s">
        <v>781</v>
      </c>
      <c r="B1188" t="s">
        <v>393</v>
      </c>
      <c r="E1188">
        <v>0</v>
      </c>
      <c r="F1188" s="114">
        <v>47573</v>
      </c>
      <c r="I1188">
        <f>'Tax adjustment'!$S$133</f>
        <v>0</v>
      </c>
      <c r="K1188">
        <v>0</v>
      </c>
      <c r="L1188" t="s">
        <v>832</v>
      </c>
    </row>
    <row r="1189" spans="1:12" x14ac:dyDescent="0.25">
      <c r="A1189" t="s">
        <v>781</v>
      </c>
      <c r="B1189" t="s">
        <v>393</v>
      </c>
      <c r="E1189">
        <v>0</v>
      </c>
      <c r="F1189" s="114">
        <v>47938</v>
      </c>
      <c r="I1189">
        <f>'Tax adjustment'!$T$133</f>
        <v>0</v>
      </c>
      <c r="K1189">
        <v>0</v>
      </c>
      <c r="L1189" t="s">
        <v>832</v>
      </c>
    </row>
    <row r="1190" spans="1:12" x14ac:dyDescent="0.25">
      <c r="A1190" t="s">
        <v>781</v>
      </c>
      <c r="B1190" t="s">
        <v>237</v>
      </c>
      <c r="E1190">
        <v>0</v>
      </c>
      <c r="F1190" s="114">
        <v>44286</v>
      </c>
      <c r="I1190">
        <f>'Tax adjustment'!$J$134</f>
        <v>0</v>
      </c>
      <c r="K1190">
        <v>0</v>
      </c>
      <c r="L1190" t="s">
        <v>832</v>
      </c>
    </row>
    <row r="1191" spans="1:12" x14ac:dyDescent="0.25">
      <c r="A1191" t="s">
        <v>781</v>
      </c>
      <c r="B1191" t="s">
        <v>237</v>
      </c>
      <c r="E1191">
        <v>0</v>
      </c>
      <c r="F1191" s="114">
        <v>44651</v>
      </c>
      <c r="I1191">
        <f>'Tax adjustment'!$K$134</f>
        <v>0</v>
      </c>
      <c r="K1191">
        <v>0</v>
      </c>
      <c r="L1191" t="s">
        <v>832</v>
      </c>
    </row>
    <row r="1192" spans="1:12" x14ac:dyDescent="0.25">
      <c r="A1192" t="s">
        <v>781</v>
      </c>
      <c r="B1192" t="s">
        <v>237</v>
      </c>
      <c r="E1192">
        <v>0</v>
      </c>
      <c r="F1192" s="114">
        <v>45016</v>
      </c>
      <c r="I1192">
        <f>'Tax adjustment'!$L$134</f>
        <v>0</v>
      </c>
      <c r="K1192">
        <v>0</v>
      </c>
      <c r="L1192" t="s">
        <v>832</v>
      </c>
    </row>
    <row r="1193" spans="1:12" x14ac:dyDescent="0.25">
      <c r="A1193" t="s">
        <v>781</v>
      </c>
      <c r="B1193" t="s">
        <v>237</v>
      </c>
      <c r="E1193">
        <v>0</v>
      </c>
      <c r="F1193" s="114">
        <v>45382</v>
      </c>
      <c r="I1193">
        <f>'Tax adjustment'!$M$134</f>
        <v>0</v>
      </c>
      <c r="K1193">
        <v>0</v>
      </c>
      <c r="L1193" t="s">
        <v>832</v>
      </c>
    </row>
    <row r="1194" spans="1:12" x14ac:dyDescent="0.25">
      <c r="A1194" t="s">
        <v>781</v>
      </c>
      <c r="B1194" t="s">
        <v>237</v>
      </c>
      <c r="E1194">
        <v>0</v>
      </c>
      <c r="F1194" s="114">
        <v>45747</v>
      </c>
      <c r="I1194">
        <f>'Tax adjustment'!$N$134</f>
        <v>0</v>
      </c>
      <c r="K1194">
        <v>0</v>
      </c>
      <c r="L1194" t="s">
        <v>832</v>
      </c>
    </row>
    <row r="1195" spans="1:12" x14ac:dyDescent="0.25">
      <c r="A1195" t="s">
        <v>781</v>
      </c>
      <c r="B1195" t="s">
        <v>237</v>
      </c>
      <c r="E1195">
        <v>0</v>
      </c>
      <c r="F1195" s="114">
        <v>46112</v>
      </c>
      <c r="I1195">
        <f>'Tax adjustment'!$O$134</f>
        <v>0</v>
      </c>
      <c r="K1195">
        <v>0</v>
      </c>
      <c r="L1195" t="s">
        <v>832</v>
      </c>
    </row>
    <row r="1196" spans="1:12" x14ac:dyDescent="0.25">
      <c r="A1196" t="s">
        <v>781</v>
      </c>
      <c r="B1196" t="s">
        <v>237</v>
      </c>
      <c r="E1196">
        <v>0</v>
      </c>
      <c r="F1196" s="114">
        <v>46477</v>
      </c>
      <c r="I1196">
        <f>'Tax adjustment'!$P$134</f>
        <v>0</v>
      </c>
      <c r="K1196">
        <v>0</v>
      </c>
      <c r="L1196" t="s">
        <v>832</v>
      </c>
    </row>
    <row r="1197" spans="1:12" x14ac:dyDescent="0.25">
      <c r="A1197" t="s">
        <v>781</v>
      </c>
      <c r="B1197" t="s">
        <v>237</v>
      </c>
      <c r="E1197">
        <v>0</v>
      </c>
      <c r="F1197" s="114">
        <v>46843</v>
      </c>
      <c r="I1197">
        <f>'Tax adjustment'!$Q$134</f>
        <v>0</v>
      </c>
      <c r="K1197">
        <v>0</v>
      </c>
      <c r="L1197" t="s">
        <v>832</v>
      </c>
    </row>
    <row r="1198" spans="1:12" x14ac:dyDescent="0.25">
      <c r="A1198" t="s">
        <v>781</v>
      </c>
      <c r="B1198" t="s">
        <v>237</v>
      </c>
      <c r="E1198">
        <v>0</v>
      </c>
      <c r="F1198" s="114">
        <v>47208</v>
      </c>
      <c r="I1198">
        <f>'Tax adjustment'!$R$134</f>
        <v>0</v>
      </c>
      <c r="K1198">
        <v>0</v>
      </c>
      <c r="L1198" t="s">
        <v>832</v>
      </c>
    </row>
    <row r="1199" spans="1:12" x14ac:dyDescent="0.25">
      <c r="A1199" t="s">
        <v>781</v>
      </c>
      <c r="B1199" t="s">
        <v>237</v>
      </c>
      <c r="E1199">
        <v>0</v>
      </c>
      <c r="F1199" s="114">
        <v>47573</v>
      </c>
      <c r="I1199">
        <f>'Tax adjustment'!$S$134</f>
        <v>0</v>
      </c>
      <c r="K1199">
        <v>0</v>
      </c>
      <c r="L1199" t="s">
        <v>832</v>
      </c>
    </row>
    <row r="1200" spans="1:12" x14ac:dyDescent="0.25">
      <c r="A1200" t="s">
        <v>781</v>
      </c>
      <c r="B1200" t="s">
        <v>237</v>
      </c>
      <c r="E1200">
        <v>0</v>
      </c>
      <c r="F1200" s="114">
        <v>47938</v>
      </c>
      <c r="I1200">
        <f>'Tax adjustment'!$T$134</f>
        <v>0</v>
      </c>
      <c r="K1200">
        <v>0</v>
      </c>
      <c r="L1200" t="s">
        <v>832</v>
      </c>
    </row>
    <row r="1201" spans="1:12" x14ac:dyDescent="0.25">
      <c r="A1201" t="s">
        <v>781</v>
      </c>
      <c r="B1201" t="s">
        <v>509</v>
      </c>
      <c r="E1201">
        <v>0</v>
      </c>
      <c r="F1201" s="114">
        <v>44286</v>
      </c>
      <c r="I1201">
        <f>'Tax adjustment'!$J$135</f>
        <v>0</v>
      </c>
      <c r="K1201">
        <v>0</v>
      </c>
      <c r="L1201" t="s">
        <v>832</v>
      </c>
    </row>
    <row r="1202" spans="1:12" x14ac:dyDescent="0.25">
      <c r="A1202" t="s">
        <v>781</v>
      </c>
      <c r="B1202" t="s">
        <v>509</v>
      </c>
      <c r="E1202">
        <v>0</v>
      </c>
      <c r="F1202" s="114">
        <v>44651</v>
      </c>
      <c r="I1202">
        <f>'Tax adjustment'!$K$135</f>
        <v>0</v>
      </c>
      <c r="K1202">
        <v>0</v>
      </c>
      <c r="L1202" t="s">
        <v>832</v>
      </c>
    </row>
    <row r="1203" spans="1:12" x14ac:dyDescent="0.25">
      <c r="A1203" t="s">
        <v>781</v>
      </c>
      <c r="B1203" t="s">
        <v>509</v>
      </c>
      <c r="E1203">
        <v>0</v>
      </c>
      <c r="F1203" s="114">
        <v>45016</v>
      </c>
      <c r="I1203">
        <f>'Tax adjustment'!$L$135</f>
        <v>0</v>
      </c>
      <c r="K1203">
        <v>0</v>
      </c>
      <c r="L1203" t="s">
        <v>832</v>
      </c>
    </row>
    <row r="1204" spans="1:12" x14ac:dyDescent="0.25">
      <c r="A1204" t="s">
        <v>781</v>
      </c>
      <c r="B1204" t="s">
        <v>509</v>
      </c>
      <c r="E1204">
        <v>0</v>
      </c>
      <c r="F1204" s="114">
        <v>45382</v>
      </c>
      <c r="I1204">
        <f>'Tax adjustment'!$M$135</f>
        <v>0</v>
      </c>
      <c r="K1204">
        <v>0</v>
      </c>
      <c r="L1204" t="s">
        <v>832</v>
      </c>
    </row>
    <row r="1205" spans="1:12" x14ac:dyDescent="0.25">
      <c r="A1205" t="s">
        <v>781</v>
      </c>
      <c r="B1205" t="s">
        <v>509</v>
      </c>
      <c r="E1205">
        <v>0</v>
      </c>
      <c r="F1205" s="114">
        <v>45747</v>
      </c>
      <c r="I1205">
        <f>'Tax adjustment'!$N$135</f>
        <v>0</v>
      </c>
      <c r="K1205">
        <v>0</v>
      </c>
      <c r="L1205" t="s">
        <v>832</v>
      </c>
    </row>
    <row r="1206" spans="1:12" x14ac:dyDescent="0.25">
      <c r="A1206" t="s">
        <v>781</v>
      </c>
      <c r="B1206" t="s">
        <v>509</v>
      </c>
      <c r="E1206">
        <v>0</v>
      </c>
      <c r="F1206" s="114">
        <v>46112</v>
      </c>
      <c r="I1206">
        <f>'Tax adjustment'!$O$135</f>
        <v>0</v>
      </c>
      <c r="K1206">
        <v>0</v>
      </c>
      <c r="L1206" t="s">
        <v>832</v>
      </c>
    </row>
    <row r="1207" spans="1:12" x14ac:dyDescent="0.25">
      <c r="A1207" t="s">
        <v>781</v>
      </c>
      <c r="B1207" t="s">
        <v>509</v>
      </c>
      <c r="E1207">
        <v>0</v>
      </c>
      <c r="F1207" s="114">
        <v>46477</v>
      </c>
      <c r="I1207">
        <f>'Tax adjustment'!$P$135</f>
        <v>0</v>
      </c>
      <c r="K1207">
        <v>0</v>
      </c>
      <c r="L1207" t="s">
        <v>832</v>
      </c>
    </row>
    <row r="1208" spans="1:12" x14ac:dyDescent="0.25">
      <c r="A1208" t="s">
        <v>781</v>
      </c>
      <c r="B1208" t="s">
        <v>509</v>
      </c>
      <c r="E1208">
        <v>0</v>
      </c>
      <c r="F1208" s="114">
        <v>46843</v>
      </c>
      <c r="I1208">
        <f>'Tax adjustment'!$Q$135</f>
        <v>0</v>
      </c>
      <c r="K1208">
        <v>0</v>
      </c>
      <c r="L1208" t="s">
        <v>832</v>
      </c>
    </row>
    <row r="1209" spans="1:12" x14ac:dyDescent="0.25">
      <c r="A1209" t="s">
        <v>781</v>
      </c>
      <c r="B1209" t="s">
        <v>509</v>
      </c>
      <c r="E1209">
        <v>0</v>
      </c>
      <c r="F1209" s="114">
        <v>47208</v>
      </c>
      <c r="I1209">
        <f>'Tax adjustment'!$R$135</f>
        <v>0</v>
      </c>
      <c r="K1209">
        <v>0</v>
      </c>
      <c r="L1209" t="s">
        <v>832</v>
      </c>
    </row>
    <row r="1210" spans="1:12" x14ac:dyDescent="0.25">
      <c r="A1210" t="s">
        <v>781</v>
      </c>
      <c r="B1210" t="s">
        <v>509</v>
      </c>
      <c r="E1210">
        <v>0</v>
      </c>
      <c r="F1210" s="114">
        <v>47573</v>
      </c>
      <c r="I1210">
        <f>'Tax adjustment'!$S$135</f>
        <v>0</v>
      </c>
      <c r="K1210">
        <v>0</v>
      </c>
      <c r="L1210" t="s">
        <v>832</v>
      </c>
    </row>
    <row r="1211" spans="1:12" x14ac:dyDescent="0.25">
      <c r="A1211" t="s">
        <v>781</v>
      </c>
      <c r="B1211" t="s">
        <v>509</v>
      </c>
      <c r="E1211">
        <v>0</v>
      </c>
      <c r="F1211" s="114">
        <v>47938</v>
      </c>
      <c r="I1211">
        <f>'Tax adjustment'!$T$135</f>
        <v>0</v>
      </c>
      <c r="K1211">
        <v>0</v>
      </c>
      <c r="L1211" t="s">
        <v>832</v>
      </c>
    </row>
    <row r="1212" spans="1:12" x14ac:dyDescent="0.25">
      <c r="A1212" t="s">
        <v>781</v>
      </c>
      <c r="B1212" t="s">
        <v>893</v>
      </c>
      <c r="E1212">
        <v>0</v>
      </c>
      <c r="F1212" s="114">
        <v>44286</v>
      </c>
      <c r="I1212">
        <f>'Tax adjustment'!$J$136</f>
        <v>0</v>
      </c>
      <c r="K1212">
        <v>0</v>
      </c>
      <c r="L1212" t="s">
        <v>832</v>
      </c>
    </row>
    <row r="1213" spans="1:12" x14ac:dyDescent="0.25">
      <c r="A1213" t="s">
        <v>781</v>
      </c>
      <c r="B1213" t="s">
        <v>893</v>
      </c>
      <c r="E1213">
        <v>0</v>
      </c>
      <c r="F1213" s="114">
        <v>44651</v>
      </c>
      <c r="I1213">
        <f>'Tax adjustment'!$K$136</f>
        <v>0</v>
      </c>
      <c r="K1213">
        <v>0</v>
      </c>
      <c r="L1213" t="s">
        <v>832</v>
      </c>
    </row>
    <row r="1214" spans="1:12" x14ac:dyDescent="0.25">
      <c r="A1214" t="s">
        <v>781</v>
      </c>
      <c r="B1214" t="s">
        <v>893</v>
      </c>
      <c r="E1214">
        <v>0</v>
      </c>
      <c r="F1214" s="114">
        <v>45016</v>
      </c>
      <c r="I1214">
        <f>'Tax adjustment'!$L$136</f>
        <v>0</v>
      </c>
      <c r="K1214">
        <v>0</v>
      </c>
      <c r="L1214" t="s">
        <v>832</v>
      </c>
    </row>
    <row r="1215" spans="1:12" x14ac:dyDescent="0.25">
      <c r="A1215" t="s">
        <v>781</v>
      </c>
      <c r="B1215" t="s">
        <v>893</v>
      </c>
      <c r="E1215">
        <v>0</v>
      </c>
      <c r="F1215" s="114">
        <v>45382</v>
      </c>
      <c r="I1215">
        <f>'Tax adjustment'!$M$136</f>
        <v>0</v>
      </c>
      <c r="K1215">
        <v>0</v>
      </c>
      <c r="L1215" t="s">
        <v>832</v>
      </c>
    </row>
    <row r="1216" spans="1:12" x14ac:dyDescent="0.25">
      <c r="A1216" t="s">
        <v>781</v>
      </c>
      <c r="B1216" t="s">
        <v>893</v>
      </c>
      <c r="E1216">
        <v>0</v>
      </c>
      <c r="F1216" s="114">
        <v>45747</v>
      </c>
      <c r="I1216">
        <f>'Tax adjustment'!$N$136</f>
        <v>0</v>
      </c>
      <c r="K1216">
        <v>0</v>
      </c>
      <c r="L1216" t="s">
        <v>832</v>
      </c>
    </row>
    <row r="1217" spans="1:12" x14ac:dyDescent="0.25">
      <c r="A1217" t="s">
        <v>781</v>
      </c>
      <c r="B1217" t="s">
        <v>893</v>
      </c>
      <c r="E1217">
        <v>0</v>
      </c>
      <c r="F1217" s="114">
        <v>46112</v>
      </c>
      <c r="I1217">
        <f>'Tax adjustment'!$O$136</f>
        <v>0</v>
      </c>
      <c r="K1217">
        <v>0</v>
      </c>
      <c r="L1217" t="s">
        <v>832</v>
      </c>
    </row>
    <row r="1218" spans="1:12" x14ac:dyDescent="0.25">
      <c r="A1218" t="s">
        <v>781</v>
      </c>
      <c r="B1218" t="s">
        <v>893</v>
      </c>
      <c r="E1218">
        <v>0</v>
      </c>
      <c r="F1218" s="114">
        <v>46477</v>
      </c>
      <c r="I1218">
        <f>'Tax adjustment'!$P$136</f>
        <v>0</v>
      </c>
      <c r="K1218">
        <v>0</v>
      </c>
      <c r="L1218" t="s">
        <v>832</v>
      </c>
    </row>
    <row r="1219" spans="1:12" x14ac:dyDescent="0.25">
      <c r="A1219" t="s">
        <v>781</v>
      </c>
      <c r="B1219" t="s">
        <v>893</v>
      </c>
      <c r="E1219">
        <v>0</v>
      </c>
      <c r="F1219" s="114">
        <v>46843</v>
      </c>
      <c r="I1219">
        <f>'Tax adjustment'!$Q$136</f>
        <v>0</v>
      </c>
      <c r="K1219">
        <v>0</v>
      </c>
      <c r="L1219" t="s">
        <v>832</v>
      </c>
    </row>
    <row r="1220" spans="1:12" x14ac:dyDescent="0.25">
      <c r="A1220" t="s">
        <v>781</v>
      </c>
      <c r="B1220" t="s">
        <v>893</v>
      </c>
      <c r="E1220">
        <v>0</v>
      </c>
      <c r="F1220" s="114">
        <v>47208</v>
      </c>
      <c r="I1220">
        <f>'Tax adjustment'!$R$136</f>
        <v>0</v>
      </c>
      <c r="K1220">
        <v>0</v>
      </c>
      <c r="L1220" t="s">
        <v>832</v>
      </c>
    </row>
    <row r="1221" spans="1:12" x14ac:dyDescent="0.25">
      <c r="A1221" t="s">
        <v>781</v>
      </c>
      <c r="B1221" t="s">
        <v>893</v>
      </c>
      <c r="E1221">
        <v>0</v>
      </c>
      <c r="F1221" s="114">
        <v>47573</v>
      </c>
      <c r="I1221">
        <f>'Tax adjustment'!$S$136</f>
        <v>0</v>
      </c>
      <c r="K1221">
        <v>0</v>
      </c>
      <c r="L1221" t="s">
        <v>832</v>
      </c>
    </row>
    <row r="1222" spans="1:12" x14ac:dyDescent="0.25">
      <c r="A1222" t="s">
        <v>781</v>
      </c>
      <c r="B1222" t="s">
        <v>893</v>
      </c>
      <c r="E1222">
        <v>0</v>
      </c>
      <c r="F1222" s="114">
        <v>47938</v>
      </c>
      <c r="I1222">
        <f>'Tax adjustment'!$T$136</f>
        <v>0</v>
      </c>
      <c r="K1222">
        <v>0</v>
      </c>
      <c r="L1222" t="s">
        <v>832</v>
      </c>
    </row>
    <row r="1223" spans="1:12" x14ac:dyDescent="0.25">
      <c r="A1223" t="s">
        <v>1173</v>
      </c>
      <c r="B1223" t="s">
        <v>460</v>
      </c>
      <c r="E1223">
        <v>0</v>
      </c>
      <c r="F1223" s="114">
        <v>44286</v>
      </c>
      <c r="I1223">
        <f>'Tax adjustment'!$J$150</f>
        <v>0</v>
      </c>
      <c r="K1223">
        <v>0</v>
      </c>
      <c r="L1223" t="s">
        <v>73</v>
      </c>
    </row>
    <row r="1224" spans="1:12" x14ac:dyDescent="0.25">
      <c r="A1224" t="s">
        <v>1173</v>
      </c>
      <c r="B1224" t="s">
        <v>460</v>
      </c>
      <c r="E1224">
        <v>0</v>
      </c>
      <c r="F1224" s="114">
        <v>44651</v>
      </c>
      <c r="I1224">
        <f>'Tax adjustment'!$K$150</f>
        <v>0</v>
      </c>
      <c r="K1224">
        <v>0</v>
      </c>
      <c r="L1224" t="s">
        <v>73</v>
      </c>
    </row>
    <row r="1225" spans="1:12" x14ac:dyDescent="0.25">
      <c r="A1225" t="s">
        <v>1173</v>
      </c>
      <c r="B1225" t="s">
        <v>460</v>
      </c>
      <c r="E1225">
        <v>0</v>
      </c>
      <c r="F1225" s="114">
        <v>45016</v>
      </c>
      <c r="I1225">
        <f>'Tax adjustment'!$L$150</f>
        <v>0</v>
      </c>
      <c r="K1225">
        <v>0</v>
      </c>
      <c r="L1225" t="s">
        <v>73</v>
      </c>
    </row>
    <row r="1226" spans="1:12" x14ac:dyDescent="0.25">
      <c r="A1226" t="s">
        <v>1173</v>
      </c>
      <c r="B1226" t="s">
        <v>460</v>
      </c>
      <c r="E1226">
        <v>0</v>
      </c>
      <c r="F1226" s="114">
        <v>45382</v>
      </c>
      <c r="I1226">
        <f>'Tax adjustment'!$M$150</f>
        <v>0</v>
      </c>
      <c r="K1226">
        <v>0</v>
      </c>
      <c r="L1226" t="s">
        <v>73</v>
      </c>
    </row>
    <row r="1227" spans="1:12" x14ac:dyDescent="0.25">
      <c r="A1227" t="s">
        <v>1173</v>
      </c>
      <c r="B1227" t="s">
        <v>460</v>
      </c>
      <c r="E1227">
        <v>0</v>
      </c>
      <c r="F1227" s="114">
        <v>45747</v>
      </c>
      <c r="I1227">
        <f>'Tax adjustment'!$N$150</f>
        <v>0</v>
      </c>
      <c r="K1227">
        <v>0</v>
      </c>
      <c r="L1227" t="s">
        <v>73</v>
      </c>
    </row>
    <row r="1228" spans="1:12" x14ac:dyDescent="0.25">
      <c r="A1228" t="s">
        <v>1173</v>
      </c>
      <c r="B1228" t="s">
        <v>460</v>
      </c>
      <c r="E1228">
        <v>0</v>
      </c>
      <c r="F1228" s="114">
        <v>46112</v>
      </c>
      <c r="I1228">
        <f>'Tax adjustment'!$O$150</f>
        <v>0</v>
      </c>
      <c r="K1228">
        <v>0</v>
      </c>
      <c r="L1228" t="s">
        <v>73</v>
      </c>
    </row>
    <row r="1229" spans="1:12" x14ac:dyDescent="0.25">
      <c r="A1229" t="s">
        <v>1173</v>
      </c>
      <c r="B1229" t="s">
        <v>460</v>
      </c>
      <c r="E1229">
        <v>0</v>
      </c>
      <c r="F1229" s="114">
        <v>46477</v>
      </c>
      <c r="I1229">
        <f>'Tax adjustment'!$P$150</f>
        <v>0</v>
      </c>
      <c r="K1229">
        <v>0</v>
      </c>
      <c r="L1229" t="s">
        <v>73</v>
      </c>
    </row>
    <row r="1230" spans="1:12" x14ac:dyDescent="0.25">
      <c r="A1230" t="s">
        <v>1173</v>
      </c>
      <c r="B1230" t="s">
        <v>460</v>
      </c>
      <c r="E1230">
        <v>0</v>
      </c>
      <c r="F1230" s="114">
        <v>46843</v>
      </c>
      <c r="I1230">
        <f>'Tax adjustment'!$Q$150</f>
        <v>0</v>
      </c>
      <c r="K1230">
        <v>0</v>
      </c>
      <c r="L1230" t="s">
        <v>73</v>
      </c>
    </row>
    <row r="1231" spans="1:12" x14ac:dyDescent="0.25">
      <c r="A1231" t="s">
        <v>1173</v>
      </c>
      <c r="B1231" t="s">
        <v>460</v>
      </c>
      <c r="E1231">
        <v>0</v>
      </c>
      <c r="F1231" s="114">
        <v>47208</v>
      </c>
      <c r="I1231">
        <f>'Tax adjustment'!$R$150</f>
        <v>0</v>
      </c>
      <c r="K1231">
        <v>0</v>
      </c>
      <c r="L1231" t="s">
        <v>73</v>
      </c>
    </row>
    <row r="1232" spans="1:12" x14ac:dyDescent="0.25">
      <c r="A1232" t="s">
        <v>1173</v>
      </c>
      <c r="B1232" t="s">
        <v>460</v>
      </c>
      <c r="E1232">
        <v>0</v>
      </c>
      <c r="F1232" s="114">
        <v>47573</v>
      </c>
      <c r="I1232">
        <f>'Tax adjustment'!$S$150</f>
        <v>0</v>
      </c>
      <c r="K1232">
        <v>0</v>
      </c>
      <c r="L1232" t="s">
        <v>73</v>
      </c>
    </row>
    <row r="1233" spans="1:12" x14ac:dyDescent="0.25">
      <c r="A1233" t="s">
        <v>1173</v>
      </c>
      <c r="B1233" t="s">
        <v>460</v>
      </c>
      <c r="E1233">
        <v>0</v>
      </c>
      <c r="F1233" s="114">
        <v>47938</v>
      </c>
      <c r="I1233">
        <f>'Tax adjustment'!$T$150</f>
        <v>0</v>
      </c>
      <c r="K1233">
        <v>0</v>
      </c>
      <c r="L1233" t="s">
        <v>73</v>
      </c>
    </row>
    <row r="1234" spans="1:12" x14ac:dyDescent="0.25">
      <c r="A1234" t="s">
        <v>1173</v>
      </c>
      <c r="B1234" t="s">
        <v>393</v>
      </c>
      <c r="E1234">
        <v>0</v>
      </c>
      <c r="F1234" s="114">
        <v>44286</v>
      </c>
      <c r="I1234">
        <f>'Tax adjustment'!$J$151</f>
        <v>0</v>
      </c>
      <c r="K1234">
        <v>0</v>
      </c>
      <c r="L1234" t="s">
        <v>73</v>
      </c>
    </row>
    <row r="1235" spans="1:12" x14ac:dyDescent="0.25">
      <c r="A1235" t="s">
        <v>1173</v>
      </c>
      <c r="B1235" t="s">
        <v>393</v>
      </c>
      <c r="E1235">
        <v>0</v>
      </c>
      <c r="F1235" s="114">
        <v>44651</v>
      </c>
      <c r="I1235">
        <f>'Tax adjustment'!$K$151</f>
        <v>0</v>
      </c>
      <c r="K1235">
        <v>0</v>
      </c>
      <c r="L1235" t="s">
        <v>73</v>
      </c>
    </row>
    <row r="1236" spans="1:12" x14ac:dyDescent="0.25">
      <c r="A1236" t="s">
        <v>1173</v>
      </c>
      <c r="B1236" t="s">
        <v>393</v>
      </c>
      <c r="E1236">
        <v>0</v>
      </c>
      <c r="F1236" s="114">
        <v>45016</v>
      </c>
      <c r="I1236">
        <f>'Tax adjustment'!$L$151</f>
        <v>0</v>
      </c>
      <c r="K1236">
        <v>0</v>
      </c>
      <c r="L1236" t="s">
        <v>73</v>
      </c>
    </row>
    <row r="1237" spans="1:12" x14ac:dyDescent="0.25">
      <c r="A1237" t="s">
        <v>1173</v>
      </c>
      <c r="B1237" t="s">
        <v>393</v>
      </c>
      <c r="E1237">
        <v>0</v>
      </c>
      <c r="F1237" s="114">
        <v>45382</v>
      </c>
      <c r="I1237">
        <f>'Tax adjustment'!$M$151</f>
        <v>0</v>
      </c>
      <c r="K1237">
        <v>0</v>
      </c>
      <c r="L1237" t="s">
        <v>73</v>
      </c>
    </row>
    <row r="1238" spans="1:12" x14ac:dyDescent="0.25">
      <c r="A1238" t="s">
        <v>1173</v>
      </c>
      <c r="B1238" t="s">
        <v>393</v>
      </c>
      <c r="E1238">
        <v>0</v>
      </c>
      <c r="F1238" s="114">
        <v>45747</v>
      </c>
      <c r="I1238">
        <f>'Tax adjustment'!$N$151</f>
        <v>0</v>
      </c>
      <c r="K1238">
        <v>0</v>
      </c>
      <c r="L1238" t="s">
        <v>73</v>
      </c>
    </row>
    <row r="1239" spans="1:12" x14ac:dyDescent="0.25">
      <c r="A1239" t="s">
        <v>1173</v>
      </c>
      <c r="B1239" t="s">
        <v>393</v>
      </c>
      <c r="E1239">
        <v>0</v>
      </c>
      <c r="F1239" s="114">
        <v>46112</v>
      </c>
      <c r="I1239">
        <f>'Tax adjustment'!$O$151</f>
        <v>0</v>
      </c>
      <c r="K1239">
        <v>0</v>
      </c>
      <c r="L1239" t="s">
        <v>73</v>
      </c>
    </row>
    <row r="1240" spans="1:12" x14ac:dyDescent="0.25">
      <c r="A1240" t="s">
        <v>1173</v>
      </c>
      <c r="B1240" t="s">
        <v>393</v>
      </c>
      <c r="E1240">
        <v>0</v>
      </c>
      <c r="F1240" s="114">
        <v>46477</v>
      </c>
      <c r="I1240">
        <f>'Tax adjustment'!$P$151</f>
        <v>0</v>
      </c>
      <c r="K1240">
        <v>0</v>
      </c>
      <c r="L1240" t="s">
        <v>73</v>
      </c>
    </row>
    <row r="1241" spans="1:12" x14ac:dyDescent="0.25">
      <c r="A1241" t="s">
        <v>1173</v>
      </c>
      <c r="B1241" t="s">
        <v>393</v>
      </c>
      <c r="E1241">
        <v>0</v>
      </c>
      <c r="F1241" s="114">
        <v>46843</v>
      </c>
      <c r="I1241">
        <f>'Tax adjustment'!$Q$151</f>
        <v>0</v>
      </c>
      <c r="K1241">
        <v>0</v>
      </c>
      <c r="L1241" t="s">
        <v>73</v>
      </c>
    </row>
    <row r="1242" spans="1:12" x14ac:dyDescent="0.25">
      <c r="A1242" t="s">
        <v>1173</v>
      </c>
      <c r="B1242" t="s">
        <v>393</v>
      </c>
      <c r="E1242">
        <v>0</v>
      </c>
      <c r="F1242" s="114">
        <v>47208</v>
      </c>
      <c r="I1242">
        <f>'Tax adjustment'!$R$151</f>
        <v>0</v>
      </c>
      <c r="K1242">
        <v>0</v>
      </c>
      <c r="L1242" t="s">
        <v>73</v>
      </c>
    </row>
    <row r="1243" spans="1:12" x14ac:dyDescent="0.25">
      <c r="A1243" t="s">
        <v>1173</v>
      </c>
      <c r="B1243" t="s">
        <v>393</v>
      </c>
      <c r="E1243">
        <v>0</v>
      </c>
      <c r="F1243" s="114">
        <v>47573</v>
      </c>
      <c r="I1243">
        <f>'Tax adjustment'!$S$151</f>
        <v>0</v>
      </c>
      <c r="K1243">
        <v>0</v>
      </c>
      <c r="L1243" t="s">
        <v>73</v>
      </c>
    </row>
    <row r="1244" spans="1:12" x14ac:dyDescent="0.25">
      <c r="A1244" t="s">
        <v>1173</v>
      </c>
      <c r="B1244" t="s">
        <v>393</v>
      </c>
      <c r="E1244">
        <v>0</v>
      </c>
      <c r="F1244" s="114">
        <v>47938</v>
      </c>
      <c r="I1244">
        <f>'Tax adjustment'!$T$151</f>
        <v>0</v>
      </c>
      <c r="K1244">
        <v>0</v>
      </c>
      <c r="L1244" t="s">
        <v>73</v>
      </c>
    </row>
    <row r="1245" spans="1:12" x14ac:dyDescent="0.25">
      <c r="A1245" t="s">
        <v>1173</v>
      </c>
      <c r="B1245" t="s">
        <v>237</v>
      </c>
      <c r="E1245">
        <v>0</v>
      </c>
      <c r="F1245" s="114">
        <v>44286</v>
      </c>
      <c r="I1245">
        <f>'Tax adjustment'!$J$152</f>
        <v>0</v>
      </c>
      <c r="K1245">
        <v>0</v>
      </c>
      <c r="L1245" t="s">
        <v>73</v>
      </c>
    </row>
    <row r="1246" spans="1:12" x14ac:dyDescent="0.25">
      <c r="A1246" t="s">
        <v>1173</v>
      </c>
      <c r="B1246" t="s">
        <v>237</v>
      </c>
      <c r="E1246">
        <v>0</v>
      </c>
      <c r="F1246" s="114">
        <v>44651</v>
      </c>
      <c r="I1246">
        <f>'Tax adjustment'!$K$152</f>
        <v>0</v>
      </c>
      <c r="K1246">
        <v>0</v>
      </c>
      <c r="L1246" t="s">
        <v>73</v>
      </c>
    </row>
    <row r="1247" spans="1:12" x14ac:dyDescent="0.25">
      <c r="A1247" t="s">
        <v>1173</v>
      </c>
      <c r="B1247" t="s">
        <v>237</v>
      </c>
      <c r="E1247">
        <v>0</v>
      </c>
      <c r="F1247" s="114">
        <v>45016</v>
      </c>
      <c r="I1247">
        <f>'Tax adjustment'!$L$152</f>
        <v>0</v>
      </c>
      <c r="K1247">
        <v>0</v>
      </c>
      <c r="L1247" t="s">
        <v>73</v>
      </c>
    </row>
    <row r="1248" spans="1:12" x14ac:dyDescent="0.25">
      <c r="A1248" t="s">
        <v>1173</v>
      </c>
      <c r="B1248" t="s">
        <v>237</v>
      </c>
      <c r="E1248">
        <v>0</v>
      </c>
      <c r="F1248" s="114">
        <v>45382</v>
      </c>
      <c r="I1248">
        <f>'Tax adjustment'!$M$152</f>
        <v>0</v>
      </c>
      <c r="K1248">
        <v>0</v>
      </c>
      <c r="L1248" t="s">
        <v>73</v>
      </c>
    </row>
    <row r="1249" spans="1:12" x14ac:dyDescent="0.25">
      <c r="A1249" t="s">
        <v>1173</v>
      </c>
      <c r="B1249" t="s">
        <v>237</v>
      </c>
      <c r="E1249">
        <v>0</v>
      </c>
      <c r="F1249" s="114">
        <v>45747</v>
      </c>
      <c r="I1249">
        <f>'Tax adjustment'!$N$152</f>
        <v>0</v>
      </c>
      <c r="K1249">
        <v>0</v>
      </c>
      <c r="L1249" t="s">
        <v>73</v>
      </c>
    </row>
    <row r="1250" spans="1:12" x14ac:dyDescent="0.25">
      <c r="A1250" t="s">
        <v>1173</v>
      </c>
      <c r="B1250" t="s">
        <v>237</v>
      </c>
      <c r="E1250">
        <v>0</v>
      </c>
      <c r="F1250" s="114">
        <v>46112</v>
      </c>
      <c r="I1250">
        <f>'Tax adjustment'!$O$152</f>
        <v>0</v>
      </c>
      <c r="K1250">
        <v>0</v>
      </c>
      <c r="L1250" t="s">
        <v>73</v>
      </c>
    </row>
    <row r="1251" spans="1:12" x14ac:dyDescent="0.25">
      <c r="A1251" t="s">
        <v>1173</v>
      </c>
      <c r="B1251" t="s">
        <v>237</v>
      </c>
      <c r="E1251">
        <v>0</v>
      </c>
      <c r="F1251" s="114">
        <v>46477</v>
      </c>
      <c r="I1251">
        <f>'Tax adjustment'!$P$152</f>
        <v>0</v>
      </c>
      <c r="K1251">
        <v>0</v>
      </c>
      <c r="L1251" t="s">
        <v>73</v>
      </c>
    </row>
    <row r="1252" spans="1:12" x14ac:dyDescent="0.25">
      <c r="A1252" t="s">
        <v>1173</v>
      </c>
      <c r="B1252" t="s">
        <v>237</v>
      </c>
      <c r="E1252">
        <v>0</v>
      </c>
      <c r="F1252" s="114">
        <v>46843</v>
      </c>
      <c r="I1252">
        <f>'Tax adjustment'!$Q$152</f>
        <v>0</v>
      </c>
      <c r="K1252">
        <v>0</v>
      </c>
      <c r="L1252" t="s">
        <v>73</v>
      </c>
    </row>
    <row r="1253" spans="1:12" x14ac:dyDescent="0.25">
      <c r="A1253" t="s">
        <v>1173</v>
      </c>
      <c r="B1253" t="s">
        <v>237</v>
      </c>
      <c r="E1253">
        <v>0</v>
      </c>
      <c r="F1253" s="114">
        <v>47208</v>
      </c>
      <c r="I1253">
        <f>'Tax adjustment'!$R$152</f>
        <v>0</v>
      </c>
      <c r="K1253">
        <v>0</v>
      </c>
      <c r="L1253" t="s">
        <v>73</v>
      </c>
    </row>
    <row r="1254" spans="1:12" x14ac:dyDescent="0.25">
      <c r="A1254" t="s">
        <v>1173</v>
      </c>
      <c r="B1254" t="s">
        <v>237</v>
      </c>
      <c r="E1254">
        <v>0</v>
      </c>
      <c r="F1254" s="114">
        <v>47573</v>
      </c>
      <c r="I1254">
        <f>'Tax adjustment'!$S$152</f>
        <v>0</v>
      </c>
      <c r="K1254">
        <v>0</v>
      </c>
      <c r="L1254" t="s">
        <v>73</v>
      </c>
    </row>
    <row r="1255" spans="1:12" x14ac:dyDescent="0.25">
      <c r="A1255" t="s">
        <v>1173</v>
      </c>
      <c r="B1255" t="s">
        <v>237</v>
      </c>
      <c r="E1255">
        <v>0</v>
      </c>
      <c r="F1255" s="114">
        <v>47938</v>
      </c>
      <c r="I1255">
        <f>'Tax adjustment'!$T$152</f>
        <v>0</v>
      </c>
      <c r="K1255">
        <v>0</v>
      </c>
      <c r="L1255" t="s">
        <v>73</v>
      </c>
    </row>
    <row r="1256" spans="1:12" x14ac:dyDescent="0.25">
      <c r="A1256" t="s">
        <v>1173</v>
      </c>
      <c r="B1256" t="s">
        <v>509</v>
      </c>
      <c r="E1256">
        <v>0</v>
      </c>
      <c r="F1256" s="114">
        <v>44286</v>
      </c>
      <c r="I1256">
        <f>'Tax adjustment'!$J$153</f>
        <v>0</v>
      </c>
      <c r="K1256">
        <v>0</v>
      </c>
      <c r="L1256" t="s">
        <v>73</v>
      </c>
    </row>
    <row r="1257" spans="1:12" x14ac:dyDescent="0.25">
      <c r="A1257" t="s">
        <v>1173</v>
      </c>
      <c r="B1257" t="s">
        <v>509</v>
      </c>
      <c r="E1257">
        <v>0</v>
      </c>
      <c r="F1257" s="114">
        <v>44651</v>
      </c>
      <c r="I1257">
        <f>'Tax adjustment'!$K$153</f>
        <v>0</v>
      </c>
      <c r="K1257">
        <v>0</v>
      </c>
      <c r="L1257" t="s">
        <v>73</v>
      </c>
    </row>
    <row r="1258" spans="1:12" x14ac:dyDescent="0.25">
      <c r="A1258" t="s">
        <v>1173</v>
      </c>
      <c r="B1258" t="s">
        <v>509</v>
      </c>
      <c r="E1258">
        <v>0</v>
      </c>
      <c r="F1258" s="114">
        <v>45016</v>
      </c>
      <c r="I1258">
        <f>'Tax adjustment'!$L$153</f>
        <v>0</v>
      </c>
      <c r="K1258">
        <v>0</v>
      </c>
      <c r="L1258" t="s">
        <v>73</v>
      </c>
    </row>
    <row r="1259" spans="1:12" x14ac:dyDescent="0.25">
      <c r="A1259" t="s">
        <v>1173</v>
      </c>
      <c r="B1259" t="s">
        <v>509</v>
      </c>
      <c r="E1259">
        <v>0</v>
      </c>
      <c r="F1259" s="114">
        <v>45382</v>
      </c>
      <c r="I1259">
        <f>'Tax adjustment'!$M$153</f>
        <v>0</v>
      </c>
      <c r="K1259">
        <v>0</v>
      </c>
      <c r="L1259" t="s">
        <v>73</v>
      </c>
    </row>
    <row r="1260" spans="1:12" x14ac:dyDescent="0.25">
      <c r="A1260" t="s">
        <v>1173</v>
      </c>
      <c r="B1260" t="s">
        <v>509</v>
      </c>
      <c r="E1260">
        <v>0</v>
      </c>
      <c r="F1260" s="114">
        <v>45747</v>
      </c>
      <c r="I1260">
        <f>'Tax adjustment'!$N$153</f>
        <v>0</v>
      </c>
      <c r="K1260">
        <v>0</v>
      </c>
      <c r="L1260" t="s">
        <v>73</v>
      </c>
    </row>
    <row r="1261" spans="1:12" x14ac:dyDescent="0.25">
      <c r="A1261" t="s">
        <v>1173</v>
      </c>
      <c r="B1261" t="s">
        <v>509</v>
      </c>
      <c r="E1261">
        <v>0</v>
      </c>
      <c r="F1261" s="114">
        <v>46112</v>
      </c>
      <c r="I1261">
        <f>'Tax adjustment'!$O$153</f>
        <v>0</v>
      </c>
      <c r="K1261">
        <v>0</v>
      </c>
      <c r="L1261" t="s">
        <v>73</v>
      </c>
    </row>
    <row r="1262" spans="1:12" x14ac:dyDescent="0.25">
      <c r="A1262" t="s">
        <v>1173</v>
      </c>
      <c r="B1262" t="s">
        <v>509</v>
      </c>
      <c r="E1262">
        <v>0</v>
      </c>
      <c r="F1262" s="114">
        <v>46477</v>
      </c>
      <c r="I1262">
        <f>'Tax adjustment'!$P$153</f>
        <v>0</v>
      </c>
      <c r="K1262">
        <v>0</v>
      </c>
      <c r="L1262" t="s">
        <v>73</v>
      </c>
    </row>
    <row r="1263" spans="1:12" x14ac:dyDescent="0.25">
      <c r="A1263" t="s">
        <v>1173</v>
      </c>
      <c r="B1263" t="s">
        <v>509</v>
      </c>
      <c r="E1263">
        <v>0</v>
      </c>
      <c r="F1263" s="114">
        <v>46843</v>
      </c>
      <c r="I1263">
        <f>'Tax adjustment'!$Q$153</f>
        <v>0</v>
      </c>
      <c r="K1263">
        <v>0</v>
      </c>
      <c r="L1263" t="s">
        <v>73</v>
      </c>
    </row>
    <row r="1264" spans="1:12" x14ac:dyDescent="0.25">
      <c r="A1264" t="s">
        <v>1173</v>
      </c>
      <c r="B1264" t="s">
        <v>509</v>
      </c>
      <c r="E1264">
        <v>0</v>
      </c>
      <c r="F1264" s="114">
        <v>47208</v>
      </c>
      <c r="I1264">
        <f>'Tax adjustment'!$R$153</f>
        <v>0</v>
      </c>
      <c r="K1264">
        <v>0</v>
      </c>
      <c r="L1264" t="s">
        <v>73</v>
      </c>
    </row>
    <row r="1265" spans="1:12" x14ac:dyDescent="0.25">
      <c r="A1265" t="s">
        <v>1173</v>
      </c>
      <c r="B1265" t="s">
        <v>509</v>
      </c>
      <c r="E1265">
        <v>0</v>
      </c>
      <c r="F1265" s="114">
        <v>47573</v>
      </c>
      <c r="I1265">
        <f>'Tax adjustment'!$S$153</f>
        <v>0</v>
      </c>
      <c r="K1265">
        <v>0</v>
      </c>
      <c r="L1265" t="s">
        <v>73</v>
      </c>
    </row>
    <row r="1266" spans="1:12" x14ac:dyDescent="0.25">
      <c r="A1266" t="s">
        <v>1173</v>
      </c>
      <c r="B1266" t="s">
        <v>509</v>
      </c>
      <c r="E1266">
        <v>0</v>
      </c>
      <c r="F1266" s="114">
        <v>47938</v>
      </c>
      <c r="I1266">
        <f>'Tax adjustment'!$T$153</f>
        <v>0</v>
      </c>
      <c r="K1266">
        <v>0</v>
      </c>
      <c r="L1266" t="s">
        <v>73</v>
      </c>
    </row>
    <row r="1267" spans="1:12" x14ac:dyDescent="0.25">
      <c r="A1267" t="s">
        <v>1173</v>
      </c>
      <c r="B1267" t="s">
        <v>893</v>
      </c>
      <c r="E1267">
        <v>0</v>
      </c>
      <c r="F1267" s="114">
        <v>44286</v>
      </c>
      <c r="I1267">
        <f>'Tax adjustment'!$J$154</f>
        <v>0</v>
      </c>
      <c r="K1267">
        <v>0</v>
      </c>
      <c r="L1267" t="s">
        <v>73</v>
      </c>
    </row>
    <row r="1268" spans="1:12" x14ac:dyDescent="0.25">
      <c r="A1268" t="s">
        <v>1173</v>
      </c>
      <c r="B1268" t="s">
        <v>893</v>
      </c>
      <c r="E1268">
        <v>0</v>
      </c>
      <c r="F1268" s="114">
        <v>44651</v>
      </c>
      <c r="I1268">
        <f>'Tax adjustment'!$K$154</f>
        <v>0</v>
      </c>
      <c r="K1268">
        <v>0</v>
      </c>
      <c r="L1268" t="s">
        <v>73</v>
      </c>
    </row>
    <row r="1269" spans="1:12" x14ac:dyDescent="0.25">
      <c r="A1269" t="s">
        <v>1173</v>
      </c>
      <c r="B1269" t="s">
        <v>893</v>
      </c>
      <c r="E1269">
        <v>0</v>
      </c>
      <c r="F1269" s="114">
        <v>45016</v>
      </c>
      <c r="I1269">
        <f>'Tax adjustment'!$L$154</f>
        <v>0</v>
      </c>
      <c r="K1269">
        <v>0</v>
      </c>
      <c r="L1269" t="s">
        <v>73</v>
      </c>
    </row>
    <row r="1270" spans="1:12" x14ac:dyDescent="0.25">
      <c r="A1270" t="s">
        <v>1173</v>
      </c>
      <c r="B1270" t="s">
        <v>893</v>
      </c>
      <c r="E1270">
        <v>0</v>
      </c>
      <c r="F1270" s="114">
        <v>45382</v>
      </c>
      <c r="I1270">
        <f>'Tax adjustment'!$M$154</f>
        <v>0</v>
      </c>
      <c r="K1270">
        <v>0</v>
      </c>
      <c r="L1270" t="s">
        <v>73</v>
      </c>
    </row>
    <row r="1271" spans="1:12" x14ac:dyDescent="0.25">
      <c r="A1271" t="s">
        <v>1173</v>
      </c>
      <c r="B1271" t="s">
        <v>893</v>
      </c>
      <c r="E1271">
        <v>0</v>
      </c>
      <c r="F1271" s="114">
        <v>45747</v>
      </c>
      <c r="I1271">
        <f>'Tax adjustment'!$N$154</f>
        <v>0</v>
      </c>
      <c r="K1271">
        <v>0</v>
      </c>
      <c r="L1271" t="s">
        <v>73</v>
      </c>
    </row>
    <row r="1272" spans="1:12" x14ac:dyDescent="0.25">
      <c r="A1272" t="s">
        <v>1173</v>
      </c>
      <c r="B1272" t="s">
        <v>893</v>
      </c>
      <c r="E1272">
        <v>0</v>
      </c>
      <c r="F1272" s="114">
        <v>46112</v>
      </c>
      <c r="I1272">
        <f>'Tax adjustment'!$O$154</f>
        <v>0</v>
      </c>
      <c r="K1272">
        <v>0</v>
      </c>
      <c r="L1272" t="s">
        <v>73</v>
      </c>
    </row>
    <row r="1273" spans="1:12" x14ac:dyDescent="0.25">
      <c r="A1273" t="s">
        <v>1173</v>
      </c>
      <c r="B1273" t="s">
        <v>893</v>
      </c>
      <c r="E1273">
        <v>0</v>
      </c>
      <c r="F1273" s="114">
        <v>46477</v>
      </c>
      <c r="I1273">
        <f>'Tax adjustment'!$P$154</f>
        <v>0</v>
      </c>
      <c r="K1273">
        <v>0</v>
      </c>
      <c r="L1273" t="s">
        <v>73</v>
      </c>
    </row>
    <row r="1274" spans="1:12" x14ac:dyDescent="0.25">
      <c r="A1274" t="s">
        <v>1173</v>
      </c>
      <c r="B1274" t="s">
        <v>893</v>
      </c>
      <c r="E1274">
        <v>0</v>
      </c>
      <c r="F1274" s="114">
        <v>46843</v>
      </c>
      <c r="I1274">
        <f>'Tax adjustment'!$Q$154</f>
        <v>0</v>
      </c>
      <c r="K1274">
        <v>0</v>
      </c>
      <c r="L1274" t="s">
        <v>73</v>
      </c>
    </row>
    <row r="1275" spans="1:12" x14ac:dyDescent="0.25">
      <c r="A1275" t="s">
        <v>1173</v>
      </c>
      <c r="B1275" t="s">
        <v>893</v>
      </c>
      <c r="E1275">
        <v>0</v>
      </c>
      <c r="F1275" s="114">
        <v>47208</v>
      </c>
      <c r="I1275">
        <f>'Tax adjustment'!$R$154</f>
        <v>0</v>
      </c>
      <c r="K1275">
        <v>0</v>
      </c>
      <c r="L1275" t="s">
        <v>73</v>
      </c>
    </row>
    <row r="1276" spans="1:12" x14ac:dyDescent="0.25">
      <c r="A1276" t="s">
        <v>1173</v>
      </c>
      <c r="B1276" t="s">
        <v>893</v>
      </c>
      <c r="E1276">
        <v>0</v>
      </c>
      <c r="F1276" s="114">
        <v>47573</v>
      </c>
      <c r="I1276">
        <f>'Tax adjustment'!$S$154</f>
        <v>0</v>
      </c>
      <c r="K1276">
        <v>0</v>
      </c>
      <c r="L1276" t="s">
        <v>73</v>
      </c>
    </row>
    <row r="1277" spans="1:12" x14ac:dyDescent="0.25">
      <c r="A1277" t="s">
        <v>1173</v>
      </c>
      <c r="B1277" t="s">
        <v>893</v>
      </c>
      <c r="E1277">
        <v>0</v>
      </c>
      <c r="F1277" s="114">
        <v>47938</v>
      </c>
      <c r="I1277">
        <f>'Tax adjustment'!$T$154</f>
        <v>0</v>
      </c>
      <c r="K1277">
        <v>0</v>
      </c>
      <c r="L1277" t="s">
        <v>73</v>
      </c>
    </row>
    <row r="1278" spans="1:12" x14ac:dyDescent="0.25">
      <c r="A1278" t="s">
        <v>188</v>
      </c>
      <c r="B1278" t="s">
        <v>460</v>
      </c>
      <c r="E1278">
        <v>0</v>
      </c>
      <c r="F1278" s="114">
        <v>44286</v>
      </c>
      <c r="I1278">
        <f>'Tax adjustment'!$J$168</f>
        <v>0</v>
      </c>
      <c r="K1278">
        <v>0</v>
      </c>
      <c r="L1278" t="s">
        <v>162</v>
      </c>
    </row>
    <row r="1279" spans="1:12" x14ac:dyDescent="0.25">
      <c r="A1279" t="s">
        <v>188</v>
      </c>
      <c r="B1279" t="s">
        <v>460</v>
      </c>
      <c r="E1279">
        <v>0</v>
      </c>
      <c r="F1279" s="114">
        <v>44651</v>
      </c>
      <c r="I1279">
        <f>'Tax adjustment'!$K$168</f>
        <v>0</v>
      </c>
      <c r="K1279">
        <v>0</v>
      </c>
      <c r="L1279" t="s">
        <v>162</v>
      </c>
    </row>
    <row r="1280" spans="1:12" x14ac:dyDescent="0.25">
      <c r="A1280" t="s">
        <v>188</v>
      </c>
      <c r="B1280" t="s">
        <v>460</v>
      </c>
      <c r="E1280">
        <v>0</v>
      </c>
      <c r="F1280" s="114">
        <v>45016</v>
      </c>
      <c r="I1280">
        <f>'Tax adjustment'!$L$168</f>
        <v>0</v>
      </c>
      <c r="K1280">
        <v>0</v>
      </c>
      <c r="L1280" t="s">
        <v>162</v>
      </c>
    </row>
    <row r="1281" spans="1:12" x14ac:dyDescent="0.25">
      <c r="A1281" t="s">
        <v>188</v>
      </c>
      <c r="B1281" t="s">
        <v>460</v>
      </c>
      <c r="E1281">
        <v>0</v>
      </c>
      <c r="F1281" s="114">
        <v>45382</v>
      </c>
      <c r="I1281">
        <f>'Tax adjustment'!$M$168</f>
        <v>0</v>
      </c>
      <c r="K1281">
        <v>0</v>
      </c>
      <c r="L1281" t="s">
        <v>162</v>
      </c>
    </row>
    <row r="1282" spans="1:12" x14ac:dyDescent="0.25">
      <c r="A1282" t="s">
        <v>188</v>
      </c>
      <c r="B1282" t="s">
        <v>460</v>
      </c>
      <c r="E1282">
        <v>0</v>
      </c>
      <c r="F1282" s="114">
        <v>45747</v>
      </c>
      <c r="I1282">
        <f>'Tax adjustment'!$N$168</f>
        <v>0</v>
      </c>
      <c r="K1282">
        <v>0</v>
      </c>
      <c r="L1282" t="s">
        <v>162</v>
      </c>
    </row>
    <row r="1283" spans="1:12" x14ac:dyDescent="0.25">
      <c r="A1283" t="s">
        <v>188</v>
      </c>
      <c r="B1283" t="s">
        <v>460</v>
      </c>
      <c r="E1283">
        <v>0</v>
      </c>
      <c r="F1283" s="114">
        <v>46112</v>
      </c>
      <c r="I1283">
        <f>'Tax adjustment'!$O$168</f>
        <v>0</v>
      </c>
      <c r="K1283">
        <v>0</v>
      </c>
      <c r="L1283" t="s">
        <v>162</v>
      </c>
    </row>
    <row r="1284" spans="1:12" x14ac:dyDescent="0.25">
      <c r="A1284" t="s">
        <v>188</v>
      </c>
      <c r="B1284" t="s">
        <v>460</v>
      </c>
      <c r="E1284">
        <v>0</v>
      </c>
      <c r="F1284" s="114">
        <v>46477</v>
      </c>
      <c r="I1284">
        <f>'Tax adjustment'!$P$168</f>
        <v>0</v>
      </c>
      <c r="K1284">
        <v>0</v>
      </c>
      <c r="L1284" t="s">
        <v>162</v>
      </c>
    </row>
    <row r="1285" spans="1:12" x14ac:dyDescent="0.25">
      <c r="A1285" t="s">
        <v>188</v>
      </c>
      <c r="B1285" t="s">
        <v>460</v>
      </c>
      <c r="E1285">
        <v>0</v>
      </c>
      <c r="F1285" s="114">
        <v>46843</v>
      </c>
      <c r="I1285">
        <f>'Tax adjustment'!$Q$168</f>
        <v>0</v>
      </c>
      <c r="K1285">
        <v>0</v>
      </c>
      <c r="L1285" t="s">
        <v>162</v>
      </c>
    </row>
    <row r="1286" spans="1:12" x14ac:dyDescent="0.25">
      <c r="A1286" t="s">
        <v>188</v>
      </c>
      <c r="B1286" t="s">
        <v>460</v>
      </c>
      <c r="E1286">
        <v>0</v>
      </c>
      <c r="F1286" s="114">
        <v>47208</v>
      </c>
      <c r="I1286">
        <f>'Tax adjustment'!$R$168</f>
        <v>0</v>
      </c>
      <c r="K1286">
        <v>0</v>
      </c>
      <c r="L1286" t="s">
        <v>162</v>
      </c>
    </row>
    <row r="1287" spans="1:12" x14ac:dyDescent="0.25">
      <c r="A1287" t="s">
        <v>188</v>
      </c>
      <c r="B1287" t="s">
        <v>460</v>
      </c>
      <c r="E1287">
        <v>0</v>
      </c>
      <c r="F1287" s="114">
        <v>47573</v>
      </c>
      <c r="I1287">
        <f>'Tax adjustment'!$S$168</f>
        <v>0</v>
      </c>
      <c r="K1287">
        <v>0</v>
      </c>
      <c r="L1287" t="s">
        <v>162</v>
      </c>
    </row>
    <row r="1288" spans="1:12" x14ac:dyDescent="0.25">
      <c r="A1288" t="s">
        <v>188</v>
      </c>
      <c r="B1288" t="s">
        <v>460</v>
      </c>
      <c r="E1288">
        <v>0</v>
      </c>
      <c r="F1288" s="114">
        <v>47938</v>
      </c>
      <c r="I1288">
        <f>'Tax adjustment'!$T$168</f>
        <v>0</v>
      </c>
      <c r="K1288">
        <v>0</v>
      </c>
      <c r="L1288" t="s">
        <v>162</v>
      </c>
    </row>
    <row r="1289" spans="1:12" x14ac:dyDescent="0.25">
      <c r="A1289" t="s">
        <v>188</v>
      </c>
      <c r="B1289" t="s">
        <v>393</v>
      </c>
      <c r="E1289">
        <v>0</v>
      </c>
      <c r="F1289" s="114">
        <v>44286</v>
      </c>
      <c r="I1289">
        <f>'Tax adjustment'!$J$169</f>
        <v>0</v>
      </c>
      <c r="K1289">
        <v>0</v>
      </c>
      <c r="L1289" t="s">
        <v>162</v>
      </c>
    </row>
    <row r="1290" spans="1:12" x14ac:dyDescent="0.25">
      <c r="A1290" t="s">
        <v>188</v>
      </c>
      <c r="B1290" t="s">
        <v>393</v>
      </c>
      <c r="E1290">
        <v>0</v>
      </c>
      <c r="F1290" s="114">
        <v>44651</v>
      </c>
      <c r="I1290">
        <f>'Tax adjustment'!$K$169</f>
        <v>0</v>
      </c>
      <c r="K1290">
        <v>0</v>
      </c>
      <c r="L1290" t="s">
        <v>162</v>
      </c>
    </row>
    <row r="1291" spans="1:12" x14ac:dyDescent="0.25">
      <c r="A1291" t="s">
        <v>188</v>
      </c>
      <c r="B1291" t="s">
        <v>393</v>
      </c>
      <c r="E1291">
        <v>0</v>
      </c>
      <c r="F1291" s="114">
        <v>45016</v>
      </c>
      <c r="I1291">
        <f>'Tax adjustment'!$L$169</f>
        <v>0</v>
      </c>
      <c r="K1291">
        <v>0</v>
      </c>
      <c r="L1291" t="s">
        <v>162</v>
      </c>
    </row>
    <row r="1292" spans="1:12" x14ac:dyDescent="0.25">
      <c r="A1292" t="s">
        <v>188</v>
      </c>
      <c r="B1292" t="s">
        <v>393</v>
      </c>
      <c r="E1292">
        <v>0</v>
      </c>
      <c r="F1292" s="114">
        <v>45382</v>
      </c>
      <c r="I1292">
        <f>'Tax adjustment'!$M$169</f>
        <v>0</v>
      </c>
      <c r="K1292">
        <v>0</v>
      </c>
      <c r="L1292" t="s">
        <v>162</v>
      </c>
    </row>
    <row r="1293" spans="1:12" x14ac:dyDescent="0.25">
      <c r="A1293" t="s">
        <v>188</v>
      </c>
      <c r="B1293" t="s">
        <v>393</v>
      </c>
      <c r="E1293">
        <v>0</v>
      </c>
      <c r="F1293" s="114">
        <v>45747</v>
      </c>
      <c r="I1293">
        <f>'Tax adjustment'!$N$169</f>
        <v>0</v>
      </c>
      <c r="K1293">
        <v>0</v>
      </c>
      <c r="L1293" t="s">
        <v>162</v>
      </c>
    </row>
    <row r="1294" spans="1:12" x14ac:dyDescent="0.25">
      <c r="A1294" t="s">
        <v>188</v>
      </c>
      <c r="B1294" t="s">
        <v>393</v>
      </c>
      <c r="E1294">
        <v>0</v>
      </c>
      <c r="F1294" s="114">
        <v>46112</v>
      </c>
      <c r="I1294">
        <f>'Tax adjustment'!$O$169</f>
        <v>0</v>
      </c>
      <c r="K1294">
        <v>0</v>
      </c>
      <c r="L1294" t="s">
        <v>162</v>
      </c>
    </row>
    <row r="1295" spans="1:12" x14ac:dyDescent="0.25">
      <c r="A1295" t="s">
        <v>188</v>
      </c>
      <c r="B1295" t="s">
        <v>393</v>
      </c>
      <c r="E1295">
        <v>0</v>
      </c>
      <c r="F1295" s="114">
        <v>46477</v>
      </c>
      <c r="I1295">
        <f>'Tax adjustment'!$P$169</f>
        <v>0</v>
      </c>
      <c r="K1295">
        <v>0</v>
      </c>
      <c r="L1295" t="s">
        <v>162</v>
      </c>
    </row>
    <row r="1296" spans="1:12" x14ac:dyDescent="0.25">
      <c r="A1296" t="s">
        <v>188</v>
      </c>
      <c r="B1296" t="s">
        <v>393</v>
      </c>
      <c r="E1296">
        <v>0</v>
      </c>
      <c r="F1296" s="114">
        <v>46843</v>
      </c>
      <c r="I1296">
        <f>'Tax adjustment'!$Q$169</f>
        <v>0</v>
      </c>
      <c r="K1296">
        <v>0</v>
      </c>
      <c r="L1296" t="s">
        <v>162</v>
      </c>
    </row>
    <row r="1297" spans="1:12" x14ac:dyDescent="0.25">
      <c r="A1297" t="s">
        <v>188</v>
      </c>
      <c r="B1297" t="s">
        <v>393</v>
      </c>
      <c r="E1297">
        <v>0</v>
      </c>
      <c r="F1297" s="114">
        <v>47208</v>
      </c>
      <c r="I1297">
        <f>'Tax adjustment'!$R$169</f>
        <v>0</v>
      </c>
      <c r="K1297">
        <v>0</v>
      </c>
      <c r="L1297" t="s">
        <v>162</v>
      </c>
    </row>
    <row r="1298" spans="1:12" x14ac:dyDescent="0.25">
      <c r="A1298" t="s">
        <v>188</v>
      </c>
      <c r="B1298" t="s">
        <v>393</v>
      </c>
      <c r="E1298">
        <v>0</v>
      </c>
      <c r="F1298" s="114">
        <v>47573</v>
      </c>
      <c r="I1298">
        <f>'Tax adjustment'!$S$169</f>
        <v>0</v>
      </c>
      <c r="K1298">
        <v>0</v>
      </c>
      <c r="L1298" t="s">
        <v>162</v>
      </c>
    </row>
    <row r="1299" spans="1:12" x14ac:dyDescent="0.25">
      <c r="A1299" t="s">
        <v>188</v>
      </c>
      <c r="B1299" t="s">
        <v>393</v>
      </c>
      <c r="E1299">
        <v>0</v>
      </c>
      <c r="F1299" s="114">
        <v>47938</v>
      </c>
      <c r="I1299">
        <f>'Tax adjustment'!$T$169</f>
        <v>0</v>
      </c>
      <c r="K1299">
        <v>0</v>
      </c>
      <c r="L1299" t="s">
        <v>162</v>
      </c>
    </row>
    <row r="1300" spans="1:12" x14ac:dyDescent="0.25">
      <c r="A1300" t="s">
        <v>188</v>
      </c>
      <c r="B1300" t="s">
        <v>237</v>
      </c>
      <c r="E1300">
        <v>0</v>
      </c>
      <c r="F1300" s="114">
        <v>44286</v>
      </c>
      <c r="I1300">
        <f>'Tax adjustment'!$J$170</f>
        <v>0</v>
      </c>
      <c r="K1300">
        <v>0</v>
      </c>
      <c r="L1300" t="s">
        <v>162</v>
      </c>
    </row>
    <row r="1301" spans="1:12" x14ac:dyDescent="0.25">
      <c r="A1301" t="s">
        <v>188</v>
      </c>
      <c r="B1301" t="s">
        <v>237</v>
      </c>
      <c r="E1301">
        <v>0</v>
      </c>
      <c r="F1301" s="114">
        <v>44651</v>
      </c>
      <c r="I1301">
        <f>'Tax adjustment'!$K$170</f>
        <v>0</v>
      </c>
      <c r="K1301">
        <v>0</v>
      </c>
      <c r="L1301" t="s">
        <v>162</v>
      </c>
    </row>
    <row r="1302" spans="1:12" x14ac:dyDescent="0.25">
      <c r="A1302" t="s">
        <v>188</v>
      </c>
      <c r="B1302" t="s">
        <v>237</v>
      </c>
      <c r="E1302">
        <v>0</v>
      </c>
      <c r="F1302" s="114">
        <v>45016</v>
      </c>
      <c r="I1302">
        <f>'Tax adjustment'!$L$170</f>
        <v>0</v>
      </c>
      <c r="K1302">
        <v>0</v>
      </c>
      <c r="L1302" t="s">
        <v>162</v>
      </c>
    </row>
    <row r="1303" spans="1:12" x14ac:dyDescent="0.25">
      <c r="A1303" t="s">
        <v>188</v>
      </c>
      <c r="B1303" t="s">
        <v>237</v>
      </c>
      <c r="E1303">
        <v>0</v>
      </c>
      <c r="F1303" s="114">
        <v>45382</v>
      </c>
      <c r="I1303">
        <f>'Tax adjustment'!$M$170</f>
        <v>0</v>
      </c>
      <c r="K1303">
        <v>0</v>
      </c>
      <c r="L1303" t="s">
        <v>162</v>
      </c>
    </row>
    <row r="1304" spans="1:12" x14ac:dyDescent="0.25">
      <c r="A1304" t="s">
        <v>188</v>
      </c>
      <c r="B1304" t="s">
        <v>237</v>
      </c>
      <c r="E1304">
        <v>0</v>
      </c>
      <c r="F1304" s="114">
        <v>45747</v>
      </c>
      <c r="I1304">
        <f>'Tax adjustment'!$N$170</f>
        <v>0</v>
      </c>
      <c r="K1304">
        <v>0</v>
      </c>
      <c r="L1304" t="s">
        <v>162</v>
      </c>
    </row>
    <row r="1305" spans="1:12" x14ac:dyDescent="0.25">
      <c r="A1305" t="s">
        <v>188</v>
      </c>
      <c r="B1305" t="s">
        <v>237</v>
      </c>
      <c r="E1305">
        <v>0</v>
      </c>
      <c r="F1305" s="114">
        <v>46112</v>
      </c>
      <c r="I1305">
        <f>'Tax adjustment'!$O$170</f>
        <v>0</v>
      </c>
      <c r="K1305">
        <v>0</v>
      </c>
      <c r="L1305" t="s">
        <v>162</v>
      </c>
    </row>
    <row r="1306" spans="1:12" x14ac:dyDescent="0.25">
      <c r="A1306" t="s">
        <v>188</v>
      </c>
      <c r="B1306" t="s">
        <v>237</v>
      </c>
      <c r="E1306">
        <v>0</v>
      </c>
      <c r="F1306" s="114">
        <v>46477</v>
      </c>
      <c r="I1306">
        <f>'Tax adjustment'!$P$170</f>
        <v>0</v>
      </c>
      <c r="K1306">
        <v>0</v>
      </c>
      <c r="L1306" t="s">
        <v>162</v>
      </c>
    </row>
    <row r="1307" spans="1:12" x14ac:dyDescent="0.25">
      <c r="A1307" t="s">
        <v>188</v>
      </c>
      <c r="B1307" t="s">
        <v>237</v>
      </c>
      <c r="E1307">
        <v>0</v>
      </c>
      <c r="F1307" s="114">
        <v>46843</v>
      </c>
      <c r="I1307">
        <f>'Tax adjustment'!$Q$170</f>
        <v>0</v>
      </c>
      <c r="K1307">
        <v>0</v>
      </c>
      <c r="L1307" t="s">
        <v>162</v>
      </c>
    </row>
    <row r="1308" spans="1:12" x14ac:dyDescent="0.25">
      <c r="A1308" t="s">
        <v>188</v>
      </c>
      <c r="B1308" t="s">
        <v>237</v>
      </c>
      <c r="E1308">
        <v>0</v>
      </c>
      <c r="F1308" s="114">
        <v>47208</v>
      </c>
      <c r="I1308">
        <f>'Tax adjustment'!$R$170</f>
        <v>0</v>
      </c>
      <c r="K1308">
        <v>0</v>
      </c>
      <c r="L1308" t="s">
        <v>162</v>
      </c>
    </row>
    <row r="1309" spans="1:12" x14ac:dyDescent="0.25">
      <c r="A1309" t="s">
        <v>188</v>
      </c>
      <c r="B1309" t="s">
        <v>237</v>
      </c>
      <c r="E1309">
        <v>0</v>
      </c>
      <c r="F1309" s="114">
        <v>47573</v>
      </c>
      <c r="I1309">
        <f>'Tax adjustment'!$S$170</f>
        <v>0</v>
      </c>
      <c r="K1309">
        <v>0</v>
      </c>
      <c r="L1309" t="s">
        <v>162</v>
      </c>
    </row>
    <row r="1310" spans="1:12" x14ac:dyDescent="0.25">
      <c r="A1310" t="s">
        <v>188</v>
      </c>
      <c r="B1310" t="s">
        <v>237</v>
      </c>
      <c r="E1310">
        <v>0</v>
      </c>
      <c r="F1310" s="114">
        <v>47938</v>
      </c>
      <c r="I1310">
        <f>'Tax adjustment'!$T$170</f>
        <v>0</v>
      </c>
      <c r="K1310">
        <v>0</v>
      </c>
      <c r="L1310" t="s">
        <v>162</v>
      </c>
    </row>
    <row r="1311" spans="1:12" x14ac:dyDescent="0.25">
      <c r="A1311" t="s">
        <v>188</v>
      </c>
      <c r="B1311" t="s">
        <v>509</v>
      </c>
      <c r="E1311">
        <v>0</v>
      </c>
      <c r="F1311" s="114">
        <v>44286</v>
      </c>
      <c r="I1311">
        <f>'Tax adjustment'!$J$171</f>
        <v>0</v>
      </c>
      <c r="K1311">
        <v>0</v>
      </c>
      <c r="L1311" t="s">
        <v>162</v>
      </c>
    </row>
    <row r="1312" spans="1:12" x14ac:dyDescent="0.25">
      <c r="A1312" t="s">
        <v>188</v>
      </c>
      <c r="B1312" t="s">
        <v>509</v>
      </c>
      <c r="E1312">
        <v>0</v>
      </c>
      <c r="F1312" s="114">
        <v>44651</v>
      </c>
      <c r="I1312">
        <f>'Tax adjustment'!$K$171</f>
        <v>0</v>
      </c>
      <c r="K1312">
        <v>0</v>
      </c>
      <c r="L1312" t="s">
        <v>162</v>
      </c>
    </row>
    <row r="1313" spans="1:12" x14ac:dyDescent="0.25">
      <c r="A1313" t="s">
        <v>188</v>
      </c>
      <c r="B1313" t="s">
        <v>509</v>
      </c>
      <c r="E1313">
        <v>0</v>
      </c>
      <c r="F1313" s="114">
        <v>45016</v>
      </c>
      <c r="I1313">
        <f>'Tax adjustment'!$L$171</f>
        <v>0</v>
      </c>
      <c r="K1313">
        <v>0</v>
      </c>
      <c r="L1313" t="s">
        <v>162</v>
      </c>
    </row>
    <row r="1314" spans="1:12" x14ac:dyDescent="0.25">
      <c r="A1314" t="s">
        <v>188</v>
      </c>
      <c r="B1314" t="s">
        <v>509</v>
      </c>
      <c r="E1314">
        <v>0</v>
      </c>
      <c r="F1314" s="114">
        <v>45382</v>
      </c>
      <c r="I1314">
        <f>'Tax adjustment'!$M$171</f>
        <v>0</v>
      </c>
      <c r="K1314">
        <v>0</v>
      </c>
      <c r="L1314" t="s">
        <v>162</v>
      </c>
    </row>
    <row r="1315" spans="1:12" x14ac:dyDescent="0.25">
      <c r="A1315" t="s">
        <v>188</v>
      </c>
      <c r="B1315" t="s">
        <v>509</v>
      </c>
      <c r="E1315">
        <v>0</v>
      </c>
      <c r="F1315" s="114">
        <v>45747</v>
      </c>
      <c r="I1315">
        <f>'Tax adjustment'!$N$171</f>
        <v>0</v>
      </c>
      <c r="K1315">
        <v>0</v>
      </c>
      <c r="L1315" t="s">
        <v>162</v>
      </c>
    </row>
    <row r="1316" spans="1:12" x14ac:dyDescent="0.25">
      <c r="A1316" t="s">
        <v>188</v>
      </c>
      <c r="B1316" t="s">
        <v>509</v>
      </c>
      <c r="E1316">
        <v>0</v>
      </c>
      <c r="F1316" s="114">
        <v>46112</v>
      </c>
      <c r="I1316">
        <f>'Tax adjustment'!$O$171</f>
        <v>0</v>
      </c>
      <c r="K1316">
        <v>0</v>
      </c>
      <c r="L1316" t="s">
        <v>162</v>
      </c>
    </row>
    <row r="1317" spans="1:12" x14ac:dyDescent="0.25">
      <c r="A1317" t="s">
        <v>188</v>
      </c>
      <c r="B1317" t="s">
        <v>509</v>
      </c>
      <c r="E1317">
        <v>0</v>
      </c>
      <c r="F1317" s="114">
        <v>46477</v>
      </c>
      <c r="I1317">
        <f>'Tax adjustment'!$P$171</f>
        <v>0</v>
      </c>
      <c r="K1317">
        <v>0</v>
      </c>
      <c r="L1317" t="s">
        <v>162</v>
      </c>
    </row>
    <row r="1318" spans="1:12" x14ac:dyDescent="0.25">
      <c r="A1318" t="s">
        <v>188</v>
      </c>
      <c r="B1318" t="s">
        <v>509</v>
      </c>
      <c r="E1318">
        <v>0</v>
      </c>
      <c r="F1318" s="114">
        <v>46843</v>
      </c>
      <c r="I1318">
        <f>'Tax adjustment'!$Q$171</f>
        <v>0</v>
      </c>
      <c r="K1318">
        <v>0</v>
      </c>
      <c r="L1318" t="s">
        <v>162</v>
      </c>
    </row>
    <row r="1319" spans="1:12" x14ac:dyDescent="0.25">
      <c r="A1319" t="s">
        <v>188</v>
      </c>
      <c r="B1319" t="s">
        <v>509</v>
      </c>
      <c r="E1319">
        <v>0</v>
      </c>
      <c r="F1319" s="114">
        <v>47208</v>
      </c>
      <c r="I1319">
        <f>'Tax adjustment'!$R$171</f>
        <v>0</v>
      </c>
      <c r="K1319">
        <v>0</v>
      </c>
      <c r="L1319" t="s">
        <v>162</v>
      </c>
    </row>
    <row r="1320" spans="1:12" x14ac:dyDescent="0.25">
      <c r="A1320" t="s">
        <v>188</v>
      </c>
      <c r="B1320" t="s">
        <v>509</v>
      </c>
      <c r="E1320">
        <v>0</v>
      </c>
      <c r="F1320" s="114">
        <v>47573</v>
      </c>
      <c r="I1320">
        <f>'Tax adjustment'!$S$171</f>
        <v>0</v>
      </c>
      <c r="K1320">
        <v>0</v>
      </c>
      <c r="L1320" t="s">
        <v>162</v>
      </c>
    </row>
    <row r="1321" spans="1:12" x14ac:dyDescent="0.25">
      <c r="A1321" t="s">
        <v>188</v>
      </c>
      <c r="B1321" t="s">
        <v>509</v>
      </c>
      <c r="E1321">
        <v>0</v>
      </c>
      <c r="F1321" s="114">
        <v>47938</v>
      </c>
      <c r="I1321">
        <f>'Tax adjustment'!$T$171</f>
        <v>0</v>
      </c>
      <c r="K1321">
        <v>0</v>
      </c>
      <c r="L1321" t="s">
        <v>162</v>
      </c>
    </row>
    <row r="1322" spans="1:12" x14ac:dyDescent="0.25">
      <c r="A1322" t="s">
        <v>188</v>
      </c>
      <c r="B1322" t="s">
        <v>893</v>
      </c>
      <c r="E1322">
        <v>0</v>
      </c>
      <c r="F1322" s="114">
        <v>44286</v>
      </c>
      <c r="I1322">
        <f>'Tax adjustment'!$J$172</f>
        <v>0</v>
      </c>
      <c r="K1322">
        <v>0</v>
      </c>
      <c r="L1322" t="s">
        <v>162</v>
      </c>
    </row>
    <row r="1323" spans="1:12" x14ac:dyDescent="0.25">
      <c r="A1323" t="s">
        <v>188</v>
      </c>
      <c r="B1323" t="s">
        <v>893</v>
      </c>
      <c r="E1323">
        <v>0</v>
      </c>
      <c r="F1323" s="114">
        <v>44651</v>
      </c>
      <c r="I1323">
        <f>'Tax adjustment'!$K$172</f>
        <v>0</v>
      </c>
      <c r="K1323">
        <v>0</v>
      </c>
      <c r="L1323" t="s">
        <v>162</v>
      </c>
    </row>
    <row r="1324" spans="1:12" x14ac:dyDescent="0.25">
      <c r="A1324" t="s">
        <v>188</v>
      </c>
      <c r="B1324" t="s">
        <v>893</v>
      </c>
      <c r="E1324">
        <v>0</v>
      </c>
      <c r="F1324" s="114">
        <v>45016</v>
      </c>
      <c r="I1324">
        <f>'Tax adjustment'!$L$172</f>
        <v>0</v>
      </c>
      <c r="K1324">
        <v>0</v>
      </c>
      <c r="L1324" t="s">
        <v>162</v>
      </c>
    </row>
    <row r="1325" spans="1:12" x14ac:dyDescent="0.25">
      <c r="A1325" t="s">
        <v>188</v>
      </c>
      <c r="B1325" t="s">
        <v>893</v>
      </c>
      <c r="E1325">
        <v>0</v>
      </c>
      <c r="F1325" s="114">
        <v>45382</v>
      </c>
      <c r="I1325">
        <f>'Tax adjustment'!$M$172</f>
        <v>0</v>
      </c>
      <c r="K1325">
        <v>0</v>
      </c>
      <c r="L1325" t="s">
        <v>162</v>
      </c>
    </row>
    <row r="1326" spans="1:12" x14ac:dyDescent="0.25">
      <c r="A1326" t="s">
        <v>188</v>
      </c>
      <c r="B1326" t="s">
        <v>893</v>
      </c>
      <c r="E1326">
        <v>0</v>
      </c>
      <c r="F1326" s="114">
        <v>45747</v>
      </c>
      <c r="I1326">
        <f>'Tax adjustment'!$N$172</f>
        <v>0</v>
      </c>
      <c r="K1326">
        <v>0</v>
      </c>
      <c r="L1326" t="s">
        <v>162</v>
      </c>
    </row>
    <row r="1327" spans="1:12" x14ac:dyDescent="0.25">
      <c r="A1327" t="s">
        <v>188</v>
      </c>
      <c r="B1327" t="s">
        <v>893</v>
      </c>
      <c r="E1327">
        <v>0</v>
      </c>
      <c r="F1327" s="114">
        <v>46112</v>
      </c>
      <c r="I1327">
        <f>'Tax adjustment'!$O$172</f>
        <v>0</v>
      </c>
      <c r="K1327">
        <v>0</v>
      </c>
      <c r="L1327" t="s">
        <v>162</v>
      </c>
    </row>
    <row r="1328" spans="1:12" x14ac:dyDescent="0.25">
      <c r="A1328" t="s">
        <v>188</v>
      </c>
      <c r="B1328" t="s">
        <v>893</v>
      </c>
      <c r="E1328">
        <v>0</v>
      </c>
      <c r="F1328" s="114">
        <v>46477</v>
      </c>
      <c r="I1328">
        <f>'Tax adjustment'!$P$172</f>
        <v>0</v>
      </c>
      <c r="K1328">
        <v>0</v>
      </c>
      <c r="L1328" t="s">
        <v>162</v>
      </c>
    </row>
    <row r="1329" spans="1:12" x14ac:dyDescent="0.25">
      <c r="A1329" t="s">
        <v>188</v>
      </c>
      <c r="B1329" t="s">
        <v>893</v>
      </c>
      <c r="E1329">
        <v>0</v>
      </c>
      <c r="F1329" s="114">
        <v>46843</v>
      </c>
      <c r="I1329">
        <f>'Tax adjustment'!$Q$172</f>
        <v>0</v>
      </c>
      <c r="K1329">
        <v>0</v>
      </c>
      <c r="L1329" t="s">
        <v>162</v>
      </c>
    </row>
    <row r="1330" spans="1:12" x14ac:dyDescent="0.25">
      <c r="A1330" t="s">
        <v>188</v>
      </c>
      <c r="B1330" t="s">
        <v>893</v>
      </c>
      <c r="E1330">
        <v>0</v>
      </c>
      <c r="F1330" s="114">
        <v>47208</v>
      </c>
      <c r="I1330">
        <f>'Tax adjustment'!$R$172</f>
        <v>0</v>
      </c>
      <c r="K1330">
        <v>0</v>
      </c>
      <c r="L1330" t="s">
        <v>162</v>
      </c>
    </row>
    <row r="1331" spans="1:12" x14ac:dyDescent="0.25">
      <c r="A1331" t="s">
        <v>188</v>
      </c>
      <c r="B1331" t="s">
        <v>893</v>
      </c>
      <c r="E1331">
        <v>0</v>
      </c>
      <c r="F1331" s="114">
        <v>47573</v>
      </c>
      <c r="I1331">
        <f>'Tax adjustment'!$S$172</f>
        <v>0</v>
      </c>
      <c r="K1331">
        <v>0</v>
      </c>
      <c r="L1331" t="s">
        <v>162</v>
      </c>
    </row>
    <row r="1332" spans="1:12" x14ac:dyDescent="0.25">
      <c r="A1332" t="s">
        <v>188</v>
      </c>
      <c r="B1332" t="s">
        <v>893</v>
      </c>
      <c r="E1332">
        <v>0</v>
      </c>
      <c r="F1332" s="114">
        <v>47938</v>
      </c>
      <c r="I1332">
        <f>'Tax adjustment'!$T$172</f>
        <v>0</v>
      </c>
      <c r="K1332">
        <v>0</v>
      </c>
      <c r="L1332" t="s">
        <v>162</v>
      </c>
    </row>
    <row r="1333" spans="1:12" x14ac:dyDescent="0.25">
      <c r="A1333" t="s">
        <v>189</v>
      </c>
      <c r="B1333" t="s">
        <v>460</v>
      </c>
      <c r="E1333">
        <v>0</v>
      </c>
      <c r="F1333" s="114">
        <v>44286</v>
      </c>
      <c r="I1333">
        <f>'K-based controls'!$J$25</f>
        <v>0</v>
      </c>
      <c r="K1333">
        <v>0</v>
      </c>
      <c r="L1333" t="s">
        <v>918</v>
      </c>
    </row>
    <row r="1334" spans="1:12" x14ac:dyDescent="0.25">
      <c r="A1334" t="s">
        <v>189</v>
      </c>
      <c r="B1334" t="s">
        <v>460</v>
      </c>
      <c r="E1334">
        <v>0</v>
      </c>
      <c r="F1334" s="114">
        <v>44651</v>
      </c>
      <c r="I1334">
        <f>'K-based controls'!$K$25</f>
        <v>0</v>
      </c>
      <c r="K1334">
        <v>0</v>
      </c>
      <c r="L1334" t="s">
        <v>918</v>
      </c>
    </row>
    <row r="1335" spans="1:12" x14ac:dyDescent="0.25">
      <c r="A1335" t="s">
        <v>189</v>
      </c>
      <c r="B1335" t="s">
        <v>460</v>
      </c>
      <c r="E1335">
        <v>0</v>
      </c>
      <c r="F1335" s="114">
        <v>45016</v>
      </c>
      <c r="I1335">
        <f>'K-based controls'!$L$25</f>
        <v>0</v>
      </c>
      <c r="K1335">
        <v>0</v>
      </c>
      <c r="L1335" t="s">
        <v>918</v>
      </c>
    </row>
    <row r="1336" spans="1:12" x14ac:dyDescent="0.25">
      <c r="A1336" t="s">
        <v>189</v>
      </c>
      <c r="B1336" t="s">
        <v>460</v>
      </c>
      <c r="E1336">
        <v>0</v>
      </c>
      <c r="F1336" s="114">
        <v>45382</v>
      </c>
      <c r="I1336">
        <f>'K-based controls'!$M$25</f>
        <v>0</v>
      </c>
      <c r="K1336">
        <v>0</v>
      </c>
      <c r="L1336" t="s">
        <v>918</v>
      </c>
    </row>
    <row r="1337" spans="1:12" x14ac:dyDescent="0.25">
      <c r="A1337" t="s">
        <v>189</v>
      </c>
      <c r="B1337" t="s">
        <v>460</v>
      </c>
      <c r="E1337">
        <v>0</v>
      </c>
      <c r="F1337" s="114">
        <v>45747</v>
      </c>
      <c r="I1337">
        <f>'K-based controls'!$N$25</f>
        <v>0</v>
      </c>
      <c r="K1337">
        <v>0</v>
      </c>
      <c r="L1337" t="s">
        <v>918</v>
      </c>
    </row>
    <row r="1338" spans="1:12" x14ac:dyDescent="0.25">
      <c r="A1338" t="s">
        <v>189</v>
      </c>
      <c r="B1338" t="s">
        <v>460</v>
      </c>
      <c r="E1338">
        <v>0</v>
      </c>
      <c r="F1338" s="114">
        <v>46112</v>
      </c>
      <c r="I1338">
        <f>'K-based controls'!$O$25</f>
        <v>0</v>
      </c>
      <c r="K1338">
        <v>0</v>
      </c>
      <c r="L1338" t="s">
        <v>918</v>
      </c>
    </row>
    <row r="1339" spans="1:12" x14ac:dyDescent="0.25">
      <c r="A1339" t="s">
        <v>189</v>
      </c>
      <c r="B1339" t="s">
        <v>460</v>
      </c>
      <c r="E1339">
        <v>0</v>
      </c>
      <c r="F1339" s="114">
        <v>46477</v>
      </c>
      <c r="I1339">
        <f>'K-based controls'!$P$25</f>
        <v>0</v>
      </c>
      <c r="K1339">
        <v>0</v>
      </c>
      <c r="L1339" t="s">
        <v>918</v>
      </c>
    </row>
    <row r="1340" spans="1:12" x14ac:dyDescent="0.25">
      <c r="A1340" t="s">
        <v>189</v>
      </c>
      <c r="B1340" t="s">
        <v>460</v>
      </c>
      <c r="E1340">
        <v>0</v>
      </c>
      <c r="F1340" s="114">
        <v>46843</v>
      </c>
      <c r="I1340">
        <f>'K-based controls'!$Q$25</f>
        <v>0</v>
      </c>
      <c r="K1340">
        <v>0</v>
      </c>
      <c r="L1340" t="s">
        <v>918</v>
      </c>
    </row>
    <row r="1341" spans="1:12" x14ac:dyDescent="0.25">
      <c r="A1341" t="s">
        <v>189</v>
      </c>
      <c r="B1341" t="s">
        <v>460</v>
      </c>
      <c r="E1341">
        <v>0</v>
      </c>
      <c r="F1341" s="114">
        <v>47208</v>
      </c>
      <c r="I1341">
        <f>'K-based controls'!$R$25</f>
        <v>0</v>
      </c>
      <c r="K1341">
        <v>0</v>
      </c>
      <c r="L1341" t="s">
        <v>918</v>
      </c>
    </row>
    <row r="1342" spans="1:12" x14ac:dyDescent="0.25">
      <c r="A1342" t="s">
        <v>189</v>
      </c>
      <c r="B1342" t="s">
        <v>460</v>
      </c>
      <c r="E1342">
        <v>0</v>
      </c>
      <c r="F1342" s="114">
        <v>47573</v>
      </c>
      <c r="I1342">
        <f>'K-based controls'!$S$25</f>
        <v>0</v>
      </c>
      <c r="K1342">
        <v>0</v>
      </c>
      <c r="L1342" t="s">
        <v>918</v>
      </c>
    </row>
    <row r="1343" spans="1:12" x14ac:dyDescent="0.25">
      <c r="A1343" t="s">
        <v>189</v>
      </c>
      <c r="B1343" t="s">
        <v>460</v>
      </c>
      <c r="E1343">
        <v>0</v>
      </c>
      <c r="F1343" s="114">
        <v>47938</v>
      </c>
      <c r="I1343">
        <f>'K-based controls'!$T$25</f>
        <v>0</v>
      </c>
      <c r="K1343">
        <v>0</v>
      </c>
      <c r="L1343" t="s">
        <v>918</v>
      </c>
    </row>
    <row r="1344" spans="1:12" x14ac:dyDescent="0.25">
      <c r="A1344" t="s">
        <v>189</v>
      </c>
      <c r="B1344" t="s">
        <v>393</v>
      </c>
      <c r="E1344">
        <v>0</v>
      </c>
      <c r="F1344" s="114">
        <v>44286</v>
      </c>
      <c r="I1344">
        <f>'K-based controls'!$J$26</f>
        <v>0</v>
      </c>
      <c r="K1344">
        <v>0</v>
      </c>
      <c r="L1344" t="s">
        <v>918</v>
      </c>
    </row>
    <row r="1345" spans="1:12" x14ac:dyDescent="0.25">
      <c r="A1345" t="s">
        <v>189</v>
      </c>
      <c r="B1345" t="s">
        <v>393</v>
      </c>
      <c r="E1345">
        <v>0</v>
      </c>
      <c r="F1345" s="114">
        <v>44651</v>
      </c>
      <c r="I1345">
        <f>'K-based controls'!$K$26</f>
        <v>0</v>
      </c>
      <c r="K1345">
        <v>0</v>
      </c>
      <c r="L1345" t="s">
        <v>918</v>
      </c>
    </row>
    <row r="1346" spans="1:12" x14ac:dyDescent="0.25">
      <c r="A1346" t="s">
        <v>189</v>
      </c>
      <c r="B1346" t="s">
        <v>393</v>
      </c>
      <c r="E1346">
        <v>0</v>
      </c>
      <c r="F1346" s="114">
        <v>45016</v>
      </c>
      <c r="I1346">
        <f>'K-based controls'!$L$26</f>
        <v>0</v>
      </c>
      <c r="K1346">
        <v>0</v>
      </c>
      <c r="L1346" t="s">
        <v>918</v>
      </c>
    </row>
    <row r="1347" spans="1:12" x14ac:dyDescent="0.25">
      <c r="A1347" t="s">
        <v>189</v>
      </c>
      <c r="B1347" t="s">
        <v>393</v>
      </c>
      <c r="E1347">
        <v>0</v>
      </c>
      <c r="F1347" s="114">
        <v>45382</v>
      </c>
      <c r="I1347">
        <f>'K-based controls'!$M$26</f>
        <v>0</v>
      </c>
      <c r="K1347">
        <v>0</v>
      </c>
      <c r="L1347" t="s">
        <v>918</v>
      </c>
    </row>
    <row r="1348" spans="1:12" x14ac:dyDescent="0.25">
      <c r="A1348" t="s">
        <v>189</v>
      </c>
      <c r="B1348" t="s">
        <v>393</v>
      </c>
      <c r="E1348">
        <v>0</v>
      </c>
      <c r="F1348" s="114">
        <v>45747</v>
      </c>
      <c r="I1348">
        <f>'K-based controls'!$N$26</f>
        <v>0</v>
      </c>
      <c r="K1348">
        <v>0</v>
      </c>
      <c r="L1348" t="s">
        <v>918</v>
      </c>
    </row>
    <row r="1349" spans="1:12" x14ac:dyDescent="0.25">
      <c r="A1349" t="s">
        <v>189</v>
      </c>
      <c r="B1349" t="s">
        <v>393</v>
      </c>
      <c r="E1349">
        <v>0</v>
      </c>
      <c r="F1349" s="114">
        <v>46112</v>
      </c>
      <c r="I1349">
        <f>'K-based controls'!$O$26</f>
        <v>0</v>
      </c>
      <c r="K1349">
        <v>0</v>
      </c>
      <c r="L1349" t="s">
        <v>918</v>
      </c>
    </row>
    <row r="1350" spans="1:12" x14ac:dyDescent="0.25">
      <c r="A1350" t="s">
        <v>189</v>
      </c>
      <c r="B1350" t="s">
        <v>393</v>
      </c>
      <c r="E1350">
        <v>0</v>
      </c>
      <c r="F1350" s="114">
        <v>46477</v>
      </c>
      <c r="I1350">
        <f>'K-based controls'!$P$26</f>
        <v>0</v>
      </c>
      <c r="K1350">
        <v>0</v>
      </c>
      <c r="L1350" t="s">
        <v>918</v>
      </c>
    </row>
    <row r="1351" spans="1:12" x14ac:dyDescent="0.25">
      <c r="A1351" t="s">
        <v>189</v>
      </c>
      <c r="B1351" t="s">
        <v>393</v>
      </c>
      <c r="E1351">
        <v>0</v>
      </c>
      <c r="F1351" s="114">
        <v>46843</v>
      </c>
      <c r="I1351">
        <f>'K-based controls'!$Q$26</f>
        <v>0</v>
      </c>
      <c r="K1351">
        <v>0</v>
      </c>
      <c r="L1351" t="s">
        <v>918</v>
      </c>
    </row>
    <row r="1352" spans="1:12" x14ac:dyDescent="0.25">
      <c r="A1352" t="s">
        <v>189</v>
      </c>
      <c r="B1352" t="s">
        <v>393</v>
      </c>
      <c r="E1352">
        <v>0</v>
      </c>
      <c r="F1352" s="114">
        <v>47208</v>
      </c>
      <c r="I1352">
        <f>'K-based controls'!$R$26</f>
        <v>0</v>
      </c>
      <c r="K1352">
        <v>0</v>
      </c>
      <c r="L1352" t="s">
        <v>918</v>
      </c>
    </row>
    <row r="1353" spans="1:12" x14ac:dyDescent="0.25">
      <c r="A1353" t="s">
        <v>189</v>
      </c>
      <c r="B1353" t="s">
        <v>393</v>
      </c>
      <c r="E1353">
        <v>0</v>
      </c>
      <c r="F1353" s="114">
        <v>47573</v>
      </c>
      <c r="I1353">
        <f>'K-based controls'!$S$26</f>
        <v>0</v>
      </c>
      <c r="K1353">
        <v>0</v>
      </c>
      <c r="L1353" t="s">
        <v>918</v>
      </c>
    </row>
    <row r="1354" spans="1:12" x14ac:dyDescent="0.25">
      <c r="A1354" t="s">
        <v>189</v>
      </c>
      <c r="B1354" t="s">
        <v>393</v>
      </c>
      <c r="E1354">
        <v>0</v>
      </c>
      <c r="F1354" s="114">
        <v>47938</v>
      </c>
      <c r="I1354">
        <f>'K-based controls'!$T$26</f>
        <v>0</v>
      </c>
      <c r="K1354">
        <v>0</v>
      </c>
      <c r="L1354" t="s">
        <v>918</v>
      </c>
    </row>
    <row r="1355" spans="1:12" x14ac:dyDescent="0.25">
      <c r="A1355" t="s">
        <v>189</v>
      </c>
      <c r="B1355" t="s">
        <v>237</v>
      </c>
      <c r="E1355">
        <v>0</v>
      </c>
      <c r="F1355" s="114">
        <v>44286</v>
      </c>
      <c r="I1355">
        <f>'K-based controls'!$J$27</f>
        <v>0</v>
      </c>
      <c r="K1355">
        <v>0</v>
      </c>
      <c r="L1355" t="s">
        <v>918</v>
      </c>
    </row>
    <row r="1356" spans="1:12" x14ac:dyDescent="0.25">
      <c r="A1356" t="s">
        <v>189</v>
      </c>
      <c r="B1356" t="s">
        <v>237</v>
      </c>
      <c r="E1356">
        <v>0</v>
      </c>
      <c r="F1356" s="114">
        <v>44651</v>
      </c>
      <c r="I1356">
        <f>'K-based controls'!$K$27</f>
        <v>0</v>
      </c>
      <c r="K1356">
        <v>0</v>
      </c>
      <c r="L1356" t="s">
        <v>918</v>
      </c>
    </row>
    <row r="1357" spans="1:12" x14ac:dyDescent="0.25">
      <c r="A1357" t="s">
        <v>189</v>
      </c>
      <c r="B1357" t="s">
        <v>237</v>
      </c>
      <c r="E1357">
        <v>0</v>
      </c>
      <c r="F1357" s="114">
        <v>45016</v>
      </c>
      <c r="I1357">
        <f>'K-based controls'!$L$27</f>
        <v>0</v>
      </c>
      <c r="K1357">
        <v>0</v>
      </c>
      <c r="L1357" t="s">
        <v>918</v>
      </c>
    </row>
    <row r="1358" spans="1:12" x14ac:dyDescent="0.25">
      <c r="A1358" t="s">
        <v>189</v>
      </c>
      <c r="B1358" t="s">
        <v>237</v>
      </c>
      <c r="E1358">
        <v>0</v>
      </c>
      <c r="F1358" s="114">
        <v>45382</v>
      </c>
      <c r="I1358">
        <f>'K-based controls'!$M$27</f>
        <v>0</v>
      </c>
      <c r="K1358">
        <v>0</v>
      </c>
      <c r="L1358" t="s">
        <v>918</v>
      </c>
    </row>
    <row r="1359" spans="1:12" x14ac:dyDescent="0.25">
      <c r="A1359" t="s">
        <v>189</v>
      </c>
      <c r="B1359" t="s">
        <v>237</v>
      </c>
      <c r="E1359">
        <v>0</v>
      </c>
      <c r="F1359" s="114">
        <v>45747</v>
      </c>
      <c r="I1359">
        <f>'K-based controls'!$N$27</f>
        <v>0</v>
      </c>
      <c r="K1359">
        <v>0</v>
      </c>
      <c r="L1359" t="s">
        <v>918</v>
      </c>
    </row>
    <row r="1360" spans="1:12" x14ac:dyDescent="0.25">
      <c r="A1360" t="s">
        <v>189</v>
      </c>
      <c r="B1360" t="s">
        <v>237</v>
      </c>
      <c r="E1360">
        <v>0</v>
      </c>
      <c r="F1360" s="114">
        <v>46112</v>
      </c>
      <c r="I1360">
        <f>'K-based controls'!$O$27</f>
        <v>0</v>
      </c>
      <c r="K1360">
        <v>0</v>
      </c>
      <c r="L1360" t="s">
        <v>918</v>
      </c>
    </row>
    <row r="1361" spans="1:12" x14ac:dyDescent="0.25">
      <c r="A1361" t="s">
        <v>189</v>
      </c>
      <c r="B1361" t="s">
        <v>237</v>
      </c>
      <c r="E1361">
        <v>0</v>
      </c>
      <c r="F1361" s="114">
        <v>46477</v>
      </c>
      <c r="I1361">
        <f>'K-based controls'!$P$27</f>
        <v>0</v>
      </c>
      <c r="K1361">
        <v>0</v>
      </c>
      <c r="L1361" t="s">
        <v>918</v>
      </c>
    </row>
    <row r="1362" spans="1:12" x14ac:dyDescent="0.25">
      <c r="A1362" t="s">
        <v>189</v>
      </c>
      <c r="B1362" t="s">
        <v>237</v>
      </c>
      <c r="E1362">
        <v>0</v>
      </c>
      <c r="F1362" s="114">
        <v>46843</v>
      </c>
      <c r="I1362">
        <f>'K-based controls'!$Q$27</f>
        <v>0</v>
      </c>
      <c r="K1362">
        <v>0</v>
      </c>
      <c r="L1362" t="s">
        <v>918</v>
      </c>
    </row>
    <row r="1363" spans="1:12" x14ac:dyDescent="0.25">
      <c r="A1363" t="s">
        <v>189</v>
      </c>
      <c r="B1363" t="s">
        <v>237</v>
      </c>
      <c r="E1363">
        <v>0</v>
      </c>
      <c r="F1363" s="114">
        <v>47208</v>
      </c>
      <c r="I1363">
        <f>'K-based controls'!$R$27</f>
        <v>0</v>
      </c>
      <c r="K1363">
        <v>0</v>
      </c>
      <c r="L1363" t="s">
        <v>918</v>
      </c>
    </row>
    <row r="1364" spans="1:12" x14ac:dyDescent="0.25">
      <c r="A1364" t="s">
        <v>189</v>
      </c>
      <c r="B1364" t="s">
        <v>237</v>
      </c>
      <c r="E1364">
        <v>0</v>
      </c>
      <c r="F1364" s="114">
        <v>47573</v>
      </c>
      <c r="I1364">
        <f>'K-based controls'!$S$27</f>
        <v>0</v>
      </c>
      <c r="K1364">
        <v>0</v>
      </c>
      <c r="L1364" t="s">
        <v>918</v>
      </c>
    </row>
    <row r="1365" spans="1:12" x14ac:dyDescent="0.25">
      <c r="A1365" t="s">
        <v>189</v>
      </c>
      <c r="B1365" t="s">
        <v>237</v>
      </c>
      <c r="E1365">
        <v>0</v>
      </c>
      <c r="F1365" s="114">
        <v>47938</v>
      </c>
      <c r="I1365">
        <f>'K-based controls'!$T$27</f>
        <v>0</v>
      </c>
      <c r="K1365">
        <v>0</v>
      </c>
      <c r="L1365" t="s">
        <v>918</v>
      </c>
    </row>
    <row r="1366" spans="1:12" x14ac:dyDescent="0.25">
      <c r="A1366" t="s">
        <v>189</v>
      </c>
      <c r="B1366" t="s">
        <v>509</v>
      </c>
      <c r="E1366">
        <v>0</v>
      </c>
      <c r="F1366" s="114">
        <v>44286</v>
      </c>
      <c r="I1366">
        <f>'K-based controls'!$J$28</f>
        <v>0</v>
      </c>
      <c r="K1366">
        <v>0</v>
      </c>
      <c r="L1366" t="s">
        <v>918</v>
      </c>
    </row>
    <row r="1367" spans="1:12" x14ac:dyDescent="0.25">
      <c r="A1367" t="s">
        <v>189</v>
      </c>
      <c r="B1367" t="s">
        <v>509</v>
      </c>
      <c r="E1367">
        <v>0</v>
      </c>
      <c r="F1367" s="114">
        <v>44651</v>
      </c>
      <c r="I1367">
        <f>'K-based controls'!$K$28</f>
        <v>0</v>
      </c>
      <c r="K1367">
        <v>0</v>
      </c>
      <c r="L1367" t="s">
        <v>918</v>
      </c>
    </row>
    <row r="1368" spans="1:12" x14ac:dyDescent="0.25">
      <c r="A1368" t="s">
        <v>189</v>
      </c>
      <c r="B1368" t="s">
        <v>509</v>
      </c>
      <c r="E1368">
        <v>0</v>
      </c>
      <c r="F1368" s="114">
        <v>45016</v>
      </c>
      <c r="I1368">
        <f>'K-based controls'!$L$28</f>
        <v>0</v>
      </c>
      <c r="K1368">
        <v>0</v>
      </c>
      <c r="L1368" t="s">
        <v>918</v>
      </c>
    </row>
    <row r="1369" spans="1:12" x14ac:dyDescent="0.25">
      <c r="A1369" t="s">
        <v>189</v>
      </c>
      <c r="B1369" t="s">
        <v>509</v>
      </c>
      <c r="E1369">
        <v>0</v>
      </c>
      <c r="F1369" s="114">
        <v>45382</v>
      </c>
      <c r="I1369">
        <f>'K-based controls'!$M$28</f>
        <v>0</v>
      </c>
      <c r="K1369">
        <v>0</v>
      </c>
      <c r="L1369" t="s">
        <v>918</v>
      </c>
    </row>
    <row r="1370" spans="1:12" x14ac:dyDescent="0.25">
      <c r="A1370" t="s">
        <v>189</v>
      </c>
      <c r="B1370" t="s">
        <v>509</v>
      </c>
      <c r="E1370">
        <v>0</v>
      </c>
      <c r="F1370" s="114">
        <v>45747</v>
      </c>
      <c r="I1370">
        <f>'K-based controls'!$N$28</f>
        <v>0</v>
      </c>
      <c r="K1370">
        <v>0</v>
      </c>
      <c r="L1370" t="s">
        <v>918</v>
      </c>
    </row>
    <row r="1371" spans="1:12" x14ac:dyDescent="0.25">
      <c r="A1371" t="s">
        <v>189</v>
      </c>
      <c r="B1371" t="s">
        <v>509</v>
      </c>
      <c r="E1371">
        <v>0</v>
      </c>
      <c r="F1371" s="114">
        <v>46112</v>
      </c>
      <c r="I1371">
        <f>'K-based controls'!$O$28</f>
        <v>0</v>
      </c>
      <c r="K1371">
        <v>0</v>
      </c>
      <c r="L1371" t="s">
        <v>918</v>
      </c>
    </row>
    <row r="1372" spans="1:12" x14ac:dyDescent="0.25">
      <c r="A1372" t="s">
        <v>189</v>
      </c>
      <c r="B1372" t="s">
        <v>509</v>
      </c>
      <c r="E1372">
        <v>0</v>
      </c>
      <c r="F1372" s="114">
        <v>46477</v>
      </c>
      <c r="I1372">
        <f>'K-based controls'!$P$28</f>
        <v>0</v>
      </c>
      <c r="K1372">
        <v>0</v>
      </c>
      <c r="L1372" t="s">
        <v>918</v>
      </c>
    </row>
    <row r="1373" spans="1:12" x14ac:dyDescent="0.25">
      <c r="A1373" t="s">
        <v>189</v>
      </c>
      <c r="B1373" t="s">
        <v>509</v>
      </c>
      <c r="E1373">
        <v>0</v>
      </c>
      <c r="F1373" s="114">
        <v>46843</v>
      </c>
      <c r="I1373">
        <f>'K-based controls'!$Q$28</f>
        <v>0</v>
      </c>
      <c r="K1373">
        <v>0</v>
      </c>
      <c r="L1373" t="s">
        <v>918</v>
      </c>
    </row>
    <row r="1374" spans="1:12" x14ac:dyDescent="0.25">
      <c r="A1374" t="s">
        <v>189</v>
      </c>
      <c r="B1374" t="s">
        <v>509</v>
      </c>
      <c r="E1374">
        <v>0</v>
      </c>
      <c r="F1374" s="114">
        <v>47208</v>
      </c>
      <c r="I1374">
        <f>'K-based controls'!$R$28</f>
        <v>0</v>
      </c>
      <c r="K1374">
        <v>0</v>
      </c>
      <c r="L1374" t="s">
        <v>918</v>
      </c>
    </row>
    <row r="1375" spans="1:12" x14ac:dyDescent="0.25">
      <c r="A1375" t="s">
        <v>189</v>
      </c>
      <c r="B1375" t="s">
        <v>509</v>
      </c>
      <c r="E1375">
        <v>0</v>
      </c>
      <c r="F1375" s="114">
        <v>47573</v>
      </c>
      <c r="I1375">
        <f>'K-based controls'!$S$28</f>
        <v>0</v>
      </c>
      <c r="K1375">
        <v>0</v>
      </c>
      <c r="L1375" t="s">
        <v>918</v>
      </c>
    </row>
    <row r="1376" spans="1:12" x14ac:dyDescent="0.25">
      <c r="A1376" t="s">
        <v>189</v>
      </c>
      <c r="B1376" t="s">
        <v>509</v>
      </c>
      <c r="E1376">
        <v>0</v>
      </c>
      <c r="F1376" s="114">
        <v>47938</v>
      </c>
      <c r="I1376">
        <f>'K-based controls'!$T$28</f>
        <v>0</v>
      </c>
      <c r="K1376">
        <v>0</v>
      </c>
      <c r="L1376" t="s">
        <v>918</v>
      </c>
    </row>
    <row r="1377" spans="1:12" x14ac:dyDescent="0.25">
      <c r="A1377" t="s">
        <v>189</v>
      </c>
      <c r="B1377" t="s">
        <v>893</v>
      </c>
      <c r="E1377">
        <v>0</v>
      </c>
      <c r="F1377" s="114">
        <v>44286</v>
      </c>
      <c r="I1377">
        <f>'K-based controls'!$J$29</f>
        <v>0</v>
      </c>
      <c r="K1377">
        <v>0</v>
      </c>
      <c r="L1377" t="s">
        <v>918</v>
      </c>
    </row>
    <row r="1378" spans="1:12" x14ac:dyDescent="0.25">
      <c r="A1378" t="s">
        <v>189</v>
      </c>
      <c r="B1378" t="s">
        <v>893</v>
      </c>
      <c r="E1378">
        <v>0</v>
      </c>
      <c r="F1378" s="114">
        <v>44651</v>
      </c>
      <c r="I1378">
        <f>'K-based controls'!$K$29</f>
        <v>0</v>
      </c>
      <c r="K1378">
        <v>0</v>
      </c>
      <c r="L1378" t="s">
        <v>918</v>
      </c>
    </row>
    <row r="1379" spans="1:12" x14ac:dyDescent="0.25">
      <c r="A1379" t="s">
        <v>189</v>
      </c>
      <c r="B1379" t="s">
        <v>893</v>
      </c>
      <c r="E1379">
        <v>0</v>
      </c>
      <c r="F1379" s="114">
        <v>45016</v>
      </c>
      <c r="I1379">
        <f>'K-based controls'!$L$29</f>
        <v>0</v>
      </c>
      <c r="K1379">
        <v>0</v>
      </c>
      <c r="L1379" t="s">
        <v>918</v>
      </c>
    </row>
    <row r="1380" spans="1:12" x14ac:dyDescent="0.25">
      <c r="A1380" t="s">
        <v>189</v>
      </c>
      <c r="B1380" t="s">
        <v>893</v>
      </c>
      <c r="E1380">
        <v>0</v>
      </c>
      <c r="F1380" s="114">
        <v>45382</v>
      </c>
      <c r="I1380">
        <f>'K-based controls'!$M$29</f>
        <v>0</v>
      </c>
      <c r="K1380">
        <v>0</v>
      </c>
      <c r="L1380" t="s">
        <v>918</v>
      </c>
    </row>
    <row r="1381" spans="1:12" x14ac:dyDescent="0.25">
      <c r="A1381" t="s">
        <v>189</v>
      </c>
      <c r="B1381" t="s">
        <v>893</v>
      </c>
      <c r="E1381">
        <v>0</v>
      </c>
      <c r="F1381" s="114">
        <v>45747</v>
      </c>
      <c r="I1381">
        <f>'K-based controls'!$N$29</f>
        <v>0</v>
      </c>
      <c r="K1381">
        <v>0</v>
      </c>
      <c r="L1381" t="s">
        <v>918</v>
      </c>
    </row>
    <row r="1382" spans="1:12" x14ac:dyDescent="0.25">
      <c r="A1382" t="s">
        <v>189</v>
      </c>
      <c r="B1382" t="s">
        <v>893</v>
      </c>
      <c r="E1382">
        <v>0</v>
      </c>
      <c r="F1382" s="114">
        <v>46112</v>
      </c>
      <c r="I1382">
        <f>'K-based controls'!$O$29</f>
        <v>0</v>
      </c>
      <c r="K1382">
        <v>0</v>
      </c>
      <c r="L1382" t="s">
        <v>918</v>
      </c>
    </row>
    <row r="1383" spans="1:12" x14ac:dyDescent="0.25">
      <c r="A1383" t="s">
        <v>189</v>
      </c>
      <c r="B1383" t="s">
        <v>893</v>
      </c>
      <c r="E1383">
        <v>0</v>
      </c>
      <c r="F1383" s="114">
        <v>46477</v>
      </c>
      <c r="I1383">
        <f>'K-based controls'!$P$29</f>
        <v>0</v>
      </c>
      <c r="K1383">
        <v>0</v>
      </c>
      <c r="L1383" t="s">
        <v>918</v>
      </c>
    </row>
    <row r="1384" spans="1:12" x14ac:dyDescent="0.25">
      <c r="A1384" t="s">
        <v>189</v>
      </c>
      <c r="B1384" t="s">
        <v>893</v>
      </c>
      <c r="E1384">
        <v>0</v>
      </c>
      <c r="F1384" s="114">
        <v>46843</v>
      </c>
      <c r="I1384">
        <f>'K-based controls'!$Q$29</f>
        <v>0</v>
      </c>
      <c r="K1384">
        <v>0</v>
      </c>
      <c r="L1384" t="s">
        <v>918</v>
      </c>
    </row>
    <row r="1385" spans="1:12" x14ac:dyDescent="0.25">
      <c r="A1385" t="s">
        <v>189</v>
      </c>
      <c r="B1385" t="s">
        <v>893</v>
      </c>
      <c r="E1385">
        <v>0</v>
      </c>
      <c r="F1385" s="114">
        <v>47208</v>
      </c>
      <c r="I1385">
        <f>'K-based controls'!$R$29</f>
        <v>0</v>
      </c>
      <c r="K1385">
        <v>0</v>
      </c>
      <c r="L1385" t="s">
        <v>918</v>
      </c>
    </row>
    <row r="1386" spans="1:12" x14ac:dyDescent="0.25">
      <c r="A1386" t="s">
        <v>189</v>
      </c>
      <c r="B1386" t="s">
        <v>893</v>
      </c>
      <c r="E1386">
        <v>0</v>
      </c>
      <c r="F1386" s="114">
        <v>47573</v>
      </c>
      <c r="I1386">
        <f>'K-based controls'!$S$29</f>
        <v>0</v>
      </c>
      <c r="K1386">
        <v>0</v>
      </c>
      <c r="L1386" t="s">
        <v>918</v>
      </c>
    </row>
    <row r="1387" spans="1:12" x14ac:dyDescent="0.25">
      <c r="A1387" t="s">
        <v>189</v>
      </c>
      <c r="B1387" t="s">
        <v>893</v>
      </c>
      <c r="E1387">
        <v>0</v>
      </c>
      <c r="F1387" s="114">
        <v>47938</v>
      </c>
      <c r="I1387">
        <f>'K-based controls'!$T$29</f>
        <v>0</v>
      </c>
      <c r="K1387">
        <v>0</v>
      </c>
      <c r="L1387" t="s">
        <v>918</v>
      </c>
    </row>
    <row r="1388" spans="1:12" x14ac:dyDescent="0.25">
      <c r="A1388" t="s">
        <v>190</v>
      </c>
      <c r="B1388" t="s">
        <v>460</v>
      </c>
      <c r="E1388">
        <v>0</v>
      </c>
      <c r="F1388" s="114">
        <v>44286</v>
      </c>
      <c r="I1388">
        <f>'K-based controls'!$J$39</f>
        <v>0</v>
      </c>
      <c r="K1388">
        <v>0</v>
      </c>
      <c r="L1388" t="s">
        <v>682</v>
      </c>
    </row>
    <row r="1389" spans="1:12" x14ac:dyDescent="0.25">
      <c r="A1389" t="s">
        <v>190</v>
      </c>
      <c r="B1389" t="s">
        <v>460</v>
      </c>
      <c r="E1389">
        <v>0</v>
      </c>
      <c r="F1389" s="114">
        <v>44651</v>
      </c>
      <c r="I1389">
        <f>'K-based controls'!$K$39</f>
        <v>0</v>
      </c>
      <c r="K1389">
        <v>0</v>
      </c>
      <c r="L1389" t="s">
        <v>682</v>
      </c>
    </row>
    <row r="1390" spans="1:12" x14ac:dyDescent="0.25">
      <c r="A1390" t="s">
        <v>190</v>
      </c>
      <c r="B1390" t="s">
        <v>460</v>
      </c>
      <c r="E1390">
        <v>0</v>
      </c>
      <c r="F1390" s="114">
        <v>45016</v>
      </c>
      <c r="I1390">
        <f>'K-based controls'!$L$39</f>
        <v>0</v>
      </c>
      <c r="K1390">
        <v>0</v>
      </c>
      <c r="L1390" t="s">
        <v>682</v>
      </c>
    </row>
    <row r="1391" spans="1:12" x14ac:dyDescent="0.25">
      <c r="A1391" t="s">
        <v>190</v>
      </c>
      <c r="B1391" t="s">
        <v>460</v>
      </c>
      <c r="E1391">
        <v>0</v>
      </c>
      <c r="F1391" s="114">
        <v>45382</v>
      </c>
      <c r="I1391">
        <f>'K-based controls'!$M$39</f>
        <v>0</v>
      </c>
      <c r="K1391">
        <v>0</v>
      </c>
      <c r="L1391" t="s">
        <v>682</v>
      </c>
    </row>
    <row r="1392" spans="1:12" x14ac:dyDescent="0.25">
      <c r="A1392" t="s">
        <v>190</v>
      </c>
      <c r="B1392" t="s">
        <v>460</v>
      </c>
      <c r="E1392">
        <v>0</v>
      </c>
      <c r="F1392" s="114">
        <v>45747</v>
      </c>
      <c r="I1392">
        <f>'K-based controls'!$N$39</f>
        <v>0</v>
      </c>
      <c r="K1392">
        <v>0</v>
      </c>
      <c r="L1392" t="s">
        <v>682</v>
      </c>
    </row>
    <row r="1393" spans="1:12" x14ac:dyDescent="0.25">
      <c r="A1393" t="s">
        <v>190</v>
      </c>
      <c r="B1393" t="s">
        <v>460</v>
      </c>
      <c r="E1393">
        <v>0</v>
      </c>
      <c r="F1393" s="114">
        <v>46112</v>
      </c>
      <c r="I1393">
        <f>'K-based controls'!$O$39</f>
        <v>0</v>
      </c>
      <c r="K1393">
        <v>0</v>
      </c>
      <c r="L1393" t="s">
        <v>682</v>
      </c>
    </row>
    <row r="1394" spans="1:12" x14ac:dyDescent="0.25">
      <c r="A1394" t="s">
        <v>190</v>
      </c>
      <c r="B1394" t="s">
        <v>460</v>
      </c>
      <c r="E1394">
        <v>0</v>
      </c>
      <c r="F1394" s="114">
        <v>46477</v>
      </c>
      <c r="I1394">
        <f>'K-based controls'!$P$39</f>
        <v>0</v>
      </c>
      <c r="K1394">
        <v>0</v>
      </c>
      <c r="L1394" t="s">
        <v>682</v>
      </c>
    </row>
    <row r="1395" spans="1:12" x14ac:dyDescent="0.25">
      <c r="A1395" t="s">
        <v>190</v>
      </c>
      <c r="B1395" t="s">
        <v>460</v>
      </c>
      <c r="E1395">
        <v>0</v>
      </c>
      <c r="F1395" s="114">
        <v>46843</v>
      </c>
      <c r="I1395">
        <f>'K-based controls'!$Q$39</f>
        <v>0</v>
      </c>
      <c r="K1395">
        <v>0</v>
      </c>
      <c r="L1395" t="s">
        <v>682</v>
      </c>
    </row>
    <row r="1396" spans="1:12" x14ac:dyDescent="0.25">
      <c r="A1396" t="s">
        <v>190</v>
      </c>
      <c r="B1396" t="s">
        <v>460</v>
      </c>
      <c r="E1396">
        <v>0</v>
      </c>
      <c r="F1396" s="114">
        <v>47208</v>
      </c>
      <c r="I1396">
        <f>'K-based controls'!$R$39</f>
        <v>0</v>
      </c>
      <c r="K1396">
        <v>0</v>
      </c>
      <c r="L1396" t="s">
        <v>682</v>
      </c>
    </row>
    <row r="1397" spans="1:12" x14ac:dyDescent="0.25">
      <c r="A1397" t="s">
        <v>190</v>
      </c>
      <c r="B1397" t="s">
        <v>460</v>
      </c>
      <c r="E1397">
        <v>0</v>
      </c>
      <c r="F1397" s="114">
        <v>47573</v>
      </c>
      <c r="I1397">
        <f>'K-based controls'!$S$39</f>
        <v>0</v>
      </c>
      <c r="K1397">
        <v>0</v>
      </c>
      <c r="L1397" t="s">
        <v>682</v>
      </c>
    </row>
    <row r="1398" spans="1:12" x14ac:dyDescent="0.25">
      <c r="A1398" t="s">
        <v>190</v>
      </c>
      <c r="B1398" t="s">
        <v>460</v>
      </c>
      <c r="E1398">
        <v>0</v>
      </c>
      <c r="F1398" s="114">
        <v>47938</v>
      </c>
      <c r="I1398">
        <f>'K-based controls'!$T$39</f>
        <v>0</v>
      </c>
      <c r="K1398">
        <v>0</v>
      </c>
      <c r="L1398" t="s">
        <v>682</v>
      </c>
    </row>
    <row r="1399" spans="1:12" x14ac:dyDescent="0.25">
      <c r="A1399" t="s">
        <v>190</v>
      </c>
      <c r="B1399" t="s">
        <v>393</v>
      </c>
      <c r="E1399">
        <v>0</v>
      </c>
      <c r="F1399" s="114">
        <v>44286</v>
      </c>
      <c r="I1399">
        <f>'K-based controls'!$J$40</f>
        <v>0</v>
      </c>
      <c r="K1399">
        <v>0</v>
      </c>
      <c r="L1399" t="s">
        <v>682</v>
      </c>
    </row>
    <row r="1400" spans="1:12" x14ac:dyDescent="0.25">
      <c r="A1400" t="s">
        <v>190</v>
      </c>
      <c r="B1400" t="s">
        <v>393</v>
      </c>
      <c r="E1400">
        <v>0</v>
      </c>
      <c r="F1400" s="114">
        <v>44651</v>
      </c>
      <c r="I1400">
        <f>'K-based controls'!$K$40</f>
        <v>0</v>
      </c>
      <c r="K1400">
        <v>0</v>
      </c>
      <c r="L1400" t="s">
        <v>682</v>
      </c>
    </row>
    <row r="1401" spans="1:12" x14ac:dyDescent="0.25">
      <c r="A1401" t="s">
        <v>190</v>
      </c>
      <c r="B1401" t="s">
        <v>393</v>
      </c>
      <c r="E1401">
        <v>0</v>
      </c>
      <c r="F1401" s="114">
        <v>45016</v>
      </c>
      <c r="I1401">
        <f>'K-based controls'!$L$40</f>
        <v>0</v>
      </c>
      <c r="K1401">
        <v>0</v>
      </c>
      <c r="L1401" t="s">
        <v>682</v>
      </c>
    </row>
    <row r="1402" spans="1:12" x14ac:dyDescent="0.25">
      <c r="A1402" t="s">
        <v>190</v>
      </c>
      <c r="B1402" t="s">
        <v>393</v>
      </c>
      <c r="E1402">
        <v>0</v>
      </c>
      <c r="F1402" s="114">
        <v>45382</v>
      </c>
      <c r="I1402">
        <f>'K-based controls'!$M$40</f>
        <v>0</v>
      </c>
      <c r="K1402">
        <v>0</v>
      </c>
      <c r="L1402" t="s">
        <v>682</v>
      </c>
    </row>
    <row r="1403" spans="1:12" x14ac:dyDescent="0.25">
      <c r="A1403" t="s">
        <v>190</v>
      </c>
      <c r="B1403" t="s">
        <v>393</v>
      </c>
      <c r="E1403">
        <v>0</v>
      </c>
      <c r="F1403" s="114">
        <v>45747</v>
      </c>
      <c r="I1403">
        <f>'K-based controls'!$N$40</f>
        <v>0</v>
      </c>
      <c r="K1403">
        <v>0</v>
      </c>
      <c r="L1403" t="s">
        <v>682</v>
      </c>
    </row>
    <row r="1404" spans="1:12" x14ac:dyDescent="0.25">
      <c r="A1404" t="s">
        <v>190</v>
      </c>
      <c r="B1404" t="s">
        <v>393</v>
      </c>
      <c r="E1404">
        <v>0</v>
      </c>
      <c r="F1404" s="114">
        <v>46112</v>
      </c>
      <c r="I1404">
        <f>'K-based controls'!$O$40</f>
        <v>0</v>
      </c>
      <c r="K1404">
        <v>0</v>
      </c>
      <c r="L1404" t="s">
        <v>682</v>
      </c>
    </row>
    <row r="1405" spans="1:12" x14ac:dyDescent="0.25">
      <c r="A1405" t="s">
        <v>190</v>
      </c>
      <c r="B1405" t="s">
        <v>393</v>
      </c>
      <c r="E1405">
        <v>0</v>
      </c>
      <c r="F1405" s="114">
        <v>46477</v>
      </c>
      <c r="I1405">
        <f>'K-based controls'!$P$40</f>
        <v>0</v>
      </c>
      <c r="K1405">
        <v>0</v>
      </c>
      <c r="L1405" t="s">
        <v>682</v>
      </c>
    </row>
    <row r="1406" spans="1:12" x14ac:dyDescent="0.25">
      <c r="A1406" t="s">
        <v>190</v>
      </c>
      <c r="B1406" t="s">
        <v>393</v>
      </c>
      <c r="E1406">
        <v>0</v>
      </c>
      <c r="F1406" s="114">
        <v>46843</v>
      </c>
      <c r="I1406">
        <f>'K-based controls'!$Q$40</f>
        <v>0</v>
      </c>
      <c r="K1406">
        <v>0</v>
      </c>
      <c r="L1406" t="s">
        <v>682</v>
      </c>
    </row>
    <row r="1407" spans="1:12" x14ac:dyDescent="0.25">
      <c r="A1407" t="s">
        <v>190</v>
      </c>
      <c r="B1407" t="s">
        <v>393</v>
      </c>
      <c r="E1407">
        <v>0</v>
      </c>
      <c r="F1407" s="114">
        <v>47208</v>
      </c>
      <c r="I1407">
        <f>'K-based controls'!$R$40</f>
        <v>0</v>
      </c>
      <c r="K1407">
        <v>0</v>
      </c>
      <c r="L1407" t="s">
        <v>682</v>
      </c>
    </row>
    <row r="1408" spans="1:12" x14ac:dyDescent="0.25">
      <c r="A1408" t="s">
        <v>190</v>
      </c>
      <c r="B1408" t="s">
        <v>393</v>
      </c>
      <c r="E1408">
        <v>0</v>
      </c>
      <c r="F1408" s="114">
        <v>47573</v>
      </c>
      <c r="I1408">
        <f>'K-based controls'!$S$40</f>
        <v>0</v>
      </c>
      <c r="K1408">
        <v>0</v>
      </c>
      <c r="L1408" t="s">
        <v>682</v>
      </c>
    </row>
    <row r="1409" spans="1:12" x14ac:dyDescent="0.25">
      <c r="A1409" t="s">
        <v>190</v>
      </c>
      <c r="B1409" t="s">
        <v>393</v>
      </c>
      <c r="E1409">
        <v>0</v>
      </c>
      <c r="F1409" s="114">
        <v>47938</v>
      </c>
      <c r="I1409">
        <f>'K-based controls'!$T$40</f>
        <v>0</v>
      </c>
      <c r="K1409">
        <v>0</v>
      </c>
      <c r="L1409" t="s">
        <v>682</v>
      </c>
    </row>
    <row r="1410" spans="1:12" x14ac:dyDescent="0.25">
      <c r="A1410" t="s">
        <v>190</v>
      </c>
      <c r="B1410" t="s">
        <v>237</v>
      </c>
      <c r="E1410">
        <v>0</v>
      </c>
      <c r="F1410" s="114">
        <v>44286</v>
      </c>
      <c r="I1410">
        <f>'K-based controls'!$J$41</f>
        <v>0</v>
      </c>
      <c r="K1410">
        <v>0</v>
      </c>
      <c r="L1410" t="s">
        <v>682</v>
      </c>
    </row>
    <row r="1411" spans="1:12" x14ac:dyDescent="0.25">
      <c r="A1411" t="s">
        <v>190</v>
      </c>
      <c r="B1411" t="s">
        <v>237</v>
      </c>
      <c r="E1411">
        <v>0</v>
      </c>
      <c r="F1411" s="114">
        <v>44651</v>
      </c>
      <c r="I1411">
        <f>'K-based controls'!$K$41</f>
        <v>0</v>
      </c>
      <c r="K1411">
        <v>0</v>
      </c>
      <c r="L1411" t="s">
        <v>682</v>
      </c>
    </row>
    <row r="1412" spans="1:12" x14ac:dyDescent="0.25">
      <c r="A1412" t="s">
        <v>190</v>
      </c>
      <c r="B1412" t="s">
        <v>237</v>
      </c>
      <c r="E1412">
        <v>0</v>
      </c>
      <c r="F1412" s="114">
        <v>45016</v>
      </c>
      <c r="I1412">
        <f>'K-based controls'!$L$41</f>
        <v>0</v>
      </c>
      <c r="K1412">
        <v>0</v>
      </c>
      <c r="L1412" t="s">
        <v>682</v>
      </c>
    </row>
    <row r="1413" spans="1:12" x14ac:dyDescent="0.25">
      <c r="A1413" t="s">
        <v>190</v>
      </c>
      <c r="B1413" t="s">
        <v>237</v>
      </c>
      <c r="E1413">
        <v>0</v>
      </c>
      <c r="F1413" s="114">
        <v>45382</v>
      </c>
      <c r="I1413">
        <f>'K-based controls'!$M$41</f>
        <v>0</v>
      </c>
      <c r="K1413">
        <v>0</v>
      </c>
      <c r="L1413" t="s">
        <v>682</v>
      </c>
    </row>
    <row r="1414" spans="1:12" x14ac:dyDescent="0.25">
      <c r="A1414" t="s">
        <v>190</v>
      </c>
      <c r="B1414" t="s">
        <v>237</v>
      </c>
      <c r="E1414">
        <v>0</v>
      </c>
      <c r="F1414" s="114">
        <v>45747</v>
      </c>
      <c r="I1414">
        <f>'K-based controls'!$N$41</f>
        <v>0</v>
      </c>
      <c r="K1414">
        <v>0</v>
      </c>
      <c r="L1414" t="s">
        <v>682</v>
      </c>
    </row>
    <row r="1415" spans="1:12" x14ac:dyDescent="0.25">
      <c r="A1415" t="s">
        <v>190</v>
      </c>
      <c r="B1415" t="s">
        <v>237</v>
      </c>
      <c r="E1415">
        <v>0</v>
      </c>
      <c r="F1415" s="114">
        <v>46112</v>
      </c>
      <c r="I1415">
        <f>'K-based controls'!$O$41</f>
        <v>0</v>
      </c>
      <c r="K1415">
        <v>0</v>
      </c>
      <c r="L1415" t="s">
        <v>682</v>
      </c>
    </row>
    <row r="1416" spans="1:12" x14ac:dyDescent="0.25">
      <c r="A1416" t="s">
        <v>190</v>
      </c>
      <c r="B1416" t="s">
        <v>237</v>
      </c>
      <c r="E1416">
        <v>0</v>
      </c>
      <c r="F1416" s="114">
        <v>46477</v>
      </c>
      <c r="I1416">
        <f>'K-based controls'!$P$41</f>
        <v>0</v>
      </c>
      <c r="K1416">
        <v>0</v>
      </c>
      <c r="L1416" t="s">
        <v>682</v>
      </c>
    </row>
    <row r="1417" spans="1:12" x14ac:dyDescent="0.25">
      <c r="A1417" t="s">
        <v>190</v>
      </c>
      <c r="B1417" t="s">
        <v>237</v>
      </c>
      <c r="E1417">
        <v>0</v>
      </c>
      <c r="F1417" s="114">
        <v>46843</v>
      </c>
      <c r="I1417">
        <f>'K-based controls'!$Q$41</f>
        <v>0</v>
      </c>
      <c r="K1417">
        <v>0</v>
      </c>
      <c r="L1417" t="s">
        <v>682</v>
      </c>
    </row>
    <row r="1418" spans="1:12" x14ac:dyDescent="0.25">
      <c r="A1418" t="s">
        <v>190</v>
      </c>
      <c r="B1418" t="s">
        <v>237</v>
      </c>
      <c r="E1418">
        <v>0</v>
      </c>
      <c r="F1418" s="114">
        <v>47208</v>
      </c>
      <c r="I1418">
        <f>'K-based controls'!$R$41</f>
        <v>0</v>
      </c>
      <c r="K1418">
        <v>0</v>
      </c>
      <c r="L1418" t="s">
        <v>682</v>
      </c>
    </row>
    <row r="1419" spans="1:12" x14ac:dyDescent="0.25">
      <c r="A1419" t="s">
        <v>190</v>
      </c>
      <c r="B1419" t="s">
        <v>237</v>
      </c>
      <c r="E1419">
        <v>0</v>
      </c>
      <c r="F1419" s="114">
        <v>47573</v>
      </c>
      <c r="I1419">
        <f>'K-based controls'!$S$41</f>
        <v>0</v>
      </c>
      <c r="K1419">
        <v>0</v>
      </c>
      <c r="L1419" t="s">
        <v>682</v>
      </c>
    </row>
    <row r="1420" spans="1:12" x14ac:dyDescent="0.25">
      <c r="A1420" t="s">
        <v>190</v>
      </c>
      <c r="B1420" t="s">
        <v>237</v>
      </c>
      <c r="E1420">
        <v>0</v>
      </c>
      <c r="F1420" s="114">
        <v>47938</v>
      </c>
      <c r="I1420">
        <f>'K-based controls'!$T$41</f>
        <v>0</v>
      </c>
      <c r="K1420">
        <v>0</v>
      </c>
      <c r="L1420" t="s">
        <v>682</v>
      </c>
    </row>
    <row r="1421" spans="1:12" x14ac:dyDescent="0.25">
      <c r="A1421" t="s">
        <v>190</v>
      </c>
      <c r="B1421" t="s">
        <v>509</v>
      </c>
      <c r="E1421">
        <v>0</v>
      </c>
      <c r="F1421" s="114">
        <v>44286</v>
      </c>
      <c r="I1421">
        <f>'K-based controls'!$J$42</f>
        <v>0</v>
      </c>
      <c r="K1421">
        <v>0</v>
      </c>
      <c r="L1421" t="s">
        <v>682</v>
      </c>
    </row>
    <row r="1422" spans="1:12" x14ac:dyDescent="0.25">
      <c r="A1422" t="s">
        <v>190</v>
      </c>
      <c r="B1422" t="s">
        <v>509</v>
      </c>
      <c r="E1422">
        <v>0</v>
      </c>
      <c r="F1422" s="114">
        <v>44651</v>
      </c>
      <c r="I1422">
        <f>'K-based controls'!$K$42</f>
        <v>0</v>
      </c>
      <c r="K1422">
        <v>0</v>
      </c>
      <c r="L1422" t="s">
        <v>682</v>
      </c>
    </row>
    <row r="1423" spans="1:12" x14ac:dyDescent="0.25">
      <c r="A1423" t="s">
        <v>190</v>
      </c>
      <c r="B1423" t="s">
        <v>509</v>
      </c>
      <c r="E1423">
        <v>0</v>
      </c>
      <c r="F1423" s="114">
        <v>45016</v>
      </c>
      <c r="I1423">
        <f>'K-based controls'!$L$42</f>
        <v>0</v>
      </c>
      <c r="K1423">
        <v>0</v>
      </c>
      <c r="L1423" t="s">
        <v>682</v>
      </c>
    </row>
    <row r="1424" spans="1:12" x14ac:dyDescent="0.25">
      <c r="A1424" t="s">
        <v>190</v>
      </c>
      <c r="B1424" t="s">
        <v>509</v>
      </c>
      <c r="E1424">
        <v>0</v>
      </c>
      <c r="F1424" s="114">
        <v>45382</v>
      </c>
      <c r="I1424">
        <f>'K-based controls'!$M$42</f>
        <v>0</v>
      </c>
      <c r="K1424">
        <v>0</v>
      </c>
      <c r="L1424" t="s">
        <v>682</v>
      </c>
    </row>
    <row r="1425" spans="1:12" x14ac:dyDescent="0.25">
      <c r="A1425" t="s">
        <v>190</v>
      </c>
      <c r="B1425" t="s">
        <v>509</v>
      </c>
      <c r="E1425">
        <v>0</v>
      </c>
      <c r="F1425" s="114">
        <v>45747</v>
      </c>
      <c r="I1425">
        <f>'K-based controls'!$N$42</f>
        <v>0</v>
      </c>
      <c r="K1425">
        <v>0</v>
      </c>
      <c r="L1425" t="s">
        <v>682</v>
      </c>
    </row>
    <row r="1426" spans="1:12" x14ac:dyDescent="0.25">
      <c r="A1426" t="s">
        <v>190</v>
      </c>
      <c r="B1426" t="s">
        <v>509</v>
      </c>
      <c r="E1426">
        <v>0</v>
      </c>
      <c r="F1426" s="114">
        <v>46112</v>
      </c>
      <c r="I1426">
        <f>'K-based controls'!$O$42</f>
        <v>0</v>
      </c>
      <c r="K1426">
        <v>0</v>
      </c>
      <c r="L1426" t="s">
        <v>682</v>
      </c>
    </row>
    <row r="1427" spans="1:12" x14ac:dyDescent="0.25">
      <c r="A1427" t="s">
        <v>190</v>
      </c>
      <c r="B1427" t="s">
        <v>509</v>
      </c>
      <c r="E1427">
        <v>0</v>
      </c>
      <c r="F1427" s="114">
        <v>46477</v>
      </c>
      <c r="I1427">
        <f>'K-based controls'!$P$42</f>
        <v>0</v>
      </c>
      <c r="K1427">
        <v>0</v>
      </c>
      <c r="L1427" t="s">
        <v>682</v>
      </c>
    </row>
    <row r="1428" spans="1:12" x14ac:dyDescent="0.25">
      <c r="A1428" t="s">
        <v>190</v>
      </c>
      <c r="B1428" t="s">
        <v>509</v>
      </c>
      <c r="E1428">
        <v>0</v>
      </c>
      <c r="F1428" s="114">
        <v>46843</v>
      </c>
      <c r="I1428">
        <f>'K-based controls'!$Q$42</f>
        <v>0</v>
      </c>
      <c r="K1428">
        <v>0</v>
      </c>
      <c r="L1428" t="s">
        <v>682</v>
      </c>
    </row>
    <row r="1429" spans="1:12" x14ac:dyDescent="0.25">
      <c r="A1429" t="s">
        <v>190</v>
      </c>
      <c r="B1429" t="s">
        <v>509</v>
      </c>
      <c r="E1429">
        <v>0</v>
      </c>
      <c r="F1429" s="114">
        <v>47208</v>
      </c>
      <c r="I1429">
        <f>'K-based controls'!$R$42</f>
        <v>0</v>
      </c>
      <c r="K1429">
        <v>0</v>
      </c>
      <c r="L1429" t="s">
        <v>682</v>
      </c>
    </row>
    <row r="1430" spans="1:12" x14ac:dyDescent="0.25">
      <c r="A1430" t="s">
        <v>190</v>
      </c>
      <c r="B1430" t="s">
        <v>509</v>
      </c>
      <c r="E1430">
        <v>0</v>
      </c>
      <c r="F1430" s="114">
        <v>47573</v>
      </c>
      <c r="I1430">
        <f>'K-based controls'!$S$42</f>
        <v>0</v>
      </c>
      <c r="K1430">
        <v>0</v>
      </c>
      <c r="L1430" t="s">
        <v>682</v>
      </c>
    </row>
    <row r="1431" spans="1:12" x14ac:dyDescent="0.25">
      <c r="A1431" t="s">
        <v>190</v>
      </c>
      <c r="B1431" t="s">
        <v>509</v>
      </c>
      <c r="E1431">
        <v>0</v>
      </c>
      <c r="F1431" s="114">
        <v>47938</v>
      </c>
      <c r="I1431">
        <f>'K-based controls'!$T$42</f>
        <v>0</v>
      </c>
      <c r="K1431">
        <v>0</v>
      </c>
      <c r="L1431" t="s">
        <v>682</v>
      </c>
    </row>
    <row r="1432" spans="1:12" x14ac:dyDescent="0.25">
      <c r="A1432" t="s">
        <v>190</v>
      </c>
      <c r="B1432" t="s">
        <v>893</v>
      </c>
      <c r="E1432">
        <v>0</v>
      </c>
      <c r="F1432" s="114">
        <v>44286</v>
      </c>
      <c r="I1432">
        <f>'K-based controls'!$J$43</f>
        <v>0</v>
      </c>
      <c r="K1432">
        <v>0</v>
      </c>
      <c r="L1432" t="s">
        <v>682</v>
      </c>
    </row>
    <row r="1433" spans="1:12" x14ac:dyDescent="0.25">
      <c r="A1433" t="s">
        <v>190</v>
      </c>
      <c r="B1433" t="s">
        <v>893</v>
      </c>
      <c r="E1433">
        <v>0</v>
      </c>
      <c r="F1433" s="114">
        <v>44651</v>
      </c>
      <c r="I1433">
        <f>'K-based controls'!$K$43</f>
        <v>0</v>
      </c>
      <c r="K1433">
        <v>0</v>
      </c>
      <c r="L1433" t="s">
        <v>682</v>
      </c>
    </row>
    <row r="1434" spans="1:12" x14ac:dyDescent="0.25">
      <c r="A1434" t="s">
        <v>190</v>
      </c>
      <c r="B1434" t="s">
        <v>893</v>
      </c>
      <c r="E1434">
        <v>0</v>
      </c>
      <c r="F1434" s="114">
        <v>45016</v>
      </c>
      <c r="I1434">
        <f>'K-based controls'!$L$43</f>
        <v>0</v>
      </c>
      <c r="K1434">
        <v>0</v>
      </c>
      <c r="L1434" t="s">
        <v>682</v>
      </c>
    </row>
    <row r="1435" spans="1:12" x14ac:dyDescent="0.25">
      <c r="A1435" t="s">
        <v>190</v>
      </c>
      <c r="B1435" t="s">
        <v>893</v>
      </c>
      <c r="E1435">
        <v>0</v>
      </c>
      <c r="F1435" s="114">
        <v>45382</v>
      </c>
      <c r="I1435">
        <f>'K-based controls'!$M$43</f>
        <v>0</v>
      </c>
      <c r="K1435">
        <v>0</v>
      </c>
      <c r="L1435" t="s">
        <v>682</v>
      </c>
    </row>
    <row r="1436" spans="1:12" x14ac:dyDescent="0.25">
      <c r="A1436" t="s">
        <v>190</v>
      </c>
      <c r="B1436" t="s">
        <v>893</v>
      </c>
      <c r="E1436">
        <v>0</v>
      </c>
      <c r="F1436" s="114">
        <v>45747</v>
      </c>
      <c r="I1436">
        <f>'K-based controls'!$N$43</f>
        <v>0</v>
      </c>
      <c r="K1436">
        <v>0</v>
      </c>
      <c r="L1436" t="s">
        <v>682</v>
      </c>
    </row>
    <row r="1437" spans="1:12" x14ac:dyDescent="0.25">
      <c r="A1437" t="s">
        <v>190</v>
      </c>
      <c r="B1437" t="s">
        <v>893</v>
      </c>
      <c r="E1437">
        <v>0</v>
      </c>
      <c r="F1437" s="114">
        <v>46112</v>
      </c>
      <c r="I1437">
        <f>'K-based controls'!$O$43</f>
        <v>0</v>
      </c>
      <c r="K1437">
        <v>0</v>
      </c>
      <c r="L1437" t="s">
        <v>682</v>
      </c>
    </row>
    <row r="1438" spans="1:12" x14ac:dyDescent="0.25">
      <c r="A1438" t="s">
        <v>190</v>
      </c>
      <c r="B1438" t="s">
        <v>893</v>
      </c>
      <c r="E1438">
        <v>0</v>
      </c>
      <c r="F1438" s="114">
        <v>46477</v>
      </c>
      <c r="I1438">
        <f>'K-based controls'!$P$43</f>
        <v>0</v>
      </c>
      <c r="K1438">
        <v>0</v>
      </c>
      <c r="L1438" t="s">
        <v>682</v>
      </c>
    </row>
    <row r="1439" spans="1:12" x14ac:dyDescent="0.25">
      <c r="A1439" t="s">
        <v>190</v>
      </c>
      <c r="B1439" t="s">
        <v>893</v>
      </c>
      <c r="E1439">
        <v>0</v>
      </c>
      <c r="F1439" s="114">
        <v>46843</v>
      </c>
      <c r="I1439">
        <f>'K-based controls'!$Q$43</f>
        <v>0</v>
      </c>
      <c r="K1439">
        <v>0</v>
      </c>
      <c r="L1439" t="s">
        <v>682</v>
      </c>
    </row>
    <row r="1440" spans="1:12" x14ac:dyDescent="0.25">
      <c r="A1440" t="s">
        <v>190</v>
      </c>
      <c r="B1440" t="s">
        <v>893</v>
      </c>
      <c r="E1440">
        <v>0</v>
      </c>
      <c r="F1440" s="114">
        <v>47208</v>
      </c>
      <c r="I1440">
        <f>'K-based controls'!$R$43</f>
        <v>0</v>
      </c>
      <c r="K1440">
        <v>0</v>
      </c>
      <c r="L1440" t="s">
        <v>682</v>
      </c>
    </row>
    <row r="1441" spans="1:12" x14ac:dyDescent="0.25">
      <c r="A1441" t="s">
        <v>190</v>
      </c>
      <c r="B1441" t="s">
        <v>893</v>
      </c>
      <c r="E1441">
        <v>0</v>
      </c>
      <c r="F1441" s="114">
        <v>47573</v>
      </c>
      <c r="I1441">
        <f>'K-based controls'!$S$43</f>
        <v>0</v>
      </c>
      <c r="K1441">
        <v>0</v>
      </c>
      <c r="L1441" t="s">
        <v>682</v>
      </c>
    </row>
    <row r="1442" spans="1:12" x14ac:dyDescent="0.25">
      <c r="A1442" t="s">
        <v>190</v>
      </c>
      <c r="B1442" t="s">
        <v>893</v>
      </c>
      <c r="E1442">
        <v>0</v>
      </c>
      <c r="F1442" s="114">
        <v>47938</v>
      </c>
      <c r="I1442">
        <f>'K-based controls'!$T$43</f>
        <v>0</v>
      </c>
      <c r="K1442">
        <v>0</v>
      </c>
      <c r="L1442" t="s">
        <v>682</v>
      </c>
    </row>
    <row r="1443" spans="1:12" x14ac:dyDescent="0.25">
      <c r="A1443" t="s">
        <v>782</v>
      </c>
      <c r="B1443" t="s">
        <v>460</v>
      </c>
      <c r="E1443">
        <v>0</v>
      </c>
      <c r="F1443" s="114">
        <v>44286</v>
      </c>
      <c r="I1443">
        <f>'K-based controls'!$F$53</f>
        <v>0</v>
      </c>
      <c r="K1443">
        <v>0</v>
      </c>
      <c r="L1443" t="s">
        <v>1209</v>
      </c>
    </row>
    <row r="1444" spans="1:12" x14ac:dyDescent="0.25">
      <c r="A1444" t="s">
        <v>782</v>
      </c>
      <c r="B1444" t="s">
        <v>393</v>
      </c>
      <c r="E1444">
        <v>0</v>
      </c>
      <c r="F1444" s="114">
        <v>44286</v>
      </c>
      <c r="I1444">
        <f>'K-based controls'!$F$54</f>
        <v>0</v>
      </c>
      <c r="K1444">
        <v>0</v>
      </c>
      <c r="L1444" t="s">
        <v>1209</v>
      </c>
    </row>
    <row r="1445" spans="1:12" x14ac:dyDescent="0.25">
      <c r="A1445" t="s">
        <v>782</v>
      </c>
      <c r="B1445" t="s">
        <v>237</v>
      </c>
      <c r="E1445">
        <v>0</v>
      </c>
      <c r="F1445" s="114">
        <v>44286</v>
      </c>
      <c r="I1445">
        <f>'K-based controls'!$F$55</f>
        <v>0</v>
      </c>
      <c r="K1445">
        <v>0</v>
      </c>
      <c r="L1445" t="s">
        <v>1209</v>
      </c>
    </row>
    <row r="1446" spans="1:12" x14ac:dyDescent="0.25">
      <c r="A1446" t="s">
        <v>782</v>
      </c>
      <c r="B1446" t="s">
        <v>509</v>
      </c>
      <c r="E1446">
        <v>0</v>
      </c>
      <c r="F1446" s="114">
        <v>44286</v>
      </c>
      <c r="I1446">
        <f>'K-based controls'!$F$56</f>
        <v>0</v>
      </c>
      <c r="K1446">
        <v>0</v>
      </c>
      <c r="L1446" t="s">
        <v>1209</v>
      </c>
    </row>
    <row r="1447" spans="1:12" x14ac:dyDescent="0.25">
      <c r="A1447" t="s">
        <v>782</v>
      </c>
      <c r="B1447" t="s">
        <v>893</v>
      </c>
      <c r="E1447">
        <v>0</v>
      </c>
      <c r="F1447" s="114">
        <v>44286</v>
      </c>
      <c r="I1447">
        <f>'K-based controls'!$F$57</f>
        <v>0</v>
      </c>
      <c r="K1447">
        <v>0</v>
      </c>
      <c r="L1447" t="s">
        <v>1209</v>
      </c>
    </row>
    <row r="1448" spans="1:12" x14ac:dyDescent="0.25">
      <c r="A1448" t="s">
        <v>1028</v>
      </c>
      <c r="B1448" t="s">
        <v>460</v>
      </c>
      <c r="E1448">
        <v>0</v>
      </c>
      <c r="F1448" s="114">
        <v>44286</v>
      </c>
      <c r="I1448">
        <f>'K-based controls'!$F$71</f>
        <v>0</v>
      </c>
      <c r="K1448">
        <v>0</v>
      </c>
      <c r="L1448" t="s">
        <v>1210</v>
      </c>
    </row>
    <row r="1449" spans="1:12" x14ac:dyDescent="0.25">
      <c r="A1449" t="s">
        <v>1028</v>
      </c>
      <c r="B1449" t="s">
        <v>393</v>
      </c>
      <c r="E1449">
        <v>0</v>
      </c>
      <c r="F1449" s="114">
        <v>44286</v>
      </c>
      <c r="I1449">
        <f>'K-based controls'!$F$72</f>
        <v>0</v>
      </c>
      <c r="K1449">
        <v>0</v>
      </c>
      <c r="L1449" t="s">
        <v>1210</v>
      </c>
    </row>
    <row r="1450" spans="1:12" x14ac:dyDescent="0.25">
      <c r="A1450" t="s">
        <v>1028</v>
      </c>
      <c r="B1450" t="s">
        <v>237</v>
      </c>
      <c r="E1450">
        <v>0</v>
      </c>
      <c r="F1450" s="114">
        <v>44286</v>
      </c>
      <c r="I1450">
        <f>'K-based controls'!$F$73</f>
        <v>0</v>
      </c>
      <c r="K1450">
        <v>0</v>
      </c>
      <c r="L1450" t="s">
        <v>1210</v>
      </c>
    </row>
    <row r="1451" spans="1:12" x14ac:dyDescent="0.25">
      <c r="A1451" t="s">
        <v>1028</v>
      </c>
      <c r="B1451" t="s">
        <v>509</v>
      </c>
      <c r="E1451">
        <v>0</v>
      </c>
      <c r="F1451" s="114">
        <v>44286</v>
      </c>
      <c r="I1451">
        <f>'K-based controls'!$F$74</f>
        <v>0</v>
      </c>
      <c r="K1451">
        <v>0</v>
      </c>
      <c r="L1451" t="s">
        <v>1210</v>
      </c>
    </row>
    <row r="1452" spans="1:12" x14ac:dyDescent="0.25">
      <c r="A1452" t="s">
        <v>1028</v>
      </c>
      <c r="B1452" t="s">
        <v>893</v>
      </c>
      <c r="E1452">
        <v>0</v>
      </c>
      <c r="F1452" s="114">
        <v>44286</v>
      </c>
      <c r="I1452">
        <f>'K-based controls'!$F$75</f>
        <v>0</v>
      </c>
      <c r="K1452">
        <v>0</v>
      </c>
      <c r="L1452" t="s">
        <v>1210</v>
      </c>
    </row>
    <row r="1453" spans="1:12" x14ac:dyDescent="0.25">
      <c r="A1453" t="s">
        <v>484</v>
      </c>
      <c r="B1453" t="s">
        <v>460</v>
      </c>
      <c r="E1453">
        <v>0</v>
      </c>
      <c r="F1453" s="114">
        <v>44286</v>
      </c>
      <c r="I1453">
        <f>'K-based controls'!$F$89</f>
        <v>0</v>
      </c>
      <c r="K1453">
        <v>0</v>
      </c>
      <c r="L1453" t="s">
        <v>374</v>
      </c>
    </row>
    <row r="1454" spans="1:12" x14ac:dyDescent="0.25">
      <c r="A1454" t="s">
        <v>484</v>
      </c>
      <c r="B1454" t="s">
        <v>393</v>
      </c>
      <c r="E1454">
        <v>0</v>
      </c>
      <c r="F1454" s="114">
        <v>44286</v>
      </c>
      <c r="I1454">
        <f>'K-based controls'!$F$90</f>
        <v>0</v>
      </c>
      <c r="K1454">
        <v>0</v>
      </c>
      <c r="L1454" t="s">
        <v>374</v>
      </c>
    </row>
    <row r="1455" spans="1:12" x14ac:dyDescent="0.25">
      <c r="A1455" t="s">
        <v>484</v>
      </c>
      <c r="B1455" t="s">
        <v>237</v>
      </c>
      <c r="E1455">
        <v>0</v>
      </c>
      <c r="F1455" s="114">
        <v>44286</v>
      </c>
      <c r="I1455">
        <f>'K-based controls'!$F$91</f>
        <v>0</v>
      </c>
      <c r="K1455">
        <v>0</v>
      </c>
      <c r="L1455" t="s">
        <v>374</v>
      </c>
    </row>
    <row r="1456" spans="1:12" x14ac:dyDescent="0.25">
      <c r="A1456" t="s">
        <v>484</v>
      </c>
      <c r="B1456" t="s">
        <v>509</v>
      </c>
      <c r="E1456">
        <v>0</v>
      </c>
      <c r="F1456" s="114">
        <v>44286</v>
      </c>
      <c r="I1456">
        <f>'K-based controls'!$F$92</f>
        <v>0</v>
      </c>
      <c r="K1456">
        <v>0</v>
      </c>
      <c r="L1456" t="s">
        <v>374</v>
      </c>
    </row>
    <row r="1457" spans="1:12" x14ac:dyDescent="0.25">
      <c r="A1457" t="s">
        <v>484</v>
      </c>
      <c r="B1457" t="s">
        <v>893</v>
      </c>
      <c r="E1457">
        <v>0</v>
      </c>
      <c r="F1457" s="114">
        <v>44286</v>
      </c>
      <c r="I1457">
        <f>'K-based controls'!$F$93</f>
        <v>0</v>
      </c>
      <c r="K1457">
        <v>0</v>
      </c>
      <c r="L1457" t="s">
        <v>374</v>
      </c>
    </row>
    <row r="1458" spans="1:12" x14ac:dyDescent="0.25">
      <c r="A1458" t="s">
        <v>1029</v>
      </c>
      <c r="B1458" t="s">
        <v>460</v>
      </c>
      <c r="E1458">
        <v>0</v>
      </c>
      <c r="F1458" s="114">
        <v>44286</v>
      </c>
      <c r="I1458">
        <f>'K-based controls'!$F$107</f>
        <v>0</v>
      </c>
      <c r="K1458">
        <v>0</v>
      </c>
      <c r="L1458" t="s">
        <v>74</v>
      </c>
    </row>
    <row r="1459" spans="1:12" x14ac:dyDescent="0.25">
      <c r="A1459" t="s">
        <v>1029</v>
      </c>
      <c r="B1459" t="s">
        <v>393</v>
      </c>
      <c r="E1459">
        <v>0</v>
      </c>
      <c r="F1459" s="114">
        <v>44286</v>
      </c>
      <c r="I1459">
        <f>'K-based controls'!$F$108</f>
        <v>0</v>
      </c>
      <c r="K1459">
        <v>0</v>
      </c>
      <c r="L1459" t="s">
        <v>74</v>
      </c>
    </row>
    <row r="1460" spans="1:12" x14ac:dyDescent="0.25">
      <c r="A1460" t="s">
        <v>1029</v>
      </c>
      <c r="B1460" t="s">
        <v>237</v>
      </c>
      <c r="E1460">
        <v>0</v>
      </c>
      <c r="F1460" s="114">
        <v>44286</v>
      </c>
      <c r="I1460">
        <f>'K-based controls'!$F$109</f>
        <v>0</v>
      </c>
      <c r="K1460">
        <v>0</v>
      </c>
      <c r="L1460" t="s">
        <v>74</v>
      </c>
    </row>
    <row r="1461" spans="1:12" x14ac:dyDescent="0.25">
      <c r="A1461" t="s">
        <v>1029</v>
      </c>
      <c r="B1461" t="s">
        <v>509</v>
      </c>
      <c r="E1461">
        <v>0</v>
      </c>
      <c r="F1461" s="114">
        <v>44286</v>
      </c>
      <c r="I1461">
        <f>'K-based controls'!$F$110</f>
        <v>0</v>
      </c>
      <c r="K1461">
        <v>0</v>
      </c>
      <c r="L1461" t="s">
        <v>74</v>
      </c>
    </row>
    <row r="1462" spans="1:12" x14ac:dyDescent="0.25">
      <c r="A1462" t="s">
        <v>1029</v>
      </c>
      <c r="B1462" t="s">
        <v>893</v>
      </c>
      <c r="E1462">
        <v>0</v>
      </c>
      <c r="F1462" s="114">
        <v>44286</v>
      </c>
      <c r="I1462">
        <f>'K-based controls'!$F$111</f>
        <v>0</v>
      </c>
      <c r="K1462">
        <v>0</v>
      </c>
      <c r="L1462" t="s">
        <v>74</v>
      </c>
    </row>
    <row r="1463" spans="1:12" x14ac:dyDescent="0.25">
      <c r="A1463" t="s">
        <v>783</v>
      </c>
      <c r="B1463" t="s">
        <v>460</v>
      </c>
      <c r="E1463">
        <v>0</v>
      </c>
      <c r="F1463" s="114">
        <v>44286</v>
      </c>
      <c r="I1463">
        <f>'K-based controls'!$J$125</f>
        <v>0</v>
      </c>
      <c r="K1463">
        <v>0</v>
      </c>
      <c r="L1463" t="s">
        <v>833</v>
      </c>
    </row>
    <row r="1464" spans="1:12" x14ac:dyDescent="0.25">
      <c r="A1464" t="s">
        <v>783</v>
      </c>
      <c r="B1464" t="s">
        <v>460</v>
      </c>
      <c r="E1464">
        <v>0</v>
      </c>
      <c r="F1464" s="114">
        <v>44651</v>
      </c>
      <c r="I1464">
        <f>'K-based controls'!$K$125</f>
        <v>0</v>
      </c>
      <c r="K1464">
        <v>0</v>
      </c>
      <c r="L1464" t="s">
        <v>833</v>
      </c>
    </row>
    <row r="1465" spans="1:12" x14ac:dyDescent="0.25">
      <c r="A1465" t="s">
        <v>783</v>
      </c>
      <c r="B1465" t="s">
        <v>460</v>
      </c>
      <c r="E1465">
        <v>0</v>
      </c>
      <c r="F1465" s="114">
        <v>45016</v>
      </c>
      <c r="I1465">
        <f>'K-based controls'!$L$125</f>
        <v>0</v>
      </c>
      <c r="K1465">
        <v>0</v>
      </c>
      <c r="L1465" t="s">
        <v>833</v>
      </c>
    </row>
    <row r="1466" spans="1:12" x14ac:dyDescent="0.25">
      <c r="A1466" t="s">
        <v>783</v>
      </c>
      <c r="B1466" t="s">
        <v>460</v>
      </c>
      <c r="E1466">
        <v>0</v>
      </c>
      <c r="F1466" s="114">
        <v>45382</v>
      </c>
      <c r="I1466">
        <f>'K-based controls'!$M$125</f>
        <v>0</v>
      </c>
      <c r="K1466">
        <v>0</v>
      </c>
      <c r="L1466" t="s">
        <v>833</v>
      </c>
    </row>
    <row r="1467" spans="1:12" x14ac:dyDescent="0.25">
      <c r="A1467" t="s">
        <v>783</v>
      </c>
      <c r="B1467" t="s">
        <v>460</v>
      </c>
      <c r="E1467">
        <v>0</v>
      </c>
      <c r="F1467" s="114">
        <v>45747</v>
      </c>
      <c r="I1467">
        <f>'K-based controls'!$N$125</f>
        <v>0</v>
      </c>
      <c r="K1467">
        <v>0</v>
      </c>
      <c r="L1467" t="s">
        <v>833</v>
      </c>
    </row>
    <row r="1468" spans="1:12" x14ac:dyDescent="0.25">
      <c r="A1468" t="s">
        <v>783</v>
      </c>
      <c r="B1468" t="s">
        <v>460</v>
      </c>
      <c r="E1468">
        <v>0</v>
      </c>
      <c r="F1468" s="114">
        <v>46112</v>
      </c>
      <c r="I1468">
        <f>'K-based controls'!$O$125</f>
        <v>0</v>
      </c>
      <c r="K1468">
        <v>0</v>
      </c>
      <c r="L1468" t="s">
        <v>833</v>
      </c>
    </row>
    <row r="1469" spans="1:12" x14ac:dyDescent="0.25">
      <c r="A1469" t="s">
        <v>783</v>
      </c>
      <c r="B1469" t="s">
        <v>460</v>
      </c>
      <c r="E1469">
        <v>0</v>
      </c>
      <c r="F1469" s="114">
        <v>46477</v>
      </c>
      <c r="I1469">
        <f>'K-based controls'!$P$125</f>
        <v>0</v>
      </c>
      <c r="K1469">
        <v>0</v>
      </c>
      <c r="L1469" t="s">
        <v>833</v>
      </c>
    </row>
    <row r="1470" spans="1:12" x14ac:dyDescent="0.25">
      <c r="A1470" t="s">
        <v>783</v>
      </c>
      <c r="B1470" t="s">
        <v>460</v>
      </c>
      <c r="E1470">
        <v>0</v>
      </c>
      <c r="F1470" s="114">
        <v>46843</v>
      </c>
      <c r="I1470">
        <f>'K-based controls'!$Q$125</f>
        <v>0</v>
      </c>
      <c r="K1470">
        <v>0</v>
      </c>
      <c r="L1470" t="s">
        <v>833</v>
      </c>
    </row>
    <row r="1471" spans="1:12" x14ac:dyDescent="0.25">
      <c r="A1471" t="s">
        <v>783</v>
      </c>
      <c r="B1471" t="s">
        <v>460</v>
      </c>
      <c r="E1471">
        <v>0</v>
      </c>
      <c r="F1471" s="114">
        <v>47208</v>
      </c>
      <c r="I1471">
        <f>'K-based controls'!$R$125</f>
        <v>0</v>
      </c>
      <c r="K1471">
        <v>0</v>
      </c>
      <c r="L1471" t="s">
        <v>833</v>
      </c>
    </row>
    <row r="1472" spans="1:12" x14ac:dyDescent="0.25">
      <c r="A1472" t="s">
        <v>783</v>
      </c>
      <c r="B1472" t="s">
        <v>460</v>
      </c>
      <c r="E1472">
        <v>0</v>
      </c>
      <c r="F1472" s="114">
        <v>47573</v>
      </c>
      <c r="I1472">
        <f>'K-based controls'!$S$125</f>
        <v>0</v>
      </c>
      <c r="K1472">
        <v>0</v>
      </c>
      <c r="L1472" t="s">
        <v>833</v>
      </c>
    </row>
    <row r="1473" spans="1:12" x14ac:dyDescent="0.25">
      <c r="A1473" t="s">
        <v>783</v>
      </c>
      <c r="B1473" t="s">
        <v>460</v>
      </c>
      <c r="E1473">
        <v>0</v>
      </c>
      <c r="F1473" s="114">
        <v>47938</v>
      </c>
      <c r="I1473">
        <f>'K-based controls'!$T$125</f>
        <v>0</v>
      </c>
      <c r="K1473">
        <v>0</v>
      </c>
      <c r="L1473" t="s">
        <v>833</v>
      </c>
    </row>
    <row r="1474" spans="1:12" x14ac:dyDescent="0.25">
      <c r="A1474" t="s">
        <v>783</v>
      </c>
      <c r="B1474" t="s">
        <v>393</v>
      </c>
      <c r="E1474">
        <v>0</v>
      </c>
      <c r="F1474" s="114">
        <v>44286</v>
      </c>
      <c r="I1474">
        <f>'K-based controls'!$J$126</f>
        <v>0</v>
      </c>
      <c r="K1474">
        <v>0</v>
      </c>
      <c r="L1474" t="s">
        <v>833</v>
      </c>
    </row>
    <row r="1475" spans="1:12" x14ac:dyDescent="0.25">
      <c r="A1475" t="s">
        <v>783</v>
      </c>
      <c r="B1475" t="s">
        <v>393</v>
      </c>
      <c r="E1475">
        <v>0</v>
      </c>
      <c r="F1475" s="114">
        <v>44651</v>
      </c>
      <c r="I1475">
        <f>'K-based controls'!$K$126</f>
        <v>0</v>
      </c>
      <c r="K1475">
        <v>0</v>
      </c>
      <c r="L1475" t="s">
        <v>833</v>
      </c>
    </row>
    <row r="1476" spans="1:12" x14ac:dyDescent="0.25">
      <c r="A1476" t="s">
        <v>783</v>
      </c>
      <c r="B1476" t="s">
        <v>393</v>
      </c>
      <c r="E1476">
        <v>0</v>
      </c>
      <c r="F1476" s="114">
        <v>45016</v>
      </c>
      <c r="I1476">
        <f>'K-based controls'!$L$126</f>
        <v>0</v>
      </c>
      <c r="K1476">
        <v>0</v>
      </c>
      <c r="L1476" t="s">
        <v>833</v>
      </c>
    </row>
    <row r="1477" spans="1:12" x14ac:dyDescent="0.25">
      <c r="A1477" t="s">
        <v>783</v>
      </c>
      <c r="B1477" t="s">
        <v>393</v>
      </c>
      <c r="E1477">
        <v>0</v>
      </c>
      <c r="F1477" s="114">
        <v>45382</v>
      </c>
      <c r="I1477">
        <f>'K-based controls'!$M$126</f>
        <v>0</v>
      </c>
      <c r="K1477">
        <v>0</v>
      </c>
      <c r="L1477" t="s">
        <v>833</v>
      </c>
    </row>
    <row r="1478" spans="1:12" x14ac:dyDescent="0.25">
      <c r="A1478" t="s">
        <v>783</v>
      </c>
      <c r="B1478" t="s">
        <v>393</v>
      </c>
      <c r="E1478">
        <v>0</v>
      </c>
      <c r="F1478" s="114">
        <v>45747</v>
      </c>
      <c r="I1478">
        <f>'K-based controls'!$N$126</f>
        <v>0</v>
      </c>
      <c r="K1478">
        <v>0</v>
      </c>
      <c r="L1478" t="s">
        <v>833</v>
      </c>
    </row>
    <row r="1479" spans="1:12" x14ac:dyDescent="0.25">
      <c r="A1479" t="s">
        <v>783</v>
      </c>
      <c r="B1479" t="s">
        <v>393</v>
      </c>
      <c r="E1479">
        <v>0</v>
      </c>
      <c r="F1479" s="114">
        <v>46112</v>
      </c>
      <c r="I1479">
        <f>'K-based controls'!$O$126</f>
        <v>0</v>
      </c>
      <c r="K1479">
        <v>0</v>
      </c>
      <c r="L1479" t="s">
        <v>833</v>
      </c>
    </row>
    <row r="1480" spans="1:12" x14ac:dyDescent="0.25">
      <c r="A1480" t="s">
        <v>783</v>
      </c>
      <c r="B1480" t="s">
        <v>393</v>
      </c>
      <c r="E1480">
        <v>0</v>
      </c>
      <c r="F1480" s="114">
        <v>46477</v>
      </c>
      <c r="I1480">
        <f>'K-based controls'!$P$126</f>
        <v>0</v>
      </c>
      <c r="K1480">
        <v>0</v>
      </c>
      <c r="L1480" t="s">
        <v>833</v>
      </c>
    </row>
    <row r="1481" spans="1:12" x14ac:dyDescent="0.25">
      <c r="A1481" t="s">
        <v>783</v>
      </c>
      <c r="B1481" t="s">
        <v>393</v>
      </c>
      <c r="E1481">
        <v>0</v>
      </c>
      <c r="F1481" s="114">
        <v>46843</v>
      </c>
      <c r="I1481">
        <f>'K-based controls'!$Q$126</f>
        <v>0</v>
      </c>
      <c r="K1481">
        <v>0</v>
      </c>
      <c r="L1481" t="s">
        <v>833</v>
      </c>
    </row>
    <row r="1482" spans="1:12" x14ac:dyDescent="0.25">
      <c r="A1482" t="s">
        <v>783</v>
      </c>
      <c r="B1482" t="s">
        <v>393</v>
      </c>
      <c r="E1482">
        <v>0</v>
      </c>
      <c r="F1482" s="114">
        <v>47208</v>
      </c>
      <c r="I1482">
        <f>'K-based controls'!$R$126</f>
        <v>0</v>
      </c>
      <c r="K1482">
        <v>0</v>
      </c>
      <c r="L1482" t="s">
        <v>833</v>
      </c>
    </row>
    <row r="1483" spans="1:12" x14ac:dyDescent="0.25">
      <c r="A1483" t="s">
        <v>783</v>
      </c>
      <c r="B1483" t="s">
        <v>393</v>
      </c>
      <c r="E1483">
        <v>0</v>
      </c>
      <c r="F1483" s="114">
        <v>47573</v>
      </c>
      <c r="I1483">
        <f>'K-based controls'!$S$126</f>
        <v>0</v>
      </c>
      <c r="K1483">
        <v>0</v>
      </c>
      <c r="L1483" t="s">
        <v>833</v>
      </c>
    </row>
    <row r="1484" spans="1:12" x14ac:dyDescent="0.25">
      <c r="A1484" t="s">
        <v>783</v>
      </c>
      <c r="B1484" t="s">
        <v>393</v>
      </c>
      <c r="E1484">
        <v>0</v>
      </c>
      <c r="F1484" s="114">
        <v>47938</v>
      </c>
      <c r="I1484">
        <f>'K-based controls'!$T$126</f>
        <v>0</v>
      </c>
      <c r="K1484">
        <v>0</v>
      </c>
      <c r="L1484" t="s">
        <v>833</v>
      </c>
    </row>
    <row r="1485" spans="1:12" x14ac:dyDescent="0.25">
      <c r="A1485" t="s">
        <v>783</v>
      </c>
      <c r="B1485" t="s">
        <v>237</v>
      </c>
      <c r="E1485">
        <v>0</v>
      </c>
      <c r="F1485" s="114">
        <v>44286</v>
      </c>
      <c r="I1485">
        <f>'K-based controls'!$J$127</f>
        <v>0</v>
      </c>
      <c r="K1485">
        <v>0</v>
      </c>
      <c r="L1485" t="s">
        <v>833</v>
      </c>
    </row>
    <row r="1486" spans="1:12" x14ac:dyDescent="0.25">
      <c r="A1486" t="s">
        <v>783</v>
      </c>
      <c r="B1486" t="s">
        <v>237</v>
      </c>
      <c r="E1486">
        <v>0</v>
      </c>
      <c r="F1486" s="114">
        <v>44651</v>
      </c>
      <c r="I1486">
        <f>'K-based controls'!$K$127</f>
        <v>0</v>
      </c>
      <c r="K1486">
        <v>0</v>
      </c>
      <c r="L1486" t="s">
        <v>833</v>
      </c>
    </row>
    <row r="1487" spans="1:12" x14ac:dyDescent="0.25">
      <c r="A1487" t="s">
        <v>783</v>
      </c>
      <c r="B1487" t="s">
        <v>237</v>
      </c>
      <c r="E1487">
        <v>0</v>
      </c>
      <c r="F1487" s="114">
        <v>45016</v>
      </c>
      <c r="I1487">
        <f>'K-based controls'!$L$127</f>
        <v>0</v>
      </c>
      <c r="K1487">
        <v>0</v>
      </c>
      <c r="L1487" t="s">
        <v>833</v>
      </c>
    </row>
    <row r="1488" spans="1:12" x14ac:dyDescent="0.25">
      <c r="A1488" t="s">
        <v>783</v>
      </c>
      <c r="B1488" t="s">
        <v>237</v>
      </c>
      <c r="E1488">
        <v>0</v>
      </c>
      <c r="F1488" s="114">
        <v>45382</v>
      </c>
      <c r="I1488">
        <f>'K-based controls'!$M$127</f>
        <v>0</v>
      </c>
      <c r="K1488">
        <v>0</v>
      </c>
      <c r="L1488" t="s">
        <v>833</v>
      </c>
    </row>
    <row r="1489" spans="1:12" x14ac:dyDescent="0.25">
      <c r="A1489" t="s">
        <v>783</v>
      </c>
      <c r="B1489" t="s">
        <v>237</v>
      </c>
      <c r="E1489">
        <v>0</v>
      </c>
      <c r="F1489" s="114">
        <v>45747</v>
      </c>
      <c r="I1489">
        <f>'K-based controls'!$N$127</f>
        <v>0</v>
      </c>
      <c r="K1489">
        <v>0</v>
      </c>
      <c r="L1489" t="s">
        <v>833</v>
      </c>
    </row>
    <row r="1490" spans="1:12" x14ac:dyDescent="0.25">
      <c r="A1490" t="s">
        <v>783</v>
      </c>
      <c r="B1490" t="s">
        <v>237</v>
      </c>
      <c r="E1490">
        <v>0</v>
      </c>
      <c r="F1490" s="114">
        <v>46112</v>
      </c>
      <c r="I1490">
        <f>'K-based controls'!$O$127</f>
        <v>0</v>
      </c>
      <c r="K1490">
        <v>0</v>
      </c>
      <c r="L1490" t="s">
        <v>833</v>
      </c>
    </row>
    <row r="1491" spans="1:12" x14ac:dyDescent="0.25">
      <c r="A1491" t="s">
        <v>783</v>
      </c>
      <c r="B1491" t="s">
        <v>237</v>
      </c>
      <c r="E1491">
        <v>0</v>
      </c>
      <c r="F1491" s="114">
        <v>46477</v>
      </c>
      <c r="I1491">
        <f>'K-based controls'!$P$127</f>
        <v>0</v>
      </c>
      <c r="K1491">
        <v>0</v>
      </c>
      <c r="L1491" t="s">
        <v>833</v>
      </c>
    </row>
    <row r="1492" spans="1:12" x14ac:dyDescent="0.25">
      <c r="A1492" t="s">
        <v>783</v>
      </c>
      <c r="B1492" t="s">
        <v>237</v>
      </c>
      <c r="E1492">
        <v>0</v>
      </c>
      <c r="F1492" s="114">
        <v>46843</v>
      </c>
      <c r="I1492">
        <f>'K-based controls'!$Q$127</f>
        <v>0</v>
      </c>
      <c r="K1492">
        <v>0</v>
      </c>
      <c r="L1492" t="s">
        <v>833</v>
      </c>
    </row>
    <row r="1493" spans="1:12" x14ac:dyDescent="0.25">
      <c r="A1493" t="s">
        <v>783</v>
      </c>
      <c r="B1493" t="s">
        <v>237</v>
      </c>
      <c r="E1493">
        <v>0</v>
      </c>
      <c r="F1493" s="114">
        <v>47208</v>
      </c>
      <c r="I1493">
        <f>'K-based controls'!$R$127</f>
        <v>0</v>
      </c>
      <c r="K1493">
        <v>0</v>
      </c>
      <c r="L1493" t="s">
        <v>833</v>
      </c>
    </row>
    <row r="1494" spans="1:12" x14ac:dyDescent="0.25">
      <c r="A1494" t="s">
        <v>783</v>
      </c>
      <c r="B1494" t="s">
        <v>237</v>
      </c>
      <c r="E1494">
        <v>0</v>
      </c>
      <c r="F1494" s="114">
        <v>47573</v>
      </c>
      <c r="I1494">
        <f>'K-based controls'!$S$127</f>
        <v>0</v>
      </c>
      <c r="K1494">
        <v>0</v>
      </c>
      <c r="L1494" t="s">
        <v>833</v>
      </c>
    </row>
    <row r="1495" spans="1:12" x14ac:dyDescent="0.25">
      <c r="A1495" t="s">
        <v>783</v>
      </c>
      <c r="B1495" t="s">
        <v>237</v>
      </c>
      <c r="E1495">
        <v>0</v>
      </c>
      <c r="F1495" s="114">
        <v>47938</v>
      </c>
      <c r="I1495">
        <f>'K-based controls'!$T$127</f>
        <v>0</v>
      </c>
      <c r="K1495">
        <v>0</v>
      </c>
      <c r="L1495" t="s">
        <v>833</v>
      </c>
    </row>
    <row r="1496" spans="1:12" x14ac:dyDescent="0.25">
      <c r="A1496" t="s">
        <v>783</v>
      </c>
      <c r="B1496" t="s">
        <v>509</v>
      </c>
      <c r="E1496">
        <v>0</v>
      </c>
      <c r="F1496" s="114">
        <v>44286</v>
      </c>
      <c r="I1496">
        <f>'K-based controls'!$J$128</f>
        <v>0</v>
      </c>
      <c r="K1496">
        <v>0</v>
      </c>
      <c r="L1496" t="s">
        <v>833</v>
      </c>
    </row>
    <row r="1497" spans="1:12" x14ac:dyDescent="0.25">
      <c r="A1497" t="s">
        <v>783</v>
      </c>
      <c r="B1497" t="s">
        <v>509</v>
      </c>
      <c r="E1497">
        <v>0</v>
      </c>
      <c r="F1497" s="114">
        <v>44651</v>
      </c>
      <c r="I1497">
        <f>'K-based controls'!$K$128</f>
        <v>0</v>
      </c>
      <c r="K1497">
        <v>0</v>
      </c>
      <c r="L1497" t="s">
        <v>833</v>
      </c>
    </row>
    <row r="1498" spans="1:12" x14ac:dyDescent="0.25">
      <c r="A1498" t="s">
        <v>783</v>
      </c>
      <c r="B1498" t="s">
        <v>509</v>
      </c>
      <c r="E1498">
        <v>0</v>
      </c>
      <c r="F1498" s="114">
        <v>45016</v>
      </c>
      <c r="I1498">
        <f>'K-based controls'!$L$128</f>
        <v>0</v>
      </c>
      <c r="K1498">
        <v>0</v>
      </c>
      <c r="L1498" t="s">
        <v>833</v>
      </c>
    </row>
    <row r="1499" spans="1:12" x14ac:dyDescent="0.25">
      <c r="A1499" t="s">
        <v>783</v>
      </c>
      <c r="B1499" t="s">
        <v>509</v>
      </c>
      <c r="E1499">
        <v>0</v>
      </c>
      <c r="F1499" s="114">
        <v>45382</v>
      </c>
      <c r="I1499">
        <f>'K-based controls'!$M$128</f>
        <v>0</v>
      </c>
      <c r="K1499">
        <v>0</v>
      </c>
      <c r="L1499" t="s">
        <v>833</v>
      </c>
    </row>
    <row r="1500" spans="1:12" x14ac:dyDescent="0.25">
      <c r="A1500" t="s">
        <v>783</v>
      </c>
      <c r="B1500" t="s">
        <v>509</v>
      </c>
      <c r="E1500">
        <v>0</v>
      </c>
      <c r="F1500" s="114">
        <v>45747</v>
      </c>
      <c r="I1500">
        <f>'K-based controls'!$N$128</f>
        <v>0</v>
      </c>
      <c r="K1500">
        <v>0</v>
      </c>
      <c r="L1500" t="s">
        <v>833</v>
      </c>
    </row>
    <row r="1501" spans="1:12" x14ac:dyDescent="0.25">
      <c r="A1501" t="s">
        <v>783</v>
      </c>
      <c r="B1501" t="s">
        <v>509</v>
      </c>
      <c r="E1501">
        <v>0</v>
      </c>
      <c r="F1501" s="114">
        <v>46112</v>
      </c>
      <c r="I1501">
        <f>'K-based controls'!$O$128</f>
        <v>0</v>
      </c>
      <c r="K1501">
        <v>0</v>
      </c>
      <c r="L1501" t="s">
        <v>833</v>
      </c>
    </row>
    <row r="1502" spans="1:12" x14ac:dyDescent="0.25">
      <c r="A1502" t="s">
        <v>783</v>
      </c>
      <c r="B1502" t="s">
        <v>509</v>
      </c>
      <c r="E1502">
        <v>0</v>
      </c>
      <c r="F1502" s="114">
        <v>46477</v>
      </c>
      <c r="I1502">
        <f>'K-based controls'!$P$128</f>
        <v>0</v>
      </c>
      <c r="K1502">
        <v>0</v>
      </c>
      <c r="L1502" t="s">
        <v>833</v>
      </c>
    </row>
    <row r="1503" spans="1:12" x14ac:dyDescent="0.25">
      <c r="A1503" t="s">
        <v>783</v>
      </c>
      <c r="B1503" t="s">
        <v>509</v>
      </c>
      <c r="E1503">
        <v>0</v>
      </c>
      <c r="F1503" s="114">
        <v>46843</v>
      </c>
      <c r="I1503">
        <f>'K-based controls'!$Q$128</f>
        <v>0</v>
      </c>
      <c r="K1503">
        <v>0</v>
      </c>
      <c r="L1503" t="s">
        <v>833</v>
      </c>
    </row>
    <row r="1504" spans="1:12" x14ac:dyDescent="0.25">
      <c r="A1504" t="s">
        <v>783</v>
      </c>
      <c r="B1504" t="s">
        <v>509</v>
      </c>
      <c r="E1504">
        <v>0</v>
      </c>
      <c r="F1504" s="114">
        <v>47208</v>
      </c>
      <c r="I1504">
        <f>'K-based controls'!$R$128</f>
        <v>0</v>
      </c>
      <c r="K1504">
        <v>0</v>
      </c>
      <c r="L1504" t="s">
        <v>833</v>
      </c>
    </row>
    <row r="1505" spans="1:12" x14ac:dyDescent="0.25">
      <c r="A1505" t="s">
        <v>783</v>
      </c>
      <c r="B1505" t="s">
        <v>509</v>
      </c>
      <c r="E1505">
        <v>0</v>
      </c>
      <c r="F1505" s="114">
        <v>47573</v>
      </c>
      <c r="I1505">
        <f>'K-based controls'!$S$128</f>
        <v>0</v>
      </c>
      <c r="K1505">
        <v>0</v>
      </c>
      <c r="L1505" t="s">
        <v>833</v>
      </c>
    </row>
    <row r="1506" spans="1:12" x14ac:dyDescent="0.25">
      <c r="A1506" t="s">
        <v>783</v>
      </c>
      <c r="B1506" t="s">
        <v>509</v>
      </c>
      <c r="E1506">
        <v>0</v>
      </c>
      <c r="F1506" s="114">
        <v>47938</v>
      </c>
      <c r="I1506">
        <f>'K-based controls'!$T$128</f>
        <v>0</v>
      </c>
      <c r="K1506">
        <v>0</v>
      </c>
      <c r="L1506" t="s">
        <v>833</v>
      </c>
    </row>
    <row r="1507" spans="1:12" x14ac:dyDescent="0.25">
      <c r="A1507" t="s">
        <v>783</v>
      </c>
      <c r="B1507" t="s">
        <v>893</v>
      </c>
      <c r="E1507">
        <v>0</v>
      </c>
      <c r="F1507" s="114">
        <v>44286</v>
      </c>
      <c r="I1507">
        <f>'K-based controls'!$J$129</f>
        <v>0</v>
      </c>
      <c r="K1507">
        <v>0</v>
      </c>
      <c r="L1507" t="s">
        <v>833</v>
      </c>
    </row>
    <row r="1508" spans="1:12" x14ac:dyDescent="0.25">
      <c r="A1508" t="s">
        <v>783</v>
      </c>
      <c r="B1508" t="s">
        <v>893</v>
      </c>
      <c r="E1508">
        <v>0</v>
      </c>
      <c r="F1508" s="114">
        <v>44651</v>
      </c>
      <c r="I1508">
        <f>'K-based controls'!$K$129</f>
        <v>0</v>
      </c>
      <c r="K1508">
        <v>0</v>
      </c>
      <c r="L1508" t="s">
        <v>833</v>
      </c>
    </row>
    <row r="1509" spans="1:12" x14ac:dyDescent="0.25">
      <c r="A1509" t="s">
        <v>783</v>
      </c>
      <c r="B1509" t="s">
        <v>893</v>
      </c>
      <c r="E1509">
        <v>0</v>
      </c>
      <c r="F1509" s="114">
        <v>45016</v>
      </c>
      <c r="I1509">
        <f>'K-based controls'!$L$129</f>
        <v>0</v>
      </c>
      <c r="K1509">
        <v>0</v>
      </c>
      <c r="L1509" t="s">
        <v>833</v>
      </c>
    </row>
    <row r="1510" spans="1:12" x14ac:dyDescent="0.25">
      <c r="A1510" t="s">
        <v>783</v>
      </c>
      <c r="B1510" t="s">
        <v>893</v>
      </c>
      <c r="E1510">
        <v>0</v>
      </c>
      <c r="F1510" s="114">
        <v>45382</v>
      </c>
      <c r="I1510">
        <f>'K-based controls'!$M$129</f>
        <v>0</v>
      </c>
      <c r="K1510">
        <v>0</v>
      </c>
      <c r="L1510" t="s">
        <v>833</v>
      </c>
    </row>
    <row r="1511" spans="1:12" x14ac:dyDescent="0.25">
      <c r="A1511" t="s">
        <v>783</v>
      </c>
      <c r="B1511" t="s">
        <v>893</v>
      </c>
      <c r="E1511">
        <v>0</v>
      </c>
      <c r="F1511" s="114">
        <v>45747</v>
      </c>
      <c r="I1511">
        <f>'K-based controls'!$N$129</f>
        <v>0</v>
      </c>
      <c r="K1511">
        <v>0</v>
      </c>
      <c r="L1511" t="s">
        <v>833</v>
      </c>
    </row>
    <row r="1512" spans="1:12" x14ac:dyDescent="0.25">
      <c r="A1512" t="s">
        <v>783</v>
      </c>
      <c r="B1512" t="s">
        <v>893</v>
      </c>
      <c r="E1512">
        <v>0</v>
      </c>
      <c r="F1512" s="114">
        <v>46112</v>
      </c>
      <c r="I1512">
        <f>'K-based controls'!$O$129</f>
        <v>0</v>
      </c>
      <c r="K1512">
        <v>0</v>
      </c>
      <c r="L1512" t="s">
        <v>833</v>
      </c>
    </row>
    <row r="1513" spans="1:12" x14ac:dyDescent="0.25">
      <c r="A1513" t="s">
        <v>783</v>
      </c>
      <c r="B1513" t="s">
        <v>893</v>
      </c>
      <c r="E1513">
        <v>0</v>
      </c>
      <c r="F1513" s="114">
        <v>46477</v>
      </c>
      <c r="I1513">
        <f>'K-based controls'!$P$129</f>
        <v>0</v>
      </c>
      <c r="K1513">
        <v>0</v>
      </c>
      <c r="L1513" t="s">
        <v>833</v>
      </c>
    </row>
    <row r="1514" spans="1:12" x14ac:dyDescent="0.25">
      <c r="A1514" t="s">
        <v>783</v>
      </c>
      <c r="B1514" t="s">
        <v>893</v>
      </c>
      <c r="E1514">
        <v>0</v>
      </c>
      <c r="F1514" s="114">
        <v>46843</v>
      </c>
      <c r="I1514">
        <f>'K-based controls'!$Q$129</f>
        <v>0</v>
      </c>
      <c r="K1514">
        <v>0</v>
      </c>
      <c r="L1514" t="s">
        <v>833</v>
      </c>
    </row>
    <row r="1515" spans="1:12" x14ac:dyDescent="0.25">
      <c r="A1515" t="s">
        <v>783</v>
      </c>
      <c r="B1515" t="s">
        <v>893</v>
      </c>
      <c r="E1515">
        <v>0</v>
      </c>
      <c r="F1515" s="114">
        <v>47208</v>
      </c>
      <c r="I1515">
        <f>'K-based controls'!$R$129</f>
        <v>0</v>
      </c>
      <c r="K1515">
        <v>0</v>
      </c>
      <c r="L1515" t="s">
        <v>833</v>
      </c>
    </row>
    <row r="1516" spans="1:12" x14ac:dyDescent="0.25">
      <c r="A1516" t="s">
        <v>783</v>
      </c>
      <c r="B1516" t="s">
        <v>893</v>
      </c>
      <c r="E1516">
        <v>0</v>
      </c>
      <c r="F1516" s="114">
        <v>47573</v>
      </c>
      <c r="I1516">
        <f>'K-based controls'!$S$129</f>
        <v>0</v>
      </c>
      <c r="K1516">
        <v>0</v>
      </c>
      <c r="L1516" t="s">
        <v>833</v>
      </c>
    </row>
    <row r="1517" spans="1:12" x14ac:dyDescent="0.25">
      <c r="A1517" t="s">
        <v>783</v>
      </c>
      <c r="B1517" t="s">
        <v>893</v>
      </c>
      <c r="E1517">
        <v>0</v>
      </c>
      <c r="F1517" s="114">
        <v>47938</v>
      </c>
      <c r="I1517">
        <f>'K-based controls'!$T$129</f>
        <v>0</v>
      </c>
      <c r="K1517">
        <v>0</v>
      </c>
      <c r="L1517" t="s">
        <v>833</v>
      </c>
    </row>
    <row r="1518" spans="1:12" x14ac:dyDescent="0.25">
      <c r="A1518" t="s">
        <v>106</v>
      </c>
      <c r="B1518" t="s">
        <v>460</v>
      </c>
      <c r="E1518">
        <v>0</v>
      </c>
      <c r="F1518" s="114">
        <v>44286</v>
      </c>
      <c r="I1518">
        <f>'K-based controls'!$F$139</f>
        <v>0</v>
      </c>
      <c r="K1518">
        <v>0</v>
      </c>
      <c r="L1518" t="s">
        <v>596</v>
      </c>
    </row>
    <row r="1519" spans="1:12" x14ac:dyDescent="0.25">
      <c r="A1519" t="s">
        <v>106</v>
      </c>
      <c r="B1519" t="s">
        <v>393</v>
      </c>
      <c r="E1519">
        <v>0</v>
      </c>
      <c r="F1519" s="114">
        <v>44286</v>
      </c>
      <c r="I1519">
        <f>'K-based controls'!$F$140</f>
        <v>0</v>
      </c>
      <c r="K1519">
        <v>0</v>
      </c>
      <c r="L1519" t="s">
        <v>596</v>
      </c>
    </row>
    <row r="1520" spans="1:12" x14ac:dyDescent="0.25">
      <c r="A1520" t="s">
        <v>106</v>
      </c>
      <c r="B1520" t="s">
        <v>237</v>
      </c>
      <c r="E1520">
        <v>0</v>
      </c>
      <c r="F1520" s="114">
        <v>44286</v>
      </c>
      <c r="I1520">
        <f>'K-based controls'!$F$141</f>
        <v>0</v>
      </c>
      <c r="K1520">
        <v>0</v>
      </c>
      <c r="L1520" t="s">
        <v>596</v>
      </c>
    </row>
    <row r="1521" spans="1:12" x14ac:dyDescent="0.25">
      <c r="A1521" t="s">
        <v>106</v>
      </c>
      <c r="B1521" t="s">
        <v>509</v>
      </c>
      <c r="E1521">
        <v>0</v>
      </c>
      <c r="F1521" s="114">
        <v>44286</v>
      </c>
      <c r="I1521">
        <f>'K-based controls'!$F$142</f>
        <v>0</v>
      </c>
      <c r="K1521">
        <v>0</v>
      </c>
      <c r="L1521" t="s">
        <v>596</v>
      </c>
    </row>
    <row r="1522" spans="1:12" x14ac:dyDescent="0.25">
      <c r="A1522" t="s">
        <v>106</v>
      </c>
      <c r="B1522" t="s">
        <v>893</v>
      </c>
      <c r="E1522">
        <v>0</v>
      </c>
      <c r="F1522" s="114">
        <v>44286</v>
      </c>
      <c r="I1522">
        <f>'K-based controls'!$F$143</f>
        <v>0</v>
      </c>
      <c r="K1522">
        <v>0</v>
      </c>
      <c r="L1522" t="s">
        <v>596</v>
      </c>
    </row>
    <row r="1523" spans="1:12" x14ac:dyDescent="0.25">
      <c r="A1523" t="s">
        <v>868</v>
      </c>
      <c r="B1523" t="s">
        <v>460</v>
      </c>
      <c r="E1523">
        <v>0</v>
      </c>
      <c r="F1523" s="114">
        <v>44286</v>
      </c>
      <c r="I1523">
        <f>'K-based controls'!$F$162</f>
        <v>0</v>
      </c>
      <c r="K1523">
        <v>0</v>
      </c>
      <c r="L1523" t="s">
        <v>919</v>
      </c>
    </row>
    <row r="1524" spans="1:12" x14ac:dyDescent="0.25">
      <c r="A1524" t="s">
        <v>868</v>
      </c>
      <c r="B1524" t="s">
        <v>393</v>
      </c>
      <c r="E1524">
        <v>0</v>
      </c>
      <c r="F1524" s="114">
        <v>44286</v>
      </c>
      <c r="I1524">
        <f>'K-based controls'!$F$163</f>
        <v>0</v>
      </c>
      <c r="K1524">
        <v>0</v>
      </c>
      <c r="L1524" t="s">
        <v>919</v>
      </c>
    </row>
    <row r="1525" spans="1:12" x14ac:dyDescent="0.25">
      <c r="A1525" t="s">
        <v>868</v>
      </c>
      <c r="B1525" t="s">
        <v>237</v>
      </c>
      <c r="E1525">
        <v>0</v>
      </c>
      <c r="F1525" s="114">
        <v>44286</v>
      </c>
      <c r="I1525">
        <f>'K-based controls'!$F$164</f>
        <v>0</v>
      </c>
      <c r="K1525">
        <v>0</v>
      </c>
      <c r="L1525" t="s">
        <v>919</v>
      </c>
    </row>
    <row r="1526" spans="1:12" x14ac:dyDescent="0.25">
      <c r="A1526" t="s">
        <v>868</v>
      </c>
      <c r="B1526" t="s">
        <v>509</v>
      </c>
      <c r="E1526">
        <v>0</v>
      </c>
      <c r="F1526" s="114">
        <v>44286</v>
      </c>
      <c r="I1526">
        <f>'K-based controls'!$F$165</f>
        <v>0</v>
      </c>
      <c r="K1526">
        <v>0</v>
      </c>
      <c r="L1526" t="s">
        <v>919</v>
      </c>
    </row>
    <row r="1527" spans="1:12" x14ac:dyDescent="0.25">
      <c r="A1527" t="s">
        <v>868</v>
      </c>
      <c r="B1527" t="s">
        <v>893</v>
      </c>
      <c r="E1527">
        <v>0</v>
      </c>
      <c r="F1527" s="114">
        <v>44286</v>
      </c>
      <c r="I1527">
        <f>'K-based controls'!$F$166</f>
        <v>0</v>
      </c>
      <c r="K1527">
        <v>0</v>
      </c>
      <c r="L1527" t="s">
        <v>919</v>
      </c>
    </row>
    <row r="1528" spans="1:12" x14ac:dyDescent="0.25">
      <c r="A1528" t="s">
        <v>191</v>
      </c>
      <c r="B1528" t="s">
        <v>460</v>
      </c>
      <c r="E1528">
        <v>0</v>
      </c>
      <c r="F1528" s="114">
        <v>44286</v>
      </c>
      <c r="H1528" s="96">
        <f>'K-based controls'!$J$179</f>
        <v>0</v>
      </c>
      <c r="K1528">
        <v>0</v>
      </c>
      <c r="L1528" t="s">
        <v>163</v>
      </c>
    </row>
    <row r="1529" spans="1:12" x14ac:dyDescent="0.25">
      <c r="A1529" t="s">
        <v>191</v>
      </c>
      <c r="B1529" t="s">
        <v>460</v>
      </c>
      <c r="E1529">
        <v>0</v>
      </c>
      <c r="F1529" s="114">
        <v>44651</v>
      </c>
      <c r="H1529" s="96">
        <f>'K-based controls'!$K$179</f>
        <v>0</v>
      </c>
      <c r="K1529">
        <v>0</v>
      </c>
      <c r="L1529" t="s">
        <v>163</v>
      </c>
    </row>
    <row r="1530" spans="1:12" x14ac:dyDescent="0.25">
      <c r="A1530" t="s">
        <v>191</v>
      </c>
      <c r="B1530" t="s">
        <v>460</v>
      </c>
      <c r="E1530">
        <v>0</v>
      </c>
      <c r="F1530" s="114">
        <v>45016</v>
      </c>
      <c r="H1530" s="96">
        <f>'K-based controls'!$L$179</f>
        <v>0</v>
      </c>
      <c r="K1530">
        <v>0</v>
      </c>
      <c r="L1530" t="s">
        <v>163</v>
      </c>
    </row>
    <row r="1531" spans="1:12" x14ac:dyDescent="0.25">
      <c r="A1531" t="s">
        <v>191</v>
      </c>
      <c r="B1531" t="s">
        <v>460</v>
      </c>
      <c r="E1531">
        <v>0</v>
      </c>
      <c r="F1531" s="114">
        <v>45382</v>
      </c>
      <c r="H1531" s="96">
        <f>'K-based controls'!$M$179</f>
        <v>0</v>
      </c>
      <c r="K1531">
        <v>0</v>
      </c>
      <c r="L1531" t="s">
        <v>163</v>
      </c>
    </row>
    <row r="1532" spans="1:12" x14ac:dyDescent="0.25">
      <c r="A1532" t="s">
        <v>191</v>
      </c>
      <c r="B1532" t="s">
        <v>460</v>
      </c>
      <c r="E1532">
        <v>0</v>
      </c>
      <c r="F1532" s="114">
        <v>45747</v>
      </c>
      <c r="H1532" s="96">
        <f>'K-based controls'!$N$179</f>
        <v>0</v>
      </c>
      <c r="K1532">
        <v>0</v>
      </c>
      <c r="L1532" t="s">
        <v>163</v>
      </c>
    </row>
    <row r="1533" spans="1:12" x14ac:dyDescent="0.25">
      <c r="A1533" t="s">
        <v>191</v>
      </c>
      <c r="B1533" t="s">
        <v>460</v>
      </c>
      <c r="E1533">
        <v>0</v>
      </c>
      <c r="F1533" s="114">
        <v>46112</v>
      </c>
      <c r="H1533" s="96">
        <f>'K-based controls'!$O$179</f>
        <v>0</v>
      </c>
      <c r="K1533">
        <v>0</v>
      </c>
      <c r="L1533" t="s">
        <v>163</v>
      </c>
    </row>
    <row r="1534" spans="1:12" x14ac:dyDescent="0.25">
      <c r="A1534" t="s">
        <v>191</v>
      </c>
      <c r="B1534" t="s">
        <v>460</v>
      </c>
      <c r="E1534">
        <v>0</v>
      </c>
      <c r="F1534" s="114">
        <v>46477</v>
      </c>
      <c r="H1534" s="96">
        <f>'K-based controls'!$P$179</f>
        <v>0</v>
      </c>
      <c r="K1534">
        <v>0</v>
      </c>
      <c r="L1534" t="s">
        <v>163</v>
      </c>
    </row>
    <row r="1535" spans="1:12" x14ac:dyDescent="0.25">
      <c r="A1535" t="s">
        <v>191</v>
      </c>
      <c r="B1535" t="s">
        <v>460</v>
      </c>
      <c r="E1535">
        <v>0</v>
      </c>
      <c r="F1535" s="114">
        <v>46843</v>
      </c>
      <c r="H1535" s="96">
        <f>'K-based controls'!$Q$179</f>
        <v>0</v>
      </c>
      <c r="K1535">
        <v>0</v>
      </c>
      <c r="L1535" t="s">
        <v>163</v>
      </c>
    </row>
    <row r="1536" spans="1:12" x14ac:dyDescent="0.25">
      <c r="A1536" t="s">
        <v>191</v>
      </c>
      <c r="B1536" t="s">
        <v>460</v>
      </c>
      <c r="E1536">
        <v>0</v>
      </c>
      <c r="F1536" s="114">
        <v>47208</v>
      </c>
      <c r="H1536" s="96">
        <f>'K-based controls'!$R$179</f>
        <v>0</v>
      </c>
      <c r="K1536">
        <v>0</v>
      </c>
      <c r="L1536" t="s">
        <v>163</v>
      </c>
    </row>
    <row r="1537" spans="1:12" x14ac:dyDescent="0.25">
      <c r="A1537" t="s">
        <v>191</v>
      </c>
      <c r="B1537" t="s">
        <v>460</v>
      </c>
      <c r="E1537">
        <v>0</v>
      </c>
      <c r="F1537" s="114">
        <v>47573</v>
      </c>
      <c r="H1537" s="96">
        <f>'K-based controls'!$S$179</f>
        <v>0</v>
      </c>
      <c r="K1537">
        <v>0</v>
      </c>
      <c r="L1537" t="s">
        <v>163</v>
      </c>
    </row>
    <row r="1538" spans="1:12" x14ac:dyDescent="0.25">
      <c r="A1538" t="s">
        <v>191</v>
      </c>
      <c r="B1538" t="s">
        <v>460</v>
      </c>
      <c r="E1538">
        <v>0</v>
      </c>
      <c r="F1538" s="114">
        <v>47938</v>
      </c>
      <c r="H1538" s="96">
        <f>'K-based controls'!$T$179</f>
        <v>0</v>
      </c>
      <c r="K1538">
        <v>0</v>
      </c>
      <c r="L1538" t="s">
        <v>163</v>
      </c>
    </row>
    <row r="1539" spans="1:12" x14ac:dyDescent="0.25">
      <c r="A1539" t="s">
        <v>191</v>
      </c>
      <c r="B1539" t="s">
        <v>393</v>
      </c>
      <c r="E1539">
        <v>0</v>
      </c>
      <c r="F1539" s="114">
        <v>44286</v>
      </c>
      <c r="H1539" s="96">
        <f>'K-based controls'!$J$180</f>
        <v>0</v>
      </c>
      <c r="K1539">
        <v>0</v>
      </c>
      <c r="L1539" t="s">
        <v>163</v>
      </c>
    </row>
    <row r="1540" spans="1:12" x14ac:dyDescent="0.25">
      <c r="A1540" t="s">
        <v>191</v>
      </c>
      <c r="B1540" t="s">
        <v>393</v>
      </c>
      <c r="E1540">
        <v>0</v>
      </c>
      <c r="F1540" s="114">
        <v>44651</v>
      </c>
      <c r="H1540" s="96">
        <f>'K-based controls'!$K$180</f>
        <v>0</v>
      </c>
      <c r="K1540">
        <v>0</v>
      </c>
      <c r="L1540" t="s">
        <v>163</v>
      </c>
    </row>
    <row r="1541" spans="1:12" x14ac:dyDescent="0.25">
      <c r="A1541" t="s">
        <v>191</v>
      </c>
      <c r="B1541" t="s">
        <v>393</v>
      </c>
      <c r="E1541">
        <v>0</v>
      </c>
      <c r="F1541" s="114">
        <v>45016</v>
      </c>
      <c r="H1541" s="96">
        <f>'K-based controls'!$L$180</f>
        <v>0</v>
      </c>
      <c r="K1541">
        <v>0</v>
      </c>
      <c r="L1541" t="s">
        <v>163</v>
      </c>
    </row>
    <row r="1542" spans="1:12" x14ac:dyDescent="0.25">
      <c r="A1542" t="s">
        <v>191</v>
      </c>
      <c r="B1542" t="s">
        <v>393</v>
      </c>
      <c r="E1542">
        <v>0</v>
      </c>
      <c r="F1542" s="114">
        <v>45382</v>
      </c>
      <c r="H1542" s="96">
        <f>'K-based controls'!$M$180</f>
        <v>0</v>
      </c>
      <c r="K1542">
        <v>0</v>
      </c>
      <c r="L1542" t="s">
        <v>163</v>
      </c>
    </row>
    <row r="1543" spans="1:12" x14ac:dyDescent="0.25">
      <c r="A1543" t="s">
        <v>191</v>
      </c>
      <c r="B1543" t="s">
        <v>393</v>
      </c>
      <c r="E1543">
        <v>0</v>
      </c>
      <c r="F1543" s="114">
        <v>45747</v>
      </c>
      <c r="H1543" s="96">
        <f>'K-based controls'!$N$180</f>
        <v>0</v>
      </c>
      <c r="K1543">
        <v>0</v>
      </c>
      <c r="L1543" t="s">
        <v>163</v>
      </c>
    </row>
    <row r="1544" spans="1:12" x14ac:dyDescent="0.25">
      <c r="A1544" t="s">
        <v>191</v>
      </c>
      <c r="B1544" t="s">
        <v>393</v>
      </c>
      <c r="E1544">
        <v>0</v>
      </c>
      <c r="F1544" s="114">
        <v>46112</v>
      </c>
      <c r="H1544" s="96">
        <f>'K-based controls'!$O$180</f>
        <v>0</v>
      </c>
      <c r="K1544">
        <v>0</v>
      </c>
      <c r="L1544" t="s">
        <v>163</v>
      </c>
    </row>
    <row r="1545" spans="1:12" x14ac:dyDescent="0.25">
      <c r="A1545" t="s">
        <v>191</v>
      </c>
      <c r="B1545" t="s">
        <v>393</v>
      </c>
      <c r="E1545">
        <v>0</v>
      </c>
      <c r="F1545" s="114">
        <v>46477</v>
      </c>
      <c r="H1545" s="96">
        <f>'K-based controls'!$P$180</f>
        <v>0</v>
      </c>
      <c r="K1545">
        <v>0</v>
      </c>
      <c r="L1545" t="s">
        <v>163</v>
      </c>
    </row>
    <row r="1546" spans="1:12" x14ac:dyDescent="0.25">
      <c r="A1546" t="s">
        <v>191</v>
      </c>
      <c r="B1546" t="s">
        <v>393</v>
      </c>
      <c r="E1546">
        <v>0</v>
      </c>
      <c r="F1546" s="114">
        <v>46843</v>
      </c>
      <c r="H1546" s="96">
        <f>'K-based controls'!$Q$180</f>
        <v>0</v>
      </c>
      <c r="K1546">
        <v>0</v>
      </c>
      <c r="L1546" t="s">
        <v>163</v>
      </c>
    </row>
    <row r="1547" spans="1:12" x14ac:dyDescent="0.25">
      <c r="A1547" t="s">
        <v>191</v>
      </c>
      <c r="B1547" t="s">
        <v>393</v>
      </c>
      <c r="E1547">
        <v>0</v>
      </c>
      <c r="F1547" s="114">
        <v>47208</v>
      </c>
      <c r="H1547" s="96">
        <f>'K-based controls'!$R$180</f>
        <v>0</v>
      </c>
      <c r="K1547">
        <v>0</v>
      </c>
      <c r="L1547" t="s">
        <v>163</v>
      </c>
    </row>
    <row r="1548" spans="1:12" x14ac:dyDescent="0.25">
      <c r="A1548" t="s">
        <v>191</v>
      </c>
      <c r="B1548" t="s">
        <v>393</v>
      </c>
      <c r="E1548">
        <v>0</v>
      </c>
      <c r="F1548" s="114">
        <v>47573</v>
      </c>
      <c r="H1548" s="96">
        <f>'K-based controls'!$S$180</f>
        <v>0</v>
      </c>
      <c r="K1548">
        <v>0</v>
      </c>
      <c r="L1548" t="s">
        <v>163</v>
      </c>
    </row>
    <row r="1549" spans="1:12" x14ac:dyDescent="0.25">
      <c r="A1549" t="s">
        <v>191</v>
      </c>
      <c r="B1549" t="s">
        <v>393</v>
      </c>
      <c r="E1549">
        <v>0</v>
      </c>
      <c r="F1549" s="114">
        <v>47938</v>
      </c>
      <c r="H1549" s="96">
        <f>'K-based controls'!$T$180</f>
        <v>0</v>
      </c>
      <c r="K1549">
        <v>0</v>
      </c>
      <c r="L1549" t="s">
        <v>163</v>
      </c>
    </row>
    <row r="1550" spans="1:12" x14ac:dyDescent="0.25">
      <c r="A1550" t="s">
        <v>191</v>
      </c>
      <c r="B1550" t="s">
        <v>237</v>
      </c>
      <c r="E1550">
        <v>0</v>
      </c>
      <c r="F1550" s="114">
        <v>44286</v>
      </c>
      <c r="H1550" s="96">
        <f>'K-based controls'!$J$181</f>
        <v>0</v>
      </c>
      <c r="K1550">
        <v>0</v>
      </c>
      <c r="L1550" t="s">
        <v>163</v>
      </c>
    </row>
    <row r="1551" spans="1:12" x14ac:dyDescent="0.25">
      <c r="A1551" t="s">
        <v>191</v>
      </c>
      <c r="B1551" t="s">
        <v>237</v>
      </c>
      <c r="E1551">
        <v>0</v>
      </c>
      <c r="F1551" s="114">
        <v>44651</v>
      </c>
      <c r="H1551" s="96">
        <f>'K-based controls'!$K$181</f>
        <v>0</v>
      </c>
      <c r="K1551">
        <v>0</v>
      </c>
      <c r="L1551" t="s">
        <v>163</v>
      </c>
    </row>
    <row r="1552" spans="1:12" x14ac:dyDescent="0.25">
      <c r="A1552" t="s">
        <v>191</v>
      </c>
      <c r="B1552" t="s">
        <v>237</v>
      </c>
      <c r="E1552">
        <v>0</v>
      </c>
      <c r="F1552" s="114">
        <v>45016</v>
      </c>
      <c r="H1552" s="96">
        <f>'K-based controls'!$L$181</f>
        <v>0</v>
      </c>
      <c r="K1552">
        <v>0</v>
      </c>
      <c r="L1552" t="s">
        <v>163</v>
      </c>
    </row>
    <row r="1553" spans="1:12" x14ac:dyDescent="0.25">
      <c r="A1553" t="s">
        <v>191</v>
      </c>
      <c r="B1553" t="s">
        <v>237</v>
      </c>
      <c r="E1553">
        <v>0</v>
      </c>
      <c r="F1553" s="114">
        <v>45382</v>
      </c>
      <c r="H1553" s="96">
        <f>'K-based controls'!$M$181</f>
        <v>0</v>
      </c>
      <c r="K1553">
        <v>0</v>
      </c>
      <c r="L1553" t="s">
        <v>163</v>
      </c>
    </row>
    <row r="1554" spans="1:12" x14ac:dyDescent="0.25">
      <c r="A1554" t="s">
        <v>191</v>
      </c>
      <c r="B1554" t="s">
        <v>237</v>
      </c>
      <c r="E1554">
        <v>0</v>
      </c>
      <c r="F1554" s="114">
        <v>45747</v>
      </c>
      <c r="H1554" s="96">
        <f>'K-based controls'!$N$181</f>
        <v>0</v>
      </c>
      <c r="K1554">
        <v>0</v>
      </c>
      <c r="L1554" t="s">
        <v>163</v>
      </c>
    </row>
    <row r="1555" spans="1:12" x14ac:dyDescent="0.25">
      <c r="A1555" t="s">
        <v>191</v>
      </c>
      <c r="B1555" t="s">
        <v>237</v>
      </c>
      <c r="E1555">
        <v>0</v>
      </c>
      <c r="F1555" s="114">
        <v>46112</v>
      </c>
      <c r="H1555" s="96">
        <f>'K-based controls'!$O$181</f>
        <v>0</v>
      </c>
      <c r="K1555">
        <v>0</v>
      </c>
      <c r="L1555" t="s">
        <v>163</v>
      </c>
    </row>
    <row r="1556" spans="1:12" x14ac:dyDescent="0.25">
      <c r="A1556" t="s">
        <v>191</v>
      </c>
      <c r="B1556" t="s">
        <v>237</v>
      </c>
      <c r="E1556">
        <v>0</v>
      </c>
      <c r="F1556" s="114">
        <v>46477</v>
      </c>
      <c r="H1556" s="96">
        <f>'K-based controls'!$P$181</f>
        <v>0</v>
      </c>
      <c r="K1556">
        <v>0</v>
      </c>
      <c r="L1556" t="s">
        <v>163</v>
      </c>
    </row>
    <row r="1557" spans="1:12" x14ac:dyDescent="0.25">
      <c r="A1557" t="s">
        <v>191</v>
      </c>
      <c r="B1557" t="s">
        <v>237</v>
      </c>
      <c r="E1557">
        <v>0</v>
      </c>
      <c r="F1557" s="114">
        <v>46843</v>
      </c>
      <c r="H1557" s="96">
        <f>'K-based controls'!$Q$181</f>
        <v>0</v>
      </c>
      <c r="K1557">
        <v>0</v>
      </c>
      <c r="L1557" t="s">
        <v>163</v>
      </c>
    </row>
    <row r="1558" spans="1:12" x14ac:dyDescent="0.25">
      <c r="A1558" t="s">
        <v>191</v>
      </c>
      <c r="B1558" t="s">
        <v>237</v>
      </c>
      <c r="E1558">
        <v>0</v>
      </c>
      <c r="F1558" s="114">
        <v>47208</v>
      </c>
      <c r="H1558" s="96">
        <f>'K-based controls'!$R$181</f>
        <v>0</v>
      </c>
      <c r="K1558">
        <v>0</v>
      </c>
      <c r="L1558" t="s">
        <v>163</v>
      </c>
    </row>
    <row r="1559" spans="1:12" x14ac:dyDescent="0.25">
      <c r="A1559" t="s">
        <v>191</v>
      </c>
      <c r="B1559" t="s">
        <v>237</v>
      </c>
      <c r="E1559">
        <v>0</v>
      </c>
      <c r="F1559" s="114">
        <v>47573</v>
      </c>
      <c r="H1559" s="96">
        <f>'K-based controls'!$S$181</f>
        <v>0</v>
      </c>
      <c r="K1559">
        <v>0</v>
      </c>
      <c r="L1559" t="s">
        <v>163</v>
      </c>
    </row>
    <row r="1560" spans="1:12" x14ac:dyDescent="0.25">
      <c r="A1560" t="s">
        <v>191</v>
      </c>
      <c r="B1560" t="s">
        <v>237</v>
      </c>
      <c r="E1560">
        <v>0</v>
      </c>
      <c r="F1560" s="114">
        <v>47938</v>
      </c>
      <c r="H1560" s="96">
        <f>'K-based controls'!$T$181</f>
        <v>0</v>
      </c>
      <c r="K1560">
        <v>0</v>
      </c>
      <c r="L1560" t="s">
        <v>163</v>
      </c>
    </row>
    <row r="1561" spans="1:12" x14ac:dyDescent="0.25">
      <c r="A1561" t="s">
        <v>191</v>
      </c>
      <c r="B1561" t="s">
        <v>509</v>
      </c>
      <c r="E1561">
        <v>0</v>
      </c>
      <c r="F1561" s="114">
        <v>44286</v>
      </c>
      <c r="H1561" s="96">
        <f>'K-based controls'!$J$182</f>
        <v>0</v>
      </c>
      <c r="K1561">
        <v>0</v>
      </c>
      <c r="L1561" t="s">
        <v>163</v>
      </c>
    </row>
    <row r="1562" spans="1:12" x14ac:dyDescent="0.25">
      <c r="A1562" t="s">
        <v>191</v>
      </c>
      <c r="B1562" t="s">
        <v>509</v>
      </c>
      <c r="E1562">
        <v>0</v>
      </c>
      <c r="F1562" s="114">
        <v>44651</v>
      </c>
      <c r="H1562" s="96">
        <f>'K-based controls'!$K$182</f>
        <v>0</v>
      </c>
      <c r="K1562">
        <v>0</v>
      </c>
      <c r="L1562" t="s">
        <v>163</v>
      </c>
    </row>
    <row r="1563" spans="1:12" x14ac:dyDescent="0.25">
      <c r="A1563" t="s">
        <v>191</v>
      </c>
      <c r="B1563" t="s">
        <v>509</v>
      </c>
      <c r="E1563">
        <v>0</v>
      </c>
      <c r="F1563" s="114">
        <v>45016</v>
      </c>
      <c r="H1563" s="96">
        <f>'K-based controls'!$L$182</f>
        <v>0</v>
      </c>
      <c r="K1563">
        <v>0</v>
      </c>
      <c r="L1563" t="s">
        <v>163</v>
      </c>
    </row>
    <row r="1564" spans="1:12" x14ac:dyDescent="0.25">
      <c r="A1564" t="s">
        <v>191</v>
      </c>
      <c r="B1564" t="s">
        <v>509</v>
      </c>
      <c r="E1564">
        <v>0</v>
      </c>
      <c r="F1564" s="114">
        <v>45382</v>
      </c>
      <c r="H1564" s="96">
        <f>'K-based controls'!$M$182</f>
        <v>0</v>
      </c>
      <c r="K1564">
        <v>0</v>
      </c>
      <c r="L1564" t="s">
        <v>163</v>
      </c>
    </row>
    <row r="1565" spans="1:12" x14ac:dyDescent="0.25">
      <c r="A1565" t="s">
        <v>191</v>
      </c>
      <c r="B1565" t="s">
        <v>509</v>
      </c>
      <c r="E1565">
        <v>0</v>
      </c>
      <c r="F1565" s="114">
        <v>45747</v>
      </c>
      <c r="H1565" s="96">
        <f>'K-based controls'!$N$182</f>
        <v>0</v>
      </c>
      <c r="K1565">
        <v>0</v>
      </c>
      <c r="L1565" t="s">
        <v>163</v>
      </c>
    </row>
    <row r="1566" spans="1:12" x14ac:dyDescent="0.25">
      <c r="A1566" t="s">
        <v>191</v>
      </c>
      <c r="B1566" t="s">
        <v>509</v>
      </c>
      <c r="E1566">
        <v>0</v>
      </c>
      <c r="F1566" s="114">
        <v>46112</v>
      </c>
      <c r="H1566" s="96">
        <f>'K-based controls'!$O$182</f>
        <v>0</v>
      </c>
      <c r="K1566">
        <v>0</v>
      </c>
      <c r="L1566" t="s">
        <v>163</v>
      </c>
    </row>
    <row r="1567" spans="1:12" x14ac:dyDescent="0.25">
      <c r="A1567" t="s">
        <v>191</v>
      </c>
      <c r="B1567" t="s">
        <v>509</v>
      </c>
      <c r="E1567">
        <v>0</v>
      </c>
      <c r="F1567" s="114">
        <v>46477</v>
      </c>
      <c r="H1567" s="96">
        <f>'K-based controls'!$P$182</f>
        <v>0</v>
      </c>
      <c r="K1567">
        <v>0</v>
      </c>
      <c r="L1567" t="s">
        <v>163</v>
      </c>
    </row>
    <row r="1568" spans="1:12" x14ac:dyDescent="0.25">
      <c r="A1568" t="s">
        <v>191</v>
      </c>
      <c r="B1568" t="s">
        <v>509</v>
      </c>
      <c r="E1568">
        <v>0</v>
      </c>
      <c r="F1568" s="114">
        <v>46843</v>
      </c>
      <c r="H1568" s="96">
        <f>'K-based controls'!$Q$182</f>
        <v>0</v>
      </c>
      <c r="K1568">
        <v>0</v>
      </c>
      <c r="L1568" t="s">
        <v>163</v>
      </c>
    </row>
    <row r="1569" spans="1:12" x14ac:dyDescent="0.25">
      <c r="A1569" t="s">
        <v>191</v>
      </c>
      <c r="B1569" t="s">
        <v>509</v>
      </c>
      <c r="E1569">
        <v>0</v>
      </c>
      <c r="F1569" s="114">
        <v>47208</v>
      </c>
      <c r="H1569" s="96">
        <f>'K-based controls'!$R$182</f>
        <v>0</v>
      </c>
      <c r="K1569">
        <v>0</v>
      </c>
      <c r="L1569" t="s">
        <v>163</v>
      </c>
    </row>
    <row r="1570" spans="1:12" x14ac:dyDescent="0.25">
      <c r="A1570" t="s">
        <v>191</v>
      </c>
      <c r="B1570" t="s">
        <v>509</v>
      </c>
      <c r="E1570">
        <v>0</v>
      </c>
      <c r="F1570" s="114">
        <v>47573</v>
      </c>
      <c r="H1570" s="96">
        <f>'K-based controls'!$S$182</f>
        <v>0</v>
      </c>
      <c r="K1570">
        <v>0</v>
      </c>
      <c r="L1570" t="s">
        <v>163</v>
      </c>
    </row>
    <row r="1571" spans="1:12" x14ac:dyDescent="0.25">
      <c r="A1571" t="s">
        <v>191</v>
      </c>
      <c r="B1571" t="s">
        <v>509</v>
      </c>
      <c r="E1571">
        <v>0</v>
      </c>
      <c r="F1571" s="114">
        <v>47938</v>
      </c>
      <c r="H1571" s="96">
        <f>'K-based controls'!$T$182</f>
        <v>0</v>
      </c>
      <c r="K1571">
        <v>0</v>
      </c>
      <c r="L1571" t="s">
        <v>163</v>
      </c>
    </row>
    <row r="1572" spans="1:12" x14ac:dyDescent="0.25">
      <c r="A1572" t="s">
        <v>191</v>
      </c>
      <c r="B1572" t="s">
        <v>893</v>
      </c>
      <c r="E1572">
        <v>0</v>
      </c>
      <c r="F1572" s="114">
        <v>44286</v>
      </c>
      <c r="H1572" s="96">
        <f>'K-based controls'!$J$183</f>
        <v>0</v>
      </c>
      <c r="K1572">
        <v>0</v>
      </c>
      <c r="L1572" t="s">
        <v>163</v>
      </c>
    </row>
    <row r="1573" spans="1:12" x14ac:dyDescent="0.25">
      <c r="A1573" t="s">
        <v>191</v>
      </c>
      <c r="B1573" t="s">
        <v>893</v>
      </c>
      <c r="E1573">
        <v>0</v>
      </c>
      <c r="F1573" s="114">
        <v>44651</v>
      </c>
      <c r="H1573" s="96">
        <f>'K-based controls'!$K$183</f>
        <v>0</v>
      </c>
      <c r="K1573">
        <v>0</v>
      </c>
      <c r="L1573" t="s">
        <v>163</v>
      </c>
    </row>
    <row r="1574" spans="1:12" x14ac:dyDescent="0.25">
      <c r="A1574" t="s">
        <v>191</v>
      </c>
      <c r="B1574" t="s">
        <v>893</v>
      </c>
      <c r="E1574">
        <v>0</v>
      </c>
      <c r="F1574" s="114">
        <v>45016</v>
      </c>
      <c r="H1574" s="96">
        <f>'K-based controls'!$L$183</f>
        <v>0</v>
      </c>
      <c r="K1574">
        <v>0</v>
      </c>
      <c r="L1574" t="s">
        <v>163</v>
      </c>
    </row>
    <row r="1575" spans="1:12" x14ac:dyDescent="0.25">
      <c r="A1575" t="s">
        <v>191</v>
      </c>
      <c r="B1575" t="s">
        <v>893</v>
      </c>
      <c r="E1575">
        <v>0</v>
      </c>
      <c r="F1575" s="114">
        <v>45382</v>
      </c>
      <c r="H1575" s="96">
        <f>'K-based controls'!$M$183</f>
        <v>0</v>
      </c>
      <c r="K1575">
        <v>0</v>
      </c>
      <c r="L1575" t="s">
        <v>163</v>
      </c>
    </row>
    <row r="1576" spans="1:12" x14ac:dyDescent="0.25">
      <c r="A1576" t="s">
        <v>191</v>
      </c>
      <c r="B1576" t="s">
        <v>893</v>
      </c>
      <c r="E1576">
        <v>0</v>
      </c>
      <c r="F1576" s="114">
        <v>45747</v>
      </c>
      <c r="H1576" s="96">
        <f>'K-based controls'!$N$183</f>
        <v>0</v>
      </c>
      <c r="K1576">
        <v>0</v>
      </c>
      <c r="L1576" t="s">
        <v>163</v>
      </c>
    </row>
    <row r="1577" spans="1:12" x14ac:dyDescent="0.25">
      <c r="A1577" t="s">
        <v>191</v>
      </c>
      <c r="B1577" t="s">
        <v>893</v>
      </c>
      <c r="E1577">
        <v>0</v>
      </c>
      <c r="F1577" s="114">
        <v>46112</v>
      </c>
      <c r="H1577" s="96">
        <f>'K-based controls'!$O$183</f>
        <v>0</v>
      </c>
      <c r="K1577">
        <v>0</v>
      </c>
      <c r="L1577" t="s">
        <v>163</v>
      </c>
    </row>
    <row r="1578" spans="1:12" x14ac:dyDescent="0.25">
      <c r="A1578" t="s">
        <v>191</v>
      </c>
      <c r="B1578" t="s">
        <v>893</v>
      </c>
      <c r="E1578">
        <v>0</v>
      </c>
      <c r="F1578" s="114">
        <v>46477</v>
      </c>
      <c r="H1578" s="96">
        <f>'K-based controls'!$P$183</f>
        <v>0</v>
      </c>
      <c r="K1578">
        <v>0</v>
      </c>
      <c r="L1578" t="s">
        <v>163</v>
      </c>
    </row>
    <row r="1579" spans="1:12" x14ac:dyDescent="0.25">
      <c r="A1579" t="s">
        <v>191</v>
      </c>
      <c r="B1579" t="s">
        <v>893</v>
      </c>
      <c r="E1579">
        <v>0</v>
      </c>
      <c r="F1579" s="114">
        <v>46843</v>
      </c>
      <c r="H1579" s="96">
        <f>'K-based controls'!$Q$183</f>
        <v>0</v>
      </c>
      <c r="K1579">
        <v>0</v>
      </c>
      <c r="L1579" t="s">
        <v>163</v>
      </c>
    </row>
    <row r="1580" spans="1:12" x14ac:dyDescent="0.25">
      <c r="A1580" t="s">
        <v>191</v>
      </c>
      <c r="B1580" t="s">
        <v>893</v>
      </c>
      <c r="E1580">
        <v>0</v>
      </c>
      <c r="F1580" s="114">
        <v>47208</v>
      </c>
      <c r="H1580" s="96">
        <f>'K-based controls'!$R$183</f>
        <v>0</v>
      </c>
      <c r="K1580">
        <v>0</v>
      </c>
      <c r="L1580" t="s">
        <v>163</v>
      </c>
    </row>
    <row r="1581" spans="1:12" x14ac:dyDescent="0.25">
      <c r="A1581" t="s">
        <v>191</v>
      </c>
      <c r="B1581" t="s">
        <v>893</v>
      </c>
      <c r="E1581">
        <v>0</v>
      </c>
      <c r="F1581" s="114">
        <v>47573</v>
      </c>
      <c r="H1581" s="96">
        <f>'K-based controls'!$S$183</f>
        <v>0</v>
      </c>
      <c r="K1581">
        <v>0</v>
      </c>
      <c r="L1581" t="s">
        <v>163</v>
      </c>
    </row>
    <row r="1582" spans="1:12" x14ac:dyDescent="0.25">
      <c r="A1582" t="s">
        <v>191</v>
      </c>
      <c r="B1582" t="s">
        <v>893</v>
      </c>
      <c r="E1582">
        <v>0</v>
      </c>
      <c r="F1582" s="114">
        <v>47938</v>
      </c>
      <c r="H1582" s="96">
        <f>'K-based controls'!$T$183</f>
        <v>0</v>
      </c>
      <c r="K1582">
        <v>0</v>
      </c>
      <c r="L1582" t="s">
        <v>163</v>
      </c>
    </row>
    <row r="1583" spans="1:12" x14ac:dyDescent="0.25">
      <c r="A1583" t="s">
        <v>1108</v>
      </c>
      <c r="B1583" t="s">
        <v>460</v>
      </c>
      <c r="E1583">
        <v>0</v>
      </c>
      <c r="F1583" s="114">
        <v>44286</v>
      </c>
      <c r="I1583">
        <f>'K-based controls'!$J$199</f>
        <v>0</v>
      </c>
      <c r="K1583">
        <v>0</v>
      </c>
      <c r="L1583" t="s">
        <v>749</v>
      </c>
    </row>
    <row r="1584" spans="1:12" x14ac:dyDescent="0.25">
      <c r="A1584" t="s">
        <v>1108</v>
      </c>
      <c r="B1584" t="s">
        <v>460</v>
      </c>
      <c r="E1584">
        <v>0</v>
      </c>
      <c r="F1584" s="114">
        <v>44651</v>
      </c>
      <c r="I1584">
        <f>'K-based controls'!$K$199</f>
        <v>0</v>
      </c>
      <c r="K1584">
        <v>0</v>
      </c>
      <c r="L1584" t="s">
        <v>749</v>
      </c>
    </row>
    <row r="1585" spans="1:12" x14ac:dyDescent="0.25">
      <c r="A1585" t="s">
        <v>1108</v>
      </c>
      <c r="B1585" t="s">
        <v>460</v>
      </c>
      <c r="E1585">
        <v>0</v>
      </c>
      <c r="F1585" s="114">
        <v>45016</v>
      </c>
      <c r="I1585">
        <f>'K-based controls'!$L$199</f>
        <v>0</v>
      </c>
      <c r="K1585">
        <v>0</v>
      </c>
      <c r="L1585" t="s">
        <v>749</v>
      </c>
    </row>
    <row r="1586" spans="1:12" x14ac:dyDescent="0.25">
      <c r="A1586" t="s">
        <v>1108</v>
      </c>
      <c r="B1586" t="s">
        <v>460</v>
      </c>
      <c r="E1586">
        <v>0</v>
      </c>
      <c r="F1586" s="114">
        <v>45382</v>
      </c>
      <c r="I1586">
        <f>'K-based controls'!$M$199</f>
        <v>0</v>
      </c>
      <c r="K1586">
        <v>0</v>
      </c>
      <c r="L1586" t="s">
        <v>749</v>
      </c>
    </row>
    <row r="1587" spans="1:12" x14ac:dyDescent="0.25">
      <c r="A1587" t="s">
        <v>1108</v>
      </c>
      <c r="B1587" t="s">
        <v>460</v>
      </c>
      <c r="E1587">
        <v>0</v>
      </c>
      <c r="F1587" s="114">
        <v>45747</v>
      </c>
      <c r="I1587">
        <f>'K-based controls'!$N$199</f>
        <v>0</v>
      </c>
      <c r="K1587">
        <v>0</v>
      </c>
      <c r="L1587" t="s">
        <v>749</v>
      </c>
    </row>
    <row r="1588" spans="1:12" x14ac:dyDescent="0.25">
      <c r="A1588" t="s">
        <v>1108</v>
      </c>
      <c r="B1588" t="s">
        <v>460</v>
      </c>
      <c r="E1588">
        <v>0</v>
      </c>
      <c r="F1588" s="114">
        <v>46112</v>
      </c>
      <c r="I1588">
        <f>'K-based controls'!$O$199</f>
        <v>0</v>
      </c>
      <c r="K1588">
        <v>0</v>
      </c>
      <c r="L1588" t="s">
        <v>749</v>
      </c>
    </row>
    <row r="1589" spans="1:12" x14ac:dyDescent="0.25">
      <c r="A1589" t="s">
        <v>1108</v>
      </c>
      <c r="B1589" t="s">
        <v>460</v>
      </c>
      <c r="E1589">
        <v>0</v>
      </c>
      <c r="F1589" s="114">
        <v>46477</v>
      </c>
      <c r="I1589">
        <f>'K-based controls'!$P$199</f>
        <v>0</v>
      </c>
      <c r="K1589">
        <v>0</v>
      </c>
      <c r="L1589" t="s">
        <v>749</v>
      </c>
    </row>
    <row r="1590" spans="1:12" x14ac:dyDescent="0.25">
      <c r="A1590" t="s">
        <v>1108</v>
      </c>
      <c r="B1590" t="s">
        <v>460</v>
      </c>
      <c r="E1590">
        <v>0</v>
      </c>
      <c r="F1590" s="114">
        <v>46843</v>
      </c>
      <c r="I1590">
        <f>'K-based controls'!$Q$199</f>
        <v>0</v>
      </c>
      <c r="K1590">
        <v>0</v>
      </c>
      <c r="L1590" t="s">
        <v>749</v>
      </c>
    </row>
    <row r="1591" spans="1:12" x14ac:dyDescent="0.25">
      <c r="A1591" t="s">
        <v>1108</v>
      </c>
      <c r="B1591" t="s">
        <v>460</v>
      </c>
      <c r="E1591">
        <v>0</v>
      </c>
      <c r="F1591" s="114">
        <v>47208</v>
      </c>
      <c r="I1591">
        <f>'K-based controls'!$R$199</f>
        <v>0</v>
      </c>
      <c r="K1591">
        <v>0</v>
      </c>
      <c r="L1591" t="s">
        <v>749</v>
      </c>
    </row>
    <row r="1592" spans="1:12" x14ac:dyDescent="0.25">
      <c r="A1592" t="s">
        <v>1108</v>
      </c>
      <c r="B1592" t="s">
        <v>460</v>
      </c>
      <c r="E1592">
        <v>0</v>
      </c>
      <c r="F1592" s="114">
        <v>47573</v>
      </c>
      <c r="I1592">
        <f>'K-based controls'!$S$199</f>
        <v>0</v>
      </c>
      <c r="K1592">
        <v>0</v>
      </c>
      <c r="L1592" t="s">
        <v>749</v>
      </c>
    </row>
    <row r="1593" spans="1:12" x14ac:dyDescent="0.25">
      <c r="A1593" t="s">
        <v>1108</v>
      </c>
      <c r="B1593" t="s">
        <v>460</v>
      </c>
      <c r="E1593">
        <v>0</v>
      </c>
      <c r="F1593" s="114">
        <v>47938</v>
      </c>
      <c r="I1593">
        <f>'K-based controls'!$T$199</f>
        <v>0</v>
      </c>
      <c r="K1593">
        <v>0</v>
      </c>
      <c r="L1593" t="s">
        <v>749</v>
      </c>
    </row>
    <row r="1594" spans="1:12" x14ac:dyDescent="0.25">
      <c r="A1594" t="s">
        <v>1108</v>
      </c>
      <c r="B1594" t="s">
        <v>393</v>
      </c>
      <c r="E1594">
        <v>0</v>
      </c>
      <c r="F1594" s="114">
        <v>44286</v>
      </c>
      <c r="I1594">
        <f>'K-based controls'!$J$200</f>
        <v>0</v>
      </c>
      <c r="K1594">
        <v>0</v>
      </c>
      <c r="L1594" t="s">
        <v>749</v>
      </c>
    </row>
    <row r="1595" spans="1:12" x14ac:dyDescent="0.25">
      <c r="A1595" t="s">
        <v>1108</v>
      </c>
      <c r="B1595" t="s">
        <v>393</v>
      </c>
      <c r="E1595">
        <v>0</v>
      </c>
      <c r="F1595" s="114">
        <v>44651</v>
      </c>
      <c r="I1595">
        <f>'K-based controls'!$K$200</f>
        <v>0</v>
      </c>
      <c r="K1595">
        <v>0</v>
      </c>
      <c r="L1595" t="s">
        <v>749</v>
      </c>
    </row>
    <row r="1596" spans="1:12" x14ac:dyDescent="0.25">
      <c r="A1596" t="s">
        <v>1108</v>
      </c>
      <c r="B1596" t="s">
        <v>393</v>
      </c>
      <c r="E1596">
        <v>0</v>
      </c>
      <c r="F1596" s="114">
        <v>45016</v>
      </c>
      <c r="I1596">
        <f>'K-based controls'!$L$200</f>
        <v>0</v>
      </c>
      <c r="K1596">
        <v>0</v>
      </c>
      <c r="L1596" t="s">
        <v>749</v>
      </c>
    </row>
    <row r="1597" spans="1:12" x14ac:dyDescent="0.25">
      <c r="A1597" t="s">
        <v>1108</v>
      </c>
      <c r="B1597" t="s">
        <v>393</v>
      </c>
      <c r="E1597">
        <v>0</v>
      </c>
      <c r="F1597" s="114">
        <v>45382</v>
      </c>
      <c r="I1597">
        <f>'K-based controls'!$M$200</f>
        <v>0</v>
      </c>
      <c r="K1597">
        <v>0</v>
      </c>
      <c r="L1597" t="s">
        <v>749</v>
      </c>
    </row>
    <row r="1598" spans="1:12" x14ac:dyDescent="0.25">
      <c r="A1598" t="s">
        <v>1108</v>
      </c>
      <c r="B1598" t="s">
        <v>393</v>
      </c>
      <c r="E1598">
        <v>0</v>
      </c>
      <c r="F1598" s="114">
        <v>45747</v>
      </c>
      <c r="I1598">
        <f>'K-based controls'!$N$200</f>
        <v>0</v>
      </c>
      <c r="K1598">
        <v>0</v>
      </c>
      <c r="L1598" t="s">
        <v>749</v>
      </c>
    </row>
    <row r="1599" spans="1:12" x14ac:dyDescent="0.25">
      <c r="A1599" t="s">
        <v>1108</v>
      </c>
      <c r="B1599" t="s">
        <v>393</v>
      </c>
      <c r="E1599">
        <v>0</v>
      </c>
      <c r="F1599" s="114">
        <v>46112</v>
      </c>
      <c r="I1599">
        <f>'K-based controls'!$O$200</f>
        <v>0</v>
      </c>
      <c r="K1599">
        <v>0</v>
      </c>
      <c r="L1599" t="s">
        <v>749</v>
      </c>
    </row>
    <row r="1600" spans="1:12" x14ac:dyDescent="0.25">
      <c r="A1600" t="s">
        <v>1108</v>
      </c>
      <c r="B1600" t="s">
        <v>393</v>
      </c>
      <c r="E1600">
        <v>0</v>
      </c>
      <c r="F1600" s="114">
        <v>46477</v>
      </c>
      <c r="I1600">
        <f>'K-based controls'!$P$200</f>
        <v>0</v>
      </c>
      <c r="K1600">
        <v>0</v>
      </c>
      <c r="L1600" t="s">
        <v>749</v>
      </c>
    </row>
    <row r="1601" spans="1:12" x14ac:dyDescent="0.25">
      <c r="A1601" t="s">
        <v>1108</v>
      </c>
      <c r="B1601" t="s">
        <v>393</v>
      </c>
      <c r="E1601">
        <v>0</v>
      </c>
      <c r="F1601" s="114">
        <v>46843</v>
      </c>
      <c r="I1601">
        <f>'K-based controls'!$Q$200</f>
        <v>0</v>
      </c>
      <c r="K1601">
        <v>0</v>
      </c>
      <c r="L1601" t="s">
        <v>749</v>
      </c>
    </row>
    <row r="1602" spans="1:12" x14ac:dyDescent="0.25">
      <c r="A1602" t="s">
        <v>1108</v>
      </c>
      <c r="B1602" t="s">
        <v>393</v>
      </c>
      <c r="E1602">
        <v>0</v>
      </c>
      <c r="F1602" s="114">
        <v>47208</v>
      </c>
      <c r="I1602">
        <f>'K-based controls'!$R$200</f>
        <v>0</v>
      </c>
      <c r="K1602">
        <v>0</v>
      </c>
      <c r="L1602" t="s">
        <v>749</v>
      </c>
    </row>
    <row r="1603" spans="1:12" x14ac:dyDescent="0.25">
      <c r="A1603" t="s">
        <v>1108</v>
      </c>
      <c r="B1603" t="s">
        <v>393</v>
      </c>
      <c r="E1603">
        <v>0</v>
      </c>
      <c r="F1603" s="114">
        <v>47573</v>
      </c>
      <c r="I1603">
        <f>'K-based controls'!$S$200</f>
        <v>0</v>
      </c>
      <c r="K1603">
        <v>0</v>
      </c>
      <c r="L1603" t="s">
        <v>749</v>
      </c>
    </row>
    <row r="1604" spans="1:12" x14ac:dyDescent="0.25">
      <c r="A1604" t="s">
        <v>1108</v>
      </c>
      <c r="B1604" t="s">
        <v>393</v>
      </c>
      <c r="E1604">
        <v>0</v>
      </c>
      <c r="F1604" s="114">
        <v>47938</v>
      </c>
      <c r="I1604">
        <f>'K-based controls'!$T$200</f>
        <v>0</v>
      </c>
      <c r="K1604">
        <v>0</v>
      </c>
      <c r="L1604" t="s">
        <v>749</v>
      </c>
    </row>
    <row r="1605" spans="1:12" x14ac:dyDescent="0.25">
      <c r="A1605" t="s">
        <v>1108</v>
      </c>
      <c r="B1605" t="s">
        <v>237</v>
      </c>
      <c r="E1605">
        <v>0</v>
      </c>
      <c r="F1605" s="114">
        <v>44286</v>
      </c>
      <c r="I1605">
        <f>'K-based controls'!$J$201</f>
        <v>0</v>
      </c>
      <c r="K1605">
        <v>0</v>
      </c>
      <c r="L1605" t="s">
        <v>749</v>
      </c>
    </row>
    <row r="1606" spans="1:12" x14ac:dyDescent="0.25">
      <c r="A1606" t="s">
        <v>1108</v>
      </c>
      <c r="B1606" t="s">
        <v>237</v>
      </c>
      <c r="E1606">
        <v>0</v>
      </c>
      <c r="F1606" s="114">
        <v>44651</v>
      </c>
      <c r="I1606">
        <f>'K-based controls'!$K$201</f>
        <v>0</v>
      </c>
      <c r="K1606">
        <v>0</v>
      </c>
      <c r="L1606" t="s">
        <v>749</v>
      </c>
    </row>
    <row r="1607" spans="1:12" x14ac:dyDescent="0.25">
      <c r="A1607" t="s">
        <v>1108</v>
      </c>
      <c r="B1607" t="s">
        <v>237</v>
      </c>
      <c r="E1607">
        <v>0</v>
      </c>
      <c r="F1607" s="114">
        <v>45016</v>
      </c>
      <c r="I1607">
        <f>'K-based controls'!$L$201</f>
        <v>0</v>
      </c>
      <c r="K1607">
        <v>0</v>
      </c>
      <c r="L1607" t="s">
        <v>749</v>
      </c>
    </row>
    <row r="1608" spans="1:12" x14ac:dyDescent="0.25">
      <c r="A1608" t="s">
        <v>1108</v>
      </c>
      <c r="B1608" t="s">
        <v>237</v>
      </c>
      <c r="E1608">
        <v>0</v>
      </c>
      <c r="F1608" s="114">
        <v>45382</v>
      </c>
      <c r="I1608">
        <f>'K-based controls'!$M$201</f>
        <v>0</v>
      </c>
      <c r="K1608">
        <v>0</v>
      </c>
      <c r="L1608" t="s">
        <v>749</v>
      </c>
    </row>
    <row r="1609" spans="1:12" x14ac:dyDescent="0.25">
      <c r="A1609" t="s">
        <v>1108</v>
      </c>
      <c r="B1609" t="s">
        <v>237</v>
      </c>
      <c r="E1609">
        <v>0</v>
      </c>
      <c r="F1609" s="114">
        <v>45747</v>
      </c>
      <c r="I1609">
        <f>'K-based controls'!$N$201</f>
        <v>0</v>
      </c>
      <c r="K1609">
        <v>0</v>
      </c>
      <c r="L1609" t="s">
        <v>749</v>
      </c>
    </row>
    <row r="1610" spans="1:12" x14ac:dyDescent="0.25">
      <c r="A1610" t="s">
        <v>1108</v>
      </c>
      <c r="B1610" t="s">
        <v>237</v>
      </c>
      <c r="E1610">
        <v>0</v>
      </c>
      <c r="F1610" s="114">
        <v>46112</v>
      </c>
      <c r="I1610">
        <f>'K-based controls'!$O$201</f>
        <v>0</v>
      </c>
      <c r="K1610">
        <v>0</v>
      </c>
      <c r="L1610" t="s">
        <v>749</v>
      </c>
    </row>
    <row r="1611" spans="1:12" x14ac:dyDescent="0.25">
      <c r="A1611" t="s">
        <v>1108</v>
      </c>
      <c r="B1611" t="s">
        <v>237</v>
      </c>
      <c r="E1611">
        <v>0</v>
      </c>
      <c r="F1611" s="114">
        <v>46477</v>
      </c>
      <c r="I1611">
        <f>'K-based controls'!$P$201</f>
        <v>0</v>
      </c>
      <c r="K1611">
        <v>0</v>
      </c>
      <c r="L1611" t="s">
        <v>749</v>
      </c>
    </row>
    <row r="1612" spans="1:12" x14ac:dyDescent="0.25">
      <c r="A1612" t="s">
        <v>1108</v>
      </c>
      <c r="B1612" t="s">
        <v>237</v>
      </c>
      <c r="E1612">
        <v>0</v>
      </c>
      <c r="F1612" s="114">
        <v>46843</v>
      </c>
      <c r="I1612">
        <f>'K-based controls'!$Q$201</f>
        <v>0</v>
      </c>
      <c r="K1612">
        <v>0</v>
      </c>
      <c r="L1612" t="s">
        <v>749</v>
      </c>
    </row>
    <row r="1613" spans="1:12" x14ac:dyDescent="0.25">
      <c r="A1613" t="s">
        <v>1108</v>
      </c>
      <c r="B1613" t="s">
        <v>237</v>
      </c>
      <c r="E1613">
        <v>0</v>
      </c>
      <c r="F1613" s="114">
        <v>47208</v>
      </c>
      <c r="I1613">
        <f>'K-based controls'!$R$201</f>
        <v>0</v>
      </c>
      <c r="K1613">
        <v>0</v>
      </c>
      <c r="L1613" t="s">
        <v>749</v>
      </c>
    </row>
    <row r="1614" spans="1:12" x14ac:dyDescent="0.25">
      <c r="A1614" t="s">
        <v>1108</v>
      </c>
      <c r="B1614" t="s">
        <v>237</v>
      </c>
      <c r="E1614">
        <v>0</v>
      </c>
      <c r="F1614" s="114">
        <v>47573</v>
      </c>
      <c r="I1614">
        <f>'K-based controls'!$S$201</f>
        <v>0</v>
      </c>
      <c r="K1614">
        <v>0</v>
      </c>
      <c r="L1614" t="s">
        <v>749</v>
      </c>
    </row>
    <row r="1615" spans="1:12" x14ac:dyDescent="0.25">
      <c r="A1615" t="s">
        <v>1108</v>
      </c>
      <c r="B1615" t="s">
        <v>237</v>
      </c>
      <c r="E1615">
        <v>0</v>
      </c>
      <c r="F1615" s="114">
        <v>47938</v>
      </c>
      <c r="I1615">
        <f>'K-based controls'!$T$201</f>
        <v>0</v>
      </c>
      <c r="K1615">
        <v>0</v>
      </c>
      <c r="L1615" t="s">
        <v>749</v>
      </c>
    </row>
    <row r="1616" spans="1:12" x14ac:dyDescent="0.25">
      <c r="A1616" t="s">
        <v>1108</v>
      </c>
      <c r="B1616" t="s">
        <v>509</v>
      </c>
      <c r="E1616">
        <v>0</v>
      </c>
      <c r="F1616" s="114">
        <v>44286</v>
      </c>
      <c r="I1616">
        <f>'K-based controls'!$J$202</f>
        <v>0</v>
      </c>
      <c r="K1616">
        <v>0</v>
      </c>
      <c r="L1616" t="s">
        <v>749</v>
      </c>
    </row>
    <row r="1617" spans="1:12" x14ac:dyDescent="0.25">
      <c r="A1617" t="s">
        <v>1108</v>
      </c>
      <c r="B1617" t="s">
        <v>509</v>
      </c>
      <c r="E1617">
        <v>0</v>
      </c>
      <c r="F1617" s="114">
        <v>44651</v>
      </c>
      <c r="I1617">
        <f>'K-based controls'!$K$202</f>
        <v>0</v>
      </c>
      <c r="K1617">
        <v>0</v>
      </c>
      <c r="L1617" t="s">
        <v>749</v>
      </c>
    </row>
    <row r="1618" spans="1:12" x14ac:dyDescent="0.25">
      <c r="A1618" t="s">
        <v>1108</v>
      </c>
      <c r="B1618" t="s">
        <v>509</v>
      </c>
      <c r="E1618">
        <v>0</v>
      </c>
      <c r="F1618" s="114">
        <v>45016</v>
      </c>
      <c r="I1618">
        <f>'K-based controls'!$L$202</f>
        <v>0</v>
      </c>
      <c r="K1618">
        <v>0</v>
      </c>
      <c r="L1618" t="s">
        <v>749</v>
      </c>
    </row>
    <row r="1619" spans="1:12" x14ac:dyDescent="0.25">
      <c r="A1619" t="s">
        <v>1108</v>
      </c>
      <c r="B1619" t="s">
        <v>509</v>
      </c>
      <c r="E1619">
        <v>0</v>
      </c>
      <c r="F1619" s="114">
        <v>45382</v>
      </c>
      <c r="I1619">
        <f>'K-based controls'!$M$202</f>
        <v>0</v>
      </c>
      <c r="K1619">
        <v>0</v>
      </c>
      <c r="L1619" t="s">
        <v>749</v>
      </c>
    </row>
    <row r="1620" spans="1:12" x14ac:dyDescent="0.25">
      <c r="A1620" t="s">
        <v>1108</v>
      </c>
      <c r="B1620" t="s">
        <v>509</v>
      </c>
      <c r="E1620">
        <v>0</v>
      </c>
      <c r="F1620" s="114">
        <v>45747</v>
      </c>
      <c r="I1620">
        <f>'K-based controls'!$N$202</f>
        <v>0</v>
      </c>
      <c r="K1620">
        <v>0</v>
      </c>
      <c r="L1620" t="s">
        <v>749</v>
      </c>
    </row>
    <row r="1621" spans="1:12" x14ac:dyDescent="0.25">
      <c r="A1621" t="s">
        <v>1108</v>
      </c>
      <c r="B1621" t="s">
        <v>509</v>
      </c>
      <c r="E1621">
        <v>0</v>
      </c>
      <c r="F1621" s="114">
        <v>46112</v>
      </c>
      <c r="I1621">
        <f>'K-based controls'!$O$202</f>
        <v>0</v>
      </c>
      <c r="K1621">
        <v>0</v>
      </c>
      <c r="L1621" t="s">
        <v>749</v>
      </c>
    </row>
    <row r="1622" spans="1:12" x14ac:dyDescent="0.25">
      <c r="A1622" t="s">
        <v>1108</v>
      </c>
      <c r="B1622" t="s">
        <v>509</v>
      </c>
      <c r="E1622">
        <v>0</v>
      </c>
      <c r="F1622" s="114">
        <v>46477</v>
      </c>
      <c r="I1622">
        <f>'K-based controls'!$P$202</f>
        <v>0</v>
      </c>
      <c r="K1622">
        <v>0</v>
      </c>
      <c r="L1622" t="s">
        <v>749</v>
      </c>
    </row>
    <row r="1623" spans="1:12" x14ac:dyDescent="0.25">
      <c r="A1623" t="s">
        <v>1108</v>
      </c>
      <c r="B1623" t="s">
        <v>509</v>
      </c>
      <c r="E1623">
        <v>0</v>
      </c>
      <c r="F1623" s="114">
        <v>46843</v>
      </c>
      <c r="I1623">
        <f>'K-based controls'!$Q$202</f>
        <v>0</v>
      </c>
      <c r="K1623">
        <v>0</v>
      </c>
      <c r="L1623" t="s">
        <v>749</v>
      </c>
    </row>
    <row r="1624" spans="1:12" x14ac:dyDescent="0.25">
      <c r="A1624" t="s">
        <v>1108</v>
      </c>
      <c r="B1624" t="s">
        <v>509</v>
      </c>
      <c r="E1624">
        <v>0</v>
      </c>
      <c r="F1624" s="114">
        <v>47208</v>
      </c>
      <c r="I1624">
        <f>'K-based controls'!$R$202</f>
        <v>0</v>
      </c>
      <c r="K1624">
        <v>0</v>
      </c>
      <c r="L1624" t="s">
        <v>749</v>
      </c>
    </row>
    <row r="1625" spans="1:12" x14ac:dyDescent="0.25">
      <c r="A1625" t="s">
        <v>1108</v>
      </c>
      <c r="B1625" t="s">
        <v>509</v>
      </c>
      <c r="E1625">
        <v>0</v>
      </c>
      <c r="F1625" s="114">
        <v>47573</v>
      </c>
      <c r="I1625">
        <f>'K-based controls'!$S$202</f>
        <v>0</v>
      </c>
      <c r="K1625">
        <v>0</v>
      </c>
      <c r="L1625" t="s">
        <v>749</v>
      </c>
    </row>
    <row r="1626" spans="1:12" x14ac:dyDescent="0.25">
      <c r="A1626" t="s">
        <v>1108</v>
      </c>
      <c r="B1626" t="s">
        <v>509</v>
      </c>
      <c r="E1626">
        <v>0</v>
      </c>
      <c r="F1626" s="114">
        <v>47938</v>
      </c>
      <c r="I1626">
        <f>'K-based controls'!$T$202</f>
        <v>0</v>
      </c>
      <c r="K1626">
        <v>0</v>
      </c>
      <c r="L1626" t="s">
        <v>749</v>
      </c>
    </row>
    <row r="1627" spans="1:12" x14ac:dyDescent="0.25">
      <c r="A1627" t="s">
        <v>1108</v>
      </c>
      <c r="B1627" t="s">
        <v>893</v>
      </c>
      <c r="E1627">
        <v>0</v>
      </c>
      <c r="F1627" s="114">
        <v>44286</v>
      </c>
      <c r="I1627">
        <f>'K-based controls'!$J$203</f>
        <v>0</v>
      </c>
      <c r="K1627">
        <v>0</v>
      </c>
      <c r="L1627" t="s">
        <v>749</v>
      </c>
    </row>
    <row r="1628" spans="1:12" x14ac:dyDescent="0.25">
      <c r="A1628" t="s">
        <v>1108</v>
      </c>
      <c r="B1628" t="s">
        <v>893</v>
      </c>
      <c r="E1628">
        <v>0</v>
      </c>
      <c r="F1628" s="114">
        <v>44651</v>
      </c>
      <c r="I1628">
        <f>'K-based controls'!$K$203</f>
        <v>0</v>
      </c>
      <c r="K1628">
        <v>0</v>
      </c>
      <c r="L1628" t="s">
        <v>749</v>
      </c>
    </row>
    <row r="1629" spans="1:12" x14ac:dyDescent="0.25">
      <c r="A1629" t="s">
        <v>1108</v>
      </c>
      <c r="B1629" t="s">
        <v>893</v>
      </c>
      <c r="E1629">
        <v>0</v>
      </c>
      <c r="F1629" s="114">
        <v>45016</v>
      </c>
      <c r="I1629">
        <f>'K-based controls'!$L$203</f>
        <v>0</v>
      </c>
      <c r="K1629">
        <v>0</v>
      </c>
      <c r="L1629" t="s">
        <v>749</v>
      </c>
    </row>
    <row r="1630" spans="1:12" x14ac:dyDescent="0.25">
      <c r="A1630" t="s">
        <v>1108</v>
      </c>
      <c r="B1630" t="s">
        <v>893</v>
      </c>
      <c r="E1630">
        <v>0</v>
      </c>
      <c r="F1630" s="114">
        <v>45382</v>
      </c>
      <c r="I1630">
        <f>'K-based controls'!$M$203</f>
        <v>0</v>
      </c>
      <c r="K1630">
        <v>0</v>
      </c>
      <c r="L1630" t="s">
        <v>749</v>
      </c>
    </row>
    <row r="1631" spans="1:12" x14ac:dyDescent="0.25">
      <c r="A1631" t="s">
        <v>1108</v>
      </c>
      <c r="B1631" t="s">
        <v>893</v>
      </c>
      <c r="E1631">
        <v>0</v>
      </c>
      <c r="F1631" s="114">
        <v>45747</v>
      </c>
      <c r="I1631">
        <f>'K-based controls'!$N$203</f>
        <v>0</v>
      </c>
      <c r="K1631">
        <v>0</v>
      </c>
      <c r="L1631" t="s">
        <v>749</v>
      </c>
    </row>
    <row r="1632" spans="1:12" x14ac:dyDescent="0.25">
      <c r="A1632" t="s">
        <v>1108</v>
      </c>
      <c r="B1632" t="s">
        <v>893</v>
      </c>
      <c r="E1632">
        <v>0</v>
      </c>
      <c r="F1632" s="114">
        <v>46112</v>
      </c>
      <c r="I1632">
        <f>'K-based controls'!$O$203</f>
        <v>0</v>
      </c>
      <c r="K1632">
        <v>0</v>
      </c>
      <c r="L1632" t="s">
        <v>749</v>
      </c>
    </row>
    <row r="1633" spans="1:12" x14ac:dyDescent="0.25">
      <c r="A1633" t="s">
        <v>1108</v>
      </c>
      <c r="B1633" t="s">
        <v>893</v>
      </c>
      <c r="E1633">
        <v>0</v>
      </c>
      <c r="F1633" s="114">
        <v>46477</v>
      </c>
      <c r="I1633">
        <f>'K-based controls'!$P$203</f>
        <v>0</v>
      </c>
      <c r="K1633">
        <v>0</v>
      </c>
      <c r="L1633" t="s">
        <v>749</v>
      </c>
    </row>
    <row r="1634" spans="1:12" x14ac:dyDescent="0.25">
      <c r="A1634" t="s">
        <v>1108</v>
      </c>
      <c r="B1634" t="s">
        <v>893</v>
      </c>
      <c r="E1634">
        <v>0</v>
      </c>
      <c r="F1634" s="114">
        <v>46843</v>
      </c>
      <c r="I1634">
        <f>'K-based controls'!$Q$203</f>
        <v>0</v>
      </c>
      <c r="K1634">
        <v>0</v>
      </c>
      <c r="L1634" t="s">
        <v>749</v>
      </c>
    </row>
    <row r="1635" spans="1:12" x14ac:dyDescent="0.25">
      <c r="A1635" t="s">
        <v>1108</v>
      </c>
      <c r="B1635" t="s">
        <v>893</v>
      </c>
      <c r="E1635">
        <v>0</v>
      </c>
      <c r="F1635" s="114">
        <v>47208</v>
      </c>
      <c r="I1635">
        <f>'K-based controls'!$R$203</f>
        <v>0</v>
      </c>
      <c r="K1635">
        <v>0</v>
      </c>
      <c r="L1635" t="s">
        <v>749</v>
      </c>
    </row>
    <row r="1636" spans="1:12" x14ac:dyDescent="0.25">
      <c r="A1636" t="s">
        <v>1108</v>
      </c>
      <c r="B1636" t="s">
        <v>893</v>
      </c>
      <c r="E1636">
        <v>0</v>
      </c>
      <c r="F1636" s="114">
        <v>47573</v>
      </c>
      <c r="I1636">
        <f>'K-based controls'!$S$203</f>
        <v>0</v>
      </c>
      <c r="K1636">
        <v>0</v>
      </c>
      <c r="L1636" t="s">
        <v>749</v>
      </c>
    </row>
    <row r="1637" spans="1:12" x14ac:dyDescent="0.25">
      <c r="A1637" t="s">
        <v>1108</v>
      </c>
      <c r="B1637" t="s">
        <v>893</v>
      </c>
      <c r="E1637">
        <v>0</v>
      </c>
      <c r="F1637" s="114">
        <v>47938</v>
      </c>
      <c r="I1637">
        <f>'K-based controls'!$T$203</f>
        <v>0</v>
      </c>
      <c r="K1637">
        <v>0</v>
      </c>
      <c r="L1637" t="s">
        <v>749</v>
      </c>
    </row>
    <row r="1638" spans="1:12" x14ac:dyDescent="0.25">
      <c r="A1638" t="s">
        <v>784</v>
      </c>
      <c r="B1638" t="s">
        <v>460</v>
      </c>
      <c r="E1638">
        <v>0</v>
      </c>
      <c r="F1638" s="114">
        <v>44286</v>
      </c>
      <c r="I1638">
        <f>'K-based controls'!$J$213</f>
        <v>0</v>
      </c>
      <c r="K1638">
        <v>0</v>
      </c>
      <c r="L1638" t="s">
        <v>597</v>
      </c>
    </row>
    <row r="1639" spans="1:12" x14ac:dyDescent="0.25">
      <c r="A1639" t="s">
        <v>784</v>
      </c>
      <c r="B1639" t="s">
        <v>460</v>
      </c>
      <c r="E1639">
        <v>0</v>
      </c>
      <c r="F1639" s="114">
        <v>44651</v>
      </c>
      <c r="I1639">
        <f>'K-based controls'!$K$213</f>
        <v>0</v>
      </c>
      <c r="K1639">
        <v>0</v>
      </c>
      <c r="L1639" t="s">
        <v>597</v>
      </c>
    </row>
    <row r="1640" spans="1:12" x14ac:dyDescent="0.25">
      <c r="A1640" t="s">
        <v>784</v>
      </c>
      <c r="B1640" t="s">
        <v>460</v>
      </c>
      <c r="E1640">
        <v>0</v>
      </c>
      <c r="F1640" s="114">
        <v>45016</v>
      </c>
      <c r="I1640">
        <f>'K-based controls'!$L$213</f>
        <v>0</v>
      </c>
      <c r="K1640">
        <v>0</v>
      </c>
      <c r="L1640" t="s">
        <v>597</v>
      </c>
    </row>
    <row r="1641" spans="1:12" x14ac:dyDescent="0.25">
      <c r="A1641" t="s">
        <v>784</v>
      </c>
      <c r="B1641" t="s">
        <v>460</v>
      </c>
      <c r="E1641">
        <v>0</v>
      </c>
      <c r="F1641" s="114">
        <v>45382</v>
      </c>
      <c r="I1641">
        <f>'K-based controls'!$M$213</f>
        <v>0</v>
      </c>
      <c r="K1641">
        <v>0</v>
      </c>
      <c r="L1641" t="s">
        <v>597</v>
      </c>
    </row>
    <row r="1642" spans="1:12" x14ac:dyDescent="0.25">
      <c r="A1642" t="s">
        <v>784</v>
      </c>
      <c r="B1642" t="s">
        <v>460</v>
      </c>
      <c r="E1642">
        <v>0</v>
      </c>
      <c r="F1642" s="114">
        <v>45747</v>
      </c>
      <c r="I1642">
        <f>'K-based controls'!$N$213</f>
        <v>0</v>
      </c>
      <c r="K1642">
        <v>0</v>
      </c>
      <c r="L1642" t="s">
        <v>597</v>
      </c>
    </row>
    <row r="1643" spans="1:12" x14ac:dyDescent="0.25">
      <c r="A1643" t="s">
        <v>784</v>
      </c>
      <c r="B1643" t="s">
        <v>460</v>
      </c>
      <c r="E1643">
        <v>0</v>
      </c>
      <c r="F1643" s="114">
        <v>46112</v>
      </c>
      <c r="I1643">
        <f>'K-based controls'!$O$213</f>
        <v>0</v>
      </c>
      <c r="K1643">
        <v>0</v>
      </c>
      <c r="L1643" t="s">
        <v>597</v>
      </c>
    </row>
    <row r="1644" spans="1:12" x14ac:dyDescent="0.25">
      <c r="A1644" t="s">
        <v>784</v>
      </c>
      <c r="B1644" t="s">
        <v>460</v>
      </c>
      <c r="E1644">
        <v>0</v>
      </c>
      <c r="F1644" s="114">
        <v>46477</v>
      </c>
      <c r="I1644">
        <f>'K-based controls'!$P$213</f>
        <v>0</v>
      </c>
      <c r="K1644">
        <v>0</v>
      </c>
      <c r="L1644" t="s">
        <v>597</v>
      </c>
    </row>
    <row r="1645" spans="1:12" x14ac:dyDescent="0.25">
      <c r="A1645" t="s">
        <v>784</v>
      </c>
      <c r="B1645" t="s">
        <v>460</v>
      </c>
      <c r="E1645">
        <v>0</v>
      </c>
      <c r="F1645" s="114">
        <v>46843</v>
      </c>
      <c r="I1645">
        <f>'K-based controls'!$Q$213</f>
        <v>0</v>
      </c>
      <c r="K1645">
        <v>0</v>
      </c>
      <c r="L1645" t="s">
        <v>597</v>
      </c>
    </row>
    <row r="1646" spans="1:12" x14ac:dyDescent="0.25">
      <c r="A1646" t="s">
        <v>784</v>
      </c>
      <c r="B1646" t="s">
        <v>460</v>
      </c>
      <c r="E1646">
        <v>0</v>
      </c>
      <c r="F1646" s="114">
        <v>47208</v>
      </c>
      <c r="I1646">
        <f>'K-based controls'!$R$213</f>
        <v>0</v>
      </c>
      <c r="K1646">
        <v>0</v>
      </c>
      <c r="L1646" t="s">
        <v>597</v>
      </c>
    </row>
    <row r="1647" spans="1:12" x14ac:dyDescent="0.25">
      <c r="A1647" t="s">
        <v>784</v>
      </c>
      <c r="B1647" t="s">
        <v>460</v>
      </c>
      <c r="E1647">
        <v>0</v>
      </c>
      <c r="F1647" s="114">
        <v>47573</v>
      </c>
      <c r="I1647">
        <f>'K-based controls'!$S$213</f>
        <v>0</v>
      </c>
      <c r="K1647">
        <v>0</v>
      </c>
      <c r="L1647" t="s">
        <v>597</v>
      </c>
    </row>
    <row r="1648" spans="1:12" x14ac:dyDescent="0.25">
      <c r="A1648" t="s">
        <v>784</v>
      </c>
      <c r="B1648" t="s">
        <v>460</v>
      </c>
      <c r="E1648">
        <v>0</v>
      </c>
      <c r="F1648" s="114">
        <v>47938</v>
      </c>
      <c r="I1648">
        <f>'K-based controls'!$T$213</f>
        <v>0</v>
      </c>
      <c r="K1648">
        <v>0</v>
      </c>
      <c r="L1648" t="s">
        <v>597</v>
      </c>
    </row>
    <row r="1649" spans="1:12" x14ac:dyDescent="0.25">
      <c r="A1649" t="s">
        <v>784</v>
      </c>
      <c r="B1649" t="s">
        <v>393</v>
      </c>
      <c r="E1649">
        <v>0</v>
      </c>
      <c r="F1649" s="114">
        <v>44286</v>
      </c>
      <c r="I1649">
        <f>'K-based controls'!$J$214</f>
        <v>0</v>
      </c>
      <c r="K1649">
        <v>0</v>
      </c>
      <c r="L1649" t="s">
        <v>597</v>
      </c>
    </row>
    <row r="1650" spans="1:12" x14ac:dyDescent="0.25">
      <c r="A1650" t="s">
        <v>784</v>
      </c>
      <c r="B1650" t="s">
        <v>393</v>
      </c>
      <c r="E1650">
        <v>0</v>
      </c>
      <c r="F1650" s="114">
        <v>44651</v>
      </c>
      <c r="I1650">
        <f>'K-based controls'!$K$214</f>
        <v>0</v>
      </c>
      <c r="K1650">
        <v>0</v>
      </c>
      <c r="L1650" t="s">
        <v>597</v>
      </c>
    </row>
    <row r="1651" spans="1:12" x14ac:dyDescent="0.25">
      <c r="A1651" t="s">
        <v>784</v>
      </c>
      <c r="B1651" t="s">
        <v>393</v>
      </c>
      <c r="E1651">
        <v>0</v>
      </c>
      <c r="F1651" s="114">
        <v>45016</v>
      </c>
      <c r="I1651">
        <f>'K-based controls'!$L$214</f>
        <v>0</v>
      </c>
      <c r="K1651">
        <v>0</v>
      </c>
      <c r="L1651" t="s">
        <v>597</v>
      </c>
    </row>
    <row r="1652" spans="1:12" x14ac:dyDescent="0.25">
      <c r="A1652" t="s">
        <v>784</v>
      </c>
      <c r="B1652" t="s">
        <v>393</v>
      </c>
      <c r="E1652">
        <v>0</v>
      </c>
      <c r="F1652" s="114">
        <v>45382</v>
      </c>
      <c r="I1652">
        <f>'K-based controls'!$M$214</f>
        <v>0</v>
      </c>
      <c r="K1652">
        <v>0</v>
      </c>
      <c r="L1652" t="s">
        <v>597</v>
      </c>
    </row>
    <row r="1653" spans="1:12" x14ac:dyDescent="0.25">
      <c r="A1653" t="s">
        <v>784</v>
      </c>
      <c r="B1653" t="s">
        <v>393</v>
      </c>
      <c r="E1653">
        <v>0</v>
      </c>
      <c r="F1653" s="114">
        <v>45747</v>
      </c>
      <c r="I1653">
        <f>'K-based controls'!$N$214</f>
        <v>0</v>
      </c>
      <c r="K1653">
        <v>0</v>
      </c>
      <c r="L1653" t="s">
        <v>597</v>
      </c>
    </row>
    <row r="1654" spans="1:12" x14ac:dyDescent="0.25">
      <c r="A1654" t="s">
        <v>784</v>
      </c>
      <c r="B1654" t="s">
        <v>393</v>
      </c>
      <c r="E1654">
        <v>0</v>
      </c>
      <c r="F1654" s="114">
        <v>46112</v>
      </c>
      <c r="I1654">
        <f>'K-based controls'!$O$214</f>
        <v>0</v>
      </c>
      <c r="K1654">
        <v>0</v>
      </c>
      <c r="L1654" t="s">
        <v>597</v>
      </c>
    </row>
    <row r="1655" spans="1:12" x14ac:dyDescent="0.25">
      <c r="A1655" t="s">
        <v>784</v>
      </c>
      <c r="B1655" t="s">
        <v>393</v>
      </c>
      <c r="E1655">
        <v>0</v>
      </c>
      <c r="F1655" s="114">
        <v>46477</v>
      </c>
      <c r="I1655">
        <f>'K-based controls'!$P$214</f>
        <v>0</v>
      </c>
      <c r="K1655">
        <v>0</v>
      </c>
      <c r="L1655" t="s">
        <v>597</v>
      </c>
    </row>
    <row r="1656" spans="1:12" x14ac:dyDescent="0.25">
      <c r="A1656" t="s">
        <v>784</v>
      </c>
      <c r="B1656" t="s">
        <v>393</v>
      </c>
      <c r="E1656">
        <v>0</v>
      </c>
      <c r="F1656" s="114">
        <v>46843</v>
      </c>
      <c r="I1656">
        <f>'K-based controls'!$Q$214</f>
        <v>0</v>
      </c>
      <c r="K1656">
        <v>0</v>
      </c>
      <c r="L1656" t="s">
        <v>597</v>
      </c>
    </row>
    <row r="1657" spans="1:12" x14ac:dyDescent="0.25">
      <c r="A1657" t="s">
        <v>784</v>
      </c>
      <c r="B1657" t="s">
        <v>393</v>
      </c>
      <c r="E1657">
        <v>0</v>
      </c>
      <c r="F1657" s="114">
        <v>47208</v>
      </c>
      <c r="I1657">
        <f>'K-based controls'!$R$214</f>
        <v>0</v>
      </c>
      <c r="K1657">
        <v>0</v>
      </c>
      <c r="L1657" t="s">
        <v>597</v>
      </c>
    </row>
    <row r="1658" spans="1:12" x14ac:dyDescent="0.25">
      <c r="A1658" t="s">
        <v>784</v>
      </c>
      <c r="B1658" t="s">
        <v>393</v>
      </c>
      <c r="E1658">
        <v>0</v>
      </c>
      <c r="F1658" s="114">
        <v>47573</v>
      </c>
      <c r="I1658">
        <f>'K-based controls'!$S$214</f>
        <v>0</v>
      </c>
      <c r="K1658">
        <v>0</v>
      </c>
      <c r="L1658" t="s">
        <v>597</v>
      </c>
    </row>
    <row r="1659" spans="1:12" x14ac:dyDescent="0.25">
      <c r="A1659" t="s">
        <v>784</v>
      </c>
      <c r="B1659" t="s">
        <v>393</v>
      </c>
      <c r="E1659">
        <v>0</v>
      </c>
      <c r="F1659" s="114">
        <v>47938</v>
      </c>
      <c r="I1659">
        <f>'K-based controls'!$T$214</f>
        <v>0</v>
      </c>
      <c r="K1659">
        <v>0</v>
      </c>
      <c r="L1659" t="s">
        <v>597</v>
      </c>
    </row>
    <row r="1660" spans="1:12" x14ac:dyDescent="0.25">
      <c r="A1660" t="s">
        <v>784</v>
      </c>
      <c r="B1660" t="s">
        <v>237</v>
      </c>
      <c r="E1660">
        <v>0</v>
      </c>
      <c r="F1660" s="114">
        <v>44286</v>
      </c>
      <c r="I1660">
        <f>'K-based controls'!$J$215</f>
        <v>0</v>
      </c>
      <c r="K1660">
        <v>0</v>
      </c>
      <c r="L1660" t="s">
        <v>597</v>
      </c>
    </row>
    <row r="1661" spans="1:12" x14ac:dyDescent="0.25">
      <c r="A1661" t="s">
        <v>784</v>
      </c>
      <c r="B1661" t="s">
        <v>237</v>
      </c>
      <c r="E1661">
        <v>0</v>
      </c>
      <c r="F1661" s="114">
        <v>44651</v>
      </c>
      <c r="I1661">
        <f>'K-based controls'!$K$215</f>
        <v>0</v>
      </c>
      <c r="K1661">
        <v>0</v>
      </c>
      <c r="L1661" t="s">
        <v>597</v>
      </c>
    </row>
    <row r="1662" spans="1:12" x14ac:dyDescent="0.25">
      <c r="A1662" t="s">
        <v>784</v>
      </c>
      <c r="B1662" t="s">
        <v>237</v>
      </c>
      <c r="E1662">
        <v>0</v>
      </c>
      <c r="F1662" s="114">
        <v>45016</v>
      </c>
      <c r="I1662">
        <f>'K-based controls'!$L$215</f>
        <v>0</v>
      </c>
      <c r="K1662">
        <v>0</v>
      </c>
      <c r="L1662" t="s">
        <v>597</v>
      </c>
    </row>
    <row r="1663" spans="1:12" x14ac:dyDescent="0.25">
      <c r="A1663" t="s">
        <v>784</v>
      </c>
      <c r="B1663" t="s">
        <v>237</v>
      </c>
      <c r="E1663">
        <v>0</v>
      </c>
      <c r="F1663" s="114">
        <v>45382</v>
      </c>
      <c r="I1663">
        <f>'K-based controls'!$M$215</f>
        <v>0</v>
      </c>
      <c r="K1663">
        <v>0</v>
      </c>
      <c r="L1663" t="s">
        <v>597</v>
      </c>
    </row>
    <row r="1664" spans="1:12" x14ac:dyDescent="0.25">
      <c r="A1664" t="s">
        <v>784</v>
      </c>
      <c r="B1664" t="s">
        <v>237</v>
      </c>
      <c r="E1664">
        <v>0</v>
      </c>
      <c r="F1664" s="114">
        <v>45747</v>
      </c>
      <c r="I1664">
        <f>'K-based controls'!$N$215</f>
        <v>0</v>
      </c>
      <c r="K1664">
        <v>0</v>
      </c>
      <c r="L1664" t="s">
        <v>597</v>
      </c>
    </row>
    <row r="1665" spans="1:12" x14ac:dyDescent="0.25">
      <c r="A1665" t="s">
        <v>784</v>
      </c>
      <c r="B1665" t="s">
        <v>237</v>
      </c>
      <c r="E1665">
        <v>0</v>
      </c>
      <c r="F1665" s="114">
        <v>46112</v>
      </c>
      <c r="I1665">
        <f>'K-based controls'!$O$215</f>
        <v>0</v>
      </c>
      <c r="K1665">
        <v>0</v>
      </c>
      <c r="L1665" t="s">
        <v>597</v>
      </c>
    </row>
    <row r="1666" spans="1:12" x14ac:dyDescent="0.25">
      <c r="A1666" t="s">
        <v>784</v>
      </c>
      <c r="B1666" t="s">
        <v>237</v>
      </c>
      <c r="E1666">
        <v>0</v>
      </c>
      <c r="F1666" s="114">
        <v>46477</v>
      </c>
      <c r="I1666">
        <f>'K-based controls'!$P$215</f>
        <v>0</v>
      </c>
      <c r="K1666">
        <v>0</v>
      </c>
      <c r="L1666" t="s">
        <v>597</v>
      </c>
    </row>
    <row r="1667" spans="1:12" x14ac:dyDescent="0.25">
      <c r="A1667" t="s">
        <v>784</v>
      </c>
      <c r="B1667" t="s">
        <v>237</v>
      </c>
      <c r="E1667">
        <v>0</v>
      </c>
      <c r="F1667" s="114">
        <v>46843</v>
      </c>
      <c r="I1667">
        <f>'K-based controls'!$Q$215</f>
        <v>0</v>
      </c>
      <c r="K1667">
        <v>0</v>
      </c>
      <c r="L1667" t="s">
        <v>597</v>
      </c>
    </row>
    <row r="1668" spans="1:12" x14ac:dyDescent="0.25">
      <c r="A1668" t="s">
        <v>784</v>
      </c>
      <c r="B1668" t="s">
        <v>237</v>
      </c>
      <c r="E1668">
        <v>0</v>
      </c>
      <c r="F1668" s="114">
        <v>47208</v>
      </c>
      <c r="I1668">
        <f>'K-based controls'!$R$215</f>
        <v>0</v>
      </c>
      <c r="K1668">
        <v>0</v>
      </c>
      <c r="L1668" t="s">
        <v>597</v>
      </c>
    </row>
    <row r="1669" spans="1:12" x14ac:dyDescent="0.25">
      <c r="A1669" t="s">
        <v>784</v>
      </c>
      <c r="B1669" t="s">
        <v>237</v>
      </c>
      <c r="E1669">
        <v>0</v>
      </c>
      <c r="F1669" s="114">
        <v>47573</v>
      </c>
      <c r="I1669">
        <f>'K-based controls'!$S$215</f>
        <v>0</v>
      </c>
      <c r="K1669">
        <v>0</v>
      </c>
      <c r="L1669" t="s">
        <v>597</v>
      </c>
    </row>
    <row r="1670" spans="1:12" x14ac:dyDescent="0.25">
      <c r="A1670" t="s">
        <v>784</v>
      </c>
      <c r="B1670" t="s">
        <v>237</v>
      </c>
      <c r="E1670">
        <v>0</v>
      </c>
      <c r="F1670" s="114">
        <v>47938</v>
      </c>
      <c r="I1670">
        <f>'K-based controls'!$T$215</f>
        <v>0</v>
      </c>
      <c r="K1670">
        <v>0</v>
      </c>
      <c r="L1670" t="s">
        <v>597</v>
      </c>
    </row>
    <row r="1671" spans="1:12" x14ac:dyDescent="0.25">
      <c r="A1671" t="s">
        <v>784</v>
      </c>
      <c r="B1671" t="s">
        <v>509</v>
      </c>
      <c r="E1671">
        <v>0</v>
      </c>
      <c r="F1671" s="114">
        <v>44286</v>
      </c>
      <c r="I1671">
        <f>'K-based controls'!$J$216</f>
        <v>0</v>
      </c>
      <c r="K1671">
        <v>0</v>
      </c>
      <c r="L1671" t="s">
        <v>597</v>
      </c>
    </row>
    <row r="1672" spans="1:12" x14ac:dyDescent="0.25">
      <c r="A1672" t="s">
        <v>784</v>
      </c>
      <c r="B1672" t="s">
        <v>509</v>
      </c>
      <c r="E1672">
        <v>0</v>
      </c>
      <c r="F1672" s="114">
        <v>44651</v>
      </c>
      <c r="I1672">
        <f>'K-based controls'!$K$216</f>
        <v>0</v>
      </c>
      <c r="K1672">
        <v>0</v>
      </c>
      <c r="L1672" t="s">
        <v>597</v>
      </c>
    </row>
    <row r="1673" spans="1:12" x14ac:dyDescent="0.25">
      <c r="A1673" t="s">
        <v>784</v>
      </c>
      <c r="B1673" t="s">
        <v>509</v>
      </c>
      <c r="E1673">
        <v>0</v>
      </c>
      <c r="F1673" s="114">
        <v>45016</v>
      </c>
      <c r="I1673">
        <f>'K-based controls'!$L$216</f>
        <v>0</v>
      </c>
      <c r="K1673">
        <v>0</v>
      </c>
      <c r="L1673" t="s">
        <v>597</v>
      </c>
    </row>
    <row r="1674" spans="1:12" x14ac:dyDescent="0.25">
      <c r="A1674" t="s">
        <v>784</v>
      </c>
      <c r="B1674" t="s">
        <v>509</v>
      </c>
      <c r="E1674">
        <v>0</v>
      </c>
      <c r="F1674" s="114">
        <v>45382</v>
      </c>
      <c r="I1674">
        <f>'K-based controls'!$M$216</f>
        <v>0</v>
      </c>
      <c r="K1674">
        <v>0</v>
      </c>
      <c r="L1674" t="s">
        <v>597</v>
      </c>
    </row>
    <row r="1675" spans="1:12" x14ac:dyDescent="0.25">
      <c r="A1675" t="s">
        <v>784</v>
      </c>
      <c r="B1675" t="s">
        <v>509</v>
      </c>
      <c r="E1675">
        <v>0</v>
      </c>
      <c r="F1675" s="114">
        <v>45747</v>
      </c>
      <c r="I1675">
        <f>'K-based controls'!$N$216</f>
        <v>0</v>
      </c>
      <c r="K1675">
        <v>0</v>
      </c>
      <c r="L1675" t="s">
        <v>597</v>
      </c>
    </row>
    <row r="1676" spans="1:12" x14ac:dyDescent="0.25">
      <c r="A1676" t="s">
        <v>784</v>
      </c>
      <c r="B1676" t="s">
        <v>509</v>
      </c>
      <c r="E1676">
        <v>0</v>
      </c>
      <c r="F1676" s="114">
        <v>46112</v>
      </c>
      <c r="I1676">
        <f>'K-based controls'!$O$216</f>
        <v>0</v>
      </c>
      <c r="K1676">
        <v>0</v>
      </c>
      <c r="L1676" t="s">
        <v>597</v>
      </c>
    </row>
    <row r="1677" spans="1:12" x14ac:dyDescent="0.25">
      <c r="A1677" t="s">
        <v>784</v>
      </c>
      <c r="B1677" t="s">
        <v>509</v>
      </c>
      <c r="E1677">
        <v>0</v>
      </c>
      <c r="F1677" s="114">
        <v>46477</v>
      </c>
      <c r="I1677">
        <f>'K-based controls'!$P$216</f>
        <v>0</v>
      </c>
      <c r="K1677">
        <v>0</v>
      </c>
      <c r="L1677" t="s">
        <v>597</v>
      </c>
    </row>
    <row r="1678" spans="1:12" x14ac:dyDescent="0.25">
      <c r="A1678" t="s">
        <v>784</v>
      </c>
      <c r="B1678" t="s">
        <v>509</v>
      </c>
      <c r="E1678">
        <v>0</v>
      </c>
      <c r="F1678" s="114">
        <v>46843</v>
      </c>
      <c r="I1678">
        <f>'K-based controls'!$Q$216</f>
        <v>0</v>
      </c>
      <c r="K1678">
        <v>0</v>
      </c>
      <c r="L1678" t="s">
        <v>597</v>
      </c>
    </row>
    <row r="1679" spans="1:12" x14ac:dyDescent="0.25">
      <c r="A1679" t="s">
        <v>784</v>
      </c>
      <c r="B1679" t="s">
        <v>509</v>
      </c>
      <c r="E1679">
        <v>0</v>
      </c>
      <c r="F1679" s="114">
        <v>47208</v>
      </c>
      <c r="I1679">
        <f>'K-based controls'!$R$216</f>
        <v>0</v>
      </c>
      <c r="K1679">
        <v>0</v>
      </c>
      <c r="L1679" t="s">
        <v>597</v>
      </c>
    </row>
    <row r="1680" spans="1:12" x14ac:dyDescent="0.25">
      <c r="A1680" t="s">
        <v>784</v>
      </c>
      <c r="B1680" t="s">
        <v>509</v>
      </c>
      <c r="E1680">
        <v>0</v>
      </c>
      <c r="F1680" s="114">
        <v>47573</v>
      </c>
      <c r="I1680">
        <f>'K-based controls'!$S$216</f>
        <v>0</v>
      </c>
      <c r="K1680">
        <v>0</v>
      </c>
      <c r="L1680" t="s">
        <v>597</v>
      </c>
    </row>
    <row r="1681" spans="1:12" x14ac:dyDescent="0.25">
      <c r="A1681" t="s">
        <v>784</v>
      </c>
      <c r="B1681" t="s">
        <v>509</v>
      </c>
      <c r="E1681">
        <v>0</v>
      </c>
      <c r="F1681" s="114">
        <v>47938</v>
      </c>
      <c r="I1681">
        <f>'K-based controls'!$T$216</f>
        <v>0</v>
      </c>
      <c r="K1681">
        <v>0</v>
      </c>
      <c r="L1681" t="s">
        <v>597</v>
      </c>
    </row>
    <row r="1682" spans="1:12" x14ac:dyDescent="0.25">
      <c r="A1682" t="s">
        <v>784</v>
      </c>
      <c r="B1682" t="s">
        <v>893</v>
      </c>
      <c r="E1682">
        <v>0</v>
      </c>
      <c r="F1682" s="114">
        <v>44286</v>
      </c>
      <c r="I1682">
        <f>'K-based controls'!$J$217</f>
        <v>0</v>
      </c>
      <c r="K1682">
        <v>0</v>
      </c>
      <c r="L1682" t="s">
        <v>597</v>
      </c>
    </row>
    <row r="1683" spans="1:12" x14ac:dyDescent="0.25">
      <c r="A1683" t="s">
        <v>784</v>
      </c>
      <c r="B1683" t="s">
        <v>893</v>
      </c>
      <c r="E1683">
        <v>0</v>
      </c>
      <c r="F1683" s="114">
        <v>44651</v>
      </c>
      <c r="I1683">
        <f>'K-based controls'!$K$217</f>
        <v>0</v>
      </c>
      <c r="K1683">
        <v>0</v>
      </c>
      <c r="L1683" t="s">
        <v>597</v>
      </c>
    </row>
    <row r="1684" spans="1:12" x14ac:dyDescent="0.25">
      <c r="A1684" t="s">
        <v>784</v>
      </c>
      <c r="B1684" t="s">
        <v>893</v>
      </c>
      <c r="E1684">
        <v>0</v>
      </c>
      <c r="F1684" s="114">
        <v>45016</v>
      </c>
      <c r="I1684">
        <f>'K-based controls'!$L$217</f>
        <v>0</v>
      </c>
      <c r="K1684">
        <v>0</v>
      </c>
      <c r="L1684" t="s">
        <v>597</v>
      </c>
    </row>
    <row r="1685" spans="1:12" x14ac:dyDescent="0.25">
      <c r="A1685" t="s">
        <v>784</v>
      </c>
      <c r="B1685" t="s">
        <v>893</v>
      </c>
      <c r="E1685">
        <v>0</v>
      </c>
      <c r="F1685" s="114">
        <v>45382</v>
      </c>
      <c r="I1685">
        <f>'K-based controls'!$M$217</f>
        <v>0</v>
      </c>
      <c r="K1685">
        <v>0</v>
      </c>
      <c r="L1685" t="s">
        <v>597</v>
      </c>
    </row>
    <row r="1686" spans="1:12" x14ac:dyDescent="0.25">
      <c r="A1686" t="s">
        <v>784</v>
      </c>
      <c r="B1686" t="s">
        <v>893</v>
      </c>
      <c r="E1686">
        <v>0</v>
      </c>
      <c r="F1686" s="114">
        <v>45747</v>
      </c>
      <c r="I1686">
        <f>'K-based controls'!$N$217</f>
        <v>0</v>
      </c>
      <c r="K1686">
        <v>0</v>
      </c>
      <c r="L1686" t="s">
        <v>597</v>
      </c>
    </row>
    <row r="1687" spans="1:12" x14ac:dyDescent="0.25">
      <c r="A1687" t="s">
        <v>784</v>
      </c>
      <c r="B1687" t="s">
        <v>893</v>
      </c>
      <c r="E1687">
        <v>0</v>
      </c>
      <c r="F1687" s="114">
        <v>46112</v>
      </c>
      <c r="I1687">
        <f>'K-based controls'!$O$217</f>
        <v>0</v>
      </c>
      <c r="K1687">
        <v>0</v>
      </c>
      <c r="L1687" t="s">
        <v>597</v>
      </c>
    </row>
    <row r="1688" spans="1:12" x14ac:dyDescent="0.25">
      <c r="A1688" t="s">
        <v>784</v>
      </c>
      <c r="B1688" t="s">
        <v>893</v>
      </c>
      <c r="E1688">
        <v>0</v>
      </c>
      <c r="F1688" s="114">
        <v>46477</v>
      </c>
      <c r="I1688">
        <f>'K-based controls'!$P$217</f>
        <v>0</v>
      </c>
      <c r="K1688">
        <v>0</v>
      </c>
      <c r="L1688" t="s">
        <v>597</v>
      </c>
    </row>
    <row r="1689" spans="1:12" x14ac:dyDescent="0.25">
      <c r="A1689" t="s">
        <v>784</v>
      </c>
      <c r="B1689" t="s">
        <v>893</v>
      </c>
      <c r="E1689">
        <v>0</v>
      </c>
      <c r="F1689" s="114">
        <v>46843</v>
      </c>
      <c r="I1689">
        <f>'K-based controls'!$Q$217</f>
        <v>0</v>
      </c>
      <c r="K1689">
        <v>0</v>
      </c>
      <c r="L1689" t="s">
        <v>597</v>
      </c>
    </row>
    <row r="1690" spans="1:12" x14ac:dyDescent="0.25">
      <c r="A1690" t="s">
        <v>784</v>
      </c>
      <c r="B1690" t="s">
        <v>893</v>
      </c>
      <c r="E1690">
        <v>0</v>
      </c>
      <c r="F1690" s="114">
        <v>47208</v>
      </c>
      <c r="I1690">
        <f>'K-based controls'!$R$217</f>
        <v>0</v>
      </c>
      <c r="K1690">
        <v>0</v>
      </c>
      <c r="L1690" t="s">
        <v>597</v>
      </c>
    </row>
    <row r="1691" spans="1:12" x14ac:dyDescent="0.25">
      <c r="A1691" t="s">
        <v>784</v>
      </c>
      <c r="B1691" t="s">
        <v>893</v>
      </c>
      <c r="E1691">
        <v>0</v>
      </c>
      <c r="F1691" s="114">
        <v>47573</v>
      </c>
      <c r="I1691">
        <f>'K-based controls'!$S$217</f>
        <v>0</v>
      </c>
      <c r="K1691">
        <v>0</v>
      </c>
      <c r="L1691" t="s">
        <v>597</v>
      </c>
    </row>
    <row r="1692" spans="1:12" x14ac:dyDescent="0.25">
      <c r="A1692" t="s">
        <v>784</v>
      </c>
      <c r="B1692" t="s">
        <v>893</v>
      </c>
      <c r="E1692">
        <v>0</v>
      </c>
      <c r="F1692" s="114">
        <v>47938</v>
      </c>
      <c r="I1692">
        <f>'K-based controls'!$T$217</f>
        <v>0</v>
      </c>
      <c r="K1692">
        <v>0</v>
      </c>
      <c r="L1692" t="s">
        <v>597</v>
      </c>
    </row>
    <row r="1693" spans="1:12" x14ac:dyDescent="0.25">
      <c r="A1693" t="s">
        <v>1174</v>
      </c>
      <c r="B1693" t="s">
        <v>460</v>
      </c>
      <c r="E1693">
        <v>0</v>
      </c>
      <c r="F1693" s="114">
        <v>44286</v>
      </c>
      <c r="H1693" s="96">
        <f>'K-based controls'!$J$229</f>
        <v>0</v>
      </c>
      <c r="K1693">
        <v>0</v>
      </c>
      <c r="L1693" t="s">
        <v>750</v>
      </c>
    </row>
    <row r="1694" spans="1:12" x14ac:dyDescent="0.25">
      <c r="A1694" t="s">
        <v>1174</v>
      </c>
      <c r="B1694" t="s">
        <v>460</v>
      </c>
      <c r="E1694">
        <v>0</v>
      </c>
      <c r="F1694" s="114">
        <v>44651</v>
      </c>
      <c r="H1694" s="96">
        <f>'K-based controls'!$K$229</f>
        <v>0</v>
      </c>
      <c r="K1694">
        <v>0</v>
      </c>
      <c r="L1694" t="s">
        <v>750</v>
      </c>
    </row>
    <row r="1695" spans="1:12" x14ac:dyDescent="0.25">
      <c r="A1695" t="s">
        <v>1174</v>
      </c>
      <c r="B1695" t="s">
        <v>460</v>
      </c>
      <c r="E1695">
        <v>0</v>
      </c>
      <c r="F1695" s="114">
        <v>45016</v>
      </c>
      <c r="H1695" s="96">
        <f>'K-based controls'!$L$229</f>
        <v>0</v>
      </c>
      <c r="K1695">
        <v>0</v>
      </c>
      <c r="L1695" t="s">
        <v>750</v>
      </c>
    </row>
    <row r="1696" spans="1:12" x14ac:dyDescent="0.25">
      <c r="A1696" t="s">
        <v>1174</v>
      </c>
      <c r="B1696" t="s">
        <v>460</v>
      </c>
      <c r="E1696">
        <v>0</v>
      </c>
      <c r="F1696" s="114">
        <v>45382</v>
      </c>
      <c r="H1696" s="96">
        <f>'K-based controls'!$M$229</f>
        <v>0</v>
      </c>
      <c r="K1696">
        <v>0</v>
      </c>
      <c r="L1696" t="s">
        <v>750</v>
      </c>
    </row>
    <row r="1697" spans="1:12" x14ac:dyDescent="0.25">
      <c r="A1697" t="s">
        <v>1174</v>
      </c>
      <c r="B1697" t="s">
        <v>460</v>
      </c>
      <c r="E1697">
        <v>0</v>
      </c>
      <c r="F1697" s="114">
        <v>45747</v>
      </c>
      <c r="H1697" s="96">
        <f>'K-based controls'!$N$229</f>
        <v>0</v>
      </c>
      <c r="K1697">
        <v>0</v>
      </c>
      <c r="L1697" t="s">
        <v>750</v>
      </c>
    </row>
    <row r="1698" spans="1:12" x14ac:dyDescent="0.25">
      <c r="A1698" t="s">
        <v>1174</v>
      </c>
      <c r="B1698" t="s">
        <v>460</v>
      </c>
      <c r="E1698">
        <v>0</v>
      </c>
      <c r="F1698" s="114">
        <v>46112</v>
      </c>
      <c r="H1698" s="96">
        <f>'K-based controls'!$O$229</f>
        <v>0</v>
      </c>
      <c r="K1698">
        <v>0</v>
      </c>
      <c r="L1698" t="s">
        <v>750</v>
      </c>
    </row>
    <row r="1699" spans="1:12" x14ac:dyDescent="0.25">
      <c r="A1699" t="s">
        <v>1174</v>
      </c>
      <c r="B1699" t="s">
        <v>460</v>
      </c>
      <c r="E1699">
        <v>0</v>
      </c>
      <c r="F1699" s="114">
        <v>46477</v>
      </c>
      <c r="H1699" s="96">
        <f>'K-based controls'!$P$229</f>
        <v>0</v>
      </c>
      <c r="K1699">
        <v>0</v>
      </c>
      <c r="L1699" t="s">
        <v>750</v>
      </c>
    </row>
    <row r="1700" spans="1:12" x14ac:dyDescent="0.25">
      <c r="A1700" t="s">
        <v>1174</v>
      </c>
      <c r="B1700" t="s">
        <v>460</v>
      </c>
      <c r="E1700">
        <v>0</v>
      </c>
      <c r="F1700" s="114">
        <v>46843</v>
      </c>
      <c r="H1700" s="96">
        <f>'K-based controls'!$Q$229</f>
        <v>0</v>
      </c>
      <c r="K1700">
        <v>0</v>
      </c>
      <c r="L1700" t="s">
        <v>750</v>
      </c>
    </row>
    <row r="1701" spans="1:12" x14ac:dyDescent="0.25">
      <c r="A1701" t="s">
        <v>1174</v>
      </c>
      <c r="B1701" t="s">
        <v>460</v>
      </c>
      <c r="E1701">
        <v>0</v>
      </c>
      <c r="F1701" s="114">
        <v>47208</v>
      </c>
      <c r="H1701" s="96">
        <f>'K-based controls'!$R$229</f>
        <v>0</v>
      </c>
      <c r="K1701">
        <v>0</v>
      </c>
      <c r="L1701" t="s">
        <v>750</v>
      </c>
    </row>
    <row r="1702" spans="1:12" x14ac:dyDescent="0.25">
      <c r="A1702" t="s">
        <v>1174</v>
      </c>
      <c r="B1702" t="s">
        <v>460</v>
      </c>
      <c r="E1702">
        <v>0</v>
      </c>
      <c r="F1702" s="114">
        <v>47573</v>
      </c>
      <c r="H1702" s="96">
        <f>'K-based controls'!$S$229</f>
        <v>0</v>
      </c>
      <c r="K1702">
        <v>0</v>
      </c>
      <c r="L1702" t="s">
        <v>750</v>
      </c>
    </row>
    <row r="1703" spans="1:12" x14ac:dyDescent="0.25">
      <c r="A1703" t="s">
        <v>1174</v>
      </c>
      <c r="B1703" t="s">
        <v>460</v>
      </c>
      <c r="E1703">
        <v>0</v>
      </c>
      <c r="F1703" s="114">
        <v>47938</v>
      </c>
      <c r="H1703" s="96">
        <f>'K-based controls'!$T$229</f>
        <v>0</v>
      </c>
      <c r="K1703">
        <v>0</v>
      </c>
      <c r="L1703" t="s">
        <v>750</v>
      </c>
    </row>
    <row r="1704" spans="1:12" x14ac:dyDescent="0.25">
      <c r="A1704" t="s">
        <v>1174</v>
      </c>
      <c r="B1704" t="s">
        <v>393</v>
      </c>
      <c r="E1704">
        <v>0</v>
      </c>
      <c r="F1704" s="114">
        <v>44286</v>
      </c>
      <c r="H1704" s="96">
        <f>'K-based controls'!$J$230</f>
        <v>0</v>
      </c>
      <c r="K1704">
        <v>0</v>
      </c>
      <c r="L1704" t="s">
        <v>750</v>
      </c>
    </row>
    <row r="1705" spans="1:12" x14ac:dyDescent="0.25">
      <c r="A1705" t="s">
        <v>1174</v>
      </c>
      <c r="B1705" t="s">
        <v>393</v>
      </c>
      <c r="E1705">
        <v>0</v>
      </c>
      <c r="F1705" s="114">
        <v>44651</v>
      </c>
      <c r="H1705" s="96">
        <f>'K-based controls'!$K$230</f>
        <v>0</v>
      </c>
      <c r="K1705">
        <v>0</v>
      </c>
      <c r="L1705" t="s">
        <v>750</v>
      </c>
    </row>
    <row r="1706" spans="1:12" x14ac:dyDescent="0.25">
      <c r="A1706" t="s">
        <v>1174</v>
      </c>
      <c r="B1706" t="s">
        <v>393</v>
      </c>
      <c r="E1706">
        <v>0</v>
      </c>
      <c r="F1706" s="114">
        <v>45016</v>
      </c>
      <c r="H1706" s="96">
        <f>'K-based controls'!$L$230</f>
        <v>0</v>
      </c>
      <c r="K1706">
        <v>0</v>
      </c>
      <c r="L1706" t="s">
        <v>750</v>
      </c>
    </row>
    <row r="1707" spans="1:12" x14ac:dyDescent="0.25">
      <c r="A1707" t="s">
        <v>1174</v>
      </c>
      <c r="B1707" t="s">
        <v>393</v>
      </c>
      <c r="E1707">
        <v>0</v>
      </c>
      <c r="F1707" s="114">
        <v>45382</v>
      </c>
      <c r="H1707" s="96">
        <f>'K-based controls'!$M$230</f>
        <v>0</v>
      </c>
      <c r="K1707">
        <v>0</v>
      </c>
      <c r="L1707" t="s">
        <v>750</v>
      </c>
    </row>
    <row r="1708" spans="1:12" x14ac:dyDescent="0.25">
      <c r="A1708" t="s">
        <v>1174</v>
      </c>
      <c r="B1708" t="s">
        <v>393</v>
      </c>
      <c r="E1708">
        <v>0</v>
      </c>
      <c r="F1708" s="114">
        <v>45747</v>
      </c>
      <c r="H1708" s="96">
        <f>'K-based controls'!$N$230</f>
        <v>0</v>
      </c>
      <c r="K1708">
        <v>0</v>
      </c>
      <c r="L1708" t="s">
        <v>750</v>
      </c>
    </row>
    <row r="1709" spans="1:12" x14ac:dyDescent="0.25">
      <c r="A1709" t="s">
        <v>1174</v>
      </c>
      <c r="B1709" t="s">
        <v>393</v>
      </c>
      <c r="E1709">
        <v>0</v>
      </c>
      <c r="F1709" s="114">
        <v>46112</v>
      </c>
      <c r="H1709" s="96">
        <f>'K-based controls'!$O$230</f>
        <v>0</v>
      </c>
      <c r="K1709">
        <v>0</v>
      </c>
      <c r="L1709" t="s">
        <v>750</v>
      </c>
    </row>
    <row r="1710" spans="1:12" x14ac:dyDescent="0.25">
      <c r="A1710" t="s">
        <v>1174</v>
      </c>
      <c r="B1710" t="s">
        <v>393</v>
      </c>
      <c r="E1710">
        <v>0</v>
      </c>
      <c r="F1710" s="114">
        <v>46477</v>
      </c>
      <c r="H1710" s="96">
        <f>'K-based controls'!$P$230</f>
        <v>0</v>
      </c>
      <c r="K1710">
        <v>0</v>
      </c>
      <c r="L1710" t="s">
        <v>750</v>
      </c>
    </row>
    <row r="1711" spans="1:12" x14ac:dyDescent="0.25">
      <c r="A1711" t="s">
        <v>1174</v>
      </c>
      <c r="B1711" t="s">
        <v>393</v>
      </c>
      <c r="E1711">
        <v>0</v>
      </c>
      <c r="F1711" s="114">
        <v>46843</v>
      </c>
      <c r="H1711" s="96">
        <f>'K-based controls'!$Q$230</f>
        <v>0</v>
      </c>
      <c r="K1711">
        <v>0</v>
      </c>
      <c r="L1711" t="s">
        <v>750</v>
      </c>
    </row>
    <row r="1712" spans="1:12" x14ac:dyDescent="0.25">
      <c r="A1712" t="s">
        <v>1174</v>
      </c>
      <c r="B1712" t="s">
        <v>393</v>
      </c>
      <c r="E1712">
        <v>0</v>
      </c>
      <c r="F1712" s="114">
        <v>47208</v>
      </c>
      <c r="H1712" s="96">
        <f>'K-based controls'!$R$230</f>
        <v>0</v>
      </c>
      <c r="K1712">
        <v>0</v>
      </c>
      <c r="L1712" t="s">
        <v>750</v>
      </c>
    </row>
    <row r="1713" spans="1:12" x14ac:dyDescent="0.25">
      <c r="A1713" t="s">
        <v>1174</v>
      </c>
      <c r="B1713" t="s">
        <v>393</v>
      </c>
      <c r="E1713">
        <v>0</v>
      </c>
      <c r="F1713" s="114">
        <v>47573</v>
      </c>
      <c r="H1713" s="96">
        <f>'K-based controls'!$S$230</f>
        <v>0</v>
      </c>
      <c r="K1713">
        <v>0</v>
      </c>
      <c r="L1713" t="s">
        <v>750</v>
      </c>
    </row>
    <row r="1714" spans="1:12" x14ac:dyDescent="0.25">
      <c r="A1714" t="s">
        <v>1174</v>
      </c>
      <c r="B1714" t="s">
        <v>393</v>
      </c>
      <c r="E1714">
        <v>0</v>
      </c>
      <c r="F1714" s="114">
        <v>47938</v>
      </c>
      <c r="H1714" s="96">
        <f>'K-based controls'!$T$230</f>
        <v>0</v>
      </c>
      <c r="K1714">
        <v>0</v>
      </c>
      <c r="L1714" t="s">
        <v>750</v>
      </c>
    </row>
    <row r="1715" spans="1:12" x14ac:dyDescent="0.25">
      <c r="A1715" t="s">
        <v>1174</v>
      </c>
      <c r="B1715" t="s">
        <v>237</v>
      </c>
      <c r="E1715">
        <v>0</v>
      </c>
      <c r="F1715" s="114">
        <v>44286</v>
      </c>
      <c r="H1715" s="96">
        <f>'K-based controls'!$J$231</f>
        <v>0</v>
      </c>
      <c r="K1715">
        <v>0</v>
      </c>
      <c r="L1715" t="s">
        <v>750</v>
      </c>
    </row>
    <row r="1716" spans="1:12" x14ac:dyDescent="0.25">
      <c r="A1716" t="s">
        <v>1174</v>
      </c>
      <c r="B1716" t="s">
        <v>237</v>
      </c>
      <c r="E1716">
        <v>0</v>
      </c>
      <c r="F1716" s="114">
        <v>44651</v>
      </c>
      <c r="H1716" s="96">
        <f>'K-based controls'!$K$231</f>
        <v>0</v>
      </c>
      <c r="K1716">
        <v>0</v>
      </c>
      <c r="L1716" t="s">
        <v>750</v>
      </c>
    </row>
    <row r="1717" spans="1:12" x14ac:dyDescent="0.25">
      <c r="A1717" t="s">
        <v>1174</v>
      </c>
      <c r="B1717" t="s">
        <v>237</v>
      </c>
      <c r="E1717">
        <v>0</v>
      </c>
      <c r="F1717" s="114">
        <v>45016</v>
      </c>
      <c r="H1717" s="96">
        <f>'K-based controls'!$L$231</f>
        <v>0</v>
      </c>
      <c r="K1717">
        <v>0</v>
      </c>
      <c r="L1717" t="s">
        <v>750</v>
      </c>
    </row>
    <row r="1718" spans="1:12" x14ac:dyDescent="0.25">
      <c r="A1718" t="s">
        <v>1174</v>
      </c>
      <c r="B1718" t="s">
        <v>237</v>
      </c>
      <c r="E1718">
        <v>0</v>
      </c>
      <c r="F1718" s="114">
        <v>45382</v>
      </c>
      <c r="H1718" s="96">
        <f>'K-based controls'!$M$231</f>
        <v>0</v>
      </c>
      <c r="K1718">
        <v>0</v>
      </c>
      <c r="L1718" t="s">
        <v>750</v>
      </c>
    </row>
    <row r="1719" spans="1:12" x14ac:dyDescent="0.25">
      <c r="A1719" t="s">
        <v>1174</v>
      </c>
      <c r="B1719" t="s">
        <v>237</v>
      </c>
      <c r="E1719">
        <v>0</v>
      </c>
      <c r="F1719" s="114">
        <v>45747</v>
      </c>
      <c r="H1719" s="96">
        <f>'K-based controls'!$N$231</f>
        <v>0</v>
      </c>
      <c r="K1719">
        <v>0</v>
      </c>
      <c r="L1719" t="s">
        <v>750</v>
      </c>
    </row>
    <row r="1720" spans="1:12" x14ac:dyDescent="0.25">
      <c r="A1720" t="s">
        <v>1174</v>
      </c>
      <c r="B1720" t="s">
        <v>237</v>
      </c>
      <c r="E1720">
        <v>0</v>
      </c>
      <c r="F1720" s="114">
        <v>46112</v>
      </c>
      <c r="H1720" s="96">
        <f>'K-based controls'!$O$231</f>
        <v>0</v>
      </c>
      <c r="K1720">
        <v>0</v>
      </c>
      <c r="L1720" t="s">
        <v>750</v>
      </c>
    </row>
    <row r="1721" spans="1:12" x14ac:dyDescent="0.25">
      <c r="A1721" t="s">
        <v>1174</v>
      </c>
      <c r="B1721" t="s">
        <v>237</v>
      </c>
      <c r="E1721">
        <v>0</v>
      </c>
      <c r="F1721" s="114">
        <v>46477</v>
      </c>
      <c r="H1721" s="96">
        <f>'K-based controls'!$P$231</f>
        <v>0</v>
      </c>
      <c r="K1721">
        <v>0</v>
      </c>
      <c r="L1721" t="s">
        <v>750</v>
      </c>
    </row>
    <row r="1722" spans="1:12" x14ac:dyDescent="0.25">
      <c r="A1722" t="s">
        <v>1174</v>
      </c>
      <c r="B1722" t="s">
        <v>237</v>
      </c>
      <c r="E1722">
        <v>0</v>
      </c>
      <c r="F1722" s="114">
        <v>46843</v>
      </c>
      <c r="H1722" s="96">
        <f>'K-based controls'!$Q$231</f>
        <v>0</v>
      </c>
      <c r="K1722">
        <v>0</v>
      </c>
      <c r="L1722" t="s">
        <v>750</v>
      </c>
    </row>
    <row r="1723" spans="1:12" x14ac:dyDescent="0.25">
      <c r="A1723" t="s">
        <v>1174</v>
      </c>
      <c r="B1723" t="s">
        <v>237</v>
      </c>
      <c r="E1723">
        <v>0</v>
      </c>
      <c r="F1723" s="114">
        <v>47208</v>
      </c>
      <c r="H1723" s="96">
        <f>'K-based controls'!$R$231</f>
        <v>0</v>
      </c>
      <c r="K1723">
        <v>0</v>
      </c>
      <c r="L1723" t="s">
        <v>750</v>
      </c>
    </row>
    <row r="1724" spans="1:12" x14ac:dyDescent="0.25">
      <c r="A1724" t="s">
        <v>1174</v>
      </c>
      <c r="B1724" t="s">
        <v>237</v>
      </c>
      <c r="E1724">
        <v>0</v>
      </c>
      <c r="F1724" s="114">
        <v>47573</v>
      </c>
      <c r="H1724" s="96">
        <f>'K-based controls'!$S$231</f>
        <v>0</v>
      </c>
      <c r="K1724">
        <v>0</v>
      </c>
      <c r="L1724" t="s">
        <v>750</v>
      </c>
    </row>
    <row r="1725" spans="1:12" x14ac:dyDescent="0.25">
      <c r="A1725" t="s">
        <v>1174</v>
      </c>
      <c r="B1725" t="s">
        <v>237</v>
      </c>
      <c r="E1725">
        <v>0</v>
      </c>
      <c r="F1725" s="114">
        <v>47938</v>
      </c>
      <c r="H1725" s="96">
        <f>'K-based controls'!$T$231</f>
        <v>0</v>
      </c>
      <c r="K1725">
        <v>0</v>
      </c>
      <c r="L1725" t="s">
        <v>750</v>
      </c>
    </row>
    <row r="1726" spans="1:12" x14ac:dyDescent="0.25">
      <c r="A1726" t="s">
        <v>1174</v>
      </c>
      <c r="B1726" t="s">
        <v>509</v>
      </c>
      <c r="E1726">
        <v>0</v>
      </c>
      <c r="F1726" s="114">
        <v>44286</v>
      </c>
      <c r="H1726" s="96">
        <f>'K-based controls'!$J$232</f>
        <v>0</v>
      </c>
      <c r="K1726">
        <v>0</v>
      </c>
      <c r="L1726" t="s">
        <v>750</v>
      </c>
    </row>
    <row r="1727" spans="1:12" x14ac:dyDescent="0.25">
      <c r="A1727" t="s">
        <v>1174</v>
      </c>
      <c r="B1727" t="s">
        <v>509</v>
      </c>
      <c r="E1727">
        <v>0</v>
      </c>
      <c r="F1727" s="114">
        <v>44651</v>
      </c>
      <c r="H1727" s="96">
        <f>'K-based controls'!$K$232</f>
        <v>0</v>
      </c>
      <c r="K1727">
        <v>0</v>
      </c>
      <c r="L1727" t="s">
        <v>750</v>
      </c>
    </row>
    <row r="1728" spans="1:12" x14ac:dyDescent="0.25">
      <c r="A1728" t="s">
        <v>1174</v>
      </c>
      <c r="B1728" t="s">
        <v>509</v>
      </c>
      <c r="E1728">
        <v>0</v>
      </c>
      <c r="F1728" s="114">
        <v>45016</v>
      </c>
      <c r="H1728" s="96">
        <f>'K-based controls'!$L$232</f>
        <v>0</v>
      </c>
      <c r="K1728">
        <v>0</v>
      </c>
      <c r="L1728" t="s">
        <v>750</v>
      </c>
    </row>
    <row r="1729" spans="1:12" x14ac:dyDescent="0.25">
      <c r="A1729" t="s">
        <v>1174</v>
      </c>
      <c r="B1729" t="s">
        <v>509</v>
      </c>
      <c r="E1729">
        <v>0</v>
      </c>
      <c r="F1729" s="114">
        <v>45382</v>
      </c>
      <c r="H1729" s="96">
        <f>'K-based controls'!$M$232</f>
        <v>0</v>
      </c>
      <c r="K1729">
        <v>0</v>
      </c>
      <c r="L1729" t="s">
        <v>750</v>
      </c>
    </row>
    <row r="1730" spans="1:12" x14ac:dyDescent="0.25">
      <c r="A1730" t="s">
        <v>1174</v>
      </c>
      <c r="B1730" t="s">
        <v>509</v>
      </c>
      <c r="E1730">
        <v>0</v>
      </c>
      <c r="F1730" s="114">
        <v>45747</v>
      </c>
      <c r="H1730" s="96">
        <f>'K-based controls'!$N$232</f>
        <v>0</v>
      </c>
      <c r="K1730">
        <v>0</v>
      </c>
      <c r="L1730" t="s">
        <v>750</v>
      </c>
    </row>
    <row r="1731" spans="1:12" x14ac:dyDescent="0.25">
      <c r="A1731" t="s">
        <v>1174</v>
      </c>
      <c r="B1731" t="s">
        <v>509</v>
      </c>
      <c r="E1731">
        <v>0</v>
      </c>
      <c r="F1731" s="114">
        <v>46112</v>
      </c>
      <c r="H1731" s="96">
        <f>'K-based controls'!$O$232</f>
        <v>0</v>
      </c>
      <c r="K1731">
        <v>0</v>
      </c>
      <c r="L1731" t="s">
        <v>750</v>
      </c>
    </row>
    <row r="1732" spans="1:12" x14ac:dyDescent="0.25">
      <c r="A1732" t="s">
        <v>1174</v>
      </c>
      <c r="B1732" t="s">
        <v>509</v>
      </c>
      <c r="E1732">
        <v>0</v>
      </c>
      <c r="F1732" s="114">
        <v>46477</v>
      </c>
      <c r="H1732" s="96">
        <f>'K-based controls'!$P$232</f>
        <v>0</v>
      </c>
      <c r="K1732">
        <v>0</v>
      </c>
      <c r="L1732" t="s">
        <v>750</v>
      </c>
    </row>
    <row r="1733" spans="1:12" x14ac:dyDescent="0.25">
      <c r="A1733" t="s">
        <v>1174</v>
      </c>
      <c r="B1733" t="s">
        <v>509</v>
      </c>
      <c r="E1733">
        <v>0</v>
      </c>
      <c r="F1733" s="114">
        <v>46843</v>
      </c>
      <c r="H1733" s="96">
        <f>'K-based controls'!$Q$232</f>
        <v>0</v>
      </c>
      <c r="K1733">
        <v>0</v>
      </c>
      <c r="L1733" t="s">
        <v>750</v>
      </c>
    </row>
    <row r="1734" spans="1:12" x14ac:dyDescent="0.25">
      <c r="A1734" t="s">
        <v>1174</v>
      </c>
      <c r="B1734" t="s">
        <v>509</v>
      </c>
      <c r="E1734">
        <v>0</v>
      </c>
      <c r="F1734" s="114">
        <v>47208</v>
      </c>
      <c r="H1734" s="96">
        <f>'K-based controls'!$R$232</f>
        <v>0</v>
      </c>
      <c r="K1734">
        <v>0</v>
      </c>
      <c r="L1734" t="s">
        <v>750</v>
      </c>
    </row>
    <row r="1735" spans="1:12" x14ac:dyDescent="0.25">
      <c r="A1735" t="s">
        <v>1174</v>
      </c>
      <c r="B1735" t="s">
        <v>509</v>
      </c>
      <c r="E1735">
        <v>0</v>
      </c>
      <c r="F1735" s="114">
        <v>47573</v>
      </c>
      <c r="H1735" s="96">
        <f>'K-based controls'!$S$232</f>
        <v>0</v>
      </c>
      <c r="K1735">
        <v>0</v>
      </c>
      <c r="L1735" t="s">
        <v>750</v>
      </c>
    </row>
    <row r="1736" spans="1:12" x14ac:dyDescent="0.25">
      <c r="A1736" t="s">
        <v>1174</v>
      </c>
      <c r="B1736" t="s">
        <v>509</v>
      </c>
      <c r="E1736">
        <v>0</v>
      </c>
      <c r="F1736" s="114">
        <v>47938</v>
      </c>
      <c r="H1736" s="96">
        <f>'K-based controls'!$T$232</f>
        <v>0</v>
      </c>
      <c r="K1736">
        <v>0</v>
      </c>
      <c r="L1736" t="s">
        <v>750</v>
      </c>
    </row>
    <row r="1737" spans="1:12" x14ac:dyDescent="0.25">
      <c r="A1737" t="s">
        <v>1174</v>
      </c>
      <c r="B1737" t="s">
        <v>893</v>
      </c>
      <c r="E1737">
        <v>0</v>
      </c>
      <c r="F1737" s="114">
        <v>44286</v>
      </c>
      <c r="H1737" s="96">
        <f>'K-based controls'!$J$233</f>
        <v>0</v>
      </c>
      <c r="K1737">
        <v>0</v>
      </c>
      <c r="L1737" t="s">
        <v>750</v>
      </c>
    </row>
    <row r="1738" spans="1:12" x14ac:dyDescent="0.25">
      <c r="A1738" t="s">
        <v>1174</v>
      </c>
      <c r="B1738" t="s">
        <v>893</v>
      </c>
      <c r="E1738">
        <v>0</v>
      </c>
      <c r="F1738" s="114">
        <v>44651</v>
      </c>
      <c r="H1738" s="96">
        <f>'K-based controls'!$K$233</f>
        <v>0</v>
      </c>
      <c r="K1738">
        <v>0</v>
      </c>
      <c r="L1738" t="s">
        <v>750</v>
      </c>
    </row>
    <row r="1739" spans="1:12" x14ac:dyDescent="0.25">
      <c r="A1739" t="s">
        <v>1174</v>
      </c>
      <c r="B1739" t="s">
        <v>893</v>
      </c>
      <c r="E1739">
        <v>0</v>
      </c>
      <c r="F1739" s="114">
        <v>45016</v>
      </c>
      <c r="H1739" s="96">
        <f>'K-based controls'!$L$233</f>
        <v>0</v>
      </c>
      <c r="K1739">
        <v>0</v>
      </c>
      <c r="L1739" t="s">
        <v>750</v>
      </c>
    </row>
    <row r="1740" spans="1:12" x14ac:dyDescent="0.25">
      <c r="A1740" t="s">
        <v>1174</v>
      </c>
      <c r="B1740" t="s">
        <v>893</v>
      </c>
      <c r="E1740">
        <v>0</v>
      </c>
      <c r="F1740" s="114">
        <v>45382</v>
      </c>
      <c r="H1740" s="96">
        <f>'K-based controls'!$M$233</f>
        <v>0</v>
      </c>
      <c r="K1740">
        <v>0</v>
      </c>
      <c r="L1740" t="s">
        <v>750</v>
      </c>
    </row>
    <row r="1741" spans="1:12" x14ac:dyDescent="0.25">
      <c r="A1741" t="s">
        <v>1174</v>
      </c>
      <c r="B1741" t="s">
        <v>893</v>
      </c>
      <c r="E1741">
        <v>0</v>
      </c>
      <c r="F1741" s="114">
        <v>45747</v>
      </c>
      <c r="H1741" s="96">
        <f>'K-based controls'!$N$233</f>
        <v>0</v>
      </c>
      <c r="K1741">
        <v>0</v>
      </c>
      <c r="L1741" t="s">
        <v>750</v>
      </c>
    </row>
    <row r="1742" spans="1:12" x14ac:dyDescent="0.25">
      <c r="A1742" t="s">
        <v>1174</v>
      </c>
      <c r="B1742" t="s">
        <v>893</v>
      </c>
      <c r="E1742">
        <v>0</v>
      </c>
      <c r="F1742" s="114">
        <v>46112</v>
      </c>
      <c r="H1742" s="96">
        <f>'K-based controls'!$O$233</f>
        <v>0</v>
      </c>
      <c r="K1742">
        <v>0</v>
      </c>
      <c r="L1742" t="s">
        <v>750</v>
      </c>
    </row>
    <row r="1743" spans="1:12" x14ac:dyDescent="0.25">
      <c r="A1743" t="s">
        <v>1174</v>
      </c>
      <c r="B1743" t="s">
        <v>893</v>
      </c>
      <c r="E1743">
        <v>0</v>
      </c>
      <c r="F1743" s="114">
        <v>46477</v>
      </c>
      <c r="H1743" s="96">
        <f>'K-based controls'!$P$233</f>
        <v>0</v>
      </c>
      <c r="K1743">
        <v>0</v>
      </c>
      <c r="L1743" t="s">
        <v>750</v>
      </c>
    </row>
    <row r="1744" spans="1:12" x14ac:dyDescent="0.25">
      <c r="A1744" t="s">
        <v>1174</v>
      </c>
      <c r="B1744" t="s">
        <v>893</v>
      </c>
      <c r="E1744">
        <v>0</v>
      </c>
      <c r="F1744" s="114">
        <v>46843</v>
      </c>
      <c r="H1744" s="96">
        <f>'K-based controls'!$Q$233</f>
        <v>0</v>
      </c>
      <c r="K1744">
        <v>0</v>
      </c>
      <c r="L1744" t="s">
        <v>750</v>
      </c>
    </row>
    <row r="1745" spans="1:12" x14ac:dyDescent="0.25">
      <c r="A1745" t="s">
        <v>1174</v>
      </c>
      <c r="B1745" t="s">
        <v>893</v>
      </c>
      <c r="E1745">
        <v>0</v>
      </c>
      <c r="F1745" s="114">
        <v>47208</v>
      </c>
      <c r="H1745" s="96">
        <f>'K-based controls'!$R$233</f>
        <v>0</v>
      </c>
      <c r="K1745">
        <v>0</v>
      </c>
      <c r="L1745" t="s">
        <v>750</v>
      </c>
    </row>
    <row r="1746" spans="1:12" x14ac:dyDescent="0.25">
      <c r="A1746" t="s">
        <v>1174</v>
      </c>
      <c r="B1746" t="s">
        <v>893</v>
      </c>
      <c r="E1746">
        <v>0</v>
      </c>
      <c r="F1746" s="114">
        <v>47573</v>
      </c>
      <c r="H1746" s="96">
        <f>'K-based controls'!$S$233</f>
        <v>0</v>
      </c>
      <c r="K1746">
        <v>0</v>
      </c>
      <c r="L1746" t="s">
        <v>750</v>
      </c>
    </row>
    <row r="1747" spans="1:12" x14ac:dyDescent="0.25">
      <c r="A1747" t="s">
        <v>1174</v>
      </c>
      <c r="B1747" t="s">
        <v>893</v>
      </c>
      <c r="E1747">
        <v>0</v>
      </c>
      <c r="F1747" s="114">
        <v>47938</v>
      </c>
      <c r="H1747" s="96">
        <f>'K-based controls'!$T$233</f>
        <v>0</v>
      </c>
      <c r="K1747">
        <v>0</v>
      </c>
      <c r="L1747" t="s">
        <v>750</v>
      </c>
    </row>
    <row r="1748" spans="1:12" x14ac:dyDescent="0.25">
      <c r="A1748" t="s">
        <v>635</v>
      </c>
      <c r="B1748" t="s">
        <v>460</v>
      </c>
      <c r="E1748">
        <v>0</v>
      </c>
      <c r="F1748" s="114">
        <v>44286</v>
      </c>
      <c r="I1748">
        <f>'K-based controls'!$J$248</f>
        <v>0</v>
      </c>
      <c r="K1748">
        <v>0</v>
      </c>
      <c r="L1748" t="s">
        <v>920</v>
      </c>
    </row>
    <row r="1749" spans="1:12" x14ac:dyDescent="0.25">
      <c r="A1749" t="s">
        <v>635</v>
      </c>
      <c r="B1749" t="s">
        <v>460</v>
      </c>
      <c r="E1749">
        <v>0</v>
      </c>
      <c r="F1749" s="114">
        <v>44651</v>
      </c>
      <c r="I1749">
        <f>'K-based controls'!$K$248</f>
        <v>0</v>
      </c>
      <c r="K1749">
        <v>0</v>
      </c>
      <c r="L1749" t="s">
        <v>920</v>
      </c>
    </row>
    <row r="1750" spans="1:12" x14ac:dyDescent="0.25">
      <c r="A1750" t="s">
        <v>635</v>
      </c>
      <c r="B1750" t="s">
        <v>460</v>
      </c>
      <c r="E1750">
        <v>0</v>
      </c>
      <c r="F1750" s="114">
        <v>45016</v>
      </c>
      <c r="I1750">
        <f>'K-based controls'!$L$248</f>
        <v>0</v>
      </c>
      <c r="K1750">
        <v>0</v>
      </c>
      <c r="L1750" t="s">
        <v>920</v>
      </c>
    </row>
    <row r="1751" spans="1:12" x14ac:dyDescent="0.25">
      <c r="A1751" t="s">
        <v>635</v>
      </c>
      <c r="B1751" t="s">
        <v>460</v>
      </c>
      <c r="E1751">
        <v>0</v>
      </c>
      <c r="F1751" s="114">
        <v>45382</v>
      </c>
      <c r="I1751">
        <f>'K-based controls'!$M$248</f>
        <v>0</v>
      </c>
      <c r="K1751">
        <v>0</v>
      </c>
      <c r="L1751" t="s">
        <v>920</v>
      </c>
    </row>
    <row r="1752" spans="1:12" x14ac:dyDescent="0.25">
      <c r="A1752" t="s">
        <v>635</v>
      </c>
      <c r="B1752" t="s">
        <v>460</v>
      </c>
      <c r="E1752">
        <v>0</v>
      </c>
      <c r="F1752" s="114">
        <v>45747</v>
      </c>
      <c r="I1752">
        <f>'K-based controls'!$N$248</f>
        <v>0</v>
      </c>
      <c r="K1752">
        <v>0</v>
      </c>
      <c r="L1752" t="s">
        <v>920</v>
      </c>
    </row>
    <row r="1753" spans="1:12" x14ac:dyDescent="0.25">
      <c r="A1753" t="s">
        <v>635</v>
      </c>
      <c r="B1753" t="s">
        <v>460</v>
      </c>
      <c r="E1753">
        <v>0</v>
      </c>
      <c r="F1753" s="114">
        <v>46112</v>
      </c>
      <c r="I1753">
        <f>'K-based controls'!$O$248</f>
        <v>0</v>
      </c>
      <c r="K1753">
        <v>0</v>
      </c>
      <c r="L1753" t="s">
        <v>920</v>
      </c>
    </row>
    <row r="1754" spans="1:12" x14ac:dyDescent="0.25">
      <c r="A1754" t="s">
        <v>635</v>
      </c>
      <c r="B1754" t="s">
        <v>460</v>
      </c>
      <c r="E1754">
        <v>0</v>
      </c>
      <c r="F1754" s="114">
        <v>46477</v>
      </c>
      <c r="I1754">
        <f>'K-based controls'!$P$248</f>
        <v>0</v>
      </c>
      <c r="K1754">
        <v>0</v>
      </c>
      <c r="L1754" t="s">
        <v>920</v>
      </c>
    </row>
    <row r="1755" spans="1:12" x14ac:dyDescent="0.25">
      <c r="A1755" t="s">
        <v>635</v>
      </c>
      <c r="B1755" t="s">
        <v>460</v>
      </c>
      <c r="E1755">
        <v>0</v>
      </c>
      <c r="F1755" s="114">
        <v>46843</v>
      </c>
      <c r="I1755">
        <f>'K-based controls'!$Q$248</f>
        <v>0</v>
      </c>
      <c r="K1755">
        <v>0</v>
      </c>
      <c r="L1755" t="s">
        <v>920</v>
      </c>
    </row>
    <row r="1756" spans="1:12" x14ac:dyDescent="0.25">
      <c r="A1756" t="s">
        <v>635</v>
      </c>
      <c r="B1756" t="s">
        <v>460</v>
      </c>
      <c r="E1756">
        <v>0</v>
      </c>
      <c r="F1756" s="114">
        <v>47208</v>
      </c>
      <c r="I1756">
        <f>'K-based controls'!$R$248</f>
        <v>0</v>
      </c>
      <c r="K1756">
        <v>0</v>
      </c>
      <c r="L1756" t="s">
        <v>920</v>
      </c>
    </row>
    <row r="1757" spans="1:12" x14ac:dyDescent="0.25">
      <c r="A1757" t="s">
        <v>635</v>
      </c>
      <c r="B1757" t="s">
        <v>460</v>
      </c>
      <c r="E1757">
        <v>0</v>
      </c>
      <c r="F1757" s="114">
        <v>47573</v>
      </c>
      <c r="I1757">
        <f>'K-based controls'!$S$248</f>
        <v>0</v>
      </c>
      <c r="K1757">
        <v>0</v>
      </c>
      <c r="L1757" t="s">
        <v>920</v>
      </c>
    </row>
    <row r="1758" spans="1:12" x14ac:dyDescent="0.25">
      <c r="A1758" t="s">
        <v>635</v>
      </c>
      <c r="B1758" t="s">
        <v>460</v>
      </c>
      <c r="E1758">
        <v>0</v>
      </c>
      <c r="F1758" s="114">
        <v>47938</v>
      </c>
      <c r="I1758">
        <f>'K-based controls'!$T$248</f>
        <v>0</v>
      </c>
      <c r="K1758">
        <v>0</v>
      </c>
      <c r="L1758" t="s">
        <v>920</v>
      </c>
    </row>
    <row r="1759" spans="1:12" x14ac:dyDescent="0.25">
      <c r="A1759" t="s">
        <v>635</v>
      </c>
      <c r="B1759" t="s">
        <v>393</v>
      </c>
      <c r="E1759">
        <v>0</v>
      </c>
      <c r="F1759" s="114">
        <v>44286</v>
      </c>
      <c r="I1759">
        <f>'K-based controls'!$J$249</f>
        <v>0</v>
      </c>
      <c r="K1759">
        <v>0</v>
      </c>
      <c r="L1759" t="s">
        <v>920</v>
      </c>
    </row>
    <row r="1760" spans="1:12" x14ac:dyDescent="0.25">
      <c r="A1760" t="s">
        <v>635</v>
      </c>
      <c r="B1760" t="s">
        <v>393</v>
      </c>
      <c r="E1760">
        <v>0</v>
      </c>
      <c r="F1760" s="114">
        <v>44651</v>
      </c>
      <c r="I1760">
        <f>'K-based controls'!$K$249</f>
        <v>0</v>
      </c>
      <c r="K1760">
        <v>0</v>
      </c>
      <c r="L1760" t="s">
        <v>920</v>
      </c>
    </row>
    <row r="1761" spans="1:12" x14ac:dyDescent="0.25">
      <c r="A1761" t="s">
        <v>635</v>
      </c>
      <c r="B1761" t="s">
        <v>393</v>
      </c>
      <c r="E1761">
        <v>0</v>
      </c>
      <c r="F1761" s="114">
        <v>45016</v>
      </c>
      <c r="I1761">
        <f>'K-based controls'!$L$249</f>
        <v>0</v>
      </c>
      <c r="K1761">
        <v>0</v>
      </c>
      <c r="L1761" t="s">
        <v>920</v>
      </c>
    </row>
    <row r="1762" spans="1:12" x14ac:dyDescent="0.25">
      <c r="A1762" t="s">
        <v>635</v>
      </c>
      <c r="B1762" t="s">
        <v>393</v>
      </c>
      <c r="E1762">
        <v>0</v>
      </c>
      <c r="F1762" s="114">
        <v>45382</v>
      </c>
      <c r="I1762">
        <f>'K-based controls'!$M$249</f>
        <v>0</v>
      </c>
      <c r="K1762">
        <v>0</v>
      </c>
      <c r="L1762" t="s">
        <v>920</v>
      </c>
    </row>
    <row r="1763" spans="1:12" x14ac:dyDescent="0.25">
      <c r="A1763" t="s">
        <v>635</v>
      </c>
      <c r="B1763" t="s">
        <v>393</v>
      </c>
      <c r="E1763">
        <v>0</v>
      </c>
      <c r="F1763" s="114">
        <v>45747</v>
      </c>
      <c r="I1763">
        <f>'K-based controls'!$N$249</f>
        <v>0</v>
      </c>
      <c r="K1763">
        <v>0</v>
      </c>
      <c r="L1763" t="s">
        <v>920</v>
      </c>
    </row>
    <row r="1764" spans="1:12" x14ac:dyDescent="0.25">
      <c r="A1764" t="s">
        <v>635</v>
      </c>
      <c r="B1764" t="s">
        <v>393</v>
      </c>
      <c r="E1764">
        <v>0</v>
      </c>
      <c r="F1764" s="114">
        <v>46112</v>
      </c>
      <c r="I1764">
        <f>'K-based controls'!$O$249</f>
        <v>0</v>
      </c>
      <c r="K1764">
        <v>0</v>
      </c>
      <c r="L1764" t="s">
        <v>920</v>
      </c>
    </row>
    <row r="1765" spans="1:12" x14ac:dyDescent="0.25">
      <c r="A1765" t="s">
        <v>635</v>
      </c>
      <c r="B1765" t="s">
        <v>393</v>
      </c>
      <c r="E1765">
        <v>0</v>
      </c>
      <c r="F1765" s="114">
        <v>46477</v>
      </c>
      <c r="I1765">
        <f>'K-based controls'!$P$249</f>
        <v>0</v>
      </c>
      <c r="K1765">
        <v>0</v>
      </c>
      <c r="L1765" t="s">
        <v>920</v>
      </c>
    </row>
    <row r="1766" spans="1:12" x14ac:dyDescent="0.25">
      <c r="A1766" t="s">
        <v>635</v>
      </c>
      <c r="B1766" t="s">
        <v>393</v>
      </c>
      <c r="E1766">
        <v>0</v>
      </c>
      <c r="F1766" s="114">
        <v>46843</v>
      </c>
      <c r="I1766">
        <f>'K-based controls'!$Q$249</f>
        <v>0</v>
      </c>
      <c r="K1766">
        <v>0</v>
      </c>
      <c r="L1766" t="s">
        <v>920</v>
      </c>
    </row>
    <row r="1767" spans="1:12" x14ac:dyDescent="0.25">
      <c r="A1767" t="s">
        <v>635</v>
      </c>
      <c r="B1767" t="s">
        <v>393</v>
      </c>
      <c r="E1767">
        <v>0</v>
      </c>
      <c r="F1767" s="114">
        <v>47208</v>
      </c>
      <c r="I1767">
        <f>'K-based controls'!$R$249</f>
        <v>0</v>
      </c>
      <c r="K1767">
        <v>0</v>
      </c>
      <c r="L1767" t="s">
        <v>920</v>
      </c>
    </row>
    <row r="1768" spans="1:12" x14ac:dyDescent="0.25">
      <c r="A1768" t="s">
        <v>635</v>
      </c>
      <c r="B1768" t="s">
        <v>393</v>
      </c>
      <c r="E1768">
        <v>0</v>
      </c>
      <c r="F1768" s="114">
        <v>47573</v>
      </c>
      <c r="I1768">
        <f>'K-based controls'!$S$249</f>
        <v>0</v>
      </c>
      <c r="K1768">
        <v>0</v>
      </c>
      <c r="L1768" t="s">
        <v>920</v>
      </c>
    </row>
    <row r="1769" spans="1:12" x14ac:dyDescent="0.25">
      <c r="A1769" t="s">
        <v>635</v>
      </c>
      <c r="B1769" t="s">
        <v>393</v>
      </c>
      <c r="E1769">
        <v>0</v>
      </c>
      <c r="F1769" s="114">
        <v>47938</v>
      </c>
      <c r="I1769">
        <f>'K-based controls'!$T$249</f>
        <v>0</v>
      </c>
      <c r="K1769">
        <v>0</v>
      </c>
      <c r="L1769" t="s">
        <v>920</v>
      </c>
    </row>
    <row r="1770" spans="1:12" x14ac:dyDescent="0.25">
      <c r="A1770" t="s">
        <v>635</v>
      </c>
      <c r="B1770" t="s">
        <v>237</v>
      </c>
      <c r="E1770">
        <v>0</v>
      </c>
      <c r="F1770" s="114">
        <v>44286</v>
      </c>
      <c r="I1770">
        <f>'K-based controls'!$J$250</f>
        <v>0</v>
      </c>
      <c r="K1770">
        <v>0</v>
      </c>
      <c r="L1770" t="s">
        <v>920</v>
      </c>
    </row>
    <row r="1771" spans="1:12" x14ac:dyDescent="0.25">
      <c r="A1771" t="s">
        <v>635</v>
      </c>
      <c r="B1771" t="s">
        <v>237</v>
      </c>
      <c r="E1771">
        <v>0</v>
      </c>
      <c r="F1771" s="114">
        <v>44651</v>
      </c>
      <c r="I1771">
        <f>'K-based controls'!$K$250</f>
        <v>0</v>
      </c>
      <c r="K1771">
        <v>0</v>
      </c>
      <c r="L1771" t="s">
        <v>920</v>
      </c>
    </row>
    <row r="1772" spans="1:12" x14ac:dyDescent="0.25">
      <c r="A1772" t="s">
        <v>635</v>
      </c>
      <c r="B1772" t="s">
        <v>237</v>
      </c>
      <c r="E1772">
        <v>0</v>
      </c>
      <c r="F1772" s="114">
        <v>45016</v>
      </c>
      <c r="I1772">
        <f>'K-based controls'!$L$250</f>
        <v>0</v>
      </c>
      <c r="K1772">
        <v>0</v>
      </c>
      <c r="L1772" t="s">
        <v>920</v>
      </c>
    </row>
    <row r="1773" spans="1:12" x14ac:dyDescent="0.25">
      <c r="A1773" t="s">
        <v>635</v>
      </c>
      <c r="B1773" t="s">
        <v>237</v>
      </c>
      <c r="E1773">
        <v>0</v>
      </c>
      <c r="F1773" s="114">
        <v>45382</v>
      </c>
      <c r="I1773">
        <f>'K-based controls'!$M$250</f>
        <v>0</v>
      </c>
      <c r="K1773">
        <v>0</v>
      </c>
      <c r="L1773" t="s">
        <v>920</v>
      </c>
    </row>
    <row r="1774" spans="1:12" x14ac:dyDescent="0.25">
      <c r="A1774" t="s">
        <v>635</v>
      </c>
      <c r="B1774" t="s">
        <v>237</v>
      </c>
      <c r="E1774">
        <v>0</v>
      </c>
      <c r="F1774" s="114">
        <v>45747</v>
      </c>
      <c r="I1774">
        <f>'K-based controls'!$N$250</f>
        <v>0</v>
      </c>
      <c r="K1774">
        <v>0</v>
      </c>
      <c r="L1774" t="s">
        <v>920</v>
      </c>
    </row>
    <row r="1775" spans="1:12" x14ac:dyDescent="0.25">
      <c r="A1775" t="s">
        <v>635</v>
      </c>
      <c r="B1775" t="s">
        <v>237</v>
      </c>
      <c r="E1775">
        <v>0</v>
      </c>
      <c r="F1775" s="114">
        <v>46112</v>
      </c>
      <c r="I1775">
        <f>'K-based controls'!$O$250</f>
        <v>0</v>
      </c>
      <c r="K1775">
        <v>0</v>
      </c>
      <c r="L1775" t="s">
        <v>920</v>
      </c>
    </row>
    <row r="1776" spans="1:12" x14ac:dyDescent="0.25">
      <c r="A1776" t="s">
        <v>635</v>
      </c>
      <c r="B1776" t="s">
        <v>237</v>
      </c>
      <c r="E1776">
        <v>0</v>
      </c>
      <c r="F1776" s="114">
        <v>46477</v>
      </c>
      <c r="I1776">
        <f>'K-based controls'!$P$250</f>
        <v>0</v>
      </c>
      <c r="K1776">
        <v>0</v>
      </c>
      <c r="L1776" t="s">
        <v>920</v>
      </c>
    </row>
    <row r="1777" spans="1:12" x14ac:dyDescent="0.25">
      <c r="A1777" t="s">
        <v>635</v>
      </c>
      <c r="B1777" t="s">
        <v>237</v>
      </c>
      <c r="E1777">
        <v>0</v>
      </c>
      <c r="F1777" s="114">
        <v>46843</v>
      </c>
      <c r="I1777">
        <f>'K-based controls'!$Q$250</f>
        <v>0</v>
      </c>
      <c r="K1777">
        <v>0</v>
      </c>
      <c r="L1777" t="s">
        <v>920</v>
      </c>
    </row>
    <row r="1778" spans="1:12" x14ac:dyDescent="0.25">
      <c r="A1778" t="s">
        <v>635</v>
      </c>
      <c r="B1778" t="s">
        <v>237</v>
      </c>
      <c r="E1778">
        <v>0</v>
      </c>
      <c r="F1778" s="114">
        <v>47208</v>
      </c>
      <c r="I1778">
        <f>'K-based controls'!$R$250</f>
        <v>0</v>
      </c>
      <c r="K1778">
        <v>0</v>
      </c>
      <c r="L1778" t="s">
        <v>920</v>
      </c>
    </row>
    <row r="1779" spans="1:12" x14ac:dyDescent="0.25">
      <c r="A1779" t="s">
        <v>635</v>
      </c>
      <c r="B1779" t="s">
        <v>237</v>
      </c>
      <c r="E1779">
        <v>0</v>
      </c>
      <c r="F1779" s="114">
        <v>47573</v>
      </c>
      <c r="I1779">
        <f>'K-based controls'!$S$250</f>
        <v>0</v>
      </c>
      <c r="K1779">
        <v>0</v>
      </c>
      <c r="L1779" t="s">
        <v>920</v>
      </c>
    </row>
    <row r="1780" spans="1:12" x14ac:dyDescent="0.25">
      <c r="A1780" t="s">
        <v>635</v>
      </c>
      <c r="B1780" t="s">
        <v>237</v>
      </c>
      <c r="E1780">
        <v>0</v>
      </c>
      <c r="F1780" s="114">
        <v>47938</v>
      </c>
      <c r="I1780">
        <f>'K-based controls'!$T$250</f>
        <v>0</v>
      </c>
      <c r="K1780">
        <v>0</v>
      </c>
      <c r="L1780" t="s">
        <v>920</v>
      </c>
    </row>
    <row r="1781" spans="1:12" x14ac:dyDescent="0.25">
      <c r="A1781" t="s">
        <v>635</v>
      </c>
      <c r="B1781" t="s">
        <v>509</v>
      </c>
      <c r="E1781">
        <v>0</v>
      </c>
      <c r="F1781" s="114">
        <v>44286</v>
      </c>
      <c r="I1781">
        <f>'K-based controls'!$J$251</f>
        <v>0</v>
      </c>
      <c r="K1781">
        <v>0</v>
      </c>
      <c r="L1781" t="s">
        <v>920</v>
      </c>
    </row>
    <row r="1782" spans="1:12" x14ac:dyDescent="0.25">
      <c r="A1782" t="s">
        <v>635</v>
      </c>
      <c r="B1782" t="s">
        <v>509</v>
      </c>
      <c r="E1782">
        <v>0</v>
      </c>
      <c r="F1782" s="114">
        <v>44651</v>
      </c>
      <c r="I1782">
        <f>'K-based controls'!$K$251</f>
        <v>0</v>
      </c>
      <c r="K1782">
        <v>0</v>
      </c>
      <c r="L1782" t="s">
        <v>920</v>
      </c>
    </row>
    <row r="1783" spans="1:12" x14ac:dyDescent="0.25">
      <c r="A1783" t="s">
        <v>635</v>
      </c>
      <c r="B1783" t="s">
        <v>509</v>
      </c>
      <c r="E1783">
        <v>0</v>
      </c>
      <c r="F1783" s="114">
        <v>45016</v>
      </c>
      <c r="I1783">
        <f>'K-based controls'!$L$251</f>
        <v>0</v>
      </c>
      <c r="K1783">
        <v>0</v>
      </c>
      <c r="L1783" t="s">
        <v>920</v>
      </c>
    </row>
    <row r="1784" spans="1:12" x14ac:dyDescent="0.25">
      <c r="A1784" t="s">
        <v>635</v>
      </c>
      <c r="B1784" t="s">
        <v>509</v>
      </c>
      <c r="E1784">
        <v>0</v>
      </c>
      <c r="F1784" s="114">
        <v>45382</v>
      </c>
      <c r="I1784">
        <f>'K-based controls'!$M$251</f>
        <v>0</v>
      </c>
      <c r="K1784">
        <v>0</v>
      </c>
      <c r="L1784" t="s">
        <v>920</v>
      </c>
    </row>
    <row r="1785" spans="1:12" x14ac:dyDescent="0.25">
      <c r="A1785" t="s">
        <v>635</v>
      </c>
      <c r="B1785" t="s">
        <v>509</v>
      </c>
      <c r="E1785">
        <v>0</v>
      </c>
      <c r="F1785" s="114">
        <v>45747</v>
      </c>
      <c r="I1785">
        <f>'K-based controls'!$N$251</f>
        <v>0</v>
      </c>
      <c r="K1785">
        <v>0</v>
      </c>
      <c r="L1785" t="s">
        <v>920</v>
      </c>
    </row>
    <row r="1786" spans="1:12" x14ac:dyDescent="0.25">
      <c r="A1786" t="s">
        <v>635</v>
      </c>
      <c r="B1786" t="s">
        <v>509</v>
      </c>
      <c r="E1786">
        <v>0</v>
      </c>
      <c r="F1786" s="114">
        <v>46112</v>
      </c>
      <c r="I1786">
        <f>'K-based controls'!$O$251</f>
        <v>0</v>
      </c>
      <c r="K1786">
        <v>0</v>
      </c>
      <c r="L1786" t="s">
        <v>920</v>
      </c>
    </row>
    <row r="1787" spans="1:12" x14ac:dyDescent="0.25">
      <c r="A1787" t="s">
        <v>635</v>
      </c>
      <c r="B1787" t="s">
        <v>509</v>
      </c>
      <c r="E1787">
        <v>0</v>
      </c>
      <c r="F1787" s="114">
        <v>46477</v>
      </c>
      <c r="I1787">
        <f>'K-based controls'!$P$251</f>
        <v>0</v>
      </c>
      <c r="K1787">
        <v>0</v>
      </c>
      <c r="L1787" t="s">
        <v>920</v>
      </c>
    </row>
    <row r="1788" spans="1:12" x14ac:dyDescent="0.25">
      <c r="A1788" t="s">
        <v>635</v>
      </c>
      <c r="B1788" t="s">
        <v>509</v>
      </c>
      <c r="E1788">
        <v>0</v>
      </c>
      <c r="F1788" s="114">
        <v>46843</v>
      </c>
      <c r="I1788">
        <f>'K-based controls'!$Q$251</f>
        <v>0</v>
      </c>
      <c r="K1788">
        <v>0</v>
      </c>
      <c r="L1788" t="s">
        <v>920</v>
      </c>
    </row>
    <row r="1789" spans="1:12" x14ac:dyDescent="0.25">
      <c r="A1789" t="s">
        <v>635</v>
      </c>
      <c r="B1789" t="s">
        <v>509</v>
      </c>
      <c r="E1789">
        <v>0</v>
      </c>
      <c r="F1789" s="114">
        <v>47208</v>
      </c>
      <c r="I1789">
        <f>'K-based controls'!$R$251</f>
        <v>0</v>
      </c>
      <c r="K1789">
        <v>0</v>
      </c>
      <c r="L1789" t="s">
        <v>920</v>
      </c>
    </row>
    <row r="1790" spans="1:12" x14ac:dyDescent="0.25">
      <c r="A1790" t="s">
        <v>635</v>
      </c>
      <c r="B1790" t="s">
        <v>509</v>
      </c>
      <c r="E1790">
        <v>0</v>
      </c>
      <c r="F1790" s="114">
        <v>47573</v>
      </c>
      <c r="I1790">
        <f>'K-based controls'!$S$251</f>
        <v>0</v>
      </c>
      <c r="K1790">
        <v>0</v>
      </c>
      <c r="L1790" t="s">
        <v>920</v>
      </c>
    </row>
    <row r="1791" spans="1:12" x14ac:dyDescent="0.25">
      <c r="A1791" t="s">
        <v>635</v>
      </c>
      <c r="B1791" t="s">
        <v>509</v>
      </c>
      <c r="E1791">
        <v>0</v>
      </c>
      <c r="F1791" s="114">
        <v>47938</v>
      </c>
      <c r="I1791">
        <f>'K-based controls'!$T$251</f>
        <v>0</v>
      </c>
      <c r="K1791">
        <v>0</v>
      </c>
      <c r="L1791" t="s">
        <v>920</v>
      </c>
    </row>
    <row r="1792" spans="1:12" x14ac:dyDescent="0.25">
      <c r="A1792" t="s">
        <v>635</v>
      </c>
      <c r="B1792" t="s">
        <v>893</v>
      </c>
      <c r="E1792">
        <v>0</v>
      </c>
      <c r="F1792" s="114">
        <v>44286</v>
      </c>
      <c r="I1792">
        <f>'K-based controls'!$J$252</f>
        <v>0</v>
      </c>
      <c r="K1792">
        <v>0</v>
      </c>
      <c r="L1792" t="s">
        <v>920</v>
      </c>
    </row>
    <row r="1793" spans="1:12" x14ac:dyDescent="0.25">
      <c r="A1793" t="s">
        <v>635</v>
      </c>
      <c r="B1793" t="s">
        <v>893</v>
      </c>
      <c r="E1793">
        <v>0</v>
      </c>
      <c r="F1793" s="114">
        <v>44651</v>
      </c>
      <c r="I1793">
        <f>'K-based controls'!$K$252</f>
        <v>0</v>
      </c>
      <c r="K1793">
        <v>0</v>
      </c>
      <c r="L1793" t="s">
        <v>920</v>
      </c>
    </row>
    <row r="1794" spans="1:12" x14ac:dyDescent="0.25">
      <c r="A1794" t="s">
        <v>635</v>
      </c>
      <c r="B1794" t="s">
        <v>893</v>
      </c>
      <c r="E1794">
        <v>0</v>
      </c>
      <c r="F1794" s="114">
        <v>45016</v>
      </c>
      <c r="I1794">
        <f>'K-based controls'!$L$252</f>
        <v>0</v>
      </c>
      <c r="K1794">
        <v>0</v>
      </c>
      <c r="L1794" t="s">
        <v>920</v>
      </c>
    </row>
    <row r="1795" spans="1:12" x14ac:dyDescent="0.25">
      <c r="A1795" t="s">
        <v>635</v>
      </c>
      <c r="B1795" t="s">
        <v>893</v>
      </c>
      <c r="E1795">
        <v>0</v>
      </c>
      <c r="F1795" s="114">
        <v>45382</v>
      </c>
      <c r="I1795">
        <f>'K-based controls'!$M$252</f>
        <v>0</v>
      </c>
      <c r="K1795">
        <v>0</v>
      </c>
      <c r="L1795" t="s">
        <v>920</v>
      </c>
    </row>
    <row r="1796" spans="1:12" x14ac:dyDescent="0.25">
      <c r="A1796" t="s">
        <v>635</v>
      </c>
      <c r="B1796" t="s">
        <v>893</v>
      </c>
      <c r="E1796">
        <v>0</v>
      </c>
      <c r="F1796" s="114">
        <v>45747</v>
      </c>
      <c r="I1796">
        <f>'K-based controls'!$N$252</f>
        <v>0</v>
      </c>
      <c r="K1796">
        <v>0</v>
      </c>
      <c r="L1796" t="s">
        <v>920</v>
      </c>
    </row>
    <row r="1797" spans="1:12" x14ac:dyDescent="0.25">
      <c r="A1797" t="s">
        <v>635</v>
      </c>
      <c r="B1797" t="s">
        <v>893</v>
      </c>
      <c r="E1797">
        <v>0</v>
      </c>
      <c r="F1797" s="114">
        <v>46112</v>
      </c>
      <c r="I1797">
        <f>'K-based controls'!$O$252</f>
        <v>0</v>
      </c>
      <c r="K1797">
        <v>0</v>
      </c>
      <c r="L1797" t="s">
        <v>920</v>
      </c>
    </row>
    <row r="1798" spans="1:12" x14ac:dyDescent="0.25">
      <c r="A1798" t="s">
        <v>635</v>
      </c>
      <c r="B1798" t="s">
        <v>893</v>
      </c>
      <c r="E1798">
        <v>0</v>
      </c>
      <c r="F1798" s="114">
        <v>46477</v>
      </c>
      <c r="I1798">
        <f>'K-based controls'!$P$252</f>
        <v>0</v>
      </c>
      <c r="K1798">
        <v>0</v>
      </c>
      <c r="L1798" t="s">
        <v>920</v>
      </c>
    </row>
    <row r="1799" spans="1:12" x14ac:dyDescent="0.25">
      <c r="A1799" t="s">
        <v>635</v>
      </c>
      <c r="B1799" t="s">
        <v>893</v>
      </c>
      <c r="E1799">
        <v>0</v>
      </c>
      <c r="F1799" s="114">
        <v>46843</v>
      </c>
      <c r="I1799">
        <f>'K-based controls'!$Q$252</f>
        <v>0</v>
      </c>
      <c r="K1799">
        <v>0</v>
      </c>
      <c r="L1799" t="s">
        <v>920</v>
      </c>
    </row>
    <row r="1800" spans="1:12" x14ac:dyDescent="0.25">
      <c r="A1800" t="s">
        <v>635</v>
      </c>
      <c r="B1800" t="s">
        <v>893</v>
      </c>
      <c r="E1800">
        <v>0</v>
      </c>
      <c r="F1800" s="114">
        <v>47208</v>
      </c>
      <c r="I1800">
        <f>'K-based controls'!$R$252</f>
        <v>0</v>
      </c>
      <c r="K1800">
        <v>0</v>
      </c>
      <c r="L1800" t="s">
        <v>920</v>
      </c>
    </row>
    <row r="1801" spans="1:12" x14ac:dyDescent="0.25">
      <c r="A1801" t="s">
        <v>635</v>
      </c>
      <c r="B1801" t="s">
        <v>893</v>
      </c>
      <c r="E1801">
        <v>0</v>
      </c>
      <c r="F1801" s="114">
        <v>47573</v>
      </c>
      <c r="I1801">
        <f>'K-based controls'!$S$252</f>
        <v>0</v>
      </c>
      <c r="K1801">
        <v>0</v>
      </c>
      <c r="L1801" t="s">
        <v>920</v>
      </c>
    </row>
    <row r="1802" spans="1:12" x14ac:dyDescent="0.25">
      <c r="A1802" t="s">
        <v>635</v>
      </c>
      <c r="B1802" t="s">
        <v>893</v>
      </c>
      <c r="E1802">
        <v>0</v>
      </c>
      <c r="F1802" s="114">
        <v>47938</v>
      </c>
      <c r="I1802">
        <f>'K-based controls'!$T$252</f>
        <v>0</v>
      </c>
      <c r="K1802">
        <v>0</v>
      </c>
      <c r="L1802" t="s">
        <v>920</v>
      </c>
    </row>
    <row r="1803" spans="1:12" x14ac:dyDescent="0.25">
      <c r="A1803" t="s">
        <v>710</v>
      </c>
      <c r="B1803" t="s">
        <v>460</v>
      </c>
      <c r="E1803">
        <v>0</v>
      </c>
      <c r="F1803" s="114">
        <v>44286</v>
      </c>
      <c r="H1803" s="96">
        <f>'K-based controls'!$J$271</f>
        <v>0</v>
      </c>
      <c r="K1803">
        <v>0</v>
      </c>
      <c r="L1803" t="s">
        <v>305</v>
      </c>
    </row>
    <row r="1804" spans="1:12" x14ac:dyDescent="0.25">
      <c r="A1804" t="s">
        <v>710</v>
      </c>
      <c r="B1804" t="s">
        <v>460</v>
      </c>
      <c r="E1804">
        <v>0</v>
      </c>
      <c r="F1804" s="114">
        <v>44651</v>
      </c>
      <c r="H1804" s="96">
        <f>'K-based controls'!$K$271</f>
        <v>0</v>
      </c>
      <c r="K1804">
        <v>0</v>
      </c>
      <c r="L1804" t="s">
        <v>305</v>
      </c>
    </row>
    <row r="1805" spans="1:12" x14ac:dyDescent="0.25">
      <c r="A1805" t="s">
        <v>710</v>
      </c>
      <c r="B1805" t="s">
        <v>460</v>
      </c>
      <c r="E1805">
        <v>0</v>
      </c>
      <c r="F1805" s="114">
        <v>45016</v>
      </c>
      <c r="H1805" s="96">
        <f>'K-based controls'!$L$271</f>
        <v>0</v>
      </c>
      <c r="K1805">
        <v>0</v>
      </c>
      <c r="L1805" t="s">
        <v>305</v>
      </c>
    </row>
    <row r="1806" spans="1:12" x14ac:dyDescent="0.25">
      <c r="A1806" t="s">
        <v>710</v>
      </c>
      <c r="B1806" t="s">
        <v>460</v>
      </c>
      <c r="E1806">
        <v>0</v>
      </c>
      <c r="F1806" s="114">
        <v>45382</v>
      </c>
      <c r="H1806" s="96">
        <f>'K-based controls'!$M$271</f>
        <v>0</v>
      </c>
      <c r="K1806">
        <v>0</v>
      </c>
      <c r="L1806" t="s">
        <v>305</v>
      </c>
    </row>
    <row r="1807" spans="1:12" x14ac:dyDescent="0.25">
      <c r="A1807" t="s">
        <v>710</v>
      </c>
      <c r="B1807" t="s">
        <v>460</v>
      </c>
      <c r="E1807">
        <v>0</v>
      </c>
      <c r="F1807" s="114">
        <v>45747</v>
      </c>
      <c r="H1807" s="96">
        <f>'K-based controls'!$N$271</f>
        <v>0</v>
      </c>
      <c r="K1807">
        <v>0</v>
      </c>
      <c r="L1807" t="s">
        <v>305</v>
      </c>
    </row>
    <row r="1808" spans="1:12" x14ac:dyDescent="0.25">
      <c r="A1808" t="s">
        <v>710</v>
      </c>
      <c r="B1808" t="s">
        <v>460</v>
      </c>
      <c r="E1808">
        <v>0</v>
      </c>
      <c r="F1808" s="114">
        <v>46112</v>
      </c>
      <c r="H1808" s="96">
        <f>'K-based controls'!$O$271</f>
        <v>0</v>
      </c>
      <c r="K1808">
        <v>0</v>
      </c>
      <c r="L1808" t="s">
        <v>305</v>
      </c>
    </row>
    <row r="1809" spans="1:12" x14ac:dyDescent="0.25">
      <c r="A1809" t="s">
        <v>710</v>
      </c>
      <c r="B1809" t="s">
        <v>460</v>
      </c>
      <c r="E1809">
        <v>0</v>
      </c>
      <c r="F1809" s="114">
        <v>46477</v>
      </c>
      <c r="H1809" s="96">
        <f>'K-based controls'!$P$271</f>
        <v>0</v>
      </c>
      <c r="K1809">
        <v>0</v>
      </c>
      <c r="L1809" t="s">
        <v>305</v>
      </c>
    </row>
    <row r="1810" spans="1:12" x14ac:dyDescent="0.25">
      <c r="A1810" t="s">
        <v>710</v>
      </c>
      <c r="B1810" t="s">
        <v>460</v>
      </c>
      <c r="E1810">
        <v>0</v>
      </c>
      <c r="F1810" s="114">
        <v>46843</v>
      </c>
      <c r="H1810" s="96">
        <f>'K-based controls'!$Q$271</f>
        <v>0</v>
      </c>
      <c r="K1810">
        <v>0</v>
      </c>
      <c r="L1810" t="s">
        <v>305</v>
      </c>
    </row>
    <row r="1811" spans="1:12" x14ac:dyDescent="0.25">
      <c r="A1811" t="s">
        <v>710</v>
      </c>
      <c r="B1811" t="s">
        <v>460</v>
      </c>
      <c r="E1811">
        <v>0</v>
      </c>
      <c r="F1811" s="114">
        <v>47208</v>
      </c>
      <c r="H1811" s="96">
        <f>'K-based controls'!$R$271</f>
        <v>0</v>
      </c>
      <c r="K1811">
        <v>0</v>
      </c>
      <c r="L1811" t="s">
        <v>305</v>
      </c>
    </row>
    <row r="1812" spans="1:12" x14ac:dyDescent="0.25">
      <c r="A1812" t="s">
        <v>710</v>
      </c>
      <c r="B1812" t="s">
        <v>460</v>
      </c>
      <c r="E1812">
        <v>0</v>
      </c>
      <c r="F1812" s="114">
        <v>47573</v>
      </c>
      <c r="H1812" s="96">
        <f>'K-based controls'!$S$271</f>
        <v>0</v>
      </c>
      <c r="K1812">
        <v>0</v>
      </c>
      <c r="L1812" t="s">
        <v>305</v>
      </c>
    </row>
    <row r="1813" spans="1:12" x14ac:dyDescent="0.25">
      <c r="A1813" t="s">
        <v>710</v>
      </c>
      <c r="B1813" t="s">
        <v>460</v>
      </c>
      <c r="E1813">
        <v>0</v>
      </c>
      <c r="F1813" s="114">
        <v>47938</v>
      </c>
      <c r="H1813" s="96">
        <f>'K-based controls'!$T$271</f>
        <v>0</v>
      </c>
      <c r="K1813">
        <v>0</v>
      </c>
      <c r="L1813" t="s">
        <v>305</v>
      </c>
    </row>
    <row r="1814" spans="1:12" x14ac:dyDescent="0.25">
      <c r="A1814" t="s">
        <v>710</v>
      </c>
      <c r="B1814" t="s">
        <v>393</v>
      </c>
      <c r="E1814">
        <v>0</v>
      </c>
      <c r="F1814" s="114">
        <v>44286</v>
      </c>
      <c r="H1814" s="96">
        <f>'K-based controls'!$J$272</f>
        <v>0</v>
      </c>
      <c r="K1814">
        <v>0</v>
      </c>
      <c r="L1814" t="s">
        <v>305</v>
      </c>
    </row>
    <row r="1815" spans="1:12" x14ac:dyDescent="0.25">
      <c r="A1815" t="s">
        <v>710</v>
      </c>
      <c r="B1815" t="s">
        <v>393</v>
      </c>
      <c r="E1815">
        <v>0</v>
      </c>
      <c r="F1815" s="114">
        <v>44651</v>
      </c>
      <c r="H1815" s="96">
        <f>'K-based controls'!$K$272</f>
        <v>0</v>
      </c>
      <c r="K1815">
        <v>0</v>
      </c>
      <c r="L1815" t="s">
        <v>305</v>
      </c>
    </row>
    <row r="1816" spans="1:12" x14ac:dyDescent="0.25">
      <c r="A1816" t="s">
        <v>710</v>
      </c>
      <c r="B1816" t="s">
        <v>393</v>
      </c>
      <c r="E1816">
        <v>0</v>
      </c>
      <c r="F1816" s="114">
        <v>45016</v>
      </c>
      <c r="H1816" s="96">
        <f>'K-based controls'!$L$272</f>
        <v>0</v>
      </c>
      <c r="K1816">
        <v>0</v>
      </c>
      <c r="L1816" t="s">
        <v>305</v>
      </c>
    </row>
    <row r="1817" spans="1:12" x14ac:dyDescent="0.25">
      <c r="A1817" t="s">
        <v>710</v>
      </c>
      <c r="B1817" t="s">
        <v>393</v>
      </c>
      <c r="E1817">
        <v>0</v>
      </c>
      <c r="F1817" s="114">
        <v>45382</v>
      </c>
      <c r="H1817" s="96">
        <f>'K-based controls'!$M$272</f>
        <v>0</v>
      </c>
      <c r="K1817">
        <v>0</v>
      </c>
      <c r="L1817" t="s">
        <v>305</v>
      </c>
    </row>
    <row r="1818" spans="1:12" x14ac:dyDescent="0.25">
      <c r="A1818" t="s">
        <v>710</v>
      </c>
      <c r="B1818" t="s">
        <v>393</v>
      </c>
      <c r="E1818">
        <v>0</v>
      </c>
      <c r="F1818" s="114">
        <v>45747</v>
      </c>
      <c r="H1818" s="96">
        <f>'K-based controls'!$N$272</f>
        <v>0</v>
      </c>
      <c r="K1818">
        <v>0</v>
      </c>
      <c r="L1818" t="s">
        <v>305</v>
      </c>
    </row>
    <row r="1819" spans="1:12" x14ac:dyDescent="0.25">
      <c r="A1819" t="s">
        <v>710</v>
      </c>
      <c r="B1819" t="s">
        <v>393</v>
      </c>
      <c r="E1819">
        <v>0</v>
      </c>
      <c r="F1819" s="114">
        <v>46112</v>
      </c>
      <c r="H1819" s="96">
        <f>'K-based controls'!$O$272</f>
        <v>0</v>
      </c>
      <c r="K1819">
        <v>0</v>
      </c>
      <c r="L1819" t="s">
        <v>305</v>
      </c>
    </row>
    <row r="1820" spans="1:12" x14ac:dyDescent="0.25">
      <c r="A1820" t="s">
        <v>710</v>
      </c>
      <c r="B1820" t="s">
        <v>393</v>
      </c>
      <c r="E1820">
        <v>0</v>
      </c>
      <c r="F1820" s="114">
        <v>46477</v>
      </c>
      <c r="H1820" s="96">
        <f>'K-based controls'!$P$272</f>
        <v>0</v>
      </c>
      <c r="K1820">
        <v>0</v>
      </c>
      <c r="L1820" t="s">
        <v>305</v>
      </c>
    </row>
    <row r="1821" spans="1:12" x14ac:dyDescent="0.25">
      <c r="A1821" t="s">
        <v>710</v>
      </c>
      <c r="B1821" t="s">
        <v>393</v>
      </c>
      <c r="E1821">
        <v>0</v>
      </c>
      <c r="F1821" s="114">
        <v>46843</v>
      </c>
      <c r="H1821" s="96">
        <f>'K-based controls'!$Q$272</f>
        <v>0</v>
      </c>
      <c r="K1821">
        <v>0</v>
      </c>
      <c r="L1821" t="s">
        <v>305</v>
      </c>
    </row>
    <row r="1822" spans="1:12" x14ac:dyDescent="0.25">
      <c r="A1822" t="s">
        <v>710</v>
      </c>
      <c r="B1822" t="s">
        <v>393</v>
      </c>
      <c r="E1822">
        <v>0</v>
      </c>
      <c r="F1822" s="114">
        <v>47208</v>
      </c>
      <c r="H1822" s="96">
        <f>'K-based controls'!$R$272</f>
        <v>0</v>
      </c>
      <c r="K1822">
        <v>0</v>
      </c>
      <c r="L1822" t="s">
        <v>305</v>
      </c>
    </row>
    <row r="1823" spans="1:12" x14ac:dyDescent="0.25">
      <c r="A1823" t="s">
        <v>710</v>
      </c>
      <c r="B1823" t="s">
        <v>393</v>
      </c>
      <c r="E1823">
        <v>0</v>
      </c>
      <c r="F1823" s="114">
        <v>47573</v>
      </c>
      <c r="H1823" s="96">
        <f>'K-based controls'!$S$272</f>
        <v>0</v>
      </c>
      <c r="K1823">
        <v>0</v>
      </c>
      <c r="L1823" t="s">
        <v>305</v>
      </c>
    </row>
    <row r="1824" spans="1:12" x14ac:dyDescent="0.25">
      <c r="A1824" t="s">
        <v>710</v>
      </c>
      <c r="B1824" t="s">
        <v>393</v>
      </c>
      <c r="E1824">
        <v>0</v>
      </c>
      <c r="F1824" s="114">
        <v>47938</v>
      </c>
      <c r="H1824" s="96">
        <f>'K-based controls'!$T$272</f>
        <v>0</v>
      </c>
      <c r="K1824">
        <v>0</v>
      </c>
      <c r="L1824" t="s">
        <v>305</v>
      </c>
    </row>
    <row r="1825" spans="1:12" x14ac:dyDescent="0.25">
      <c r="A1825" t="s">
        <v>710</v>
      </c>
      <c r="B1825" t="s">
        <v>237</v>
      </c>
      <c r="E1825">
        <v>0</v>
      </c>
      <c r="F1825" s="114">
        <v>44286</v>
      </c>
      <c r="H1825" s="96">
        <f>'K-based controls'!$J$273</f>
        <v>0</v>
      </c>
      <c r="K1825">
        <v>0</v>
      </c>
      <c r="L1825" t="s">
        <v>305</v>
      </c>
    </row>
    <row r="1826" spans="1:12" x14ac:dyDescent="0.25">
      <c r="A1826" t="s">
        <v>710</v>
      </c>
      <c r="B1826" t="s">
        <v>237</v>
      </c>
      <c r="E1826">
        <v>0</v>
      </c>
      <c r="F1826" s="114">
        <v>44651</v>
      </c>
      <c r="H1826" s="96">
        <f>'K-based controls'!$K$273</f>
        <v>0</v>
      </c>
      <c r="K1826">
        <v>0</v>
      </c>
      <c r="L1826" t="s">
        <v>305</v>
      </c>
    </row>
    <row r="1827" spans="1:12" x14ac:dyDescent="0.25">
      <c r="A1827" t="s">
        <v>710</v>
      </c>
      <c r="B1827" t="s">
        <v>237</v>
      </c>
      <c r="E1827">
        <v>0</v>
      </c>
      <c r="F1827" s="114">
        <v>45016</v>
      </c>
      <c r="H1827" s="96">
        <f>'K-based controls'!$L$273</f>
        <v>0</v>
      </c>
      <c r="K1827">
        <v>0</v>
      </c>
      <c r="L1827" t="s">
        <v>305</v>
      </c>
    </row>
    <row r="1828" spans="1:12" x14ac:dyDescent="0.25">
      <c r="A1828" t="s">
        <v>710</v>
      </c>
      <c r="B1828" t="s">
        <v>237</v>
      </c>
      <c r="E1828">
        <v>0</v>
      </c>
      <c r="F1828" s="114">
        <v>45382</v>
      </c>
      <c r="H1828" s="96">
        <f>'K-based controls'!$M$273</f>
        <v>0</v>
      </c>
      <c r="K1828">
        <v>0</v>
      </c>
      <c r="L1828" t="s">
        <v>305</v>
      </c>
    </row>
    <row r="1829" spans="1:12" x14ac:dyDescent="0.25">
      <c r="A1829" t="s">
        <v>710</v>
      </c>
      <c r="B1829" t="s">
        <v>237</v>
      </c>
      <c r="E1829">
        <v>0</v>
      </c>
      <c r="F1829" s="114">
        <v>45747</v>
      </c>
      <c r="H1829" s="96">
        <f>'K-based controls'!$N$273</f>
        <v>0</v>
      </c>
      <c r="K1829">
        <v>0</v>
      </c>
      <c r="L1829" t="s">
        <v>305</v>
      </c>
    </row>
    <row r="1830" spans="1:12" x14ac:dyDescent="0.25">
      <c r="A1830" t="s">
        <v>710</v>
      </c>
      <c r="B1830" t="s">
        <v>237</v>
      </c>
      <c r="E1830">
        <v>0</v>
      </c>
      <c r="F1830" s="114">
        <v>46112</v>
      </c>
      <c r="H1830" s="96">
        <f>'K-based controls'!$O$273</f>
        <v>0</v>
      </c>
      <c r="K1830">
        <v>0</v>
      </c>
      <c r="L1830" t="s">
        <v>305</v>
      </c>
    </row>
    <row r="1831" spans="1:12" x14ac:dyDescent="0.25">
      <c r="A1831" t="s">
        <v>710</v>
      </c>
      <c r="B1831" t="s">
        <v>237</v>
      </c>
      <c r="E1831">
        <v>0</v>
      </c>
      <c r="F1831" s="114">
        <v>46477</v>
      </c>
      <c r="H1831" s="96">
        <f>'K-based controls'!$P$273</f>
        <v>0</v>
      </c>
      <c r="K1831">
        <v>0</v>
      </c>
      <c r="L1831" t="s">
        <v>305</v>
      </c>
    </row>
    <row r="1832" spans="1:12" x14ac:dyDescent="0.25">
      <c r="A1832" t="s">
        <v>710</v>
      </c>
      <c r="B1832" t="s">
        <v>237</v>
      </c>
      <c r="E1832">
        <v>0</v>
      </c>
      <c r="F1832" s="114">
        <v>46843</v>
      </c>
      <c r="H1832" s="96">
        <f>'K-based controls'!$Q$273</f>
        <v>0</v>
      </c>
      <c r="K1832">
        <v>0</v>
      </c>
      <c r="L1832" t="s">
        <v>305</v>
      </c>
    </row>
    <row r="1833" spans="1:12" x14ac:dyDescent="0.25">
      <c r="A1833" t="s">
        <v>710</v>
      </c>
      <c r="B1833" t="s">
        <v>237</v>
      </c>
      <c r="E1833">
        <v>0</v>
      </c>
      <c r="F1833" s="114">
        <v>47208</v>
      </c>
      <c r="H1833" s="96">
        <f>'K-based controls'!$R$273</f>
        <v>0</v>
      </c>
      <c r="K1833">
        <v>0</v>
      </c>
      <c r="L1833" t="s">
        <v>305</v>
      </c>
    </row>
    <row r="1834" spans="1:12" x14ac:dyDescent="0.25">
      <c r="A1834" t="s">
        <v>710</v>
      </c>
      <c r="B1834" t="s">
        <v>237</v>
      </c>
      <c r="E1834">
        <v>0</v>
      </c>
      <c r="F1834" s="114">
        <v>47573</v>
      </c>
      <c r="H1834" s="96">
        <f>'K-based controls'!$S$273</f>
        <v>0</v>
      </c>
      <c r="K1834">
        <v>0</v>
      </c>
      <c r="L1834" t="s">
        <v>305</v>
      </c>
    </row>
    <row r="1835" spans="1:12" x14ac:dyDescent="0.25">
      <c r="A1835" t="s">
        <v>710</v>
      </c>
      <c r="B1835" t="s">
        <v>237</v>
      </c>
      <c r="E1835">
        <v>0</v>
      </c>
      <c r="F1835" s="114">
        <v>47938</v>
      </c>
      <c r="H1835" s="96">
        <f>'K-based controls'!$T$273</f>
        <v>0</v>
      </c>
      <c r="K1835">
        <v>0</v>
      </c>
      <c r="L1835" t="s">
        <v>305</v>
      </c>
    </row>
    <row r="1836" spans="1:12" x14ac:dyDescent="0.25">
      <c r="A1836" t="s">
        <v>710</v>
      </c>
      <c r="B1836" t="s">
        <v>509</v>
      </c>
      <c r="E1836">
        <v>0</v>
      </c>
      <c r="F1836" s="114">
        <v>44286</v>
      </c>
      <c r="H1836" s="96">
        <f>'K-based controls'!$J$274</f>
        <v>0</v>
      </c>
      <c r="K1836">
        <v>0</v>
      </c>
      <c r="L1836" t="s">
        <v>305</v>
      </c>
    </row>
    <row r="1837" spans="1:12" x14ac:dyDescent="0.25">
      <c r="A1837" t="s">
        <v>710</v>
      </c>
      <c r="B1837" t="s">
        <v>509</v>
      </c>
      <c r="E1837">
        <v>0</v>
      </c>
      <c r="F1837" s="114">
        <v>44651</v>
      </c>
      <c r="H1837" s="96">
        <f>'K-based controls'!$K$274</f>
        <v>0</v>
      </c>
      <c r="K1837">
        <v>0</v>
      </c>
      <c r="L1837" t="s">
        <v>305</v>
      </c>
    </row>
    <row r="1838" spans="1:12" x14ac:dyDescent="0.25">
      <c r="A1838" t="s">
        <v>710</v>
      </c>
      <c r="B1838" t="s">
        <v>509</v>
      </c>
      <c r="E1838">
        <v>0</v>
      </c>
      <c r="F1838" s="114">
        <v>45016</v>
      </c>
      <c r="H1838" s="96">
        <f>'K-based controls'!$L$274</f>
        <v>0</v>
      </c>
      <c r="K1838">
        <v>0</v>
      </c>
      <c r="L1838" t="s">
        <v>305</v>
      </c>
    </row>
    <row r="1839" spans="1:12" x14ac:dyDescent="0.25">
      <c r="A1839" t="s">
        <v>710</v>
      </c>
      <c r="B1839" t="s">
        <v>509</v>
      </c>
      <c r="E1839">
        <v>0</v>
      </c>
      <c r="F1839" s="114">
        <v>45382</v>
      </c>
      <c r="H1839" s="96">
        <f>'K-based controls'!$M$274</f>
        <v>0</v>
      </c>
      <c r="K1839">
        <v>0</v>
      </c>
      <c r="L1839" t="s">
        <v>305</v>
      </c>
    </row>
    <row r="1840" spans="1:12" x14ac:dyDescent="0.25">
      <c r="A1840" t="s">
        <v>710</v>
      </c>
      <c r="B1840" t="s">
        <v>509</v>
      </c>
      <c r="E1840">
        <v>0</v>
      </c>
      <c r="F1840" s="114">
        <v>45747</v>
      </c>
      <c r="H1840" s="96">
        <f>'K-based controls'!$N$274</f>
        <v>0</v>
      </c>
      <c r="K1840">
        <v>0</v>
      </c>
      <c r="L1840" t="s">
        <v>305</v>
      </c>
    </row>
    <row r="1841" spans="1:12" x14ac:dyDescent="0.25">
      <c r="A1841" t="s">
        <v>710</v>
      </c>
      <c r="B1841" t="s">
        <v>509</v>
      </c>
      <c r="E1841">
        <v>0</v>
      </c>
      <c r="F1841" s="114">
        <v>46112</v>
      </c>
      <c r="H1841" s="96">
        <f>'K-based controls'!$O$274</f>
        <v>0</v>
      </c>
      <c r="K1841">
        <v>0</v>
      </c>
      <c r="L1841" t="s">
        <v>305</v>
      </c>
    </row>
    <row r="1842" spans="1:12" x14ac:dyDescent="0.25">
      <c r="A1842" t="s">
        <v>710</v>
      </c>
      <c r="B1842" t="s">
        <v>509</v>
      </c>
      <c r="E1842">
        <v>0</v>
      </c>
      <c r="F1842" s="114">
        <v>46477</v>
      </c>
      <c r="H1842" s="96">
        <f>'K-based controls'!$P$274</f>
        <v>0</v>
      </c>
      <c r="K1842">
        <v>0</v>
      </c>
      <c r="L1842" t="s">
        <v>305</v>
      </c>
    </row>
    <row r="1843" spans="1:12" x14ac:dyDescent="0.25">
      <c r="A1843" t="s">
        <v>710</v>
      </c>
      <c r="B1843" t="s">
        <v>509</v>
      </c>
      <c r="E1843">
        <v>0</v>
      </c>
      <c r="F1843" s="114">
        <v>46843</v>
      </c>
      <c r="H1843" s="96">
        <f>'K-based controls'!$Q$274</f>
        <v>0</v>
      </c>
      <c r="K1843">
        <v>0</v>
      </c>
      <c r="L1843" t="s">
        <v>305</v>
      </c>
    </row>
    <row r="1844" spans="1:12" x14ac:dyDescent="0.25">
      <c r="A1844" t="s">
        <v>710</v>
      </c>
      <c r="B1844" t="s">
        <v>509</v>
      </c>
      <c r="E1844">
        <v>0</v>
      </c>
      <c r="F1844" s="114">
        <v>47208</v>
      </c>
      <c r="H1844" s="96">
        <f>'K-based controls'!$R$274</f>
        <v>0</v>
      </c>
      <c r="K1844">
        <v>0</v>
      </c>
      <c r="L1844" t="s">
        <v>305</v>
      </c>
    </row>
    <row r="1845" spans="1:12" x14ac:dyDescent="0.25">
      <c r="A1845" t="s">
        <v>710</v>
      </c>
      <c r="B1845" t="s">
        <v>509</v>
      </c>
      <c r="E1845">
        <v>0</v>
      </c>
      <c r="F1845" s="114">
        <v>47573</v>
      </c>
      <c r="H1845" s="96">
        <f>'K-based controls'!$S$274</f>
        <v>0</v>
      </c>
      <c r="K1845">
        <v>0</v>
      </c>
      <c r="L1845" t="s">
        <v>305</v>
      </c>
    </row>
    <row r="1846" spans="1:12" x14ac:dyDescent="0.25">
      <c r="A1846" t="s">
        <v>710</v>
      </c>
      <c r="B1846" t="s">
        <v>509</v>
      </c>
      <c r="E1846">
        <v>0</v>
      </c>
      <c r="F1846" s="114">
        <v>47938</v>
      </c>
      <c r="H1846" s="96">
        <f>'K-based controls'!$T$274</f>
        <v>0</v>
      </c>
      <c r="K1846">
        <v>0</v>
      </c>
      <c r="L1846" t="s">
        <v>305</v>
      </c>
    </row>
    <row r="1847" spans="1:12" x14ac:dyDescent="0.25">
      <c r="A1847" t="s">
        <v>710</v>
      </c>
      <c r="B1847" t="s">
        <v>893</v>
      </c>
      <c r="E1847">
        <v>0</v>
      </c>
      <c r="F1847" s="114">
        <v>44286</v>
      </c>
      <c r="H1847" s="96">
        <f>'K-based controls'!$J$275</f>
        <v>0</v>
      </c>
      <c r="K1847">
        <v>0</v>
      </c>
      <c r="L1847" t="s">
        <v>305</v>
      </c>
    </row>
    <row r="1848" spans="1:12" x14ac:dyDescent="0.25">
      <c r="A1848" t="s">
        <v>710</v>
      </c>
      <c r="B1848" t="s">
        <v>893</v>
      </c>
      <c r="E1848">
        <v>0</v>
      </c>
      <c r="F1848" s="114">
        <v>44651</v>
      </c>
      <c r="H1848" s="96">
        <f>'K-based controls'!$K$275</f>
        <v>0</v>
      </c>
      <c r="K1848">
        <v>0</v>
      </c>
      <c r="L1848" t="s">
        <v>305</v>
      </c>
    </row>
    <row r="1849" spans="1:12" x14ac:dyDescent="0.25">
      <c r="A1849" t="s">
        <v>710</v>
      </c>
      <c r="B1849" t="s">
        <v>893</v>
      </c>
      <c r="E1849">
        <v>0</v>
      </c>
      <c r="F1849" s="114">
        <v>45016</v>
      </c>
      <c r="H1849" s="96">
        <f>'K-based controls'!$L$275</f>
        <v>0</v>
      </c>
      <c r="K1849">
        <v>0</v>
      </c>
      <c r="L1849" t="s">
        <v>305</v>
      </c>
    </row>
    <row r="1850" spans="1:12" x14ac:dyDescent="0.25">
      <c r="A1850" t="s">
        <v>710</v>
      </c>
      <c r="B1850" t="s">
        <v>893</v>
      </c>
      <c r="E1850">
        <v>0</v>
      </c>
      <c r="F1850" s="114">
        <v>45382</v>
      </c>
      <c r="H1850" s="96">
        <f>'K-based controls'!$M$275</f>
        <v>0</v>
      </c>
      <c r="K1850">
        <v>0</v>
      </c>
      <c r="L1850" t="s">
        <v>305</v>
      </c>
    </row>
    <row r="1851" spans="1:12" x14ac:dyDescent="0.25">
      <c r="A1851" t="s">
        <v>710</v>
      </c>
      <c r="B1851" t="s">
        <v>893</v>
      </c>
      <c r="E1851">
        <v>0</v>
      </c>
      <c r="F1851" s="114">
        <v>45747</v>
      </c>
      <c r="H1851" s="96">
        <f>'K-based controls'!$N$275</f>
        <v>0</v>
      </c>
      <c r="K1851">
        <v>0</v>
      </c>
      <c r="L1851" t="s">
        <v>305</v>
      </c>
    </row>
    <row r="1852" spans="1:12" x14ac:dyDescent="0.25">
      <c r="A1852" t="s">
        <v>710</v>
      </c>
      <c r="B1852" t="s">
        <v>893</v>
      </c>
      <c r="E1852">
        <v>0</v>
      </c>
      <c r="F1852" s="114">
        <v>46112</v>
      </c>
      <c r="H1852" s="96">
        <f>'K-based controls'!$O$275</f>
        <v>0</v>
      </c>
      <c r="K1852">
        <v>0</v>
      </c>
      <c r="L1852" t="s">
        <v>305</v>
      </c>
    </row>
    <row r="1853" spans="1:12" x14ac:dyDescent="0.25">
      <c r="A1853" t="s">
        <v>710</v>
      </c>
      <c r="B1853" t="s">
        <v>893</v>
      </c>
      <c r="E1853">
        <v>0</v>
      </c>
      <c r="F1853" s="114">
        <v>46477</v>
      </c>
      <c r="H1853" s="96">
        <f>'K-based controls'!$P$275</f>
        <v>0</v>
      </c>
      <c r="K1853">
        <v>0</v>
      </c>
      <c r="L1853" t="s">
        <v>305</v>
      </c>
    </row>
    <row r="1854" spans="1:12" x14ac:dyDescent="0.25">
      <c r="A1854" t="s">
        <v>710</v>
      </c>
      <c r="B1854" t="s">
        <v>893</v>
      </c>
      <c r="E1854">
        <v>0</v>
      </c>
      <c r="F1854" s="114">
        <v>46843</v>
      </c>
      <c r="H1854" s="96">
        <f>'K-based controls'!$Q$275</f>
        <v>0</v>
      </c>
      <c r="K1854">
        <v>0</v>
      </c>
      <c r="L1854" t="s">
        <v>305</v>
      </c>
    </row>
    <row r="1855" spans="1:12" x14ac:dyDescent="0.25">
      <c r="A1855" t="s">
        <v>710</v>
      </c>
      <c r="B1855" t="s">
        <v>893</v>
      </c>
      <c r="E1855">
        <v>0</v>
      </c>
      <c r="F1855" s="114">
        <v>47208</v>
      </c>
      <c r="H1855" s="96">
        <f>'K-based controls'!$R$275</f>
        <v>0</v>
      </c>
      <c r="K1855">
        <v>0</v>
      </c>
      <c r="L1855" t="s">
        <v>305</v>
      </c>
    </row>
    <row r="1856" spans="1:12" x14ac:dyDescent="0.25">
      <c r="A1856" t="s">
        <v>710</v>
      </c>
      <c r="B1856" t="s">
        <v>893</v>
      </c>
      <c r="E1856">
        <v>0</v>
      </c>
      <c r="F1856" s="114">
        <v>47573</v>
      </c>
      <c r="H1856" s="96">
        <f>'K-based controls'!$S$275</f>
        <v>0</v>
      </c>
      <c r="K1856">
        <v>0</v>
      </c>
      <c r="L1856" t="s">
        <v>305</v>
      </c>
    </row>
    <row r="1857" spans="1:12" x14ac:dyDescent="0.25">
      <c r="A1857" t="s">
        <v>710</v>
      </c>
      <c r="B1857" t="s">
        <v>893</v>
      </c>
      <c r="E1857">
        <v>0</v>
      </c>
      <c r="F1857" s="114">
        <v>47938</v>
      </c>
      <c r="H1857" s="96">
        <f>'K-based controls'!$T$275</f>
        <v>0</v>
      </c>
      <c r="K1857">
        <v>0</v>
      </c>
      <c r="L1857" t="s">
        <v>305</v>
      </c>
    </row>
    <row r="1858" spans="1:12" x14ac:dyDescent="0.25">
      <c r="A1858" t="s">
        <v>1109</v>
      </c>
      <c r="B1858" t="s">
        <v>460</v>
      </c>
      <c r="E1858">
        <v>0</v>
      </c>
      <c r="F1858" s="114">
        <v>44286</v>
      </c>
      <c r="H1858" s="96">
        <f>'K-based controls'!$J$287</f>
        <v>0</v>
      </c>
      <c r="K1858">
        <v>0</v>
      </c>
      <c r="L1858" t="s">
        <v>1211</v>
      </c>
    </row>
    <row r="1859" spans="1:12" x14ac:dyDescent="0.25">
      <c r="A1859" t="s">
        <v>1109</v>
      </c>
      <c r="B1859" t="s">
        <v>460</v>
      </c>
      <c r="E1859">
        <v>0</v>
      </c>
      <c r="F1859" s="114">
        <v>44651</v>
      </c>
      <c r="H1859" s="96">
        <f>'K-based controls'!$K$287</f>
        <v>0</v>
      </c>
      <c r="K1859">
        <v>0</v>
      </c>
      <c r="L1859" t="s">
        <v>1211</v>
      </c>
    </row>
    <row r="1860" spans="1:12" x14ac:dyDescent="0.25">
      <c r="A1860" t="s">
        <v>1109</v>
      </c>
      <c r="B1860" t="s">
        <v>460</v>
      </c>
      <c r="E1860">
        <v>0</v>
      </c>
      <c r="F1860" s="114">
        <v>45016</v>
      </c>
      <c r="H1860" s="96">
        <f>'K-based controls'!$L$287</f>
        <v>0</v>
      </c>
      <c r="K1860">
        <v>0</v>
      </c>
      <c r="L1860" t="s">
        <v>1211</v>
      </c>
    </row>
    <row r="1861" spans="1:12" x14ac:dyDescent="0.25">
      <c r="A1861" t="s">
        <v>1109</v>
      </c>
      <c r="B1861" t="s">
        <v>460</v>
      </c>
      <c r="E1861">
        <v>0</v>
      </c>
      <c r="F1861" s="114">
        <v>45382</v>
      </c>
      <c r="H1861" s="96">
        <f>'K-based controls'!$M$287</f>
        <v>0</v>
      </c>
      <c r="K1861">
        <v>0</v>
      </c>
      <c r="L1861" t="s">
        <v>1211</v>
      </c>
    </row>
    <row r="1862" spans="1:12" x14ac:dyDescent="0.25">
      <c r="A1862" t="s">
        <v>1109</v>
      </c>
      <c r="B1862" t="s">
        <v>460</v>
      </c>
      <c r="E1862">
        <v>0</v>
      </c>
      <c r="F1862" s="114">
        <v>45747</v>
      </c>
      <c r="H1862" s="96">
        <f>'K-based controls'!$N$287</f>
        <v>0</v>
      </c>
      <c r="K1862">
        <v>0</v>
      </c>
      <c r="L1862" t="s">
        <v>1211</v>
      </c>
    </row>
    <row r="1863" spans="1:12" x14ac:dyDescent="0.25">
      <c r="A1863" t="s">
        <v>1109</v>
      </c>
      <c r="B1863" t="s">
        <v>460</v>
      </c>
      <c r="E1863">
        <v>0</v>
      </c>
      <c r="F1863" s="114">
        <v>46112</v>
      </c>
      <c r="H1863" s="96">
        <f>'K-based controls'!$O$287</f>
        <v>0</v>
      </c>
      <c r="K1863">
        <v>0</v>
      </c>
      <c r="L1863" t="s">
        <v>1211</v>
      </c>
    </row>
    <row r="1864" spans="1:12" x14ac:dyDescent="0.25">
      <c r="A1864" t="s">
        <v>1109</v>
      </c>
      <c r="B1864" t="s">
        <v>460</v>
      </c>
      <c r="E1864">
        <v>0</v>
      </c>
      <c r="F1864" s="114">
        <v>46477</v>
      </c>
      <c r="H1864" s="96">
        <f>'K-based controls'!$P$287</f>
        <v>0</v>
      </c>
      <c r="K1864">
        <v>0</v>
      </c>
      <c r="L1864" t="s">
        <v>1211</v>
      </c>
    </row>
    <row r="1865" spans="1:12" x14ac:dyDescent="0.25">
      <c r="A1865" t="s">
        <v>1109</v>
      </c>
      <c r="B1865" t="s">
        <v>460</v>
      </c>
      <c r="E1865">
        <v>0</v>
      </c>
      <c r="F1865" s="114">
        <v>46843</v>
      </c>
      <c r="H1865" s="96">
        <f>'K-based controls'!$Q$287</f>
        <v>0</v>
      </c>
      <c r="K1865">
        <v>0</v>
      </c>
      <c r="L1865" t="s">
        <v>1211</v>
      </c>
    </row>
    <row r="1866" spans="1:12" x14ac:dyDescent="0.25">
      <c r="A1866" t="s">
        <v>1109</v>
      </c>
      <c r="B1866" t="s">
        <v>460</v>
      </c>
      <c r="E1866">
        <v>0</v>
      </c>
      <c r="F1866" s="114">
        <v>47208</v>
      </c>
      <c r="H1866" s="96">
        <f>'K-based controls'!$R$287</f>
        <v>0</v>
      </c>
      <c r="K1866">
        <v>0</v>
      </c>
      <c r="L1866" t="s">
        <v>1211</v>
      </c>
    </row>
    <row r="1867" spans="1:12" x14ac:dyDescent="0.25">
      <c r="A1867" t="s">
        <v>1109</v>
      </c>
      <c r="B1867" t="s">
        <v>460</v>
      </c>
      <c r="E1867">
        <v>0</v>
      </c>
      <c r="F1867" s="114">
        <v>47573</v>
      </c>
      <c r="H1867" s="96">
        <f>'K-based controls'!$S$287</f>
        <v>0</v>
      </c>
      <c r="K1867">
        <v>0</v>
      </c>
      <c r="L1867" t="s">
        <v>1211</v>
      </c>
    </row>
    <row r="1868" spans="1:12" x14ac:dyDescent="0.25">
      <c r="A1868" t="s">
        <v>1109</v>
      </c>
      <c r="B1868" t="s">
        <v>460</v>
      </c>
      <c r="E1868">
        <v>0</v>
      </c>
      <c r="F1868" s="114">
        <v>47938</v>
      </c>
      <c r="H1868" s="96">
        <f>'K-based controls'!$T$287</f>
        <v>0</v>
      </c>
      <c r="K1868">
        <v>0</v>
      </c>
      <c r="L1868" t="s">
        <v>1211</v>
      </c>
    </row>
    <row r="1869" spans="1:12" x14ac:dyDescent="0.25">
      <c r="A1869" t="s">
        <v>1109</v>
      </c>
      <c r="B1869" t="s">
        <v>393</v>
      </c>
      <c r="E1869">
        <v>0</v>
      </c>
      <c r="F1869" s="114">
        <v>44286</v>
      </c>
      <c r="H1869" s="96">
        <f>'K-based controls'!$J$288</f>
        <v>0</v>
      </c>
      <c r="K1869">
        <v>0</v>
      </c>
      <c r="L1869" t="s">
        <v>1211</v>
      </c>
    </row>
    <row r="1870" spans="1:12" x14ac:dyDescent="0.25">
      <c r="A1870" t="s">
        <v>1109</v>
      </c>
      <c r="B1870" t="s">
        <v>393</v>
      </c>
      <c r="E1870">
        <v>0</v>
      </c>
      <c r="F1870" s="114">
        <v>44651</v>
      </c>
      <c r="H1870" s="96">
        <f>'K-based controls'!$K$288</f>
        <v>0</v>
      </c>
      <c r="K1870">
        <v>0</v>
      </c>
      <c r="L1870" t="s">
        <v>1211</v>
      </c>
    </row>
    <row r="1871" spans="1:12" x14ac:dyDescent="0.25">
      <c r="A1871" t="s">
        <v>1109</v>
      </c>
      <c r="B1871" t="s">
        <v>393</v>
      </c>
      <c r="E1871">
        <v>0</v>
      </c>
      <c r="F1871" s="114">
        <v>45016</v>
      </c>
      <c r="H1871" s="96">
        <f>'K-based controls'!$L$288</f>
        <v>0</v>
      </c>
      <c r="K1871">
        <v>0</v>
      </c>
      <c r="L1871" t="s">
        <v>1211</v>
      </c>
    </row>
    <row r="1872" spans="1:12" x14ac:dyDescent="0.25">
      <c r="A1872" t="s">
        <v>1109</v>
      </c>
      <c r="B1872" t="s">
        <v>393</v>
      </c>
      <c r="E1872">
        <v>0</v>
      </c>
      <c r="F1872" s="114">
        <v>45382</v>
      </c>
      <c r="H1872" s="96">
        <f>'K-based controls'!$M$288</f>
        <v>0</v>
      </c>
      <c r="K1872">
        <v>0</v>
      </c>
      <c r="L1872" t="s">
        <v>1211</v>
      </c>
    </row>
    <row r="1873" spans="1:12" x14ac:dyDescent="0.25">
      <c r="A1873" t="s">
        <v>1109</v>
      </c>
      <c r="B1873" t="s">
        <v>393</v>
      </c>
      <c r="E1873">
        <v>0</v>
      </c>
      <c r="F1873" s="114">
        <v>45747</v>
      </c>
      <c r="H1873" s="96">
        <f>'K-based controls'!$N$288</f>
        <v>0</v>
      </c>
      <c r="K1873">
        <v>0</v>
      </c>
      <c r="L1873" t="s">
        <v>1211</v>
      </c>
    </row>
    <row r="1874" spans="1:12" x14ac:dyDescent="0.25">
      <c r="A1874" t="s">
        <v>1109</v>
      </c>
      <c r="B1874" t="s">
        <v>393</v>
      </c>
      <c r="E1874">
        <v>0</v>
      </c>
      <c r="F1874" s="114">
        <v>46112</v>
      </c>
      <c r="H1874" s="96">
        <f>'K-based controls'!$O$288</f>
        <v>0</v>
      </c>
      <c r="K1874">
        <v>0</v>
      </c>
      <c r="L1874" t="s">
        <v>1211</v>
      </c>
    </row>
    <row r="1875" spans="1:12" x14ac:dyDescent="0.25">
      <c r="A1875" t="s">
        <v>1109</v>
      </c>
      <c r="B1875" t="s">
        <v>393</v>
      </c>
      <c r="E1875">
        <v>0</v>
      </c>
      <c r="F1875" s="114">
        <v>46477</v>
      </c>
      <c r="H1875" s="96">
        <f>'K-based controls'!$P$288</f>
        <v>0</v>
      </c>
      <c r="K1875">
        <v>0</v>
      </c>
      <c r="L1875" t="s">
        <v>1211</v>
      </c>
    </row>
    <row r="1876" spans="1:12" x14ac:dyDescent="0.25">
      <c r="A1876" t="s">
        <v>1109</v>
      </c>
      <c r="B1876" t="s">
        <v>393</v>
      </c>
      <c r="E1876">
        <v>0</v>
      </c>
      <c r="F1876" s="114">
        <v>46843</v>
      </c>
      <c r="H1876" s="96">
        <f>'K-based controls'!$Q$288</f>
        <v>0</v>
      </c>
      <c r="K1876">
        <v>0</v>
      </c>
      <c r="L1876" t="s">
        <v>1211</v>
      </c>
    </row>
    <row r="1877" spans="1:12" x14ac:dyDescent="0.25">
      <c r="A1877" t="s">
        <v>1109</v>
      </c>
      <c r="B1877" t="s">
        <v>393</v>
      </c>
      <c r="E1877">
        <v>0</v>
      </c>
      <c r="F1877" s="114">
        <v>47208</v>
      </c>
      <c r="H1877" s="96">
        <f>'K-based controls'!$R$288</f>
        <v>0</v>
      </c>
      <c r="K1877">
        <v>0</v>
      </c>
      <c r="L1877" t="s">
        <v>1211</v>
      </c>
    </row>
    <row r="1878" spans="1:12" x14ac:dyDescent="0.25">
      <c r="A1878" t="s">
        <v>1109</v>
      </c>
      <c r="B1878" t="s">
        <v>393</v>
      </c>
      <c r="E1878">
        <v>0</v>
      </c>
      <c r="F1878" s="114">
        <v>47573</v>
      </c>
      <c r="H1878" s="96">
        <f>'K-based controls'!$S$288</f>
        <v>0</v>
      </c>
      <c r="K1878">
        <v>0</v>
      </c>
      <c r="L1878" t="s">
        <v>1211</v>
      </c>
    </row>
    <row r="1879" spans="1:12" x14ac:dyDescent="0.25">
      <c r="A1879" t="s">
        <v>1109</v>
      </c>
      <c r="B1879" t="s">
        <v>393</v>
      </c>
      <c r="E1879">
        <v>0</v>
      </c>
      <c r="F1879" s="114">
        <v>47938</v>
      </c>
      <c r="H1879" s="96">
        <f>'K-based controls'!$T$288</f>
        <v>0</v>
      </c>
      <c r="K1879">
        <v>0</v>
      </c>
      <c r="L1879" t="s">
        <v>1211</v>
      </c>
    </row>
    <row r="1880" spans="1:12" x14ac:dyDescent="0.25">
      <c r="A1880" t="s">
        <v>1109</v>
      </c>
      <c r="B1880" t="s">
        <v>237</v>
      </c>
      <c r="E1880">
        <v>0</v>
      </c>
      <c r="F1880" s="114">
        <v>44286</v>
      </c>
      <c r="H1880" s="96">
        <f>'K-based controls'!$J$289</f>
        <v>0</v>
      </c>
      <c r="K1880">
        <v>0</v>
      </c>
      <c r="L1880" t="s">
        <v>1211</v>
      </c>
    </row>
    <row r="1881" spans="1:12" x14ac:dyDescent="0.25">
      <c r="A1881" t="s">
        <v>1109</v>
      </c>
      <c r="B1881" t="s">
        <v>237</v>
      </c>
      <c r="E1881">
        <v>0</v>
      </c>
      <c r="F1881" s="114">
        <v>44651</v>
      </c>
      <c r="H1881" s="96">
        <f>'K-based controls'!$K$289</f>
        <v>0</v>
      </c>
      <c r="K1881">
        <v>0</v>
      </c>
      <c r="L1881" t="s">
        <v>1211</v>
      </c>
    </row>
    <row r="1882" spans="1:12" x14ac:dyDescent="0.25">
      <c r="A1882" t="s">
        <v>1109</v>
      </c>
      <c r="B1882" t="s">
        <v>237</v>
      </c>
      <c r="E1882">
        <v>0</v>
      </c>
      <c r="F1882" s="114">
        <v>45016</v>
      </c>
      <c r="H1882" s="96">
        <f>'K-based controls'!$L$289</f>
        <v>0</v>
      </c>
      <c r="K1882">
        <v>0</v>
      </c>
      <c r="L1882" t="s">
        <v>1211</v>
      </c>
    </row>
    <row r="1883" spans="1:12" x14ac:dyDescent="0.25">
      <c r="A1883" t="s">
        <v>1109</v>
      </c>
      <c r="B1883" t="s">
        <v>237</v>
      </c>
      <c r="E1883">
        <v>0</v>
      </c>
      <c r="F1883" s="114">
        <v>45382</v>
      </c>
      <c r="H1883" s="96">
        <f>'K-based controls'!$M$289</f>
        <v>0</v>
      </c>
      <c r="K1883">
        <v>0</v>
      </c>
      <c r="L1883" t="s">
        <v>1211</v>
      </c>
    </row>
    <row r="1884" spans="1:12" x14ac:dyDescent="0.25">
      <c r="A1884" t="s">
        <v>1109</v>
      </c>
      <c r="B1884" t="s">
        <v>237</v>
      </c>
      <c r="E1884">
        <v>0</v>
      </c>
      <c r="F1884" s="114">
        <v>45747</v>
      </c>
      <c r="H1884" s="96">
        <f>'K-based controls'!$N$289</f>
        <v>0</v>
      </c>
      <c r="K1884">
        <v>0</v>
      </c>
      <c r="L1884" t="s">
        <v>1211</v>
      </c>
    </row>
    <row r="1885" spans="1:12" x14ac:dyDescent="0.25">
      <c r="A1885" t="s">
        <v>1109</v>
      </c>
      <c r="B1885" t="s">
        <v>237</v>
      </c>
      <c r="E1885">
        <v>0</v>
      </c>
      <c r="F1885" s="114">
        <v>46112</v>
      </c>
      <c r="H1885" s="96">
        <f>'K-based controls'!$O$289</f>
        <v>0</v>
      </c>
      <c r="K1885">
        <v>0</v>
      </c>
      <c r="L1885" t="s">
        <v>1211</v>
      </c>
    </row>
    <row r="1886" spans="1:12" x14ac:dyDescent="0.25">
      <c r="A1886" t="s">
        <v>1109</v>
      </c>
      <c r="B1886" t="s">
        <v>237</v>
      </c>
      <c r="E1886">
        <v>0</v>
      </c>
      <c r="F1886" s="114">
        <v>46477</v>
      </c>
      <c r="H1886" s="96">
        <f>'K-based controls'!$P$289</f>
        <v>0</v>
      </c>
      <c r="K1886">
        <v>0</v>
      </c>
      <c r="L1886" t="s">
        <v>1211</v>
      </c>
    </row>
    <row r="1887" spans="1:12" x14ac:dyDescent="0.25">
      <c r="A1887" t="s">
        <v>1109</v>
      </c>
      <c r="B1887" t="s">
        <v>237</v>
      </c>
      <c r="E1887">
        <v>0</v>
      </c>
      <c r="F1887" s="114">
        <v>46843</v>
      </c>
      <c r="H1887" s="96">
        <f>'K-based controls'!$Q$289</f>
        <v>0</v>
      </c>
      <c r="K1887">
        <v>0</v>
      </c>
      <c r="L1887" t="s">
        <v>1211</v>
      </c>
    </row>
    <row r="1888" spans="1:12" x14ac:dyDescent="0.25">
      <c r="A1888" t="s">
        <v>1109</v>
      </c>
      <c r="B1888" t="s">
        <v>237</v>
      </c>
      <c r="E1888">
        <v>0</v>
      </c>
      <c r="F1888" s="114">
        <v>47208</v>
      </c>
      <c r="H1888" s="96">
        <f>'K-based controls'!$R$289</f>
        <v>0</v>
      </c>
      <c r="K1888">
        <v>0</v>
      </c>
      <c r="L1888" t="s">
        <v>1211</v>
      </c>
    </row>
    <row r="1889" spans="1:12" x14ac:dyDescent="0.25">
      <c r="A1889" t="s">
        <v>1109</v>
      </c>
      <c r="B1889" t="s">
        <v>237</v>
      </c>
      <c r="E1889">
        <v>0</v>
      </c>
      <c r="F1889" s="114">
        <v>47573</v>
      </c>
      <c r="H1889" s="96">
        <f>'K-based controls'!$S$289</f>
        <v>0</v>
      </c>
      <c r="K1889">
        <v>0</v>
      </c>
      <c r="L1889" t="s">
        <v>1211</v>
      </c>
    </row>
    <row r="1890" spans="1:12" x14ac:dyDescent="0.25">
      <c r="A1890" t="s">
        <v>1109</v>
      </c>
      <c r="B1890" t="s">
        <v>237</v>
      </c>
      <c r="E1890">
        <v>0</v>
      </c>
      <c r="F1890" s="114">
        <v>47938</v>
      </c>
      <c r="H1890" s="96">
        <f>'K-based controls'!$T$289</f>
        <v>0</v>
      </c>
      <c r="K1890">
        <v>0</v>
      </c>
      <c r="L1890" t="s">
        <v>1211</v>
      </c>
    </row>
    <row r="1891" spans="1:12" x14ac:dyDescent="0.25">
      <c r="A1891" t="s">
        <v>1109</v>
      </c>
      <c r="B1891" t="s">
        <v>509</v>
      </c>
      <c r="E1891">
        <v>0</v>
      </c>
      <c r="F1891" s="114">
        <v>44286</v>
      </c>
      <c r="H1891" s="96">
        <f>'K-based controls'!$J$290</f>
        <v>0</v>
      </c>
      <c r="K1891">
        <v>0</v>
      </c>
      <c r="L1891" t="s">
        <v>1211</v>
      </c>
    </row>
    <row r="1892" spans="1:12" x14ac:dyDescent="0.25">
      <c r="A1892" t="s">
        <v>1109</v>
      </c>
      <c r="B1892" t="s">
        <v>509</v>
      </c>
      <c r="E1892">
        <v>0</v>
      </c>
      <c r="F1892" s="114">
        <v>44651</v>
      </c>
      <c r="H1892" s="96">
        <f>'K-based controls'!$K$290</f>
        <v>0</v>
      </c>
      <c r="K1892">
        <v>0</v>
      </c>
      <c r="L1892" t="s">
        <v>1211</v>
      </c>
    </row>
    <row r="1893" spans="1:12" x14ac:dyDescent="0.25">
      <c r="A1893" t="s">
        <v>1109</v>
      </c>
      <c r="B1893" t="s">
        <v>509</v>
      </c>
      <c r="E1893">
        <v>0</v>
      </c>
      <c r="F1893" s="114">
        <v>45016</v>
      </c>
      <c r="H1893" s="96">
        <f>'K-based controls'!$L$290</f>
        <v>0</v>
      </c>
      <c r="K1893">
        <v>0</v>
      </c>
      <c r="L1893" t="s">
        <v>1211</v>
      </c>
    </row>
    <row r="1894" spans="1:12" x14ac:dyDescent="0.25">
      <c r="A1894" t="s">
        <v>1109</v>
      </c>
      <c r="B1894" t="s">
        <v>509</v>
      </c>
      <c r="E1894">
        <v>0</v>
      </c>
      <c r="F1894" s="114">
        <v>45382</v>
      </c>
      <c r="H1894" s="96">
        <f>'K-based controls'!$M$290</f>
        <v>0</v>
      </c>
      <c r="K1894">
        <v>0</v>
      </c>
      <c r="L1894" t="s">
        <v>1211</v>
      </c>
    </row>
    <row r="1895" spans="1:12" x14ac:dyDescent="0.25">
      <c r="A1895" t="s">
        <v>1109</v>
      </c>
      <c r="B1895" t="s">
        <v>509</v>
      </c>
      <c r="E1895">
        <v>0</v>
      </c>
      <c r="F1895" s="114">
        <v>45747</v>
      </c>
      <c r="H1895" s="96">
        <f>'K-based controls'!$N$290</f>
        <v>0</v>
      </c>
      <c r="K1895">
        <v>0</v>
      </c>
      <c r="L1895" t="s">
        <v>1211</v>
      </c>
    </row>
    <row r="1896" spans="1:12" x14ac:dyDescent="0.25">
      <c r="A1896" t="s">
        <v>1109</v>
      </c>
      <c r="B1896" t="s">
        <v>509</v>
      </c>
      <c r="E1896">
        <v>0</v>
      </c>
      <c r="F1896" s="114">
        <v>46112</v>
      </c>
      <c r="H1896" s="96">
        <f>'K-based controls'!$O$290</f>
        <v>0</v>
      </c>
      <c r="K1896">
        <v>0</v>
      </c>
      <c r="L1896" t="s">
        <v>1211</v>
      </c>
    </row>
    <row r="1897" spans="1:12" x14ac:dyDescent="0.25">
      <c r="A1897" t="s">
        <v>1109</v>
      </c>
      <c r="B1897" t="s">
        <v>509</v>
      </c>
      <c r="E1897">
        <v>0</v>
      </c>
      <c r="F1897" s="114">
        <v>46477</v>
      </c>
      <c r="H1897" s="96">
        <f>'K-based controls'!$P$290</f>
        <v>0</v>
      </c>
      <c r="K1897">
        <v>0</v>
      </c>
      <c r="L1897" t="s">
        <v>1211</v>
      </c>
    </row>
    <row r="1898" spans="1:12" x14ac:dyDescent="0.25">
      <c r="A1898" t="s">
        <v>1109</v>
      </c>
      <c r="B1898" t="s">
        <v>509</v>
      </c>
      <c r="E1898">
        <v>0</v>
      </c>
      <c r="F1898" s="114">
        <v>46843</v>
      </c>
      <c r="H1898" s="96">
        <f>'K-based controls'!$Q$290</f>
        <v>0</v>
      </c>
      <c r="K1898">
        <v>0</v>
      </c>
      <c r="L1898" t="s">
        <v>1211</v>
      </c>
    </row>
    <row r="1899" spans="1:12" x14ac:dyDescent="0.25">
      <c r="A1899" t="s">
        <v>1109</v>
      </c>
      <c r="B1899" t="s">
        <v>509</v>
      </c>
      <c r="E1899">
        <v>0</v>
      </c>
      <c r="F1899" s="114">
        <v>47208</v>
      </c>
      <c r="H1899" s="96">
        <f>'K-based controls'!$R$290</f>
        <v>0</v>
      </c>
      <c r="K1899">
        <v>0</v>
      </c>
      <c r="L1899" t="s">
        <v>1211</v>
      </c>
    </row>
    <row r="1900" spans="1:12" x14ac:dyDescent="0.25">
      <c r="A1900" t="s">
        <v>1109</v>
      </c>
      <c r="B1900" t="s">
        <v>509</v>
      </c>
      <c r="E1900">
        <v>0</v>
      </c>
      <c r="F1900" s="114">
        <v>47573</v>
      </c>
      <c r="H1900" s="96">
        <f>'K-based controls'!$S$290</f>
        <v>0</v>
      </c>
      <c r="K1900">
        <v>0</v>
      </c>
      <c r="L1900" t="s">
        <v>1211</v>
      </c>
    </row>
    <row r="1901" spans="1:12" x14ac:dyDescent="0.25">
      <c r="A1901" t="s">
        <v>1109</v>
      </c>
      <c r="B1901" t="s">
        <v>509</v>
      </c>
      <c r="E1901">
        <v>0</v>
      </c>
      <c r="F1901" s="114">
        <v>47938</v>
      </c>
      <c r="H1901" s="96">
        <f>'K-based controls'!$T$290</f>
        <v>0</v>
      </c>
      <c r="K1901">
        <v>0</v>
      </c>
      <c r="L1901" t="s">
        <v>1211</v>
      </c>
    </row>
    <row r="1902" spans="1:12" x14ac:dyDescent="0.25">
      <c r="A1902" t="s">
        <v>1109</v>
      </c>
      <c r="B1902" t="s">
        <v>893</v>
      </c>
      <c r="E1902">
        <v>0</v>
      </c>
      <c r="F1902" s="114">
        <v>44286</v>
      </c>
      <c r="H1902" s="96">
        <f>'K-based controls'!$J$291</f>
        <v>0</v>
      </c>
      <c r="K1902">
        <v>0</v>
      </c>
      <c r="L1902" t="s">
        <v>1211</v>
      </c>
    </row>
    <row r="1903" spans="1:12" x14ac:dyDescent="0.25">
      <c r="A1903" t="s">
        <v>1109</v>
      </c>
      <c r="B1903" t="s">
        <v>893</v>
      </c>
      <c r="E1903">
        <v>0</v>
      </c>
      <c r="F1903" s="114">
        <v>44651</v>
      </c>
      <c r="H1903" s="96">
        <f>'K-based controls'!$K$291</f>
        <v>0</v>
      </c>
      <c r="K1903">
        <v>0</v>
      </c>
      <c r="L1903" t="s">
        <v>1211</v>
      </c>
    </row>
    <row r="1904" spans="1:12" x14ac:dyDescent="0.25">
      <c r="A1904" t="s">
        <v>1109</v>
      </c>
      <c r="B1904" t="s">
        <v>893</v>
      </c>
      <c r="E1904">
        <v>0</v>
      </c>
      <c r="F1904" s="114">
        <v>45016</v>
      </c>
      <c r="H1904" s="96">
        <f>'K-based controls'!$L$291</f>
        <v>0</v>
      </c>
      <c r="K1904">
        <v>0</v>
      </c>
      <c r="L1904" t="s">
        <v>1211</v>
      </c>
    </row>
    <row r="1905" spans="1:12" x14ac:dyDescent="0.25">
      <c r="A1905" t="s">
        <v>1109</v>
      </c>
      <c r="B1905" t="s">
        <v>893</v>
      </c>
      <c r="E1905">
        <v>0</v>
      </c>
      <c r="F1905" s="114">
        <v>45382</v>
      </c>
      <c r="H1905" s="96">
        <f>'K-based controls'!$M$291</f>
        <v>0</v>
      </c>
      <c r="K1905">
        <v>0</v>
      </c>
      <c r="L1905" t="s">
        <v>1211</v>
      </c>
    </row>
    <row r="1906" spans="1:12" x14ac:dyDescent="0.25">
      <c r="A1906" t="s">
        <v>1109</v>
      </c>
      <c r="B1906" t="s">
        <v>893</v>
      </c>
      <c r="E1906">
        <v>0</v>
      </c>
      <c r="F1906" s="114">
        <v>45747</v>
      </c>
      <c r="H1906" s="96">
        <f>'K-based controls'!$N$291</f>
        <v>0</v>
      </c>
      <c r="K1906">
        <v>0</v>
      </c>
      <c r="L1906" t="s">
        <v>1211</v>
      </c>
    </row>
    <row r="1907" spans="1:12" x14ac:dyDescent="0.25">
      <c r="A1907" t="s">
        <v>1109</v>
      </c>
      <c r="B1907" t="s">
        <v>893</v>
      </c>
      <c r="E1907">
        <v>0</v>
      </c>
      <c r="F1907" s="114">
        <v>46112</v>
      </c>
      <c r="H1907" s="96">
        <f>'K-based controls'!$O$291</f>
        <v>0</v>
      </c>
      <c r="K1907">
        <v>0</v>
      </c>
      <c r="L1907" t="s">
        <v>1211</v>
      </c>
    </row>
    <row r="1908" spans="1:12" x14ac:dyDescent="0.25">
      <c r="A1908" t="s">
        <v>1109</v>
      </c>
      <c r="B1908" t="s">
        <v>893</v>
      </c>
      <c r="E1908">
        <v>0</v>
      </c>
      <c r="F1908" s="114">
        <v>46477</v>
      </c>
      <c r="H1908" s="96">
        <f>'K-based controls'!$P$291</f>
        <v>0</v>
      </c>
      <c r="K1908">
        <v>0</v>
      </c>
      <c r="L1908" t="s">
        <v>1211</v>
      </c>
    </row>
    <row r="1909" spans="1:12" x14ac:dyDescent="0.25">
      <c r="A1909" t="s">
        <v>1109</v>
      </c>
      <c r="B1909" t="s">
        <v>893</v>
      </c>
      <c r="E1909">
        <v>0</v>
      </c>
      <c r="F1909" s="114">
        <v>46843</v>
      </c>
      <c r="H1909" s="96">
        <f>'K-based controls'!$Q$291</f>
        <v>0</v>
      </c>
      <c r="K1909">
        <v>0</v>
      </c>
      <c r="L1909" t="s">
        <v>1211</v>
      </c>
    </row>
    <row r="1910" spans="1:12" x14ac:dyDescent="0.25">
      <c r="A1910" t="s">
        <v>1109</v>
      </c>
      <c r="B1910" t="s">
        <v>893</v>
      </c>
      <c r="E1910">
        <v>0</v>
      </c>
      <c r="F1910" s="114">
        <v>47208</v>
      </c>
      <c r="H1910" s="96">
        <f>'K-based controls'!$R$291</f>
        <v>0</v>
      </c>
      <c r="K1910">
        <v>0</v>
      </c>
      <c r="L1910" t="s">
        <v>1211</v>
      </c>
    </row>
    <row r="1911" spans="1:12" x14ac:dyDescent="0.25">
      <c r="A1911" t="s">
        <v>1109</v>
      </c>
      <c r="B1911" t="s">
        <v>893</v>
      </c>
      <c r="E1911">
        <v>0</v>
      </c>
      <c r="F1911" s="114">
        <v>47573</v>
      </c>
      <c r="H1911" s="96">
        <f>'K-based controls'!$S$291</f>
        <v>0</v>
      </c>
      <c r="K1911">
        <v>0</v>
      </c>
      <c r="L1911" t="s">
        <v>1211</v>
      </c>
    </row>
    <row r="1912" spans="1:12" x14ac:dyDescent="0.25">
      <c r="A1912" t="s">
        <v>1109</v>
      </c>
      <c r="B1912" t="s">
        <v>893</v>
      </c>
      <c r="E1912">
        <v>0</v>
      </c>
      <c r="F1912" s="114">
        <v>47938</v>
      </c>
      <c r="H1912" s="96">
        <f>'K-based controls'!$T$291</f>
        <v>0</v>
      </c>
      <c r="K1912">
        <v>0</v>
      </c>
      <c r="L1912" t="s">
        <v>1211</v>
      </c>
    </row>
    <row r="1913" spans="1:12" x14ac:dyDescent="0.25">
      <c r="A1913" t="s">
        <v>711</v>
      </c>
      <c r="B1913" t="s">
        <v>460</v>
      </c>
      <c r="E1913">
        <v>0</v>
      </c>
      <c r="F1913" s="114">
        <v>44286</v>
      </c>
      <c r="H1913" s="96">
        <f>'K-based controls'!$J$306</f>
        <v>0</v>
      </c>
      <c r="K1913">
        <v>0</v>
      </c>
      <c r="L1913" t="s">
        <v>598</v>
      </c>
    </row>
    <row r="1914" spans="1:12" x14ac:dyDescent="0.25">
      <c r="A1914" t="s">
        <v>711</v>
      </c>
      <c r="B1914" t="s">
        <v>460</v>
      </c>
      <c r="E1914">
        <v>0</v>
      </c>
      <c r="F1914" s="114">
        <v>44651</v>
      </c>
      <c r="H1914" s="96">
        <f>'K-based controls'!$K$306</f>
        <v>0</v>
      </c>
      <c r="K1914">
        <v>0</v>
      </c>
      <c r="L1914" t="s">
        <v>598</v>
      </c>
    </row>
    <row r="1915" spans="1:12" x14ac:dyDescent="0.25">
      <c r="A1915" t="s">
        <v>711</v>
      </c>
      <c r="B1915" t="s">
        <v>460</v>
      </c>
      <c r="E1915">
        <v>0</v>
      </c>
      <c r="F1915" s="114">
        <v>45016</v>
      </c>
      <c r="H1915" s="96">
        <f>'K-based controls'!$L$306</f>
        <v>0</v>
      </c>
      <c r="K1915">
        <v>0</v>
      </c>
      <c r="L1915" t="s">
        <v>598</v>
      </c>
    </row>
    <row r="1916" spans="1:12" x14ac:dyDescent="0.25">
      <c r="A1916" t="s">
        <v>711</v>
      </c>
      <c r="B1916" t="s">
        <v>460</v>
      </c>
      <c r="E1916">
        <v>0</v>
      </c>
      <c r="F1916" s="114">
        <v>45382</v>
      </c>
      <c r="H1916" s="96">
        <f>'K-based controls'!$M$306</f>
        <v>0</v>
      </c>
      <c r="K1916">
        <v>0</v>
      </c>
      <c r="L1916" t="s">
        <v>598</v>
      </c>
    </row>
    <row r="1917" spans="1:12" x14ac:dyDescent="0.25">
      <c r="A1917" t="s">
        <v>711</v>
      </c>
      <c r="B1917" t="s">
        <v>460</v>
      </c>
      <c r="E1917">
        <v>0</v>
      </c>
      <c r="F1917" s="114">
        <v>45747</v>
      </c>
      <c r="H1917" s="96">
        <f>'K-based controls'!$N$306</f>
        <v>0</v>
      </c>
      <c r="K1917">
        <v>0</v>
      </c>
      <c r="L1917" t="s">
        <v>598</v>
      </c>
    </row>
    <row r="1918" spans="1:12" x14ac:dyDescent="0.25">
      <c r="A1918" t="s">
        <v>711</v>
      </c>
      <c r="B1918" t="s">
        <v>460</v>
      </c>
      <c r="E1918">
        <v>0</v>
      </c>
      <c r="F1918" s="114">
        <v>46112</v>
      </c>
      <c r="H1918" s="96">
        <f>'K-based controls'!$O$306</f>
        <v>0</v>
      </c>
      <c r="K1918">
        <v>0</v>
      </c>
      <c r="L1918" t="s">
        <v>598</v>
      </c>
    </row>
    <row r="1919" spans="1:12" x14ac:dyDescent="0.25">
      <c r="A1919" t="s">
        <v>711</v>
      </c>
      <c r="B1919" t="s">
        <v>460</v>
      </c>
      <c r="E1919">
        <v>0</v>
      </c>
      <c r="F1919" s="114">
        <v>46477</v>
      </c>
      <c r="H1919" s="96">
        <f>'K-based controls'!$P$306</f>
        <v>0</v>
      </c>
      <c r="K1919">
        <v>0</v>
      </c>
      <c r="L1919" t="s">
        <v>598</v>
      </c>
    </row>
    <row r="1920" spans="1:12" x14ac:dyDescent="0.25">
      <c r="A1920" t="s">
        <v>711</v>
      </c>
      <c r="B1920" t="s">
        <v>460</v>
      </c>
      <c r="E1920">
        <v>0</v>
      </c>
      <c r="F1920" s="114">
        <v>46843</v>
      </c>
      <c r="H1920" s="96">
        <f>'K-based controls'!$Q$306</f>
        <v>0</v>
      </c>
      <c r="K1920">
        <v>0</v>
      </c>
      <c r="L1920" t="s">
        <v>598</v>
      </c>
    </row>
    <row r="1921" spans="1:12" x14ac:dyDescent="0.25">
      <c r="A1921" t="s">
        <v>711</v>
      </c>
      <c r="B1921" t="s">
        <v>460</v>
      </c>
      <c r="E1921">
        <v>0</v>
      </c>
      <c r="F1921" s="114">
        <v>47208</v>
      </c>
      <c r="H1921" s="96">
        <f>'K-based controls'!$R$306</f>
        <v>0</v>
      </c>
      <c r="K1921">
        <v>0</v>
      </c>
      <c r="L1921" t="s">
        <v>598</v>
      </c>
    </row>
    <row r="1922" spans="1:12" x14ac:dyDescent="0.25">
      <c r="A1922" t="s">
        <v>711</v>
      </c>
      <c r="B1922" t="s">
        <v>460</v>
      </c>
      <c r="E1922">
        <v>0</v>
      </c>
      <c r="F1922" s="114">
        <v>47573</v>
      </c>
      <c r="H1922" s="96">
        <f>'K-based controls'!$S$306</f>
        <v>0</v>
      </c>
      <c r="K1922">
        <v>0</v>
      </c>
      <c r="L1922" t="s">
        <v>598</v>
      </c>
    </row>
    <row r="1923" spans="1:12" x14ac:dyDescent="0.25">
      <c r="A1923" t="s">
        <v>711</v>
      </c>
      <c r="B1923" t="s">
        <v>460</v>
      </c>
      <c r="E1923">
        <v>0</v>
      </c>
      <c r="F1923" s="114">
        <v>47938</v>
      </c>
      <c r="H1923" s="96">
        <f>'K-based controls'!$T$306</f>
        <v>0</v>
      </c>
      <c r="K1923">
        <v>0</v>
      </c>
      <c r="L1923" t="s">
        <v>598</v>
      </c>
    </row>
    <row r="1924" spans="1:12" x14ac:dyDescent="0.25">
      <c r="A1924" t="s">
        <v>711</v>
      </c>
      <c r="B1924" t="s">
        <v>393</v>
      </c>
      <c r="E1924">
        <v>0</v>
      </c>
      <c r="F1924" s="114">
        <v>44286</v>
      </c>
      <c r="H1924" s="96">
        <f>'K-based controls'!$J$307</f>
        <v>0</v>
      </c>
      <c r="K1924">
        <v>0</v>
      </c>
      <c r="L1924" t="s">
        <v>598</v>
      </c>
    </row>
    <row r="1925" spans="1:12" x14ac:dyDescent="0.25">
      <c r="A1925" t="s">
        <v>711</v>
      </c>
      <c r="B1925" t="s">
        <v>393</v>
      </c>
      <c r="E1925">
        <v>0</v>
      </c>
      <c r="F1925" s="114">
        <v>44651</v>
      </c>
      <c r="H1925" s="96">
        <f>'K-based controls'!$K$307</f>
        <v>0</v>
      </c>
      <c r="K1925">
        <v>0</v>
      </c>
      <c r="L1925" t="s">
        <v>598</v>
      </c>
    </row>
    <row r="1926" spans="1:12" x14ac:dyDescent="0.25">
      <c r="A1926" t="s">
        <v>711</v>
      </c>
      <c r="B1926" t="s">
        <v>393</v>
      </c>
      <c r="E1926">
        <v>0</v>
      </c>
      <c r="F1926" s="114">
        <v>45016</v>
      </c>
      <c r="H1926" s="96">
        <f>'K-based controls'!$L$307</f>
        <v>0</v>
      </c>
      <c r="K1926">
        <v>0</v>
      </c>
      <c r="L1926" t="s">
        <v>598</v>
      </c>
    </row>
    <row r="1927" spans="1:12" x14ac:dyDescent="0.25">
      <c r="A1927" t="s">
        <v>711</v>
      </c>
      <c r="B1927" t="s">
        <v>393</v>
      </c>
      <c r="E1927">
        <v>0</v>
      </c>
      <c r="F1927" s="114">
        <v>45382</v>
      </c>
      <c r="H1927" s="96">
        <f>'K-based controls'!$M$307</f>
        <v>0</v>
      </c>
      <c r="K1927">
        <v>0</v>
      </c>
      <c r="L1927" t="s">
        <v>598</v>
      </c>
    </row>
    <row r="1928" spans="1:12" x14ac:dyDescent="0.25">
      <c r="A1928" t="s">
        <v>711</v>
      </c>
      <c r="B1928" t="s">
        <v>393</v>
      </c>
      <c r="E1928">
        <v>0</v>
      </c>
      <c r="F1928" s="114">
        <v>45747</v>
      </c>
      <c r="H1928" s="96">
        <f>'K-based controls'!$N$307</f>
        <v>0</v>
      </c>
      <c r="K1928">
        <v>0</v>
      </c>
      <c r="L1928" t="s">
        <v>598</v>
      </c>
    </row>
    <row r="1929" spans="1:12" x14ac:dyDescent="0.25">
      <c r="A1929" t="s">
        <v>711</v>
      </c>
      <c r="B1929" t="s">
        <v>393</v>
      </c>
      <c r="E1929">
        <v>0</v>
      </c>
      <c r="F1929" s="114">
        <v>46112</v>
      </c>
      <c r="H1929" s="96">
        <f>'K-based controls'!$O$307</f>
        <v>0</v>
      </c>
      <c r="K1929">
        <v>0</v>
      </c>
      <c r="L1929" t="s">
        <v>598</v>
      </c>
    </row>
    <row r="1930" spans="1:12" x14ac:dyDescent="0.25">
      <c r="A1930" t="s">
        <v>711</v>
      </c>
      <c r="B1930" t="s">
        <v>393</v>
      </c>
      <c r="E1930">
        <v>0</v>
      </c>
      <c r="F1930" s="114">
        <v>46477</v>
      </c>
      <c r="H1930" s="96">
        <f>'K-based controls'!$P$307</f>
        <v>0</v>
      </c>
      <c r="K1930">
        <v>0</v>
      </c>
      <c r="L1930" t="s">
        <v>598</v>
      </c>
    </row>
    <row r="1931" spans="1:12" x14ac:dyDescent="0.25">
      <c r="A1931" t="s">
        <v>711</v>
      </c>
      <c r="B1931" t="s">
        <v>393</v>
      </c>
      <c r="E1931">
        <v>0</v>
      </c>
      <c r="F1931" s="114">
        <v>46843</v>
      </c>
      <c r="H1931" s="96">
        <f>'K-based controls'!$Q$307</f>
        <v>0</v>
      </c>
      <c r="K1931">
        <v>0</v>
      </c>
      <c r="L1931" t="s">
        <v>598</v>
      </c>
    </row>
    <row r="1932" spans="1:12" x14ac:dyDescent="0.25">
      <c r="A1932" t="s">
        <v>711</v>
      </c>
      <c r="B1932" t="s">
        <v>393</v>
      </c>
      <c r="E1932">
        <v>0</v>
      </c>
      <c r="F1932" s="114">
        <v>47208</v>
      </c>
      <c r="H1932" s="96">
        <f>'K-based controls'!$R$307</f>
        <v>0</v>
      </c>
      <c r="K1932">
        <v>0</v>
      </c>
      <c r="L1932" t="s">
        <v>598</v>
      </c>
    </row>
    <row r="1933" spans="1:12" x14ac:dyDescent="0.25">
      <c r="A1933" t="s">
        <v>711</v>
      </c>
      <c r="B1933" t="s">
        <v>393</v>
      </c>
      <c r="E1933">
        <v>0</v>
      </c>
      <c r="F1933" s="114">
        <v>47573</v>
      </c>
      <c r="H1933" s="96">
        <f>'K-based controls'!$S$307</f>
        <v>0</v>
      </c>
      <c r="K1933">
        <v>0</v>
      </c>
      <c r="L1933" t="s">
        <v>598</v>
      </c>
    </row>
    <row r="1934" spans="1:12" x14ac:dyDescent="0.25">
      <c r="A1934" t="s">
        <v>711</v>
      </c>
      <c r="B1934" t="s">
        <v>393</v>
      </c>
      <c r="E1934">
        <v>0</v>
      </c>
      <c r="F1934" s="114">
        <v>47938</v>
      </c>
      <c r="H1934" s="96">
        <f>'K-based controls'!$T$307</f>
        <v>0</v>
      </c>
      <c r="K1934">
        <v>0</v>
      </c>
      <c r="L1934" t="s">
        <v>598</v>
      </c>
    </row>
    <row r="1935" spans="1:12" x14ac:dyDescent="0.25">
      <c r="A1935" t="s">
        <v>711</v>
      </c>
      <c r="B1935" t="s">
        <v>237</v>
      </c>
      <c r="E1935">
        <v>0</v>
      </c>
      <c r="F1935" s="114">
        <v>44286</v>
      </c>
      <c r="H1935" s="96">
        <f>'K-based controls'!$J$308</f>
        <v>0</v>
      </c>
      <c r="K1935">
        <v>0</v>
      </c>
      <c r="L1935" t="s">
        <v>598</v>
      </c>
    </row>
    <row r="1936" spans="1:12" x14ac:dyDescent="0.25">
      <c r="A1936" t="s">
        <v>711</v>
      </c>
      <c r="B1936" t="s">
        <v>237</v>
      </c>
      <c r="E1936">
        <v>0</v>
      </c>
      <c r="F1936" s="114">
        <v>44651</v>
      </c>
      <c r="H1936" s="96">
        <f>'K-based controls'!$K$308</f>
        <v>0</v>
      </c>
      <c r="K1936">
        <v>0</v>
      </c>
      <c r="L1936" t="s">
        <v>598</v>
      </c>
    </row>
    <row r="1937" spans="1:12" x14ac:dyDescent="0.25">
      <c r="A1937" t="s">
        <v>711</v>
      </c>
      <c r="B1937" t="s">
        <v>237</v>
      </c>
      <c r="E1937">
        <v>0</v>
      </c>
      <c r="F1937" s="114">
        <v>45016</v>
      </c>
      <c r="H1937" s="96">
        <f>'K-based controls'!$L$308</f>
        <v>0</v>
      </c>
      <c r="K1937">
        <v>0</v>
      </c>
      <c r="L1937" t="s">
        <v>598</v>
      </c>
    </row>
    <row r="1938" spans="1:12" x14ac:dyDescent="0.25">
      <c r="A1938" t="s">
        <v>711</v>
      </c>
      <c r="B1938" t="s">
        <v>237</v>
      </c>
      <c r="E1938">
        <v>0</v>
      </c>
      <c r="F1938" s="114">
        <v>45382</v>
      </c>
      <c r="H1938" s="96">
        <f>'K-based controls'!$M$308</f>
        <v>0</v>
      </c>
      <c r="K1938">
        <v>0</v>
      </c>
      <c r="L1938" t="s">
        <v>598</v>
      </c>
    </row>
    <row r="1939" spans="1:12" x14ac:dyDescent="0.25">
      <c r="A1939" t="s">
        <v>711</v>
      </c>
      <c r="B1939" t="s">
        <v>237</v>
      </c>
      <c r="E1939">
        <v>0</v>
      </c>
      <c r="F1939" s="114">
        <v>45747</v>
      </c>
      <c r="H1939" s="96">
        <f>'K-based controls'!$N$308</f>
        <v>0</v>
      </c>
      <c r="K1939">
        <v>0</v>
      </c>
      <c r="L1939" t="s">
        <v>598</v>
      </c>
    </row>
    <row r="1940" spans="1:12" x14ac:dyDescent="0.25">
      <c r="A1940" t="s">
        <v>711</v>
      </c>
      <c r="B1940" t="s">
        <v>237</v>
      </c>
      <c r="E1940">
        <v>0</v>
      </c>
      <c r="F1940" s="114">
        <v>46112</v>
      </c>
      <c r="H1940" s="96">
        <f>'K-based controls'!$O$308</f>
        <v>0</v>
      </c>
      <c r="K1940">
        <v>0</v>
      </c>
      <c r="L1940" t="s">
        <v>598</v>
      </c>
    </row>
    <row r="1941" spans="1:12" x14ac:dyDescent="0.25">
      <c r="A1941" t="s">
        <v>711</v>
      </c>
      <c r="B1941" t="s">
        <v>237</v>
      </c>
      <c r="E1941">
        <v>0</v>
      </c>
      <c r="F1941" s="114">
        <v>46477</v>
      </c>
      <c r="H1941" s="96">
        <f>'K-based controls'!$P$308</f>
        <v>0</v>
      </c>
      <c r="K1941">
        <v>0</v>
      </c>
      <c r="L1941" t="s">
        <v>598</v>
      </c>
    </row>
    <row r="1942" spans="1:12" x14ac:dyDescent="0.25">
      <c r="A1942" t="s">
        <v>711</v>
      </c>
      <c r="B1942" t="s">
        <v>237</v>
      </c>
      <c r="E1942">
        <v>0</v>
      </c>
      <c r="F1942" s="114">
        <v>46843</v>
      </c>
      <c r="H1942" s="96">
        <f>'K-based controls'!$Q$308</f>
        <v>0</v>
      </c>
      <c r="K1942">
        <v>0</v>
      </c>
      <c r="L1942" t="s">
        <v>598</v>
      </c>
    </row>
    <row r="1943" spans="1:12" x14ac:dyDescent="0.25">
      <c r="A1943" t="s">
        <v>711</v>
      </c>
      <c r="B1943" t="s">
        <v>237</v>
      </c>
      <c r="E1943">
        <v>0</v>
      </c>
      <c r="F1943" s="114">
        <v>47208</v>
      </c>
      <c r="H1943" s="96">
        <f>'K-based controls'!$R$308</f>
        <v>0</v>
      </c>
      <c r="K1943">
        <v>0</v>
      </c>
      <c r="L1943" t="s">
        <v>598</v>
      </c>
    </row>
    <row r="1944" spans="1:12" x14ac:dyDescent="0.25">
      <c r="A1944" t="s">
        <v>711</v>
      </c>
      <c r="B1944" t="s">
        <v>237</v>
      </c>
      <c r="E1944">
        <v>0</v>
      </c>
      <c r="F1944" s="114">
        <v>47573</v>
      </c>
      <c r="H1944" s="96">
        <f>'K-based controls'!$S$308</f>
        <v>0</v>
      </c>
      <c r="K1944">
        <v>0</v>
      </c>
      <c r="L1944" t="s">
        <v>598</v>
      </c>
    </row>
    <row r="1945" spans="1:12" x14ac:dyDescent="0.25">
      <c r="A1945" t="s">
        <v>711</v>
      </c>
      <c r="B1945" t="s">
        <v>237</v>
      </c>
      <c r="E1945">
        <v>0</v>
      </c>
      <c r="F1945" s="114">
        <v>47938</v>
      </c>
      <c r="H1945" s="96">
        <f>'K-based controls'!$T$308</f>
        <v>0</v>
      </c>
      <c r="K1945">
        <v>0</v>
      </c>
      <c r="L1945" t="s">
        <v>598</v>
      </c>
    </row>
    <row r="1946" spans="1:12" x14ac:dyDescent="0.25">
      <c r="A1946" t="s">
        <v>711</v>
      </c>
      <c r="B1946" t="s">
        <v>509</v>
      </c>
      <c r="E1946">
        <v>0</v>
      </c>
      <c r="F1946" s="114">
        <v>44286</v>
      </c>
      <c r="H1946" s="96">
        <f>'K-based controls'!$J$309</f>
        <v>0</v>
      </c>
      <c r="K1946">
        <v>0</v>
      </c>
      <c r="L1946" t="s">
        <v>598</v>
      </c>
    </row>
    <row r="1947" spans="1:12" x14ac:dyDescent="0.25">
      <c r="A1947" t="s">
        <v>711</v>
      </c>
      <c r="B1947" t="s">
        <v>509</v>
      </c>
      <c r="E1947">
        <v>0</v>
      </c>
      <c r="F1947" s="114">
        <v>44651</v>
      </c>
      <c r="H1947" s="96">
        <f>'K-based controls'!$K$309</f>
        <v>0</v>
      </c>
      <c r="K1947">
        <v>0</v>
      </c>
      <c r="L1947" t="s">
        <v>598</v>
      </c>
    </row>
    <row r="1948" spans="1:12" x14ac:dyDescent="0.25">
      <c r="A1948" t="s">
        <v>711</v>
      </c>
      <c r="B1948" t="s">
        <v>509</v>
      </c>
      <c r="E1948">
        <v>0</v>
      </c>
      <c r="F1948" s="114">
        <v>45016</v>
      </c>
      <c r="H1948" s="96">
        <f>'K-based controls'!$L$309</f>
        <v>0</v>
      </c>
      <c r="K1948">
        <v>0</v>
      </c>
      <c r="L1948" t="s">
        <v>598</v>
      </c>
    </row>
    <row r="1949" spans="1:12" x14ac:dyDescent="0.25">
      <c r="A1949" t="s">
        <v>711</v>
      </c>
      <c r="B1949" t="s">
        <v>509</v>
      </c>
      <c r="E1949">
        <v>0</v>
      </c>
      <c r="F1949" s="114">
        <v>45382</v>
      </c>
      <c r="H1949" s="96">
        <f>'K-based controls'!$M$309</f>
        <v>0</v>
      </c>
      <c r="K1949">
        <v>0</v>
      </c>
      <c r="L1949" t="s">
        <v>598</v>
      </c>
    </row>
    <row r="1950" spans="1:12" x14ac:dyDescent="0.25">
      <c r="A1950" t="s">
        <v>711</v>
      </c>
      <c r="B1950" t="s">
        <v>509</v>
      </c>
      <c r="E1950">
        <v>0</v>
      </c>
      <c r="F1950" s="114">
        <v>45747</v>
      </c>
      <c r="H1950" s="96">
        <f>'K-based controls'!$N$309</f>
        <v>0</v>
      </c>
      <c r="K1950">
        <v>0</v>
      </c>
      <c r="L1950" t="s">
        <v>598</v>
      </c>
    </row>
    <row r="1951" spans="1:12" x14ac:dyDescent="0.25">
      <c r="A1951" t="s">
        <v>711</v>
      </c>
      <c r="B1951" t="s">
        <v>509</v>
      </c>
      <c r="E1951">
        <v>0</v>
      </c>
      <c r="F1951" s="114">
        <v>46112</v>
      </c>
      <c r="H1951" s="96">
        <f>'K-based controls'!$O$309</f>
        <v>0</v>
      </c>
      <c r="K1951">
        <v>0</v>
      </c>
      <c r="L1951" t="s">
        <v>598</v>
      </c>
    </row>
    <row r="1952" spans="1:12" x14ac:dyDescent="0.25">
      <c r="A1952" t="s">
        <v>711</v>
      </c>
      <c r="B1952" t="s">
        <v>509</v>
      </c>
      <c r="E1952">
        <v>0</v>
      </c>
      <c r="F1952" s="114">
        <v>46477</v>
      </c>
      <c r="H1952" s="96">
        <f>'K-based controls'!$P$309</f>
        <v>0</v>
      </c>
      <c r="K1952">
        <v>0</v>
      </c>
      <c r="L1952" t="s">
        <v>598</v>
      </c>
    </row>
    <row r="1953" spans="1:12" x14ac:dyDescent="0.25">
      <c r="A1953" t="s">
        <v>711</v>
      </c>
      <c r="B1953" t="s">
        <v>509</v>
      </c>
      <c r="E1953">
        <v>0</v>
      </c>
      <c r="F1953" s="114">
        <v>46843</v>
      </c>
      <c r="H1953" s="96">
        <f>'K-based controls'!$Q$309</f>
        <v>0</v>
      </c>
      <c r="K1953">
        <v>0</v>
      </c>
      <c r="L1953" t="s">
        <v>598</v>
      </c>
    </row>
    <row r="1954" spans="1:12" x14ac:dyDescent="0.25">
      <c r="A1954" t="s">
        <v>711</v>
      </c>
      <c r="B1954" t="s">
        <v>509</v>
      </c>
      <c r="E1954">
        <v>0</v>
      </c>
      <c r="F1954" s="114">
        <v>47208</v>
      </c>
      <c r="H1954" s="96">
        <f>'K-based controls'!$R$309</f>
        <v>0</v>
      </c>
      <c r="K1954">
        <v>0</v>
      </c>
      <c r="L1954" t="s">
        <v>598</v>
      </c>
    </row>
    <row r="1955" spans="1:12" x14ac:dyDescent="0.25">
      <c r="A1955" t="s">
        <v>711</v>
      </c>
      <c r="B1955" t="s">
        <v>509</v>
      </c>
      <c r="E1955">
        <v>0</v>
      </c>
      <c r="F1955" s="114">
        <v>47573</v>
      </c>
      <c r="H1955" s="96">
        <f>'K-based controls'!$S$309</f>
        <v>0</v>
      </c>
      <c r="K1955">
        <v>0</v>
      </c>
      <c r="L1955" t="s">
        <v>598</v>
      </c>
    </row>
    <row r="1956" spans="1:12" x14ac:dyDescent="0.25">
      <c r="A1956" t="s">
        <v>711</v>
      </c>
      <c r="B1956" t="s">
        <v>509</v>
      </c>
      <c r="E1956">
        <v>0</v>
      </c>
      <c r="F1956" s="114">
        <v>47938</v>
      </c>
      <c r="H1956" s="96">
        <f>'K-based controls'!$T$309</f>
        <v>0</v>
      </c>
      <c r="K1956">
        <v>0</v>
      </c>
      <c r="L1956" t="s">
        <v>598</v>
      </c>
    </row>
    <row r="1957" spans="1:12" x14ac:dyDescent="0.25">
      <c r="A1957" t="s">
        <v>711</v>
      </c>
      <c r="B1957" t="s">
        <v>893</v>
      </c>
      <c r="E1957">
        <v>0</v>
      </c>
      <c r="F1957" s="114">
        <v>44286</v>
      </c>
      <c r="H1957" s="96">
        <f>'K-based controls'!$J$310</f>
        <v>0</v>
      </c>
      <c r="K1957">
        <v>0</v>
      </c>
      <c r="L1957" t="s">
        <v>598</v>
      </c>
    </row>
    <row r="1958" spans="1:12" x14ac:dyDescent="0.25">
      <c r="A1958" t="s">
        <v>711</v>
      </c>
      <c r="B1958" t="s">
        <v>893</v>
      </c>
      <c r="E1958">
        <v>0</v>
      </c>
      <c r="F1958" s="114">
        <v>44651</v>
      </c>
      <c r="H1958" s="96">
        <f>'K-based controls'!$K$310</f>
        <v>0</v>
      </c>
      <c r="K1958">
        <v>0</v>
      </c>
      <c r="L1958" t="s">
        <v>598</v>
      </c>
    </row>
    <row r="1959" spans="1:12" x14ac:dyDescent="0.25">
      <c r="A1959" t="s">
        <v>711</v>
      </c>
      <c r="B1959" t="s">
        <v>893</v>
      </c>
      <c r="E1959">
        <v>0</v>
      </c>
      <c r="F1959" s="114">
        <v>45016</v>
      </c>
      <c r="H1959" s="96">
        <f>'K-based controls'!$L$310</f>
        <v>0</v>
      </c>
      <c r="K1959">
        <v>0</v>
      </c>
      <c r="L1959" t="s">
        <v>598</v>
      </c>
    </row>
    <row r="1960" spans="1:12" x14ac:dyDescent="0.25">
      <c r="A1960" t="s">
        <v>711</v>
      </c>
      <c r="B1960" t="s">
        <v>893</v>
      </c>
      <c r="E1960">
        <v>0</v>
      </c>
      <c r="F1960" s="114">
        <v>45382</v>
      </c>
      <c r="H1960" s="96">
        <f>'K-based controls'!$M$310</f>
        <v>0</v>
      </c>
      <c r="K1960">
        <v>0</v>
      </c>
      <c r="L1960" t="s">
        <v>598</v>
      </c>
    </row>
    <row r="1961" spans="1:12" x14ac:dyDescent="0.25">
      <c r="A1961" t="s">
        <v>711</v>
      </c>
      <c r="B1961" t="s">
        <v>893</v>
      </c>
      <c r="E1961">
        <v>0</v>
      </c>
      <c r="F1961" s="114">
        <v>45747</v>
      </c>
      <c r="H1961" s="96">
        <f>'K-based controls'!$N$310</f>
        <v>0</v>
      </c>
      <c r="K1961">
        <v>0</v>
      </c>
      <c r="L1961" t="s">
        <v>598</v>
      </c>
    </row>
    <row r="1962" spans="1:12" x14ac:dyDescent="0.25">
      <c r="A1962" t="s">
        <v>711</v>
      </c>
      <c r="B1962" t="s">
        <v>893</v>
      </c>
      <c r="E1962">
        <v>0</v>
      </c>
      <c r="F1962" s="114">
        <v>46112</v>
      </c>
      <c r="H1962" s="96">
        <f>'K-based controls'!$O$310</f>
        <v>0</v>
      </c>
      <c r="K1962">
        <v>0</v>
      </c>
      <c r="L1962" t="s">
        <v>598</v>
      </c>
    </row>
    <row r="1963" spans="1:12" x14ac:dyDescent="0.25">
      <c r="A1963" t="s">
        <v>711</v>
      </c>
      <c r="B1963" t="s">
        <v>893</v>
      </c>
      <c r="E1963">
        <v>0</v>
      </c>
      <c r="F1963" s="114">
        <v>46477</v>
      </c>
      <c r="H1963" s="96">
        <f>'K-based controls'!$P$310</f>
        <v>0</v>
      </c>
      <c r="K1963">
        <v>0</v>
      </c>
      <c r="L1963" t="s">
        <v>598</v>
      </c>
    </row>
    <row r="1964" spans="1:12" x14ac:dyDescent="0.25">
      <c r="A1964" t="s">
        <v>711</v>
      </c>
      <c r="B1964" t="s">
        <v>893</v>
      </c>
      <c r="E1964">
        <v>0</v>
      </c>
      <c r="F1964" s="114">
        <v>46843</v>
      </c>
      <c r="H1964" s="96">
        <f>'K-based controls'!$Q$310</f>
        <v>0</v>
      </c>
      <c r="K1964">
        <v>0</v>
      </c>
      <c r="L1964" t="s">
        <v>598</v>
      </c>
    </row>
    <row r="1965" spans="1:12" x14ac:dyDescent="0.25">
      <c r="A1965" t="s">
        <v>711</v>
      </c>
      <c r="B1965" t="s">
        <v>893</v>
      </c>
      <c r="E1965">
        <v>0</v>
      </c>
      <c r="F1965" s="114">
        <v>47208</v>
      </c>
      <c r="H1965" s="96">
        <f>'K-based controls'!$R$310</f>
        <v>0</v>
      </c>
      <c r="K1965">
        <v>0</v>
      </c>
      <c r="L1965" t="s">
        <v>598</v>
      </c>
    </row>
    <row r="1966" spans="1:12" x14ac:dyDescent="0.25">
      <c r="A1966" t="s">
        <v>711</v>
      </c>
      <c r="B1966" t="s">
        <v>893</v>
      </c>
      <c r="E1966">
        <v>0</v>
      </c>
      <c r="F1966" s="114">
        <v>47573</v>
      </c>
      <c r="H1966" s="96">
        <f>'K-based controls'!$S$310</f>
        <v>0</v>
      </c>
      <c r="K1966">
        <v>0</v>
      </c>
      <c r="L1966" t="s">
        <v>598</v>
      </c>
    </row>
    <row r="1967" spans="1:12" x14ac:dyDescent="0.25">
      <c r="A1967" t="s">
        <v>711</v>
      </c>
      <c r="B1967" t="s">
        <v>893</v>
      </c>
      <c r="E1967">
        <v>0</v>
      </c>
      <c r="F1967" s="114">
        <v>47938</v>
      </c>
      <c r="H1967" s="96">
        <f>'K-based controls'!$T$310</f>
        <v>0</v>
      </c>
      <c r="K1967">
        <v>0</v>
      </c>
      <c r="L1967" t="s">
        <v>598</v>
      </c>
    </row>
    <row r="1968" spans="1:12" x14ac:dyDescent="0.25">
      <c r="A1968" t="s">
        <v>636</v>
      </c>
      <c r="B1968" t="s">
        <v>460</v>
      </c>
      <c r="E1968">
        <v>0</v>
      </c>
      <c r="F1968" s="114">
        <v>44286</v>
      </c>
      <c r="H1968" s="96">
        <f>'K-based controls'!$J$329</f>
        <v>0</v>
      </c>
      <c r="K1968">
        <v>0</v>
      </c>
      <c r="L1968" t="s">
        <v>751</v>
      </c>
    </row>
    <row r="1969" spans="1:12" x14ac:dyDescent="0.25">
      <c r="A1969" t="s">
        <v>636</v>
      </c>
      <c r="B1969" t="s">
        <v>460</v>
      </c>
      <c r="E1969">
        <v>0</v>
      </c>
      <c r="F1969" s="114">
        <v>44651</v>
      </c>
      <c r="H1969" s="96">
        <f>'K-based controls'!$K$329</f>
        <v>0</v>
      </c>
      <c r="K1969">
        <v>0</v>
      </c>
      <c r="L1969" t="s">
        <v>751</v>
      </c>
    </row>
    <row r="1970" spans="1:12" x14ac:dyDescent="0.25">
      <c r="A1970" t="s">
        <v>636</v>
      </c>
      <c r="B1970" t="s">
        <v>460</v>
      </c>
      <c r="E1970">
        <v>0</v>
      </c>
      <c r="F1970" s="114">
        <v>45016</v>
      </c>
      <c r="H1970" s="96">
        <f>'K-based controls'!$L$329</f>
        <v>0</v>
      </c>
      <c r="K1970">
        <v>0</v>
      </c>
      <c r="L1970" t="s">
        <v>751</v>
      </c>
    </row>
    <row r="1971" spans="1:12" x14ac:dyDescent="0.25">
      <c r="A1971" t="s">
        <v>636</v>
      </c>
      <c r="B1971" t="s">
        <v>460</v>
      </c>
      <c r="E1971">
        <v>0</v>
      </c>
      <c r="F1971" s="114">
        <v>45382</v>
      </c>
      <c r="H1971" s="96">
        <f>'K-based controls'!$M$329</f>
        <v>0</v>
      </c>
      <c r="K1971">
        <v>0</v>
      </c>
      <c r="L1971" t="s">
        <v>751</v>
      </c>
    </row>
    <row r="1972" spans="1:12" x14ac:dyDescent="0.25">
      <c r="A1972" t="s">
        <v>636</v>
      </c>
      <c r="B1972" t="s">
        <v>460</v>
      </c>
      <c r="E1972">
        <v>0</v>
      </c>
      <c r="F1972" s="114">
        <v>45747</v>
      </c>
      <c r="H1972" s="96">
        <f>'K-based controls'!$N$329</f>
        <v>0</v>
      </c>
      <c r="K1972">
        <v>0</v>
      </c>
      <c r="L1972" t="s">
        <v>751</v>
      </c>
    </row>
    <row r="1973" spans="1:12" x14ac:dyDescent="0.25">
      <c r="A1973" t="s">
        <v>636</v>
      </c>
      <c r="B1973" t="s">
        <v>460</v>
      </c>
      <c r="E1973">
        <v>0</v>
      </c>
      <c r="F1973" s="114">
        <v>46112</v>
      </c>
      <c r="H1973" s="96">
        <f>'K-based controls'!$O$329</f>
        <v>0</v>
      </c>
      <c r="K1973">
        <v>0</v>
      </c>
      <c r="L1973" t="s">
        <v>751</v>
      </c>
    </row>
    <row r="1974" spans="1:12" x14ac:dyDescent="0.25">
      <c r="A1974" t="s">
        <v>636</v>
      </c>
      <c r="B1974" t="s">
        <v>460</v>
      </c>
      <c r="E1974">
        <v>0</v>
      </c>
      <c r="F1974" s="114">
        <v>46477</v>
      </c>
      <c r="H1974" s="96">
        <f>'K-based controls'!$P$329</f>
        <v>0</v>
      </c>
      <c r="K1974">
        <v>0</v>
      </c>
      <c r="L1974" t="s">
        <v>751</v>
      </c>
    </row>
    <row r="1975" spans="1:12" x14ac:dyDescent="0.25">
      <c r="A1975" t="s">
        <v>636</v>
      </c>
      <c r="B1975" t="s">
        <v>460</v>
      </c>
      <c r="E1975">
        <v>0</v>
      </c>
      <c r="F1975" s="114">
        <v>46843</v>
      </c>
      <c r="H1975" s="96">
        <f>'K-based controls'!$Q$329</f>
        <v>0</v>
      </c>
      <c r="K1975">
        <v>0</v>
      </c>
      <c r="L1975" t="s">
        <v>751</v>
      </c>
    </row>
    <row r="1976" spans="1:12" x14ac:dyDescent="0.25">
      <c r="A1976" t="s">
        <v>636</v>
      </c>
      <c r="B1976" t="s">
        <v>460</v>
      </c>
      <c r="E1976">
        <v>0</v>
      </c>
      <c r="F1976" s="114">
        <v>47208</v>
      </c>
      <c r="H1976" s="96">
        <f>'K-based controls'!$R$329</f>
        <v>0</v>
      </c>
      <c r="K1976">
        <v>0</v>
      </c>
      <c r="L1976" t="s">
        <v>751</v>
      </c>
    </row>
    <row r="1977" spans="1:12" x14ac:dyDescent="0.25">
      <c r="A1977" t="s">
        <v>636</v>
      </c>
      <c r="B1977" t="s">
        <v>460</v>
      </c>
      <c r="E1977">
        <v>0</v>
      </c>
      <c r="F1977" s="114">
        <v>47573</v>
      </c>
      <c r="H1977" s="96">
        <f>'K-based controls'!$S$329</f>
        <v>0</v>
      </c>
      <c r="K1977">
        <v>0</v>
      </c>
      <c r="L1977" t="s">
        <v>751</v>
      </c>
    </row>
    <row r="1978" spans="1:12" x14ac:dyDescent="0.25">
      <c r="A1978" t="s">
        <v>636</v>
      </c>
      <c r="B1978" t="s">
        <v>460</v>
      </c>
      <c r="E1978">
        <v>0</v>
      </c>
      <c r="F1978" s="114">
        <v>47938</v>
      </c>
      <c r="H1978" s="96">
        <f>'K-based controls'!$T$329</f>
        <v>0</v>
      </c>
      <c r="K1978">
        <v>0</v>
      </c>
      <c r="L1978" t="s">
        <v>751</v>
      </c>
    </row>
    <row r="1979" spans="1:12" x14ac:dyDescent="0.25">
      <c r="A1979" t="s">
        <v>636</v>
      </c>
      <c r="B1979" t="s">
        <v>393</v>
      </c>
      <c r="E1979">
        <v>0</v>
      </c>
      <c r="F1979" s="114">
        <v>44286</v>
      </c>
      <c r="H1979" s="96">
        <f>'K-based controls'!$J$330</f>
        <v>0</v>
      </c>
      <c r="K1979">
        <v>0</v>
      </c>
      <c r="L1979" t="s">
        <v>751</v>
      </c>
    </row>
    <row r="1980" spans="1:12" x14ac:dyDescent="0.25">
      <c r="A1980" t="s">
        <v>636</v>
      </c>
      <c r="B1980" t="s">
        <v>393</v>
      </c>
      <c r="E1980">
        <v>0</v>
      </c>
      <c r="F1980" s="114">
        <v>44651</v>
      </c>
      <c r="H1980" s="96">
        <f>'K-based controls'!$K$330</f>
        <v>0</v>
      </c>
      <c r="K1980">
        <v>0</v>
      </c>
      <c r="L1980" t="s">
        <v>751</v>
      </c>
    </row>
    <row r="1981" spans="1:12" x14ac:dyDescent="0.25">
      <c r="A1981" t="s">
        <v>636</v>
      </c>
      <c r="B1981" t="s">
        <v>393</v>
      </c>
      <c r="E1981">
        <v>0</v>
      </c>
      <c r="F1981" s="114">
        <v>45016</v>
      </c>
      <c r="H1981" s="96">
        <f>'K-based controls'!$L$330</f>
        <v>0</v>
      </c>
      <c r="K1981">
        <v>0</v>
      </c>
      <c r="L1981" t="s">
        <v>751</v>
      </c>
    </row>
    <row r="1982" spans="1:12" x14ac:dyDescent="0.25">
      <c r="A1982" t="s">
        <v>636</v>
      </c>
      <c r="B1982" t="s">
        <v>393</v>
      </c>
      <c r="E1982">
        <v>0</v>
      </c>
      <c r="F1982" s="114">
        <v>45382</v>
      </c>
      <c r="H1982" s="96">
        <f>'K-based controls'!$M$330</f>
        <v>0</v>
      </c>
      <c r="K1982">
        <v>0</v>
      </c>
      <c r="L1982" t="s">
        <v>751</v>
      </c>
    </row>
    <row r="1983" spans="1:12" x14ac:dyDescent="0.25">
      <c r="A1983" t="s">
        <v>636</v>
      </c>
      <c r="B1983" t="s">
        <v>393</v>
      </c>
      <c r="E1983">
        <v>0</v>
      </c>
      <c r="F1983" s="114">
        <v>45747</v>
      </c>
      <c r="H1983" s="96">
        <f>'K-based controls'!$N$330</f>
        <v>0</v>
      </c>
      <c r="K1983">
        <v>0</v>
      </c>
      <c r="L1983" t="s">
        <v>751</v>
      </c>
    </row>
    <row r="1984" spans="1:12" x14ac:dyDescent="0.25">
      <c r="A1984" t="s">
        <v>636</v>
      </c>
      <c r="B1984" t="s">
        <v>393</v>
      </c>
      <c r="E1984">
        <v>0</v>
      </c>
      <c r="F1984" s="114">
        <v>46112</v>
      </c>
      <c r="H1984" s="96">
        <f>'K-based controls'!$O$330</f>
        <v>0</v>
      </c>
      <c r="K1984">
        <v>0</v>
      </c>
      <c r="L1984" t="s">
        <v>751</v>
      </c>
    </row>
    <row r="1985" spans="1:12" x14ac:dyDescent="0.25">
      <c r="A1985" t="s">
        <v>636</v>
      </c>
      <c r="B1985" t="s">
        <v>393</v>
      </c>
      <c r="E1985">
        <v>0</v>
      </c>
      <c r="F1985" s="114">
        <v>46477</v>
      </c>
      <c r="H1985" s="96">
        <f>'K-based controls'!$P$330</f>
        <v>0</v>
      </c>
      <c r="K1985">
        <v>0</v>
      </c>
      <c r="L1985" t="s">
        <v>751</v>
      </c>
    </row>
    <row r="1986" spans="1:12" x14ac:dyDescent="0.25">
      <c r="A1986" t="s">
        <v>636</v>
      </c>
      <c r="B1986" t="s">
        <v>393</v>
      </c>
      <c r="E1986">
        <v>0</v>
      </c>
      <c r="F1986" s="114">
        <v>46843</v>
      </c>
      <c r="H1986" s="96">
        <f>'K-based controls'!$Q$330</f>
        <v>0</v>
      </c>
      <c r="K1986">
        <v>0</v>
      </c>
      <c r="L1986" t="s">
        <v>751</v>
      </c>
    </row>
    <row r="1987" spans="1:12" x14ac:dyDescent="0.25">
      <c r="A1987" t="s">
        <v>636</v>
      </c>
      <c r="B1987" t="s">
        <v>393</v>
      </c>
      <c r="E1987">
        <v>0</v>
      </c>
      <c r="F1987" s="114">
        <v>47208</v>
      </c>
      <c r="H1987" s="96">
        <f>'K-based controls'!$R$330</f>
        <v>0</v>
      </c>
      <c r="K1987">
        <v>0</v>
      </c>
      <c r="L1987" t="s">
        <v>751</v>
      </c>
    </row>
    <row r="1988" spans="1:12" x14ac:dyDescent="0.25">
      <c r="A1988" t="s">
        <v>636</v>
      </c>
      <c r="B1988" t="s">
        <v>393</v>
      </c>
      <c r="E1988">
        <v>0</v>
      </c>
      <c r="F1988" s="114">
        <v>47573</v>
      </c>
      <c r="H1988" s="96">
        <f>'K-based controls'!$S$330</f>
        <v>0</v>
      </c>
      <c r="K1988">
        <v>0</v>
      </c>
      <c r="L1988" t="s">
        <v>751</v>
      </c>
    </row>
    <row r="1989" spans="1:12" x14ac:dyDescent="0.25">
      <c r="A1989" t="s">
        <v>636</v>
      </c>
      <c r="B1989" t="s">
        <v>393</v>
      </c>
      <c r="E1989">
        <v>0</v>
      </c>
      <c r="F1989" s="114">
        <v>47938</v>
      </c>
      <c r="H1989" s="96">
        <f>'K-based controls'!$T$330</f>
        <v>0</v>
      </c>
      <c r="K1989">
        <v>0</v>
      </c>
      <c r="L1989" t="s">
        <v>751</v>
      </c>
    </row>
    <row r="1990" spans="1:12" x14ac:dyDescent="0.25">
      <c r="A1990" t="s">
        <v>636</v>
      </c>
      <c r="B1990" t="s">
        <v>237</v>
      </c>
      <c r="E1990">
        <v>0</v>
      </c>
      <c r="F1990" s="114">
        <v>44286</v>
      </c>
      <c r="H1990" s="96">
        <f>'K-based controls'!$J$331</f>
        <v>0</v>
      </c>
      <c r="K1990">
        <v>0</v>
      </c>
      <c r="L1990" t="s">
        <v>751</v>
      </c>
    </row>
    <row r="1991" spans="1:12" x14ac:dyDescent="0.25">
      <c r="A1991" t="s">
        <v>636</v>
      </c>
      <c r="B1991" t="s">
        <v>237</v>
      </c>
      <c r="E1991">
        <v>0</v>
      </c>
      <c r="F1991" s="114">
        <v>44651</v>
      </c>
      <c r="H1991" s="96">
        <f>'K-based controls'!$K$331</f>
        <v>0</v>
      </c>
      <c r="K1991">
        <v>0</v>
      </c>
      <c r="L1991" t="s">
        <v>751</v>
      </c>
    </row>
    <row r="1992" spans="1:12" x14ac:dyDescent="0.25">
      <c r="A1992" t="s">
        <v>636</v>
      </c>
      <c r="B1992" t="s">
        <v>237</v>
      </c>
      <c r="E1992">
        <v>0</v>
      </c>
      <c r="F1992" s="114">
        <v>45016</v>
      </c>
      <c r="H1992" s="96">
        <f>'K-based controls'!$L$331</f>
        <v>0</v>
      </c>
      <c r="K1992">
        <v>0</v>
      </c>
      <c r="L1992" t="s">
        <v>751</v>
      </c>
    </row>
    <row r="1993" spans="1:12" x14ac:dyDescent="0.25">
      <c r="A1993" t="s">
        <v>636</v>
      </c>
      <c r="B1993" t="s">
        <v>237</v>
      </c>
      <c r="E1993">
        <v>0</v>
      </c>
      <c r="F1993" s="114">
        <v>45382</v>
      </c>
      <c r="H1993" s="96">
        <f>'K-based controls'!$M$331</f>
        <v>0</v>
      </c>
      <c r="K1993">
        <v>0</v>
      </c>
      <c r="L1993" t="s">
        <v>751</v>
      </c>
    </row>
    <row r="1994" spans="1:12" x14ac:dyDescent="0.25">
      <c r="A1994" t="s">
        <v>636</v>
      </c>
      <c r="B1994" t="s">
        <v>237</v>
      </c>
      <c r="E1994">
        <v>0</v>
      </c>
      <c r="F1994" s="114">
        <v>45747</v>
      </c>
      <c r="H1994" s="96">
        <f>'K-based controls'!$N$331</f>
        <v>0</v>
      </c>
      <c r="K1994">
        <v>0</v>
      </c>
      <c r="L1994" t="s">
        <v>751</v>
      </c>
    </row>
    <row r="1995" spans="1:12" x14ac:dyDescent="0.25">
      <c r="A1995" t="s">
        <v>636</v>
      </c>
      <c r="B1995" t="s">
        <v>237</v>
      </c>
      <c r="E1995">
        <v>0</v>
      </c>
      <c r="F1995" s="114">
        <v>46112</v>
      </c>
      <c r="H1995" s="96">
        <f>'K-based controls'!$O$331</f>
        <v>0</v>
      </c>
      <c r="K1995">
        <v>0</v>
      </c>
      <c r="L1995" t="s">
        <v>751</v>
      </c>
    </row>
    <row r="1996" spans="1:12" x14ac:dyDescent="0.25">
      <c r="A1996" t="s">
        <v>636</v>
      </c>
      <c r="B1996" t="s">
        <v>237</v>
      </c>
      <c r="E1996">
        <v>0</v>
      </c>
      <c r="F1996" s="114">
        <v>46477</v>
      </c>
      <c r="H1996" s="96">
        <f>'K-based controls'!$P$331</f>
        <v>0</v>
      </c>
      <c r="K1996">
        <v>0</v>
      </c>
      <c r="L1996" t="s">
        <v>751</v>
      </c>
    </row>
    <row r="1997" spans="1:12" x14ac:dyDescent="0.25">
      <c r="A1997" t="s">
        <v>636</v>
      </c>
      <c r="B1997" t="s">
        <v>237</v>
      </c>
      <c r="E1997">
        <v>0</v>
      </c>
      <c r="F1997" s="114">
        <v>46843</v>
      </c>
      <c r="H1997" s="96">
        <f>'K-based controls'!$Q$331</f>
        <v>0</v>
      </c>
      <c r="K1997">
        <v>0</v>
      </c>
      <c r="L1997" t="s">
        <v>751</v>
      </c>
    </row>
    <row r="1998" spans="1:12" x14ac:dyDescent="0.25">
      <c r="A1998" t="s">
        <v>636</v>
      </c>
      <c r="B1998" t="s">
        <v>237</v>
      </c>
      <c r="E1998">
        <v>0</v>
      </c>
      <c r="F1998" s="114">
        <v>47208</v>
      </c>
      <c r="H1998" s="96">
        <f>'K-based controls'!$R$331</f>
        <v>0</v>
      </c>
      <c r="K1998">
        <v>0</v>
      </c>
      <c r="L1998" t="s">
        <v>751</v>
      </c>
    </row>
    <row r="1999" spans="1:12" x14ac:dyDescent="0.25">
      <c r="A1999" t="s">
        <v>636</v>
      </c>
      <c r="B1999" t="s">
        <v>237</v>
      </c>
      <c r="E1999">
        <v>0</v>
      </c>
      <c r="F1999" s="114">
        <v>47573</v>
      </c>
      <c r="H1999" s="96">
        <f>'K-based controls'!$S$331</f>
        <v>0</v>
      </c>
      <c r="K1999">
        <v>0</v>
      </c>
      <c r="L1999" t="s">
        <v>751</v>
      </c>
    </row>
    <row r="2000" spans="1:12" x14ac:dyDescent="0.25">
      <c r="A2000" t="s">
        <v>636</v>
      </c>
      <c r="B2000" t="s">
        <v>237</v>
      </c>
      <c r="E2000">
        <v>0</v>
      </c>
      <c r="F2000" s="114">
        <v>47938</v>
      </c>
      <c r="H2000" s="96">
        <f>'K-based controls'!$T$331</f>
        <v>0</v>
      </c>
      <c r="K2000">
        <v>0</v>
      </c>
      <c r="L2000" t="s">
        <v>751</v>
      </c>
    </row>
    <row r="2001" spans="1:12" x14ac:dyDescent="0.25">
      <c r="A2001" t="s">
        <v>636</v>
      </c>
      <c r="B2001" t="s">
        <v>509</v>
      </c>
      <c r="E2001">
        <v>0</v>
      </c>
      <c r="F2001" s="114">
        <v>44286</v>
      </c>
      <c r="H2001" s="96">
        <f>'K-based controls'!$J$332</f>
        <v>0</v>
      </c>
      <c r="K2001">
        <v>0</v>
      </c>
      <c r="L2001" t="s">
        <v>751</v>
      </c>
    </row>
    <row r="2002" spans="1:12" x14ac:dyDescent="0.25">
      <c r="A2002" t="s">
        <v>636</v>
      </c>
      <c r="B2002" t="s">
        <v>509</v>
      </c>
      <c r="E2002">
        <v>0</v>
      </c>
      <c r="F2002" s="114">
        <v>44651</v>
      </c>
      <c r="H2002" s="96">
        <f>'K-based controls'!$K$332</f>
        <v>0</v>
      </c>
      <c r="K2002">
        <v>0</v>
      </c>
      <c r="L2002" t="s">
        <v>751</v>
      </c>
    </row>
    <row r="2003" spans="1:12" x14ac:dyDescent="0.25">
      <c r="A2003" t="s">
        <v>636</v>
      </c>
      <c r="B2003" t="s">
        <v>509</v>
      </c>
      <c r="E2003">
        <v>0</v>
      </c>
      <c r="F2003" s="114">
        <v>45016</v>
      </c>
      <c r="H2003" s="96">
        <f>'K-based controls'!$L$332</f>
        <v>0</v>
      </c>
      <c r="K2003">
        <v>0</v>
      </c>
      <c r="L2003" t="s">
        <v>751</v>
      </c>
    </row>
    <row r="2004" spans="1:12" x14ac:dyDescent="0.25">
      <c r="A2004" t="s">
        <v>636</v>
      </c>
      <c r="B2004" t="s">
        <v>509</v>
      </c>
      <c r="E2004">
        <v>0</v>
      </c>
      <c r="F2004" s="114">
        <v>45382</v>
      </c>
      <c r="H2004" s="96">
        <f>'K-based controls'!$M$332</f>
        <v>0</v>
      </c>
      <c r="K2004">
        <v>0</v>
      </c>
      <c r="L2004" t="s">
        <v>751</v>
      </c>
    </row>
    <row r="2005" spans="1:12" x14ac:dyDescent="0.25">
      <c r="A2005" t="s">
        <v>636</v>
      </c>
      <c r="B2005" t="s">
        <v>509</v>
      </c>
      <c r="E2005">
        <v>0</v>
      </c>
      <c r="F2005" s="114">
        <v>45747</v>
      </c>
      <c r="H2005" s="96">
        <f>'K-based controls'!$N$332</f>
        <v>0</v>
      </c>
      <c r="K2005">
        <v>0</v>
      </c>
      <c r="L2005" t="s">
        <v>751</v>
      </c>
    </row>
    <row r="2006" spans="1:12" x14ac:dyDescent="0.25">
      <c r="A2006" t="s">
        <v>636</v>
      </c>
      <c r="B2006" t="s">
        <v>509</v>
      </c>
      <c r="E2006">
        <v>0</v>
      </c>
      <c r="F2006" s="114">
        <v>46112</v>
      </c>
      <c r="H2006" s="96">
        <f>'K-based controls'!$O$332</f>
        <v>0</v>
      </c>
      <c r="K2006">
        <v>0</v>
      </c>
      <c r="L2006" t="s">
        <v>751</v>
      </c>
    </row>
    <row r="2007" spans="1:12" x14ac:dyDescent="0.25">
      <c r="A2007" t="s">
        <v>636</v>
      </c>
      <c r="B2007" t="s">
        <v>509</v>
      </c>
      <c r="E2007">
        <v>0</v>
      </c>
      <c r="F2007" s="114">
        <v>46477</v>
      </c>
      <c r="H2007" s="96">
        <f>'K-based controls'!$P$332</f>
        <v>0</v>
      </c>
      <c r="K2007">
        <v>0</v>
      </c>
      <c r="L2007" t="s">
        <v>751</v>
      </c>
    </row>
    <row r="2008" spans="1:12" x14ac:dyDescent="0.25">
      <c r="A2008" t="s">
        <v>636</v>
      </c>
      <c r="B2008" t="s">
        <v>509</v>
      </c>
      <c r="E2008">
        <v>0</v>
      </c>
      <c r="F2008" s="114">
        <v>46843</v>
      </c>
      <c r="H2008" s="96">
        <f>'K-based controls'!$Q$332</f>
        <v>0</v>
      </c>
      <c r="K2008">
        <v>0</v>
      </c>
      <c r="L2008" t="s">
        <v>751</v>
      </c>
    </row>
    <row r="2009" spans="1:12" x14ac:dyDescent="0.25">
      <c r="A2009" t="s">
        <v>636</v>
      </c>
      <c r="B2009" t="s">
        <v>509</v>
      </c>
      <c r="E2009">
        <v>0</v>
      </c>
      <c r="F2009" s="114">
        <v>47208</v>
      </c>
      <c r="H2009" s="96">
        <f>'K-based controls'!$R$332</f>
        <v>0</v>
      </c>
      <c r="K2009">
        <v>0</v>
      </c>
      <c r="L2009" t="s">
        <v>751</v>
      </c>
    </row>
    <row r="2010" spans="1:12" x14ac:dyDescent="0.25">
      <c r="A2010" t="s">
        <v>636</v>
      </c>
      <c r="B2010" t="s">
        <v>509</v>
      </c>
      <c r="E2010">
        <v>0</v>
      </c>
      <c r="F2010" s="114">
        <v>47573</v>
      </c>
      <c r="H2010" s="96">
        <f>'K-based controls'!$S$332</f>
        <v>0</v>
      </c>
      <c r="K2010">
        <v>0</v>
      </c>
      <c r="L2010" t="s">
        <v>751</v>
      </c>
    </row>
    <row r="2011" spans="1:12" x14ac:dyDescent="0.25">
      <c r="A2011" t="s">
        <v>636</v>
      </c>
      <c r="B2011" t="s">
        <v>509</v>
      </c>
      <c r="E2011">
        <v>0</v>
      </c>
      <c r="F2011" s="114">
        <v>47938</v>
      </c>
      <c r="H2011" s="96">
        <f>'K-based controls'!$T$332</f>
        <v>0</v>
      </c>
      <c r="K2011">
        <v>0</v>
      </c>
      <c r="L2011" t="s">
        <v>751</v>
      </c>
    </row>
    <row r="2012" spans="1:12" x14ac:dyDescent="0.25">
      <c r="A2012" t="s">
        <v>636</v>
      </c>
      <c r="B2012" t="s">
        <v>893</v>
      </c>
      <c r="E2012">
        <v>0</v>
      </c>
      <c r="F2012" s="114">
        <v>44286</v>
      </c>
      <c r="H2012" s="96">
        <f>'K-based controls'!$J$333</f>
        <v>0</v>
      </c>
      <c r="K2012">
        <v>0</v>
      </c>
      <c r="L2012" t="s">
        <v>751</v>
      </c>
    </row>
    <row r="2013" spans="1:12" x14ac:dyDescent="0.25">
      <c r="A2013" t="s">
        <v>636</v>
      </c>
      <c r="B2013" t="s">
        <v>893</v>
      </c>
      <c r="E2013">
        <v>0</v>
      </c>
      <c r="F2013" s="114">
        <v>44651</v>
      </c>
      <c r="H2013" s="96">
        <f>'K-based controls'!$K$333</f>
        <v>0</v>
      </c>
      <c r="K2013">
        <v>0</v>
      </c>
      <c r="L2013" t="s">
        <v>751</v>
      </c>
    </row>
    <row r="2014" spans="1:12" x14ac:dyDescent="0.25">
      <c r="A2014" t="s">
        <v>636</v>
      </c>
      <c r="B2014" t="s">
        <v>893</v>
      </c>
      <c r="E2014">
        <v>0</v>
      </c>
      <c r="F2014" s="114">
        <v>45016</v>
      </c>
      <c r="H2014" s="96">
        <f>'K-based controls'!$L$333</f>
        <v>0</v>
      </c>
      <c r="K2014">
        <v>0</v>
      </c>
      <c r="L2014" t="s">
        <v>751</v>
      </c>
    </row>
    <row r="2015" spans="1:12" x14ac:dyDescent="0.25">
      <c r="A2015" t="s">
        <v>636</v>
      </c>
      <c r="B2015" t="s">
        <v>893</v>
      </c>
      <c r="E2015">
        <v>0</v>
      </c>
      <c r="F2015" s="114">
        <v>45382</v>
      </c>
      <c r="H2015" s="96">
        <f>'K-based controls'!$M$333</f>
        <v>0</v>
      </c>
      <c r="K2015">
        <v>0</v>
      </c>
      <c r="L2015" t="s">
        <v>751</v>
      </c>
    </row>
    <row r="2016" spans="1:12" x14ac:dyDescent="0.25">
      <c r="A2016" t="s">
        <v>636</v>
      </c>
      <c r="B2016" t="s">
        <v>893</v>
      </c>
      <c r="E2016">
        <v>0</v>
      </c>
      <c r="F2016" s="114">
        <v>45747</v>
      </c>
      <c r="H2016" s="96">
        <f>'K-based controls'!$N$333</f>
        <v>0</v>
      </c>
      <c r="K2016">
        <v>0</v>
      </c>
      <c r="L2016" t="s">
        <v>751</v>
      </c>
    </row>
    <row r="2017" spans="1:12" x14ac:dyDescent="0.25">
      <c r="A2017" t="s">
        <v>636</v>
      </c>
      <c r="B2017" t="s">
        <v>893</v>
      </c>
      <c r="E2017">
        <v>0</v>
      </c>
      <c r="F2017" s="114">
        <v>46112</v>
      </c>
      <c r="H2017" s="96">
        <f>'K-based controls'!$O$333</f>
        <v>0</v>
      </c>
      <c r="K2017">
        <v>0</v>
      </c>
      <c r="L2017" t="s">
        <v>751</v>
      </c>
    </row>
    <row r="2018" spans="1:12" x14ac:dyDescent="0.25">
      <c r="A2018" t="s">
        <v>636</v>
      </c>
      <c r="B2018" t="s">
        <v>893</v>
      </c>
      <c r="E2018">
        <v>0</v>
      </c>
      <c r="F2018" s="114">
        <v>46477</v>
      </c>
      <c r="H2018" s="96">
        <f>'K-based controls'!$P$333</f>
        <v>0</v>
      </c>
      <c r="K2018">
        <v>0</v>
      </c>
      <c r="L2018" t="s">
        <v>751</v>
      </c>
    </row>
    <row r="2019" spans="1:12" x14ac:dyDescent="0.25">
      <c r="A2019" t="s">
        <v>636</v>
      </c>
      <c r="B2019" t="s">
        <v>893</v>
      </c>
      <c r="E2019">
        <v>0</v>
      </c>
      <c r="F2019" s="114">
        <v>46843</v>
      </c>
      <c r="H2019" s="96">
        <f>'K-based controls'!$Q$333</f>
        <v>0</v>
      </c>
      <c r="K2019">
        <v>0</v>
      </c>
      <c r="L2019" t="s">
        <v>751</v>
      </c>
    </row>
    <row r="2020" spans="1:12" x14ac:dyDescent="0.25">
      <c r="A2020" t="s">
        <v>636</v>
      </c>
      <c r="B2020" t="s">
        <v>893</v>
      </c>
      <c r="E2020">
        <v>0</v>
      </c>
      <c r="F2020" s="114">
        <v>47208</v>
      </c>
      <c r="H2020" s="96">
        <f>'K-based controls'!$R$333</f>
        <v>0</v>
      </c>
      <c r="K2020">
        <v>0</v>
      </c>
      <c r="L2020" t="s">
        <v>751</v>
      </c>
    </row>
    <row r="2021" spans="1:12" x14ac:dyDescent="0.25">
      <c r="A2021" t="s">
        <v>636</v>
      </c>
      <c r="B2021" t="s">
        <v>893</v>
      </c>
      <c r="E2021">
        <v>0</v>
      </c>
      <c r="F2021" s="114">
        <v>47573</v>
      </c>
      <c r="H2021" s="96">
        <f>'K-based controls'!$S$333</f>
        <v>0</v>
      </c>
      <c r="K2021">
        <v>0</v>
      </c>
      <c r="L2021" t="s">
        <v>751</v>
      </c>
    </row>
    <row r="2022" spans="1:12" x14ac:dyDescent="0.25">
      <c r="A2022" t="s">
        <v>636</v>
      </c>
      <c r="B2022" t="s">
        <v>893</v>
      </c>
      <c r="E2022">
        <v>0</v>
      </c>
      <c r="F2022" s="114">
        <v>47938</v>
      </c>
      <c r="H2022" s="96">
        <f>'K-based controls'!$T$333</f>
        <v>0</v>
      </c>
      <c r="K2022">
        <v>0</v>
      </c>
      <c r="L2022" t="s">
        <v>751</v>
      </c>
    </row>
    <row r="2023" spans="1:12" x14ac:dyDescent="0.25">
      <c r="A2023" t="s">
        <v>1030</v>
      </c>
      <c r="B2023" t="s">
        <v>460</v>
      </c>
      <c r="E2023">
        <v>0</v>
      </c>
      <c r="F2023" s="114">
        <v>44286</v>
      </c>
      <c r="H2023" s="96">
        <f>'K-based controls'!$J$355</f>
        <v>0</v>
      </c>
      <c r="K2023">
        <v>0</v>
      </c>
      <c r="L2023" t="s">
        <v>306</v>
      </c>
    </row>
    <row r="2024" spans="1:12" x14ac:dyDescent="0.25">
      <c r="A2024" t="s">
        <v>1030</v>
      </c>
      <c r="B2024" t="s">
        <v>460</v>
      </c>
      <c r="E2024">
        <v>0</v>
      </c>
      <c r="F2024" s="114">
        <v>44651</v>
      </c>
      <c r="H2024" s="96">
        <f>'K-based controls'!$K$355</f>
        <v>0</v>
      </c>
      <c r="K2024">
        <v>0</v>
      </c>
      <c r="L2024" t="s">
        <v>306</v>
      </c>
    </row>
    <row r="2025" spans="1:12" x14ac:dyDescent="0.25">
      <c r="A2025" t="s">
        <v>1030</v>
      </c>
      <c r="B2025" t="s">
        <v>460</v>
      </c>
      <c r="E2025">
        <v>0</v>
      </c>
      <c r="F2025" s="114">
        <v>45016</v>
      </c>
      <c r="H2025" s="96">
        <f>'K-based controls'!$L$355</f>
        <v>0</v>
      </c>
      <c r="K2025">
        <v>0</v>
      </c>
      <c r="L2025" t="s">
        <v>306</v>
      </c>
    </row>
    <row r="2026" spans="1:12" x14ac:dyDescent="0.25">
      <c r="A2026" t="s">
        <v>1030</v>
      </c>
      <c r="B2026" t="s">
        <v>460</v>
      </c>
      <c r="E2026">
        <v>0</v>
      </c>
      <c r="F2026" s="114">
        <v>45382</v>
      </c>
      <c r="H2026" s="96">
        <f>'K-based controls'!$M$355</f>
        <v>0</v>
      </c>
      <c r="K2026">
        <v>0</v>
      </c>
      <c r="L2026" t="s">
        <v>306</v>
      </c>
    </row>
    <row r="2027" spans="1:12" x14ac:dyDescent="0.25">
      <c r="A2027" t="s">
        <v>1030</v>
      </c>
      <c r="B2027" t="s">
        <v>460</v>
      </c>
      <c r="E2027">
        <v>0</v>
      </c>
      <c r="F2027" s="114">
        <v>45747</v>
      </c>
      <c r="H2027" s="96">
        <f>'K-based controls'!$N$355</f>
        <v>0</v>
      </c>
      <c r="K2027">
        <v>0</v>
      </c>
      <c r="L2027" t="s">
        <v>306</v>
      </c>
    </row>
    <row r="2028" spans="1:12" x14ac:dyDescent="0.25">
      <c r="A2028" t="s">
        <v>1030</v>
      </c>
      <c r="B2028" t="s">
        <v>460</v>
      </c>
      <c r="E2028">
        <v>0</v>
      </c>
      <c r="F2028" s="114">
        <v>46112</v>
      </c>
      <c r="H2028" s="96">
        <f>'K-based controls'!$O$355</f>
        <v>0</v>
      </c>
      <c r="K2028">
        <v>0</v>
      </c>
      <c r="L2028" t="s">
        <v>306</v>
      </c>
    </row>
    <row r="2029" spans="1:12" x14ac:dyDescent="0.25">
      <c r="A2029" t="s">
        <v>1030</v>
      </c>
      <c r="B2029" t="s">
        <v>460</v>
      </c>
      <c r="E2029">
        <v>0</v>
      </c>
      <c r="F2029" s="114">
        <v>46477</v>
      </c>
      <c r="H2029" s="96">
        <f>'K-based controls'!$P$355</f>
        <v>0</v>
      </c>
      <c r="K2029">
        <v>0</v>
      </c>
      <c r="L2029" t="s">
        <v>306</v>
      </c>
    </row>
    <row r="2030" spans="1:12" x14ac:dyDescent="0.25">
      <c r="A2030" t="s">
        <v>1030</v>
      </c>
      <c r="B2030" t="s">
        <v>460</v>
      </c>
      <c r="E2030">
        <v>0</v>
      </c>
      <c r="F2030" s="114">
        <v>46843</v>
      </c>
      <c r="H2030" s="96">
        <f>'K-based controls'!$Q$355</f>
        <v>0</v>
      </c>
      <c r="K2030">
        <v>0</v>
      </c>
      <c r="L2030" t="s">
        <v>306</v>
      </c>
    </row>
    <row r="2031" spans="1:12" x14ac:dyDescent="0.25">
      <c r="A2031" t="s">
        <v>1030</v>
      </c>
      <c r="B2031" t="s">
        <v>460</v>
      </c>
      <c r="E2031">
        <v>0</v>
      </c>
      <c r="F2031" s="114">
        <v>47208</v>
      </c>
      <c r="H2031" s="96">
        <f>'K-based controls'!$R$355</f>
        <v>0</v>
      </c>
      <c r="K2031">
        <v>0</v>
      </c>
      <c r="L2031" t="s">
        <v>306</v>
      </c>
    </row>
    <row r="2032" spans="1:12" x14ac:dyDescent="0.25">
      <c r="A2032" t="s">
        <v>1030</v>
      </c>
      <c r="B2032" t="s">
        <v>460</v>
      </c>
      <c r="E2032">
        <v>0</v>
      </c>
      <c r="F2032" s="114">
        <v>47573</v>
      </c>
      <c r="H2032" s="96">
        <f>'K-based controls'!$S$355</f>
        <v>0</v>
      </c>
      <c r="K2032">
        <v>0</v>
      </c>
      <c r="L2032" t="s">
        <v>306</v>
      </c>
    </row>
    <row r="2033" spans="1:12" x14ac:dyDescent="0.25">
      <c r="A2033" t="s">
        <v>1030</v>
      </c>
      <c r="B2033" t="s">
        <v>460</v>
      </c>
      <c r="E2033">
        <v>0</v>
      </c>
      <c r="F2033" s="114">
        <v>47938</v>
      </c>
      <c r="H2033" s="96">
        <f>'K-based controls'!$T$355</f>
        <v>0</v>
      </c>
      <c r="K2033">
        <v>0</v>
      </c>
      <c r="L2033" t="s">
        <v>306</v>
      </c>
    </row>
    <row r="2034" spans="1:12" x14ac:dyDescent="0.25">
      <c r="A2034" t="s">
        <v>1030</v>
      </c>
      <c r="B2034" t="s">
        <v>393</v>
      </c>
      <c r="E2034">
        <v>0</v>
      </c>
      <c r="F2034" s="114">
        <v>44286</v>
      </c>
      <c r="H2034" s="96">
        <f>'K-based controls'!$J$356</f>
        <v>0</v>
      </c>
      <c r="K2034">
        <v>0</v>
      </c>
      <c r="L2034" t="s">
        <v>306</v>
      </c>
    </row>
    <row r="2035" spans="1:12" x14ac:dyDescent="0.25">
      <c r="A2035" t="s">
        <v>1030</v>
      </c>
      <c r="B2035" t="s">
        <v>393</v>
      </c>
      <c r="E2035">
        <v>0</v>
      </c>
      <c r="F2035" s="114">
        <v>44651</v>
      </c>
      <c r="H2035" s="96">
        <f>'K-based controls'!$K$356</f>
        <v>0</v>
      </c>
      <c r="K2035">
        <v>0</v>
      </c>
      <c r="L2035" t="s">
        <v>306</v>
      </c>
    </row>
    <row r="2036" spans="1:12" x14ac:dyDescent="0.25">
      <c r="A2036" t="s">
        <v>1030</v>
      </c>
      <c r="B2036" t="s">
        <v>393</v>
      </c>
      <c r="E2036">
        <v>0</v>
      </c>
      <c r="F2036" s="114">
        <v>45016</v>
      </c>
      <c r="H2036" s="96">
        <f>'K-based controls'!$L$356</f>
        <v>0</v>
      </c>
      <c r="K2036">
        <v>0</v>
      </c>
      <c r="L2036" t="s">
        <v>306</v>
      </c>
    </row>
    <row r="2037" spans="1:12" x14ac:dyDescent="0.25">
      <c r="A2037" t="s">
        <v>1030</v>
      </c>
      <c r="B2037" t="s">
        <v>393</v>
      </c>
      <c r="E2037">
        <v>0</v>
      </c>
      <c r="F2037" s="114">
        <v>45382</v>
      </c>
      <c r="H2037" s="96">
        <f>'K-based controls'!$M$356</f>
        <v>0</v>
      </c>
      <c r="K2037">
        <v>0</v>
      </c>
      <c r="L2037" t="s">
        <v>306</v>
      </c>
    </row>
    <row r="2038" spans="1:12" x14ac:dyDescent="0.25">
      <c r="A2038" t="s">
        <v>1030</v>
      </c>
      <c r="B2038" t="s">
        <v>393</v>
      </c>
      <c r="E2038">
        <v>0</v>
      </c>
      <c r="F2038" s="114">
        <v>45747</v>
      </c>
      <c r="H2038" s="96">
        <f>'K-based controls'!$N$356</f>
        <v>0</v>
      </c>
      <c r="K2038">
        <v>0</v>
      </c>
      <c r="L2038" t="s">
        <v>306</v>
      </c>
    </row>
    <row r="2039" spans="1:12" x14ac:dyDescent="0.25">
      <c r="A2039" t="s">
        <v>1030</v>
      </c>
      <c r="B2039" t="s">
        <v>393</v>
      </c>
      <c r="E2039">
        <v>0</v>
      </c>
      <c r="F2039" s="114">
        <v>46112</v>
      </c>
      <c r="H2039" s="96">
        <f>'K-based controls'!$O$356</f>
        <v>0</v>
      </c>
      <c r="K2039">
        <v>0</v>
      </c>
      <c r="L2039" t="s">
        <v>306</v>
      </c>
    </row>
    <row r="2040" spans="1:12" x14ac:dyDescent="0.25">
      <c r="A2040" t="s">
        <v>1030</v>
      </c>
      <c r="B2040" t="s">
        <v>393</v>
      </c>
      <c r="E2040">
        <v>0</v>
      </c>
      <c r="F2040" s="114">
        <v>46477</v>
      </c>
      <c r="H2040" s="96">
        <f>'K-based controls'!$P$356</f>
        <v>0</v>
      </c>
      <c r="K2040">
        <v>0</v>
      </c>
      <c r="L2040" t="s">
        <v>306</v>
      </c>
    </row>
    <row r="2041" spans="1:12" x14ac:dyDescent="0.25">
      <c r="A2041" t="s">
        <v>1030</v>
      </c>
      <c r="B2041" t="s">
        <v>393</v>
      </c>
      <c r="E2041">
        <v>0</v>
      </c>
      <c r="F2041" s="114">
        <v>46843</v>
      </c>
      <c r="H2041" s="96">
        <f>'K-based controls'!$Q$356</f>
        <v>0</v>
      </c>
      <c r="K2041">
        <v>0</v>
      </c>
      <c r="L2041" t="s">
        <v>306</v>
      </c>
    </row>
    <row r="2042" spans="1:12" x14ac:dyDescent="0.25">
      <c r="A2042" t="s">
        <v>1030</v>
      </c>
      <c r="B2042" t="s">
        <v>393</v>
      </c>
      <c r="E2042">
        <v>0</v>
      </c>
      <c r="F2042" s="114">
        <v>47208</v>
      </c>
      <c r="H2042" s="96">
        <f>'K-based controls'!$R$356</f>
        <v>0</v>
      </c>
      <c r="K2042">
        <v>0</v>
      </c>
      <c r="L2042" t="s">
        <v>306</v>
      </c>
    </row>
    <row r="2043" spans="1:12" x14ac:dyDescent="0.25">
      <c r="A2043" t="s">
        <v>1030</v>
      </c>
      <c r="B2043" t="s">
        <v>393</v>
      </c>
      <c r="E2043">
        <v>0</v>
      </c>
      <c r="F2043" s="114">
        <v>47573</v>
      </c>
      <c r="H2043" s="96">
        <f>'K-based controls'!$S$356</f>
        <v>0</v>
      </c>
      <c r="K2043">
        <v>0</v>
      </c>
      <c r="L2043" t="s">
        <v>306</v>
      </c>
    </row>
    <row r="2044" spans="1:12" x14ac:dyDescent="0.25">
      <c r="A2044" t="s">
        <v>1030</v>
      </c>
      <c r="B2044" t="s">
        <v>393</v>
      </c>
      <c r="E2044">
        <v>0</v>
      </c>
      <c r="F2044" s="114">
        <v>47938</v>
      </c>
      <c r="H2044" s="96">
        <f>'K-based controls'!$T$356</f>
        <v>0</v>
      </c>
      <c r="K2044">
        <v>0</v>
      </c>
      <c r="L2044" t="s">
        <v>306</v>
      </c>
    </row>
    <row r="2045" spans="1:12" x14ac:dyDescent="0.25">
      <c r="A2045" t="s">
        <v>1030</v>
      </c>
      <c r="B2045" t="s">
        <v>237</v>
      </c>
      <c r="E2045">
        <v>0</v>
      </c>
      <c r="F2045" s="114">
        <v>44286</v>
      </c>
      <c r="H2045" s="96">
        <f>'K-based controls'!$J$357</f>
        <v>0</v>
      </c>
      <c r="K2045">
        <v>0</v>
      </c>
      <c r="L2045" t="s">
        <v>306</v>
      </c>
    </row>
    <row r="2046" spans="1:12" x14ac:dyDescent="0.25">
      <c r="A2046" t="s">
        <v>1030</v>
      </c>
      <c r="B2046" t="s">
        <v>237</v>
      </c>
      <c r="E2046">
        <v>0</v>
      </c>
      <c r="F2046" s="114">
        <v>44651</v>
      </c>
      <c r="H2046" s="96">
        <f>'K-based controls'!$K$357</f>
        <v>0</v>
      </c>
      <c r="K2046">
        <v>0</v>
      </c>
      <c r="L2046" t="s">
        <v>306</v>
      </c>
    </row>
    <row r="2047" spans="1:12" x14ac:dyDescent="0.25">
      <c r="A2047" t="s">
        <v>1030</v>
      </c>
      <c r="B2047" t="s">
        <v>237</v>
      </c>
      <c r="E2047">
        <v>0</v>
      </c>
      <c r="F2047" s="114">
        <v>45016</v>
      </c>
      <c r="H2047" s="96">
        <f>'K-based controls'!$L$357</f>
        <v>0</v>
      </c>
      <c r="K2047">
        <v>0</v>
      </c>
      <c r="L2047" t="s">
        <v>306</v>
      </c>
    </row>
    <row r="2048" spans="1:12" x14ac:dyDescent="0.25">
      <c r="A2048" t="s">
        <v>1030</v>
      </c>
      <c r="B2048" t="s">
        <v>237</v>
      </c>
      <c r="E2048">
        <v>0</v>
      </c>
      <c r="F2048" s="114">
        <v>45382</v>
      </c>
      <c r="H2048" s="96">
        <f>'K-based controls'!$M$357</f>
        <v>0</v>
      </c>
      <c r="K2048">
        <v>0</v>
      </c>
      <c r="L2048" t="s">
        <v>306</v>
      </c>
    </row>
    <row r="2049" spans="1:12" x14ac:dyDescent="0.25">
      <c r="A2049" t="s">
        <v>1030</v>
      </c>
      <c r="B2049" t="s">
        <v>237</v>
      </c>
      <c r="E2049">
        <v>0</v>
      </c>
      <c r="F2049" s="114">
        <v>45747</v>
      </c>
      <c r="H2049" s="96">
        <f>'K-based controls'!$N$357</f>
        <v>0</v>
      </c>
      <c r="K2049">
        <v>0</v>
      </c>
      <c r="L2049" t="s">
        <v>306</v>
      </c>
    </row>
    <row r="2050" spans="1:12" x14ac:dyDescent="0.25">
      <c r="A2050" t="s">
        <v>1030</v>
      </c>
      <c r="B2050" t="s">
        <v>237</v>
      </c>
      <c r="E2050">
        <v>0</v>
      </c>
      <c r="F2050" s="114">
        <v>46112</v>
      </c>
      <c r="H2050" s="96">
        <f>'K-based controls'!$O$357</f>
        <v>0</v>
      </c>
      <c r="K2050">
        <v>0</v>
      </c>
      <c r="L2050" t="s">
        <v>306</v>
      </c>
    </row>
    <row r="2051" spans="1:12" x14ac:dyDescent="0.25">
      <c r="A2051" t="s">
        <v>1030</v>
      </c>
      <c r="B2051" t="s">
        <v>237</v>
      </c>
      <c r="E2051">
        <v>0</v>
      </c>
      <c r="F2051" s="114">
        <v>46477</v>
      </c>
      <c r="H2051" s="96">
        <f>'K-based controls'!$P$357</f>
        <v>0</v>
      </c>
      <c r="K2051">
        <v>0</v>
      </c>
      <c r="L2051" t="s">
        <v>306</v>
      </c>
    </row>
    <row r="2052" spans="1:12" x14ac:dyDescent="0.25">
      <c r="A2052" t="s">
        <v>1030</v>
      </c>
      <c r="B2052" t="s">
        <v>237</v>
      </c>
      <c r="E2052">
        <v>0</v>
      </c>
      <c r="F2052" s="114">
        <v>46843</v>
      </c>
      <c r="H2052" s="96">
        <f>'K-based controls'!$Q$357</f>
        <v>0</v>
      </c>
      <c r="K2052">
        <v>0</v>
      </c>
      <c r="L2052" t="s">
        <v>306</v>
      </c>
    </row>
    <row r="2053" spans="1:12" x14ac:dyDescent="0.25">
      <c r="A2053" t="s">
        <v>1030</v>
      </c>
      <c r="B2053" t="s">
        <v>237</v>
      </c>
      <c r="E2053">
        <v>0</v>
      </c>
      <c r="F2053" s="114">
        <v>47208</v>
      </c>
      <c r="H2053" s="96">
        <f>'K-based controls'!$R$357</f>
        <v>0</v>
      </c>
      <c r="K2053">
        <v>0</v>
      </c>
      <c r="L2053" t="s">
        <v>306</v>
      </c>
    </row>
    <row r="2054" spans="1:12" x14ac:dyDescent="0.25">
      <c r="A2054" t="s">
        <v>1030</v>
      </c>
      <c r="B2054" t="s">
        <v>237</v>
      </c>
      <c r="E2054">
        <v>0</v>
      </c>
      <c r="F2054" s="114">
        <v>47573</v>
      </c>
      <c r="H2054" s="96">
        <f>'K-based controls'!$S$357</f>
        <v>0</v>
      </c>
      <c r="K2054">
        <v>0</v>
      </c>
      <c r="L2054" t="s">
        <v>306</v>
      </c>
    </row>
    <row r="2055" spans="1:12" x14ac:dyDescent="0.25">
      <c r="A2055" t="s">
        <v>1030</v>
      </c>
      <c r="B2055" t="s">
        <v>237</v>
      </c>
      <c r="E2055">
        <v>0</v>
      </c>
      <c r="F2055" s="114">
        <v>47938</v>
      </c>
      <c r="H2055" s="96">
        <f>'K-based controls'!$T$357</f>
        <v>0</v>
      </c>
      <c r="K2055">
        <v>0</v>
      </c>
      <c r="L2055" t="s">
        <v>306</v>
      </c>
    </row>
    <row r="2056" spans="1:12" x14ac:dyDescent="0.25">
      <c r="A2056" t="s">
        <v>1030</v>
      </c>
      <c r="B2056" t="s">
        <v>509</v>
      </c>
      <c r="E2056">
        <v>0</v>
      </c>
      <c r="F2056" s="114">
        <v>44286</v>
      </c>
      <c r="H2056" s="96">
        <f>'K-based controls'!$J$358</f>
        <v>0</v>
      </c>
      <c r="K2056">
        <v>0</v>
      </c>
      <c r="L2056" t="s">
        <v>306</v>
      </c>
    </row>
    <row r="2057" spans="1:12" x14ac:dyDescent="0.25">
      <c r="A2057" t="s">
        <v>1030</v>
      </c>
      <c r="B2057" t="s">
        <v>509</v>
      </c>
      <c r="E2057">
        <v>0</v>
      </c>
      <c r="F2057" s="114">
        <v>44651</v>
      </c>
      <c r="H2057" s="96">
        <f>'K-based controls'!$K$358</f>
        <v>0</v>
      </c>
      <c r="K2057">
        <v>0</v>
      </c>
      <c r="L2057" t="s">
        <v>306</v>
      </c>
    </row>
    <row r="2058" spans="1:12" x14ac:dyDescent="0.25">
      <c r="A2058" t="s">
        <v>1030</v>
      </c>
      <c r="B2058" t="s">
        <v>509</v>
      </c>
      <c r="E2058">
        <v>0</v>
      </c>
      <c r="F2058" s="114">
        <v>45016</v>
      </c>
      <c r="H2058" s="96">
        <f>'K-based controls'!$L$358</f>
        <v>0</v>
      </c>
      <c r="K2058">
        <v>0</v>
      </c>
      <c r="L2058" t="s">
        <v>306</v>
      </c>
    </row>
    <row r="2059" spans="1:12" x14ac:dyDescent="0.25">
      <c r="A2059" t="s">
        <v>1030</v>
      </c>
      <c r="B2059" t="s">
        <v>509</v>
      </c>
      <c r="E2059">
        <v>0</v>
      </c>
      <c r="F2059" s="114">
        <v>45382</v>
      </c>
      <c r="H2059" s="96">
        <f>'K-based controls'!$M$358</f>
        <v>0</v>
      </c>
      <c r="K2059">
        <v>0</v>
      </c>
      <c r="L2059" t="s">
        <v>306</v>
      </c>
    </row>
    <row r="2060" spans="1:12" x14ac:dyDescent="0.25">
      <c r="A2060" t="s">
        <v>1030</v>
      </c>
      <c r="B2060" t="s">
        <v>509</v>
      </c>
      <c r="E2060">
        <v>0</v>
      </c>
      <c r="F2060" s="114">
        <v>45747</v>
      </c>
      <c r="H2060" s="96">
        <f>'K-based controls'!$N$358</f>
        <v>0</v>
      </c>
      <c r="K2060">
        <v>0</v>
      </c>
      <c r="L2060" t="s">
        <v>306</v>
      </c>
    </row>
    <row r="2061" spans="1:12" x14ac:dyDescent="0.25">
      <c r="A2061" t="s">
        <v>1030</v>
      </c>
      <c r="B2061" t="s">
        <v>509</v>
      </c>
      <c r="E2061">
        <v>0</v>
      </c>
      <c r="F2061" s="114">
        <v>46112</v>
      </c>
      <c r="H2061" s="96">
        <f>'K-based controls'!$O$358</f>
        <v>0</v>
      </c>
      <c r="K2061">
        <v>0</v>
      </c>
      <c r="L2061" t="s">
        <v>306</v>
      </c>
    </row>
    <row r="2062" spans="1:12" x14ac:dyDescent="0.25">
      <c r="A2062" t="s">
        <v>1030</v>
      </c>
      <c r="B2062" t="s">
        <v>509</v>
      </c>
      <c r="E2062">
        <v>0</v>
      </c>
      <c r="F2062" s="114">
        <v>46477</v>
      </c>
      <c r="H2062" s="96">
        <f>'K-based controls'!$P$358</f>
        <v>0</v>
      </c>
      <c r="K2062">
        <v>0</v>
      </c>
      <c r="L2062" t="s">
        <v>306</v>
      </c>
    </row>
    <row r="2063" spans="1:12" x14ac:dyDescent="0.25">
      <c r="A2063" t="s">
        <v>1030</v>
      </c>
      <c r="B2063" t="s">
        <v>509</v>
      </c>
      <c r="E2063">
        <v>0</v>
      </c>
      <c r="F2063" s="114">
        <v>46843</v>
      </c>
      <c r="H2063" s="96">
        <f>'K-based controls'!$Q$358</f>
        <v>0</v>
      </c>
      <c r="K2063">
        <v>0</v>
      </c>
      <c r="L2063" t="s">
        <v>306</v>
      </c>
    </row>
    <row r="2064" spans="1:12" x14ac:dyDescent="0.25">
      <c r="A2064" t="s">
        <v>1030</v>
      </c>
      <c r="B2064" t="s">
        <v>509</v>
      </c>
      <c r="E2064">
        <v>0</v>
      </c>
      <c r="F2064" s="114">
        <v>47208</v>
      </c>
      <c r="H2064" s="96">
        <f>'K-based controls'!$R$358</f>
        <v>0</v>
      </c>
      <c r="K2064">
        <v>0</v>
      </c>
      <c r="L2064" t="s">
        <v>306</v>
      </c>
    </row>
    <row r="2065" spans="1:12" x14ac:dyDescent="0.25">
      <c r="A2065" t="s">
        <v>1030</v>
      </c>
      <c r="B2065" t="s">
        <v>509</v>
      </c>
      <c r="E2065">
        <v>0</v>
      </c>
      <c r="F2065" s="114">
        <v>47573</v>
      </c>
      <c r="H2065" s="96">
        <f>'K-based controls'!$S$358</f>
        <v>0</v>
      </c>
      <c r="K2065">
        <v>0</v>
      </c>
      <c r="L2065" t="s">
        <v>306</v>
      </c>
    </row>
    <row r="2066" spans="1:12" x14ac:dyDescent="0.25">
      <c r="A2066" t="s">
        <v>1030</v>
      </c>
      <c r="B2066" t="s">
        <v>509</v>
      </c>
      <c r="E2066">
        <v>0</v>
      </c>
      <c r="F2066" s="114">
        <v>47938</v>
      </c>
      <c r="H2066" s="96">
        <f>'K-based controls'!$T$358</f>
        <v>0</v>
      </c>
      <c r="K2066">
        <v>0</v>
      </c>
      <c r="L2066" t="s">
        <v>306</v>
      </c>
    </row>
    <row r="2067" spans="1:12" x14ac:dyDescent="0.25">
      <c r="A2067" t="s">
        <v>1030</v>
      </c>
      <c r="B2067" t="s">
        <v>893</v>
      </c>
      <c r="E2067">
        <v>0</v>
      </c>
      <c r="F2067" s="114">
        <v>44286</v>
      </c>
      <c r="H2067" s="96">
        <f>'K-based controls'!$J$359</f>
        <v>0</v>
      </c>
      <c r="K2067">
        <v>0</v>
      </c>
      <c r="L2067" t="s">
        <v>306</v>
      </c>
    </row>
    <row r="2068" spans="1:12" x14ac:dyDescent="0.25">
      <c r="A2068" t="s">
        <v>1030</v>
      </c>
      <c r="B2068" t="s">
        <v>893</v>
      </c>
      <c r="E2068">
        <v>0</v>
      </c>
      <c r="F2068" s="114">
        <v>44651</v>
      </c>
      <c r="H2068" s="96">
        <f>'K-based controls'!$K$359</f>
        <v>0</v>
      </c>
      <c r="K2068">
        <v>0</v>
      </c>
      <c r="L2068" t="s">
        <v>306</v>
      </c>
    </row>
    <row r="2069" spans="1:12" x14ac:dyDescent="0.25">
      <c r="A2069" t="s">
        <v>1030</v>
      </c>
      <c r="B2069" t="s">
        <v>893</v>
      </c>
      <c r="E2069">
        <v>0</v>
      </c>
      <c r="F2069" s="114">
        <v>45016</v>
      </c>
      <c r="H2069" s="96">
        <f>'K-based controls'!$L$359</f>
        <v>0</v>
      </c>
      <c r="K2069">
        <v>0</v>
      </c>
      <c r="L2069" t="s">
        <v>306</v>
      </c>
    </row>
    <row r="2070" spans="1:12" x14ac:dyDescent="0.25">
      <c r="A2070" t="s">
        <v>1030</v>
      </c>
      <c r="B2070" t="s">
        <v>893</v>
      </c>
      <c r="E2070">
        <v>0</v>
      </c>
      <c r="F2070" s="114">
        <v>45382</v>
      </c>
      <c r="H2070" s="96">
        <f>'K-based controls'!$M$359</f>
        <v>0</v>
      </c>
      <c r="K2070">
        <v>0</v>
      </c>
      <c r="L2070" t="s">
        <v>306</v>
      </c>
    </row>
    <row r="2071" spans="1:12" x14ac:dyDescent="0.25">
      <c r="A2071" t="s">
        <v>1030</v>
      </c>
      <c r="B2071" t="s">
        <v>893</v>
      </c>
      <c r="E2071">
        <v>0</v>
      </c>
      <c r="F2071" s="114">
        <v>45747</v>
      </c>
      <c r="H2071" s="96">
        <f>'K-based controls'!$N$359</f>
        <v>0</v>
      </c>
      <c r="K2071">
        <v>0</v>
      </c>
      <c r="L2071" t="s">
        <v>306</v>
      </c>
    </row>
    <row r="2072" spans="1:12" x14ac:dyDescent="0.25">
      <c r="A2072" t="s">
        <v>1030</v>
      </c>
      <c r="B2072" t="s">
        <v>893</v>
      </c>
      <c r="E2072">
        <v>0</v>
      </c>
      <c r="F2072" s="114">
        <v>46112</v>
      </c>
      <c r="H2072" s="96">
        <f>'K-based controls'!$O$359</f>
        <v>0</v>
      </c>
      <c r="K2072">
        <v>0</v>
      </c>
      <c r="L2072" t="s">
        <v>306</v>
      </c>
    </row>
    <row r="2073" spans="1:12" x14ac:dyDescent="0.25">
      <c r="A2073" t="s">
        <v>1030</v>
      </c>
      <c r="B2073" t="s">
        <v>893</v>
      </c>
      <c r="E2073">
        <v>0</v>
      </c>
      <c r="F2073" s="114">
        <v>46477</v>
      </c>
      <c r="H2073" s="96">
        <f>'K-based controls'!$P$359</f>
        <v>0</v>
      </c>
      <c r="K2073">
        <v>0</v>
      </c>
      <c r="L2073" t="s">
        <v>306</v>
      </c>
    </row>
    <row r="2074" spans="1:12" x14ac:dyDescent="0.25">
      <c r="A2074" t="s">
        <v>1030</v>
      </c>
      <c r="B2074" t="s">
        <v>893</v>
      </c>
      <c r="E2074">
        <v>0</v>
      </c>
      <c r="F2074" s="114">
        <v>46843</v>
      </c>
      <c r="H2074" s="96">
        <f>'K-based controls'!$Q$359</f>
        <v>0</v>
      </c>
      <c r="K2074">
        <v>0</v>
      </c>
      <c r="L2074" t="s">
        <v>306</v>
      </c>
    </row>
    <row r="2075" spans="1:12" x14ac:dyDescent="0.25">
      <c r="A2075" t="s">
        <v>1030</v>
      </c>
      <c r="B2075" t="s">
        <v>893</v>
      </c>
      <c r="E2075">
        <v>0</v>
      </c>
      <c r="F2075" s="114">
        <v>47208</v>
      </c>
      <c r="H2075" s="96">
        <f>'K-based controls'!$R$359</f>
        <v>0</v>
      </c>
      <c r="K2075">
        <v>0</v>
      </c>
      <c r="L2075" t="s">
        <v>306</v>
      </c>
    </row>
    <row r="2076" spans="1:12" x14ac:dyDescent="0.25">
      <c r="A2076" t="s">
        <v>1030</v>
      </c>
      <c r="B2076" t="s">
        <v>893</v>
      </c>
      <c r="E2076">
        <v>0</v>
      </c>
      <c r="F2076" s="114">
        <v>47573</v>
      </c>
      <c r="H2076" s="96">
        <f>'K-based controls'!$S$359</f>
        <v>0</v>
      </c>
      <c r="K2076">
        <v>0</v>
      </c>
      <c r="L2076" t="s">
        <v>306</v>
      </c>
    </row>
    <row r="2077" spans="1:12" x14ac:dyDescent="0.25">
      <c r="A2077" t="s">
        <v>1030</v>
      </c>
      <c r="B2077" t="s">
        <v>893</v>
      </c>
      <c r="E2077">
        <v>0</v>
      </c>
      <c r="F2077" s="114">
        <v>47938</v>
      </c>
      <c r="H2077" s="96">
        <f>'K-based controls'!$T$359</f>
        <v>0</v>
      </c>
      <c r="K2077">
        <v>0</v>
      </c>
      <c r="L2077" t="s">
        <v>306</v>
      </c>
    </row>
    <row r="2078" spans="1:12" x14ac:dyDescent="0.25">
      <c r="A2078" t="s">
        <v>1175</v>
      </c>
      <c r="E2078">
        <v>0</v>
      </c>
      <c r="F2078" s="114">
        <v>44286</v>
      </c>
      <c r="I2078">
        <f>'Bioresources (Sludge)'!$F$14</f>
        <v>0</v>
      </c>
      <c r="K2078">
        <v>0</v>
      </c>
      <c r="L2078" t="s">
        <v>752</v>
      </c>
    </row>
    <row r="2079" spans="1:12" x14ac:dyDescent="0.25">
      <c r="A2079" t="s">
        <v>1111</v>
      </c>
      <c r="E2079">
        <v>0</v>
      </c>
      <c r="F2079" s="114">
        <v>44286</v>
      </c>
      <c r="I2079">
        <f>'Bioresources (Sludge)'!$F$20</f>
        <v>0</v>
      </c>
      <c r="K2079">
        <v>0</v>
      </c>
      <c r="L2079" t="s">
        <v>753</v>
      </c>
    </row>
    <row r="2080" spans="1:12" x14ac:dyDescent="0.25">
      <c r="A2080" t="s">
        <v>870</v>
      </c>
      <c r="E2080">
        <v>0</v>
      </c>
      <c r="F2080" s="114">
        <v>44286</v>
      </c>
      <c r="I2080">
        <f>'Bioresources (Sludge)'!$F$26</f>
        <v>0</v>
      </c>
      <c r="K2080">
        <v>0</v>
      </c>
      <c r="L2080" t="s">
        <v>921</v>
      </c>
    </row>
    <row r="2081" spans="1:12" x14ac:dyDescent="0.25">
      <c r="A2081" t="s">
        <v>485</v>
      </c>
      <c r="E2081">
        <v>0</v>
      </c>
      <c r="F2081" s="114">
        <v>44286</v>
      </c>
      <c r="I2081">
        <f>'Bioresources (Sludge)'!$F$32</f>
        <v>0</v>
      </c>
      <c r="K2081">
        <v>0</v>
      </c>
      <c r="L2081" t="s">
        <v>998</v>
      </c>
    </row>
    <row r="2082" spans="1:12" x14ac:dyDescent="0.25">
      <c r="A2082" t="s">
        <v>1031</v>
      </c>
      <c r="E2082">
        <v>0</v>
      </c>
      <c r="F2082" s="114">
        <v>44286</v>
      </c>
      <c r="I2082">
        <f>'Bioresources (Sludge)'!$J$38</f>
        <v>0</v>
      </c>
      <c r="K2082">
        <v>0</v>
      </c>
      <c r="L2082" t="s">
        <v>75</v>
      </c>
    </row>
    <row r="2083" spans="1:12" x14ac:dyDescent="0.25">
      <c r="A2083" t="s">
        <v>1031</v>
      </c>
      <c r="E2083">
        <v>0</v>
      </c>
      <c r="F2083" s="114">
        <v>44651</v>
      </c>
      <c r="I2083">
        <f>'Bioresources (Sludge)'!$K$38</f>
        <v>0</v>
      </c>
      <c r="K2083">
        <v>0</v>
      </c>
      <c r="L2083" t="s">
        <v>75</v>
      </c>
    </row>
    <row r="2084" spans="1:12" x14ac:dyDescent="0.25">
      <c r="A2084" t="s">
        <v>1031</v>
      </c>
      <c r="E2084">
        <v>0</v>
      </c>
      <c r="F2084" s="114">
        <v>45016</v>
      </c>
      <c r="I2084">
        <f>'Bioresources (Sludge)'!$L$38</f>
        <v>0</v>
      </c>
      <c r="K2084">
        <v>0</v>
      </c>
      <c r="L2084" t="s">
        <v>75</v>
      </c>
    </row>
    <row r="2085" spans="1:12" x14ac:dyDescent="0.25">
      <c r="A2085" t="s">
        <v>1031</v>
      </c>
      <c r="E2085">
        <v>0</v>
      </c>
      <c r="F2085" s="114">
        <v>45382</v>
      </c>
      <c r="I2085">
        <f>'Bioresources (Sludge)'!$M$38</f>
        <v>0</v>
      </c>
      <c r="K2085">
        <v>0</v>
      </c>
      <c r="L2085" t="s">
        <v>75</v>
      </c>
    </row>
    <row r="2086" spans="1:12" x14ac:dyDescent="0.25">
      <c r="A2086" t="s">
        <v>1031</v>
      </c>
      <c r="E2086">
        <v>0</v>
      </c>
      <c r="F2086" s="114">
        <v>45747</v>
      </c>
      <c r="I2086">
        <f>'Bioresources (Sludge)'!$N$38</f>
        <v>0</v>
      </c>
      <c r="K2086">
        <v>0</v>
      </c>
      <c r="L2086" t="s">
        <v>75</v>
      </c>
    </row>
    <row r="2087" spans="1:12" x14ac:dyDescent="0.25">
      <c r="A2087" t="s">
        <v>1031</v>
      </c>
      <c r="E2087">
        <v>0</v>
      </c>
      <c r="F2087" s="114">
        <v>46112</v>
      </c>
      <c r="I2087">
        <f>'Bioresources (Sludge)'!$O$38</f>
        <v>0</v>
      </c>
      <c r="K2087">
        <v>0</v>
      </c>
      <c r="L2087" t="s">
        <v>75</v>
      </c>
    </row>
    <row r="2088" spans="1:12" x14ac:dyDescent="0.25">
      <c r="A2088" t="s">
        <v>1031</v>
      </c>
      <c r="E2088">
        <v>0</v>
      </c>
      <c r="F2088" s="114">
        <v>46477</v>
      </c>
      <c r="I2088">
        <f>'Bioresources (Sludge)'!$P$38</f>
        <v>0</v>
      </c>
      <c r="K2088">
        <v>0</v>
      </c>
      <c r="L2088" t="s">
        <v>75</v>
      </c>
    </row>
    <row r="2089" spans="1:12" x14ac:dyDescent="0.25">
      <c r="A2089" t="s">
        <v>1031</v>
      </c>
      <c r="E2089">
        <v>0</v>
      </c>
      <c r="F2089" s="114">
        <v>46843</v>
      </c>
      <c r="I2089">
        <f>'Bioresources (Sludge)'!$Q$38</f>
        <v>0</v>
      </c>
      <c r="K2089">
        <v>0</v>
      </c>
      <c r="L2089" t="s">
        <v>75</v>
      </c>
    </row>
    <row r="2090" spans="1:12" x14ac:dyDescent="0.25">
      <c r="A2090" t="s">
        <v>1031</v>
      </c>
      <c r="E2090">
        <v>0</v>
      </c>
      <c r="F2090" s="114">
        <v>47208</v>
      </c>
      <c r="I2090">
        <f>'Bioresources (Sludge)'!$R$38</f>
        <v>0</v>
      </c>
      <c r="K2090">
        <v>0</v>
      </c>
      <c r="L2090" t="s">
        <v>75</v>
      </c>
    </row>
    <row r="2091" spans="1:12" x14ac:dyDescent="0.25">
      <c r="A2091" t="s">
        <v>1031</v>
      </c>
      <c r="E2091">
        <v>0</v>
      </c>
      <c r="F2091" s="114">
        <v>47573</v>
      </c>
      <c r="I2091">
        <f>'Bioresources (Sludge)'!$S$38</f>
        <v>0</v>
      </c>
      <c r="K2091">
        <v>0</v>
      </c>
      <c r="L2091" t="s">
        <v>75</v>
      </c>
    </row>
    <row r="2092" spans="1:12" x14ac:dyDescent="0.25">
      <c r="A2092" t="s">
        <v>1031</v>
      </c>
      <c r="E2092">
        <v>0</v>
      </c>
      <c r="F2092" s="114">
        <v>47938</v>
      </c>
      <c r="I2092">
        <f>'Bioresources (Sludge)'!$T$38</f>
        <v>0</v>
      </c>
      <c r="K2092">
        <v>0</v>
      </c>
      <c r="L2092" t="s">
        <v>75</v>
      </c>
    </row>
    <row r="2093" spans="1:12" x14ac:dyDescent="0.25">
      <c r="A2093" t="s">
        <v>338</v>
      </c>
      <c r="E2093">
        <v>0</v>
      </c>
      <c r="F2093" s="114">
        <v>44286</v>
      </c>
      <c r="I2093">
        <f>'Bioresources (Sludge)'!$J$47</f>
        <v>0</v>
      </c>
      <c r="K2093">
        <v>0</v>
      </c>
      <c r="L2093" t="s">
        <v>233</v>
      </c>
    </row>
    <row r="2094" spans="1:12" x14ac:dyDescent="0.25">
      <c r="A2094" t="s">
        <v>338</v>
      </c>
      <c r="E2094">
        <v>0</v>
      </c>
      <c r="F2094" s="114">
        <v>44651</v>
      </c>
      <c r="I2094">
        <f>'Bioresources (Sludge)'!$K$47</f>
        <v>0</v>
      </c>
      <c r="K2094">
        <v>0</v>
      </c>
      <c r="L2094" t="s">
        <v>233</v>
      </c>
    </row>
    <row r="2095" spans="1:12" x14ac:dyDescent="0.25">
      <c r="A2095" t="s">
        <v>338</v>
      </c>
      <c r="E2095">
        <v>0</v>
      </c>
      <c r="F2095" s="114">
        <v>45016</v>
      </c>
      <c r="I2095">
        <f>'Bioresources (Sludge)'!$L$47</f>
        <v>0</v>
      </c>
      <c r="K2095">
        <v>0</v>
      </c>
      <c r="L2095" t="s">
        <v>233</v>
      </c>
    </row>
    <row r="2096" spans="1:12" x14ac:dyDescent="0.25">
      <c r="A2096" t="s">
        <v>338</v>
      </c>
      <c r="E2096">
        <v>0</v>
      </c>
      <c r="F2096" s="114">
        <v>45382</v>
      </c>
      <c r="I2096">
        <f>'Bioresources (Sludge)'!$M$47</f>
        <v>0</v>
      </c>
      <c r="K2096">
        <v>0</v>
      </c>
      <c r="L2096" t="s">
        <v>233</v>
      </c>
    </row>
    <row r="2097" spans="1:12" x14ac:dyDescent="0.25">
      <c r="A2097" t="s">
        <v>338</v>
      </c>
      <c r="E2097">
        <v>0</v>
      </c>
      <c r="F2097" s="114">
        <v>45747</v>
      </c>
      <c r="I2097">
        <f>'Bioresources (Sludge)'!$N$47</f>
        <v>0</v>
      </c>
      <c r="K2097">
        <v>0</v>
      </c>
      <c r="L2097" t="s">
        <v>233</v>
      </c>
    </row>
    <row r="2098" spans="1:12" x14ac:dyDescent="0.25">
      <c r="A2098" t="s">
        <v>338</v>
      </c>
      <c r="E2098">
        <v>0</v>
      </c>
      <c r="F2098" s="114">
        <v>46112</v>
      </c>
      <c r="I2098">
        <f>'Bioresources (Sludge)'!$O$47</f>
        <v>0</v>
      </c>
      <c r="K2098">
        <v>0</v>
      </c>
      <c r="L2098" t="s">
        <v>233</v>
      </c>
    </row>
    <row r="2099" spans="1:12" x14ac:dyDescent="0.25">
      <c r="A2099" t="s">
        <v>338</v>
      </c>
      <c r="E2099">
        <v>0</v>
      </c>
      <c r="F2099" s="114">
        <v>46477</v>
      </c>
      <c r="I2099">
        <f>'Bioresources (Sludge)'!$P$47</f>
        <v>0</v>
      </c>
      <c r="K2099">
        <v>0</v>
      </c>
      <c r="L2099" t="s">
        <v>233</v>
      </c>
    </row>
    <row r="2100" spans="1:12" x14ac:dyDescent="0.25">
      <c r="A2100" t="s">
        <v>338</v>
      </c>
      <c r="E2100">
        <v>0</v>
      </c>
      <c r="F2100" s="114">
        <v>46843</v>
      </c>
      <c r="I2100">
        <f>'Bioresources (Sludge)'!$Q$47</f>
        <v>0</v>
      </c>
      <c r="K2100">
        <v>0</v>
      </c>
      <c r="L2100" t="s">
        <v>233</v>
      </c>
    </row>
    <row r="2101" spans="1:12" x14ac:dyDescent="0.25">
      <c r="A2101" t="s">
        <v>338</v>
      </c>
      <c r="E2101">
        <v>0</v>
      </c>
      <c r="F2101" s="114">
        <v>47208</v>
      </c>
      <c r="I2101">
        <f>'Bioresources (Sludge)'!$R$47</f>
        <v>0</v>
      </c>
      <c r="K2101">
        <v>0</v>
      </c>
      <c r="L2101" t="s">
        <v>233</v>
      </c>
    </row>
    <row r="2102" spans="1:12" x14ac:dyDescent="0.25">
      <c r="A2102" t="s">
        <v>338</v>
      </c>
      <c r="E2102">
        <v>0</v>
      </c>
      <c r="F2102" s="114">
        <v>47573</v>
      </c>
      <c r="I2102">
        <f>'Bioresources (Sludge)'!$S$47</f>
        <v>0</v>
      </c>
      <c r="K2102">
        <v>0</v>
      </c>
      <c r="L2102" t="s">
        <v>233</v>
      </c>
    </row>
    <row r="2103" spans="1:12" x14ac:dyDescent="0.25">
      <c r="A2103" t="s">
        <v>338</v>
      </c>
      <c r="E2103">
        <v>0</v>
      </c>
      <c r="F2103" s="114">
        <v>47938</v>
      </c>
      <c r="I2103">
        <f>'Bioresources (Sludge)'!$T$47</f>
        <v>0</v>
      </c>
      <c r="K2103">
        <v>0</v>
      </c>
      <c r="L2103" t="s">
        <v>233</v>
      </c>
    </row>
    <row r="2104" spans="1:12" x14ac:dyDescent="0.25">
      <c r="A2104" t="s">
        <v>871</v>
      </c>
      <c r="E2104">
        <v>0</v>
      </c>
      <c r="F2104" s="114">
        <v>44286</v>
      </c>
      <c r="I2104">
        <f>'Bioresources (Sludge)'!$J$53</f>
        <v>0</v>
      </c>
      <c r="K2104">
        <v>0</v>
      </c>
      <c r="L2104" t="s">
        <v>754</v>
      </c>
    </row>
    <row r="2105" spans="1:12" x14ac:dyDescent="0.25">
      <c r="A2105" t="s">
        <v>871</v>
      </c>
      <c r="E2105">
        <v>0</v>
      </c>
      <c r="F2105" s="114">
        <v>44651</v>
      </c>
      <c r="I2105">
        <f>'Bioresources (Sludge)'!$K$53</f>
        <v>0</v>
      </c>
      <c r="K2105">
        <v>0</v>
      </c>
      <c r="L2105" t="s">
        <v>754</v>
      </c>
    </row>
    <row r="2106" spans="1:12" x14ac:dyDescent="0.25">
      <c r="A2106" t="s">
        <v>871</v>
      </c>
      <c r="E2106">
        <v>0</v>
      </c>
      <c r="F2106" s="114">
        <v>45016</v>
      </c>
      <c r="I2106">
        <f>'Bioresources (Sludge)'!$L$53</f>
        <v>0</v>
      </c>
      <c r="K2106">
        <v>0</v>
      </c>
      <c r="L2106" t="s">
        <v>754</v>
      </c>
    </row>
    <row r="2107" spans="1:12" x14ac:dyDescent="0.25">
      <c r="A2107" t="s">
        <v>871</v>
      </c>
      <c r="E2107">
        <v>0</v>
      </c>
      <c r="F2107" s="114">
        <v>45382</v>
      </c>
      <c r="I2107">
        <f>'Bioresources (Sludge)'!$M$53</f>
        <v>0</v>
      </c>
      <c r="K2107">
        <v>0</v>
      </c>
      <c r="L2107" t="s">
        <v>754</v>
      </c>
    </row>
    <row r="2108" spans="1:12" x14ac:dyDescent="0.25">
      <c r="A2108" t="s">
        <v>871</v>
      </c>
      <c r="E2108">
        <v>0</v>
      </c>
      <c r="F2108" s="114">
        <v>45747</v>
      </c>
      <c r="I2108">
        <f>'Bioresources (Sludge)'!$N$53</f>
        <v>0</v>
      </c>
      <c r="K2108">
        <v>0</v>
      </c>
      <c r="L2108" t="s">
        <v>754</v>
      </c>
    </row>
    <row r="2109" spans="1:12" x14ac:dyDescent="0.25">
      <c r="A2109" t="s">
        <v>871</v>
      </c>
      <c r="E2109">
        <v>0</v>
      </c>
      <c r="F2109" s="114">
        <v>46112</v>
      </c>
      <c r="I2109">
        <f>'Bioresources (Sludge)'!$O$53</f>
        <v>0</v>
      </c>
      <c r="K2109">
        <v>0</v>
      </c>
      <c r="L2109" t="s">
        <v>754</v>
      </c>
    </row>
    <row r="2110" spans="1:12" x14ac:dyDescent="0.25">
      <c r="A2110" t="s">
        <v>871</v>
      </c>
      <c r="E2110">
        <v>0</v>
      </c>
      <c r="F2110" s="114">
        <v>46477</v>
      </c>
      <c r="I2110">
        <f>'Bioresources (Sludge)'!$P$53</f>
        <v>0</v>
      </c>
      <c r="K2110">
        <v>0</v>
      </c>
      <c r="L2110" t="s">
        <v>754</v>
      </c>
    </row>
    <row r="2111" spans="1:12" x14ac:dyDescent="0.25">
      <c r="A2111" t="s">
        <v>871</v>
      </c>
      <c r="E2111">
        <v>0</v>
      </c>
      <c r="F2111" s="114">
        <v>46843</v>
      </c>
      <c r="I2111">
        <f>'Bioresources (Sludge)'!$Q$53</f>
        <v>0</v>
      </c>
      <c r="K2111">
        <v>0</v>
      </c>
      <c r="L2111" t="s">
        <v>754</v>
      </c>
    </row>
    <row r="2112" spans="1:12" x14ac:dyDescent="0.25">
      <c r="A2112" t="s">
        <v>871</v>
      </c>
      <c r="E2112">
        <v>0</v>
      </c>
      <c r="F2112" s="114">
        <v>47208</v>
      </c>
      <c r="I2112">
        <f>'Bioresources (Sludge)'!$R$53</f>
        <v>0</v>
      </c>
      <c r="K2112">
        <v>0</v>
      </c>
      <c r="L2112" t="s">
        <v>754</v>
      </c>
    </row>
    <row r="2113" spans="1:12" x14ac:dyDescent="0.25">
      <c r="A2113" t="s">
        <v>871</v>
      </c>
      <c r="E2113">
        <v>0</v>
      </c>
      <c r="F2113" s="114">
        <v>47573</v>
      </c>
      <c r="I2113">
        <f>'Bioresources (Sludge)'!$S$53</f>
        <v>0</v>
      </c>
      <c r="K2113">
        <v>0</v>
      </c>
      <c r="L2113" t="s">
        <v>754</v>
      </c>
    </row>
    <row r="2114" spans="1:12" x14ac:dyDescent="0.25">
      <c r="A2114" t="s">
        <v>871</v>
      </c>
      <c r="E2114">
        <v>0</v>
      </c>
      <c r="F2114" s="114">
        <v>47938</v>
      </c>
      <c r="I2114">
        <f>'Bioresources (Sludge)'!$T$53</f>
        <v>0</v>
      </c>
      <c r="K2114">
        <v>0</v>
      </c>
      <c r="L2114" t="s">
        <v>754</v>
      </c>
    </row>
    <row r="2115" spans="1:12" x14ac:dyDescent="0.25">
      <c r="A2115" t="s">
        <v>637</v>
      </c>
      <c r="E2115">
        <v>0</v>
      </c>
      <c r="F2115" s="114">
        <v>44286</v>
      </c>
      <c r="I2115">
        <f>'Bioresources (Sludge)'!$J$59</f>
        <v>0</v>
      </c>
      <c r="K2115">
        <v>0</v>
      </c>
      <c r="L2115" t="s">
        <v>528</v>
      </c>
    </row>
    <row r="2116" spans="1:12" x14ac:dyDescent="0.25">
      <c r="A2116" t="s">
        <v>637</v>
      </c>
      <c r="E2116">
        <v>0</v>
      </c>
      <c r="F2116" s="114">
        <v>44651</v>
      </c>
      <c r="I2116">
        <f>'Bioresources (Sludge)'!$K$59</f>
        <v>0</v>
      </c>
      <c r="K2116">
        <v>0</v>
      </c>
      <c r="L2116" t="s">
        <v>528</v>
      </c>
    </row>
    <row r="2117" spans="1:12" x14ac:dyDescent="0.25">
      <c r="A2117" t="s">
        <v>637</v>
      </c>
      <c r="E2117">
        <v>0</v>
      </c>
      <c r="F2117" s="114">
        <v>45016</v>
      </c>
      <c r="I2117">
        <f>'Bioresources (Sludge)'!$L$59</f>
        <v>0</v>
      </c>
      <c r="K2117">
        <v>0</v>
      </c>
      <c r="L2117" t="s">
        <v>528</v>
      </c>
    </row>
    <row r="2118" spans="1:12" x14ac:dyDescent="0.25">
      <c r="A2118" t="s">
        <v>637</v>
      </c>
      <c r="E2118">
        <v>0</v>
      </c>
      <c r="F2118" s="114">
        <v>45382</v>
      </c>
      <c r="I2118">
        <f>'Bioresources (Sludge)'!$M$59</f>
        <v>0</v>
      </c>
      <c r="K2118">
        <v>0</v>
      </c>
      <c r="L2118" t="s">
        <v>528</v>
      </c>
    </row>
    <row r="2119" spans="1:12" x14ac:dyDescent="0.25">
      <c r="A2119" t="s">
        <v>637</v>
      </c>
      <c r="E2119">
        <v>0</v>
      </c>
      <c r="F2119" s="114">
        <v>45747</v>
      </c>
      <c r="I2119">
        <f>'Bioresources (Sludge)'!$N$59</f>
        <v>0</v>
      </c>
      <c r="K2119">
        <v>0</v>
      </c>
      <c r="L2119" t="s">
        <v>528</v>
      </c>
    </row>
    <row r="2120" spans="1:12" x14ac:dyDescent="0.25">
      <c r="A2120" t="s">
        <v>637</v>
      </c>
      <c r="E2120">
        <v>0</v>
      </c>
      <c r="F2120" s="114">
        <v>46112</v>
      </c>
      <c r="I2120">
        <f>'Bioresources (Sludge)'!$O$59</f>
        <v>0</v>
      </c>
      <c r="K2120">
        <v>0</v>
      </c>
      <c r="L2120" t="s">
        <v>528</v>
      </c>
    </row>
    <row r="2121" spans="1:12" x14ac:dyDescent="0.25">
      <c r="A2121" t="s">
        <v>637</v>
      </c>
      <c r="E2121">
        <v>0</v>
      </c>
      <c r="F2121" s="114">
        <v>46477</v>
      </c>
      <c r="I2121">
        <f>'Bioresources (Sludge)'!$P$59</f>
        <v>0</v>
      </c>
      <c r="K2121">
        <v>0</v>
      </c>
      <c r="L2121" t="s">
        <v>528</v>
      </c>
    </row>
    <row r="2122" spans="1:12" x14ac:dyDescent="0.25">
      <c r="A2122" t="s">
        <v>637</v>
      </c>
      <c r="E2122">
        <v>0</v>
      </c>
      <c r="F2122" s="114">
        <v>46843</v>
      </c>
      <c r="I2122">
        <f>'Bioresources (Sludge)'!$Q$59</f>
        <v>0</v>
      </c>
      <c r="K2122">
        <v>0</v>
      </c>
      <c r="L2122" t="s">
        <v>528</v>
      </c>
    </row>
    <row r="2123" spans="1:12" x14ac:dyDescent="0.25">
      <c r="A2123" t="s">
        <v>637</v>
      </c>
      <c r="E2123">
        <v>0</v>
      </c>
      <c r="F2123" s="114">
        <v>47208</v>
      </c>
      <c r="I2123">
        <f>'Bioresources (Sludge)'!$R$59</f>
        <v>0</v>
      </c>
      <c r="K2123">
        <v>0</v>
      </c>
      <c r="L2123" t="s">
        <v>528</v>
      </c>
    </row>
    <row r="2124" spans="1:12" x14ac:dyDescent="0.25">
      <c r="A2124" t="s">
        <v>637</v>
      </c>
      <c r="E2124">
        <v>0</v>
      </c>
      <c r="F2124" s="114">
        <v>47573</v>
      </c>
      <c r="I2124">
        <f>'Bioresources (Sludge)'!$S$59</f>
        <v>0</v>
      </c>
      <c r="K2124">
        <v>0</v>
      </c>
      <c r="L2124" t="s">
        <v>528</v>
      </c>
    </row>
    <row r="2125" spans="1:12" x14ac:dyDescent="0.25">
      <c r="A2125" t="s">
        <v>637</v>
      </c>
      <c r="E2125">
        <v>0</v>
      </c>
      <c r="F2125" s="114">
        <v>47938</v>
      </c>
      <c r="I2125">
        <f>'Bioresources (Sludge)'!$T$59</f>
        <v>0</v>
      </c>
      <c r="K2125">
        <v>0</v>
      </c>
      <c r="L2125" t="s">
        <v>528</v>
      </c>
    </row>
    <row r="2126" spans="1:12" x14ac:dyDescent="0.25">
      <c r="A2126" t="s">
        <v>962</v>
      </c>
      <c r="E2126">
        <v>0</v>
      </c>
      <c r="F2126" s="114">
        <v>44286</v>
      </c>
      <c r="I2126">
        <f>'Bioresources (Sludge)'!$J$65</f>
        <v>0</v>
      </c>
      <c r="K2126">
        <v>0</v>
      </c>
      <c r="L2126" t="s">
        <v>999</v>
      </c>
    </row>
    <row r="2127" spans="1:12" x14ac:dyDescent="0.25">
      <c r="A2127" t="s">
        <v>962</v>
      </c>
      <c r="E2127">
        <v>0</v>
      </c>
      <c r="F2127" s="114">
        <v>44651</v>
      </c>
      <c r="I2127">
        <f>'Bioresources (Sludge)'!$K$65</f>
        <v>0</v>
      </c>
      <c r="K2127">
        <v>0</v>
      </c>
      <c r="L2127" t="s">
        <v>999</v>
      </c>
    </row>
    <row r="2128" spans="1:12" x14ac:dyDescent="0.25">
      <c r="A2128" t="s">
        <v>962</v>
      </c>
      <c r="E2128">
        <v>0</v>
      </c>
      <c r="F2128" s="114">
        <v>45016</v>
      </c>
      <c r="I2128">
        <f>'Bioresources (Sludge)'!$L$65</f>
        <v>0</v>
      </c>
      <c r="K2128">
        <v>0</v>
      </c>
      <c r="L2128" t="s">
        <v>999</v>
      </c>
    </row>
    <row r="2129" spans="1:12" x14ac:dyDescent="0.25">
      <c r="A2129" t="s">
        <v>962</v>
      </c>
      <c r="E2129">
        <v>0</v>
      </c>
      <c r="F2129" s="114">
        <v>45382</v>
      </c>
      <c r="I2129">
        <f>'Bioresources (Sludge)'!$M$65</f>
        <v>0</v>
      </c>
      <c r="K2129">
        <v>0</v>
      </c>
      <c r="L2129" t="s">
        <v>999</v>
      </c>
    </row>
    <row r="2130" spans="1:12" x14ac:dyDescent="0.25">
      <c r="A2130" t="s">
        <v>962</v>
      </c>
      <c r="E2130">
        <v>0</v>
      </c>
      <c r="F2130" s="114">
        <v>45747</v>
      </c>
      <c r="I2130">
        <f>'Bioresources (Sludge)'!$N$65</f>
        <v>0</v>
      </c>
      <c r="K2130">
        <v>0</v>
      </c>
      <c r="L2130" t="s">
        <v>999</v>
      </c>
    </row>
    <row r="2131" spans="1:12" x14ac:dyDescent="0.25">
      <c r="A2131" t="s">
        <v>962</v>
      </c>
      <c r="E2131">
        <v>0</v>
      </c>
      <c r="F2131" s="114">
        <v>46112</v>
      </c>
      <c r="I2131">
        <f>'Bioresources (Sludge)'!$O$65</f>
        <v>0</v>
      </c>
      <c r="K2131">
        <v>0</v>
      </c>
      <c r="L2131" t="s">
        <v>999</v>
      </c>
    </row>
    <row r="2132" spans="1:12" x14ac:dyDescent="0.25">
      <c r="A2132" t="s">
        <v>962</v>
      </c>
      <c r="E2132">
        <v>0</v>
      </c>
      <c r="F2132" s="114">
        <v>46477</v>
      </c>
      <c r="I2132">
        <f>'Bioresources (Sludge)'!$P$65</f>
        <v>0</v>
      </c>
      <c r="K2132">
        <v>0</v>
      </c>
      <c r="L2132" t="s">
        <v>999</v>
      </c>
    </row>
    <row r="2133" spans="1:12" x14ac:dyDescent="0.25">
      <c r="A2133" t="s">
        <v>962</v>
      </c>
      <c r="E2133">
        <v>0</v>
      </c>
      <c r="F2133" s="114">
        <v>46843</v>
      </c>
      <c r="I2133">
        <f>'Bioresources (Sludge)'!$Q$65</f>
        <v>0</v>
      </c>
      <c r="K2133">
        <v>0</v>
      </c>
      <c r="L2133" t="s">
        <v>999</v>
      </c>
    </row>
    <row r="2134" spans="1:12" x14ac:dyDescent="0.25">
      <c r="A2134" t="s">
        <v>962</v>
      </c>
      <c r="E2134">
        <v>0</v>
      </c>
      <c r="F2134" s="114">
        <v>47208</v>
      </c>
      <c r="I2134">
        <f>'Bioresources (Sludge)'!$R$65</f>
        <v>0</v>
      </c>
      <c r="K2134">
        <v>0</v>
      </c>
      <c r="L2134" t="s">
        <v>999</v>
      </c>
    </row>
    <row r="2135" spans="1:12" x14ac:dyDescent="0.25">
      <c r="A2135" t="s">
        <v>962</v>
      </c>
      <c r="E2135">
        <v>0</v>
      </c>
      <c r="F2135" s="114">
        <v>47573</v>
      </c>
      <c r="I2135">
        <f>'Bioresources (Sludge)'!$S$65</f>
        <v>0</v>
      </c>
      <c r="K2135">
        <v>0</v>
      </c>
      <c r="L2135" t="s">
        <v>999</v>
      </c>
    </row>
    <row r="2136" spans="1:12" x14ac:dyDescent="0.25">
      <c r="A2136" t="s">
        <v>962</v>
      </c>
      <c r="E2136">
        <v>0</v>
      </c>
      <c r="F2136" s="114">
        <v>47938</v>
      </c>
      <c r="I2136">
        <f>'Bioresources (Sludge)'!$T$65</f>
        <v>0</v>
      </c>
      <c r="K2136">
        <v>0</v>
      </c>
      <c r="L2136" t="s">
        <v>999</v>
      </c>
    </row>
    <row r="2137" spans="1:12" x14ac:dyDescent="0.25">
      <c r="A2137" t="s">
        <v>23</v>
      </c>
      <c r="E2137">
        <v>0</v>
      </c>
      <c r="F2137" s="114">
        <v>44286</v>
      </c>
      <c r="I2137">
        <f>'Bioresources (Sludge)'!$J$72</f>
        <v>0</v>
      </c>
      <c r="K2137">
        <v>0</v>
      </c>
      <c r="L2137" t="s">
        <v>529</v>
      </c>
    </row>
    <row r="2138" spans="1:12" x14ac:dyDescent="0.25">
      <c r="A2138" t="s">
        <v>23</v>
      </c>
      <c r="E2138">
        <v>0</v>
      </c>
      <c r="F2138" s="114">
        <v>44651</v>
      </c>
      <c r="I2138">
        <f>'Bioresources (Sludge)'!$K$72</f>
        <v>0</v>
      </c>
      <c r="K2138">
        <v>0</v>
      </c>
      <c r="L2138" t="s">
        <v>529</v>
      </c>
    </row>
    <row r="2139" spans="1:12" x14ac:dyDescent="0.25">
      <c r="A2139" t="s">
        <v>23</v>
      </c>
      <c r="E2139">
        <v>0</v>
      </c>
      <c r="F2139" s="114">
        <v>45016</v>
      </c>
      <c r="I2139">
        <f>'Bioresources (Sludge)'!$L$72</f>
        <v>0</v>
      </c>
      <c r="K2139">
        <v>0</v>
      </c>
      <c r="L2139" t="s">
        <v>529</v>
      </c>
    </row>
    <row r="2140" spans="1:12" x14ac:dyDescent="0.25">
      <c r="A2140" t="s">
        <v>23</v>
      </c>
      <c r="E2140">
        <v>0</v>
      </c>
      <c r="F2140" s="114">
        <v>45382</v>
      </c>
      <c r="I2140">
        <f>'Bioresources (Sludge)'!$M$72</f>
        <v>0</v>
      </c>
      <c r="K2140">
        <v>0</v>
      </c>
      <c r="L2140" t="s">
        <v>529</v>
      </c>
    </row>
    <row r="2141" spans="1:12" x14ac:dyDescent="0.25">
      <c r="A2141" t="s">
        <v>23</v>
      </c>
      <c r="E2141">
        <v>0</v>
      </c>
      <c r="F2141" s="114">
        <v>45747</v>
      </c>
      <c r="I2141">
        <f>'Bioresources (Sludge)'!$N$72</f>
        <v>0</v>
      </c>
      <c r="K2141">
        <v>0</v>
      </c>
      <c r="L2141" t="s">
        <v>529</v>
      </c>
    </row>
    <row r="2142" spans="1:12" x14ac:dyDescent="0.25">
      <c r="A2142" t="s">
        <v>23</v>
      </c>
      <c r="E2142">
        <v>0</v>
      </c>
      <c r="F2142" s="114">
        <v>46112</v>
      </c>
      <c r="I2142">
        <f>'Bioresources (Sludge)'!$O$72</f>
        <v>0</v>
      </c>
      <c r="K2142">
        <v>0</v>
      </c>
      <c r="L2142" t="s">
        <v>529</v>
      </c>
    </row>
    <row r="2143" spans="1:12" x14ac:dyDescent="0.25">
      <c r="A2143" t="s">
        <v>23</v>
      </c>
      <c r="E2143">
        <v>0</v>
      </c>
      <c r="F2143" s="114">
        <v>46477</v>
      </c>
      <c r="I2143">
        <f>'Bioresources (Sludge)'!$P$72</f>
        <v>0</v>
      </c>
      <c r="K2143">
        <v>0</v>
      </c>
      <c r="L2143" t="s">
        <v>529</v>
      </c>
    </row>
    <row r="2144" spans="1:12" x14ac:dyDescent="0.25">
      <c r="A2144" t="s">
        <v>23</v>
      </c>
      <c r="E2144">
        <v>0</v>
      </c>
      <c r="F2144" s="114">
        <v>46843</v>
      </c>
      <c r="I2144">
        <f>'Bioresources (Sludge)'!$Q$72</f>
        <v>0</v>
      </c>
      <c r="K2144">
        <v>0</v>
      </c>
      <c r="L2144" t="s">
        <v>529</v>
      </c>
    </row>
    <row r="2145" spans="1:12" x14ac:dyDescent="0.25">
      <c r="A2145" t="s">
        <v>23</v>
      </c>
      <c r="E2145">
        <v>0</v>
      </c>
      <c r="F2145" s="114">
        <v>47208</v>
      </c>
      <c r="I2145">
        <f>'Bioresources (Sludge)'!$R$72</f>
        <v>0</v>
      </c>
      <c r="K2145">
        <v>0</v>
      </c>
      <c r="L2145" t="s">
        <v>529</v>
      </c>
    </row>
    <row r="2146" spans="1:12" x14ac:dyDescent="0.25">
      <c r="A2146" t="s">
        <v>23</v>
      </c>
      <c r="E2146">
        <v>0</v>
      </c>
      <c r="F2146" s="114">
        <v>47573</v>
      </c>
      <c r="I2146">
        <f>'Bioresources (Sludge)'!$S$72</f>
        <v>0</v>
      </c>
      <c r="K2146">
        <v>0</v>
      </c>
      <c r="L2146" t="s">
        <v>529</v>
      </c>
    </row>
    <row r="2147" spans="1:12" x14ac:dyDescent="0.25">
      <c r="A2147" t="s">
        <v>23</v>
      </c>
      <c r="E2147">
        <v>0</v>
      </c>
      <c r="F2147" s="114">
        <v>47938</v>
      </c>
      <c r="I2147">
        <f>'Bioresources (Sludge)'!$T$72</f>
        <v>0</v>
      </c>
      <c r="K2147">
        <v>0</v>
      </c>
      <c r="L2147" t="s">
        <v>529</v>
      </c>
    </row>
    <row r="2148" spans="1:12" x14ac:dyDescent="0.25">
      <c r="A2148" t="s">
        <v>255</v>
      </c>
      <c r="E2148">
        <v>0</v>
      </c>
      <c r="F2148" s="114">
        <v>44286</v>
      </c>
      <c r="I2148">
        <f>'Bioresources (Sludge)'!$J$79</f>
        <v>0</v>
      </c>
      <c r="K2148">
        <v>0</v>
      </c>
      <c r="L2148" t="s">
        <v>834</v>
      </c>
    </row>
    <row r="2149" spans="1:12" x14ac:dyDescent="0.25">
      <c r="A2149" t="s">
        <v>255</v>
      </c>
      <c r="E2149">
        <v>0</v>
      </c>
      <c r="F2149" s="114">
        <v>44651</v>
      </c>
      <c r="I2149">
        <f>'Bioresources (Sludge)'!$K$79</f>
        <v>0</v>
      </c>
      <c r="K2149">
        <v>0</v>
      </c>
      <c r="L2149" t="s">
        <v>834</v>
      </c>
    </row>
    <row r="2150" spans="1:12" x14ac:dyDescent="0.25">
      <c r="A2150" t="s">
        <v>255</v>
      </c>
      <c r="E2150">
        <v>0</v>
      </c>
      <c r="F2150" s="114">
        <v>45016</v>
      </c>
      <c r="I2150">
        <f>'Bioresources (Sludge)'!$L$79</f>
        <v>0</v>
      </c>
      <c r="K2150">
        <v>0</v>
      </c>
      <c r="L2150" t="s">
        <v>834</v>
      </c>
    </row>
    <row r="2151" spans="1:12" x14ac:dyDescent="0.25">
      <c r="A2151" t="s">
        <v>255</v>
      </c>
      <c r="E2151">
        <v>0</v>
      </c>
      <c r="F2151" s="114">
        <v>45382</v>
      </c>
      <c r="I2151">
        <f>'Bioresources (Sludge)'!$M$79</f>
        <v>0</v>
      </c>
      <c r="K2151">
        <v>0</v>
      </c>
      <c r="L2151" t="s">
        <v>834</v>
      </c>
    </row>
    <row r="2152" spans="1:12" x14ac:dyDescent="0.25">
      <c r="A2152" t="s">
        <v>255</v>
      </c>
      <c r="E2152">
        <v>0</v>
      </c>
      <c r="F2152" s="114">
        <v>45747</v>
      </c>
      <c r="I2152">
        <f>'Bioresources (Sludge)'!$N$79</f>
        <v>0</v>
      </c>
      <c r="K2152">
        <v>0</v>
      </c>
      <c r="L2152" t="s">
        <v>834</v>
      </c>
    </row>
    <row r="2153" spans="1:12" x14ac:dyDescent="0.25">
      <c r="A2153" t="s">
        <v>255</v>
      </c>
      <c r="E2153">
        <v>0</v>
      </c>
      <c r="F2153" s="114">
        <v>46112</v>
      </c>
      <c r="I2153">
        <f>'Bioresources (Sludge)'!$O$79</f>
        <v>0</v>
      </c>
      <c r="K2153">
        <v>0</v>
      </c>
      <c r="L2153" t="s">
        <v>834</v>
      </c>
    </row>
    <row r="2154" spans="1:12" x14ac:dyDescent="0.25">
      <c r="A2154" t="s">
        <v>255</v>
      </c>
      <c r="E2154">
        <v>0</v>
      </c>
      <c r="F2154" s="114">
        <v>46477</v>
      </c>
      <c r="I2154">
        <f>'Bioresources (Sludge)'!$P$79</f>
        <v>0</v>
      </c>
      <c r="K2154">
        <v>0</v>
      </c>
      <c r="L2154" t="s">
        <v>834</v>
      </c>
    </row>
    <row r="2155" spans="1:12" x14ac:dyDescent="0.25">
      <c r="A2155" t="s">
        <v>255</v>
      </c>
      <c r="E2155">
        <v>0</v>
      </c>
      <c r="F2155" s="114">
        <v>46843</v>
      </c>
      <c r="I2155">
        <f>'Bioresources (Sludge)'!$Q$79</f>
        <v>0</v>
      </c>
      <c r="K2155">
        <v>0</v>
      </c>
      <c r="L2155" t="s">
        <v>834</v>
      </c>
    </row>
    <row r="2156" spans="1:12" x14ac:dyDescent="0.25">
      <c r="A2156" t="s">
        <v>255</v>
      </c>
      <c r="E2156">
        <v>0</v>
      </c>
      <c r="F2156" s="114">
        <v>47208</v>
      </c>
      <c r="I2156">
        <f>'Bioresources (Sludge)'!$R$79</f>
        <v>0</v>
      </c>
      <c r="K2156">
        <v>0</v>
      </c>
      <c r="L2156" t="s">
        <v>834</v>
      </c>
    </row>
    <row r="2157" spans="1:12" x14ac:dyDescent="0.25">
      <c r="A2157" t="s">
        <v>255</v>
      </c>
      <c r="E2157">
        <v>0</v>
      </c>
      <c r="F2157" s="114">
        <v>47573</v>
      </c>
      <c r="I2157">
        <f>'Bioresources (Sludge)'!$S$79</f>
        <v>0</v>
      </c>
      <c r="K2157">
        <v>0</v>
      </c>
      <c r="L2157" t="s">
        <v>834</v>
      </c>
    </row>
    <row r="2158" spans="1:12" x14ac:dyDescent="0.25">
      <c r="A2158" t="s">
        <v>255</v>
      </c>
      <c r="E2158">
        <v>0</v>
      </c>
      <c r="F2158" s="114">
        <v>47938</v>
      </c>
      <c r="I2158">
        <f>'Bioresources (Sludge)'!$T$79</f>
        <v>0</v>
      </c>
      <c r="K2158">
        <v>0</v>
      </c>
      <c r="L2158" t="s">
        <v>834</v>
      </c>
    </row>
    <row r="2159" spans="1:12" x14ac:dyDescent="0.25">
      <c r="A2159" t="s">
        <v>339</v>
      </c>
      <c r="E2159">
        <v>0</v>
      </c>
      <c r="F2159" s="114">
        <v>44286</v>
      </c>
      <c r="I2159">
        <f>'Bioresources (Sludge)'!$J$85</f>
        <v>0</v>
      </c>
      <c r="K2159">
        <v>0</v>
      </c>
      <c r="L2159" t="s">
        <v>599</v>
      </c>
    </row>
    <row r="2160" spans="1:12" x14ac:dyDescent="0.25">
      <c r="A2160" t="s">
        <v>339</v>
      </c>
      <c r="E2160">
        <v>0</v>
      </c>
      <c r="F2160" s="114">
        <v>44651</v>
      </c>
      <c r="I2160">
        <f>'Bioresources (Sludge)'!$K$85</f>
        <v>0</v>
      </c>
      <c r="K2160">
        <v>0</v>
      </c>
      <c r="L2160" t="s">
        <v>599</v>
      </c>
    </row>
    <row r="2161" spans="1:12" x14ac:dyDescent="0.25">
      <c r="A2161" t="s">
        <v>339</v>
      </c>
      <c r="E2161">
        <v>0</v>
      </c>
      <c r="F2161" s="114">
        <v>45016</v>
      </c>
      <c r="I2161">
        <f>'Bioresources (Sludge)'!$L$85</f>
        <v>0</v>
      </c>
      <c r="K2161">
        <v>0</v>
      </c>
      <c r="L2161" t="s">
        <v>599</v>
      </c>
    </row>
    <row r="2162" spans="1:12" x14ac:dyDescent="0.25">
      <c r="A2162" t="s">
        <v>339</v>
      </c>
      <c r="E2162">
        <v>0</v>
      </c>
      <c r="F2162" s="114">
        <v>45382</v>
      </c>
      <c r="I2162">
        <f>'Bioresources (Sludge)'!$M$85</f>
        <v>0</v>
      </c>
      <c r="K2162">
        <v>0</v>
      </c>
      <c r="L2162" t="s">
        <v>599</v>
      </c>
    </row>
    <row r="2163" spans="1:12" x14ac:dyDescent="0.25">
      <c r="A2163" t="s">
        <v>339</v>
      </c>
      <c r="E2163">
        <v>0</v>
      </c>
      <c r="F2163" s="114">
        <v>45747</v>
      </c>
      <c r="I2163">
        <f>'Bioresources (Sludge)'!$N$85</f>
        <v>0</v>
      </c>
      <c r="K2163">
        <v>0</v>
      </c>
      <c r="L2163" t="s">
        <v>599</v>
      </c>
    </row>
    <row r="2164" spans="1:12" x14ac:dyDescent="0.25">
      <c r="A2164" t="s">
        <v>339</v>
      </c>
      <c r="E2164">
        <v>0</v>
      </c>
      <c r="F2164" s="114">
        <v>46112</v>
      </c>
      <c r="I2164">
        <f>'Bioresources (Sludge)'!$O$85</f>
        <v>0</v>
      </c>
      <c r="K2164">
        <v>0</v>
      </c>
      <c r="L2164" t="s">
        <v>599</v>
      </c>
    </row>
    <row r="2165" spans="1:12" x14ac:dyDescent="0.25">
      <c r="A2165" t="s">
        <v>339</v>
      </c>
      <c r="E2165">
        <v>0</v>
      </c>
      <c r="F2165" s="114">
        <v>46477</v>
      </c>
      <c r="I2165">
        <f>'Bioresources (Sludge)'!$P$85</f>
        <v>0</v>
      </c>
      <c r="K2165">
        <v>0</v>
      </c>
      <c r="L2165" t="s">
        <v>599</v>
      </c>
    </row>
    <row r="2166" spans="1:12" x14ac:dyDescent="0.25">
      <c r="A2166" t="s">
        <v>339</v>
      </c>
      <c r="E2166">
        <v>0</v>
      </c>
      <c r="F2166" s="114">
        <v>46843</v>
      </c>
      <c r="I2166">
        <f>'Bioresources (Sludge)'!$Q$85</f>
        <v>0</v>
      </c>
      <c r="K2166">
        <v>0</v>
      </c>
      <c r="L2166" t="s">
        <v>599</v>
      </c>
    </row>
    <row r="2167" spans="1:12" x14ac:dyDescent="0.25">
      <c r="A2167" t="s">
        <v>339</v>
      </c>
      <c r="E2167">
        <v>0</v>
      </c>
      <c r="F2167" s="114">
        <v>47208</v>
      </c>
      <c r="I2167">
        <f>'Bioresources (Sludge)'!$R$85</f>
        <v>0</v>
      </c>
      <c r="K2167">
        <v>0</v>
      </c>
      <c r="L2167" t="s">
        <v>599</v>
      </c>
    </row>
    <row r="2168" spans="1:12" x14ac:dyDescent="0.25">
      <c r="A2168" t="s">
        <v>339</v>
      </c>
      <c r="E2168">
        <v>0</v>
      </c>
      <c r="F2168" s="114">
        <v>47573</v>
      </c>
      <c r="I2168">
        <f>'Bioresources (Sludge)'!$S$85</f>
        <v>0</v>
      </c>
      <c r="K2168">
        <v>0</v>
      </c>
      <c r="L2168" t="s">
        <v>599</v>
      </c>
    </row>
    <row r="2169" spans="1:12" x14ac:dyDescent="0.25">
      <c r="A2169" t="s">
        <v>339</v>
      </c>
      <c r="E2169">
        <v>0</v>
      </c>
      <c r="F2169" s="114">
        <v>47938</v>
      </c>
      <c r="I2169">
        <f>'Bioresources (Sludge)'!$T$85</f>
        <v>0</v>
      </c>
      <c r="K2169">
        <v>0</v>
      </c>
      <c r="L2169" t="s">
        <v>599</v>
      </c>
    </row>
    <row r="2170" spans="1:12" x14ac:dyDescent="0.25">
      <c r="A2170" t="s">
        <v>107</v>
      </c>
      <c r="E2170">
        <v>0</v>
      </c>
      <c r="F2170" s="114">
        <v>44286</v>
      </c>
      <c r="I2170">
        <f>'Bioresources (Sludge)'!$J$91</f>
        <v>0</v>
      </c>
      <c r="K2170">
        <v>0</v>
      </c>
      <c r="L2170" t="s">
        <v>375</v>
      </c>
    </row>
    <row r="2171" spans="1:12" x14ac:dyDescent="0.25">
      <c r="A2171" t="s">
        <v>107</v>
      </c>
      <c r="E2171">
        <v>0</v>
      </c>
      <c r="F2171" s="114">
        <v>44651</v>
      </c>
      <c r="I2171">
        <f>'Bioresources (Sludge)'!$K$91</f>
        <v>0</v>
      </c>
      <c r="K2171">
        <v>0</v>
      </c>
      <c r="L2171" t="s">
        <v>375</v>
      </c>
    </row>
    <row r="2172" spans="1:12" x14ac:dyDescent="0.25">
      <c r="A2172" t="s">
        <v>107</v>
      </c>
      <c r="E2172">
        <v>0</v>
      </c>
      <c r="F2172" s="114">
        <v>45016</v>
      </c>
      <c r="I2172">
        <f>'Bioresources (Sludge)'!$L$91</f>
        <v>0</v>
      </c>
      <c r="K2172">
        <v>0</v>
      </c>
      <c r="L2172" t="s">
        <v>375</v>
      </c>
    </row>
    <row r="2173" spans="1:12" x14ac:dyDescent="0.25">
      <c r="A2173" t="s">
        <v>107</v>
      </c>
      <c r="E2173">
        <v>0</v>
      </c>
      <c r="F2173" s="114">
        <v>45382</v>
      </c>
      <c r="I2173">
        <f>'Bioresources (Sludge)'!$M$91</f>
        <v>0</v>
      </c>
      <c r="K2173">
        <v>0</v>
      </c>
      <c r="L2173" t="s">
        <v>375</v>
      </c>
    </row>
    <row r="2174" spans="1:12" x14ac:dyDescent="0.25">
      <c r="A2174" t="s">
        <v>107</v>
      </c>
      <c r="E2174">
        <v>0</v>
      </c>
      <c r="F2174" s="114">
        <v>45747</v>
      </c>
      <c r="I2174">
        <f>'Bioresources (Sludge)'!$N$91</f>
        <v>0</v>
      </c>
      <c r="K2174">
        <v>0</v>
      </c>
      <c r="L2174" t="s">
        <v>375</v>
      </c>
    </row>
    <row r="2175" spans="1:12" x14ac:dyDescent="0.25">
      <c r="A2175" t="s">
        <v>107</v>
      </c>
      <c r="E2175">
        <v>0</v>
      </c>
      <c r="F2175" s="114">
        <v>46112</v>
      </c>
      <c r="I2175">
        <f>'Bioresources (Sludge)'!$O$91</f>
        <v>0</v>
      </c>
      <c r="K2175">
        <v>0</v>
      </c>
      <c r="L2175" t="s">
        <v>375</v>
      </c>
    </row>
    <row r="2176" spans="1:12" x14ac:dyDescent="0.25">
      <c r="A2176" t="s">
        <v>107</v>
      </c>
      <c r="E2176">
        <v>0</v>
      </c>
      <c r="F2176" s="114">
        <v>46477</v>
      </c>
      <c r="I2176">
        <f>'Bioresources (Sludge)'!$P$91</f>
        <v>0</v>
      </c>
      <c r="K2176">
        <v>0</v>
      </c>
      <c r="L2176" t="s">
        <v>375</v>
      </c>
    </row>
    <row r="2177" spans="1:12" x14ac:dyDescent="0.25">
      <c r="A2177" t="s">
        <v>107</v>
      </c>
      <c r="E2177">
        <v>0</v>
      </c>
      <c r="F2177" s="114">
        <v>46843</v>
      </c>
      <c r="I2177">
        <f>'Bioresources (Sludge)'!$Q$91</f>
        <v>0</v>
      </c>
      <c r="K2177">
        <v>0</v>
      </c>
      <c r="L2177" t="s">
        <v>375</v>
      </c>
    </row>
    <row r="2178" spans="1:12" x14ac:dyDescent="0.25">
      <c r="A2178" t="s">
        <v>107</v>
      </c>
      <c r="E2178">
        <v>0</v>
      </c>
      <c r="F2178" s="114">
        <v>47208</v>
      </c>
      <c r="I2178">
        <f>'Bioresources (Sludge)'!$R$91</f>
        <v>0</v>
      </c>
      <c r="K2178">
        <v>0</v>
      </c>
      <c r="L2178" t="s">
        <v>375</v>
      </c>
    </row>
    <row r="2179" spans="1:12" x14ac:dyDescent="0.25">
      <c r="A2179" t="s">
        <v>107</v>
      </c>
      <c r="E2179">
        <v>0</v>
      </c>
      <c r="F2179" s="114">
        <v>47573</v>
      </c>
      <c r="I2179">
        <f>'Bioresources (Sludge)'!$S$91</f>
        <v>0</v>
      </c>
      <c r="K2179">
        <v>0</v>
      </c>
      <c r="L2179" t="s">
        <v>375</v>
      </c>
    </row>
    <row r="2180" spans="1:12" x14ac:dyDescent="0.25">
      <c r="A2180" t="s">
        <v>107</v>
      </c>
      <c r="E2180">
        <v>0</v>
      </c>
      <c r="F2180" s="114">
        <v>47938</v>
      </c>
      <c r="I2180">
        <f>'Bioresources (Sludge)'!$T$91</f>
        <v>0</v>
      </c>
      <c r="K2180">
        <v>0</v>
      </c>
      <c r="L2180" t="s">
        <v>375</v>
      </c>
    </row>
    <row r="2181" spans="1:12" x14ac:dyDescent="0.25">
      <c r="A2181" t="s">
        <v>256</v>
      </c>
      <c r="E2181">
        <v>0</v>
      </c>
      <c r="F2181" s="114">
        <v>44286</v>
      </c>
      <c r="I2181">
        <f>'Bioresources (Sludge)'!$J$97</f>
        <v>0</v>
      </c>
      <c r="K2181">
        <v>0</v>
      </c>
      <c r="L2181" t="s">
        <v>530</v>
      </c>
    </row>
    <row r="2182" spans="1:12" x14ac:dyDescent="0.25">
      <c r="A2182" t="s">
        <v>256</v>
      </c>
      <c r="E2182">
        <v>0</v>
      </c>
      <c r="F2182" s="114">
        <v>44651</v>
      </c>
      <c r="I2182">
        <f>'Bioresources (Sludge)'!$K$97</f>
        <v>0</v>
      </c>
      <c r="K2182">
        <v>0</v>
      </c>
      <c r="L2182" t="s">
        <v>530</v>
      </c>
    </row>
    <row r="2183" spans="1:12" x14ac:dyDescent="0.25">
      <c r="A2183" t="s">
        <v>256</v>
      </c>
      <c r="E2183">
        <v>0</v>
      </c>
      <c r="F2183" s="114">
        <v>45016</v>
      </c>
      <c r="I2183">
        <f>'Bioresources (Sludge)'!$L$97</f>
        <v>0</v>
      </c>
      <c r="K2183">
        <v>0</v>
      </c>
      <c r="L2183" t="s">
        <v>530</v>
      </c>
    </row>
    <row r="2184" spans="1:12" x14ac:dyDescent="0.25">
      <c r="A2184" t="s">
        <v>256</v>
      </c>
      <c r="E2184">
        <v>0</v>
      </c>
      <c r="F2184" s="114">
        <v>45382</v>
      </c>
      <c r="I2184">
        <f>'Bioresources (Sludge)'!$M$97</f>
        <v>0</v>
      </c>
      <c r="K2184">
        <v>0</v>
      </c>
      <c r="L2184" t="s">
        <v>530</v>
      </c>
    </row>
    <row r="2185" spans="1:12" x14ac:dyDescent="0.25">
      <c r="A2185" t="s">
        <v>256</v>
      </c>
      <c r="E2185">
        <v>0</v>
      </c>
      <c r="F2185" s="114">
        <v>45747</v>
      </c>
      <c r="I2185">
        <f>'Bioresources (Sludge)'!$N$97</f>
        <v>0</v>
      </c>
      <c r="K2185">
        <v>0</v>
      </c>
      <c r="L2185" t="s">
        <v>530</v>
      </c>
    </row>
    <row r="2186" spans="1:12" x14ac:dyDescent="0.25">
      <c r="A2186" t="s">
        <v>256</v>
      </c>
      <c r="E2186">
        <v>0</v>
      </c>
      <c r="F2186" s="114">
        <v>46112</v>
      </c>
      <c r="I2186">
        <f>'Bioresources (Sludge)'!$O$97</f>
        <v>0</v>
      </c>
      <c r="K2186">
        <v>0</v>
      </c>
      <c r="L2186" t="s">
        <v>530</v>
      </c>
    </row>
    <row r="2187" spans="1:12" x14ac:dyDescent="0.25">
      <c r="A2187" t="s">
        <v>256</v>
      </c>
      <c r="E2187">
        <v>0</v>
      </c>
      <c r="F2187" s="114">
        <v>46477</v>
      </c>
      <c r="I2187">
        <f>'Bioresources (Sludge)'!$P$97</f>
        <v>0</v>
      </c>
      <c r="K2187">
        <v>0</v>
      </c>
      <c r="L2187" t="s">
        <v>530</v>
      </c>
    </row>
    <row r="2188" spans="1:12" x14ac:dyDescent="0.25">
      <c r="A2188" t="s">
        <v>256</v>
      </c>
      <c r="E2188">
        <v>0</v>
      </c>
      <c r="F2188" s="114">
        <v>46843</v>
      </c>
      <c r="I2188">
        <f>'Bioresources (Sludge)'!$Q$97</f>
        <v>0</v>
      </c>
      <c r="K2188">
        <v>0</v>
      </c>
      <c r="L2188" t="s">
        <v>530</v>
      </c>
    </row>
    <row r="2189" spans="1:12" x14ac:dyDescent="0.25">
      <c r="A2189" t="s">
        <v>256</v>
      </c>
      <c r="E2189">
        <v>0</v>
      </c>
      <c r="F2189" s="114">
        <v>47208</v>
      </c>
      <c r="I2189">
        <f>'Bioresources (Sludge)'!$R$97</f>
        <v>0</v>
      </c>
      <c r="K2189">
        <v>0</v>
      </c>
      <c r="L2189" t="s">
        <v>530</v>
      </c>
    </row>
    <row r="2190" spans="1:12" x14ac:dyDescent="0.25">
      <c r="A2190" t="s">
        <v>256</v>
      </c>
      <c r="E2190">
        <v>0</v>
      </c>
      <c r="F2190" s="114">
        <v>47573</v>
      </c>
      <c r="I2190">
        <f>'Bioresources (Sludge)'!$S$97</f>
        <v>0</v>
      </c>
      <c r="K2190">
        <v>0</v>
      </c>
      <c r="L2190" t="s">
        <v>530</v>
      </c>
    </row>
    <row r="2191" spans="1:12" x14ac:dyDescent="0.25">
      <c r="A2191" t="s">
        <v>256</v>
      </c>
      <c r="E2191">
        <v>0</v>
      </c>
      <c r="F2191" s="114">
        <v>47938</v>
      </c>
      <c r="I2191">
        <f>'Bioresources (Sludge)'!$T$97</f>
        <v>0</v>
      </c>
      <c r="K2191">
        <v>0</v>
      </c>
      <c r="L2191" t="s">
        <v>530</v>
      </c>
    </row>
    <row r="2192" spans="1:12" x14ac:dyDescent="0.25">
      <c r="A2192" t="s">
        <v>257</v>
      </c>
      <c r="E2192">
        <v>0</v>
      </c>
      <c r="F2192" s="114">
        <v>44286</v>
      </c>
      <c r="I2192">
        <f>'Bioresources (Sludge)'!$J$103</f>
        <v>0</v>
      </c>
      <c r="K2192">
        <v>0</v>
      </c>
      <c r="L2192" t="s">
        <v>922</v>
      </c>
    </row>
    <row r="2193" spans="1:12" x14ac:dyDescent="0.25">
      <c r="A2193" t="s">
        <v>257</v>
      </c>
      <c r="E2193">
        <v>0</v>
      </c>
      <c r="F2193" s="114">
        <v>44651</v>
      </c>
      <c r="I2193">
        <f>'Bioresources (Sludge)'!$K$103</f>
        <v>0</v>
      </c>
      <c r="K2193">
        <v>0</v>
      </c>
      <c r="L2193" t="s">
        <v>922</v>
      </c>
    </row>
    <row r="2194" spans="1:12" x14ac:dyDescent="0.25">
      <c r="A2194" t="s">
        <v>257</v>
      </c>
      <c r="E2194">
        <v>0</v>
      </c>
      <c r="F2194" s="114">
        <v>45016</v>
      </c>
      <c r="I2194">
        <f>'Bioresources (Sludge)'!$L$103</f>
        <v>0</v>
      </c>
      <c r="K2194">
        <v>0</v>
      </c>
      <c r="L2194" t="s">
        <v>922</v>
      </c>
    </row>
    <row r="2195" spans="1:12" x14ac:dyDescent="0.25">
      <c r="A2195" t="s">
        <v>257</v>
      </c>
      <c r="E2195">
        <v>0</v>
      </c>
      <c r="F2195" s="114">
        <v>45382</v>
      </c>
      <c r="I2195">
        <f>'Bioresources (Sludge)'!$M$103</f>
        <v>0</v>
      </c>
      <c r="K2195">
        <v>0</v>
      </c>
      <c r="L2195" t="s">
        <v>922</v>
      </c>
    </row>
    <row r="2196" spans="1:12" x14ac:dyDescent="0.25">
      <c r="A2196" t="s">
        <v>257</v>
      </c>
      <c r="E2196">
        <v>0</v>
      </c>
      <c r="F2196" s="114">
        <v>45747</v>
      </c>
      <c r="I2196">
        <f>'Bioresources (Sludge)'!$N$103</f>
        <v>0</v>
      </c>
      <c r="K2196">
        <v>0</v>
      </c>
      <c r="L2196" t="s">
        <v>922</v>
      </c>
    </row>
    <row r="2197" spans="1:12" x14ac:dyDescent="0.25">
      <c r="A2197" t="s">
        <v>257</v>
      </c>
      <c r="E2197">
        <v>0</v>
      </c>
      <c r="F2197" s="114">
        <v>46112</v>
      </c>
      <c r="I2197">
        <f>'Bioresources (Sludge)'!$O$103</f>
        <v>0</v>
      </c>
      <c r="K2197">
        <v>0</v>
      </c>
      <c r="L2197" t="s">
        <v>922</v>
      </c>
    </row>
    <row r="2198" spans="1:12" x14ac:dyDescent="0.25">
      <c r="A2198" t="s">
        <v>257</v>
      </c>
      <c r="E2198">
        <v>0</v>
      </c>
      <c r="F2198" s="114">
        <v>46477</v>
      </c>
      <c r="I2198">
        <f>'Bioresources (Sludge)'!$P$103</f>
        <v>0</v>
      </c>
      <c r="K2198">
        <v>0</v>
      </c>
      <c r="L2198" t="s">
        <v>922</v>
      </c>
    </row>
    <row r="2199" spans="1:12" x14ac:dyDescent="0.25">
      <c r="A2199" t="s">
        <v>257</v>
      </c>
      <c r="E2199">
        <v>0</v>
      </c>
      <c r="F2199" s="114">
        <v>46843</v>
      </c>
      <c r="I2199">
        <f>'Bioresources (Sludge)'!$Q$103</f>
        <v>0</v>
      </c>
      <c r="K2199">
        <v>0</v>
      </c>
      <c r="L2199" t="s">
        <v>922</v>
      </c>
    </row>
    <row r="2200" spans="1:12" x14ac:dyDescent="0.25">
      <c r="A2200" t="s">
        <v>257</v>
      </c>
      <c r="E2200">
        <v>0</v>
      </c>
      <c r="F2200" s="114">
        <v>47208</v>
      </c>
      <c r="I2200">
        <f>'Bioresources (Sludge)'!$R$103</f>
        <v>0</v>
      </c>
      <c r="K2200">
        <v>0</v>
      </c>
      <c r="L2200" t="s">
        <v>922</v>
      </c>
    </row>
    <row r="2201" spans="1:12" x14ac:dyDescent="0.25">
      <c r="A2201" t="s">
        <v>257</v>
      </c>
      <c r="E2201">
        <v>0</v>
      </c>
      <c r="F2201" s="114">
        <v>47573</v>
      </c>
      <c r="I2201">
        <f>'Bioresources (Sludge)'!$S$103</f>
        <v>0</v>
      </c>
      <c r="K2201">
        <v>0</v>
      </c>
      <c r="L2201" t="s">
        <v>922</v>
      </c>
    </row>
    <row r="2202" spans="1:12" x14ac:dyDescent="0.25">
      <c r="A2202" t="s">
        <v>257</v>
      </c>
      <c r="E2202">
        <v>0</v>
      </c>
      <c r="F2202" s="114">
        <v>47938</v>
      </c>
      <c r="I2202">
        <f>'Bioresources (Sludge)'!$T$103</f>
        <v>0</v>
      </c>
      <c r="K2202">
        <v>0</v>
      </c>
      <c r="L2202" t="s">
        <v>922</v>
      </c>
    </row>
    <row r="2203" spans="1:12" x14ac:dyDescent="0.25">
      <c r="A2203" t="s">
        <v>108</v>
      </c>
      <c r="E2203">
        <v>0</v>
      </c>
      <c r="F2203" s="114">
        <v>44286</v>
      </c>
      <c r="I2203">
        <f>'Bioresources (Sludge)'!$J$110</f>
        <v>0</v>
      </c>
      <c r="K2203">
        <v>0</v>
      </c>
      <c r="L2203" t="s">
        <v>164</v>
      </c>
    </row>
    <row r="2204" spans="1:12" x14ac:dyDescent="0.25">
      <c r="A2204" t="s">
        <v>108</v>
      </c>
      <c r="E2204">
        <v>0</v>
      </c>
      <c r="F2204" s="114">
        <v>44651</v>
      </c>
      <c r="I2204">
        <f>'Bioresources (Sludge)'!$K$110</f>
        <v>0</v>
      </c>
      <c r="K2204">
        <v>0</v>
      </c>
      <c r="L2204" t="s">
        <v>164</v>
      </c>
    </row>
    <row r="2205" spans="1:12" x14ac:dyDescent="0.25">
      <c r="A2205" t="s">
        <v>108</v>
      </c>
      <c r="E2205">
        <v>0</v>
      </c>
      <c r="F2205" s="114">
        <v>45016</v>
      </c>
      <c r="I2205">
        <f>'Bioresources (Sludge)'!$L$110</f>
        <v>0</v>
      </c>
      <c r="K2205">
        <v>0</v>
      </c>
      <c r="L2205" t="s">
        <v>164</v>
      </c>
    </row>
    <row r="2206" spans="1:12" x14ac:dyDescent="0.25">
      <c r="A2206" t="s">
        <v>108</v>
      </c>
      <c r="E2206">
        <v>0</v>
      </c>
      <c r="F2206" s="114">
        <v>45382</v>
      </c>
      <c r="I2206">
        <f>'Bioresources (Sludge)'!$M$110</f>
        <v>0</v>
      </c>
      <c r="K2206">
        <v>0</v>
      </c>
      <c r="L2206" t="s">
        <v>164</v>
      </c>
    </row>
    <row r="2207" spans="1:12" x14ac:dyDescent="0.25">
      <c r="A2207" t="s">
        <v>108</v>
      </c>
      <c r="E2207">
        <v>0</v>
      </c>
      <c r="F2207" s="114">
        <v>45747</v>
      </c>
      <c r="I2207">
        <f>'Bioresources (Sludge)'!$N$110</f>
        <v>0</v>
      </c>
      <c r="K2207">
        <v>0</v>
      </c>
      <c r="L2207" t="s">
        <v>164</v>
      </c>
    </row>
    <row r="2208" spans="1:12" x14ac:dyDescent="0.25">
      <c r="A2208" t="s">
        <v>108</v>
      </c>
      <c r="E2208">
        <v>0</v>
      </c>
      <c r="F2208" s="114">
        <v>46112</v>
      </c>
      <c r="I2208">
        <f>'Bioresources (Sludge)'!$O$110</f>
        <v>0</v>
      </c>
      <c r="K2208">
        <v>0</v>
      </c>
      <c r="L2208" t="s">
        <v>164</v>
      </c>
    </row>
    <row r="2209" spans="1:12" x14ac:dyDescent="0.25">
      <c r="A2209" t="s">
        <v>108</v>
      </c>
      <c r="E2209">
        <v>0</v>
      </c>
      <c r="F2209" s="114">
        <v>46477</v>
      </c>
      <c r="I2209">
        <f>'Bioresources (Sludge)'!$P$110</f>
        <v>0</v>
      </c>
      <c r="K2209">
        <v>0</v>
      </c>
      <c r="L2209" t="s">
        <v>164</v>
      </c>
    </row>
    <row r="2210" spans="1:12" x14ac:dyDescent="0.25">
      <c r="A2210" t="s">
        <v>108</v>
      </c>
      <c r="E2210">
        <v>0</v>
      </c>
      <c r="F2210" s="114">
        <v>46843</v>
      </c>
      <c r="I2210">
        <f>'Bioresources (Sludge)'!$Q$110</f>
        <v>0</v>
      </c>
      <c r="K2210">
        <v>0</v>
      </c>
      <c r="L2210" t="s">
        <v>164</v>
      </c>
    </row>
    <row r="2211" spans="1:12" x14ac:dyDescent="0.25">
      <c r="A2211" t="s">
        <v>108</v>
      </c>
      <c r="E2211">
        <v>0</v>
      </c>
      <c r="F2211" s="114">
        <v>47208</v>
      </c>
      <c r="I2211">
        <f>'Bioresources (Sludge)'!$R$110</f>
        <v>0</v>
      </c>
      <c r="K2211">
        <v>0</v>
      </c>
      <c r="L2211" t="s">
        <v>164</v>
      </c>
    </row>
    <row r="2212" spans="1:12" x14ac:dyDescent="0.25">
      <c r="A2212" t="s">
        <v>108</v>
      </c>
      <c r="E2212">
        <v>0</v>
      </c>
      <c r="F2212" s="114">
        <v>47573</v>
      </c>
      <c r="I2212">
        <f>'Bioresources (Sludge)'!$S$110</f>
        <v>0</v>
      </c>
      <c r="K2212">
        <v>0</v>
      </c>
      <c r="L2212" t="s">
        <v>164</v>
      </c>
    </row>
    <row r="2213" spans="1:12" x14ac:dyDescent="0.25">
      <c r="A2213" t="s">
        <v>108</v>
      </c>
      <c r="E2213">
        <v>0</v>
      </c>
      <c r="F2213" s="114">
        <v>47938</v>
      </c>
      <c r="I2213">
        <f>'Bioresources (Sludge)'!$T$110</f>
        <v>0</v>
      </c>
      <c r="K2213">
        <v>0</v>
      </c>
      <c r="L2213" t="s">
        <v>164</v>
      </c>
    </row>
    <row r="2214" spans="1:12" x14ac:dyDescent="0.25">
      <c r="A2214" t="s">
        <v>1112</v>
      </c>
      <c r="E2214">
        <v>0</v>
      </c>
      <c r="F2214" s="114">
        <v>44286</v>
      </c>
      <c r="I2214">
        <f>'Residential retail'!$F$14</f>
        <v>0</v>
      </c>
      <c r="K2214">
        <v>0</v>
      </c>
      <c r="L2214" t="s">
        <v>76</v>
      </c>
    </row>
    <row r="2215" spans="1:12" x14ac:dyDescent="0.25">
      <c r="A2215" t="s">
        <v>872</v>
      </c>
      <c r="E2215">
        <v>0</v>
      </c>
      <c r="F2215" s="114">
        <v>44286</v>
      </c>
      <c r="I2215">
        <f>'Residential retail'!$F$20</f>
        <v>0</v>
      </c>
      <c r="K2215">
        <v>0</v>
      </c>
      <c r="L2215" t="s">
        <v>923</v>
      </c>
    </row>
    <row r="2216" spans="1:12" x14ac:dyDescent="0.25">
      <c r="A2216" t="s">
        <v>486</v>
      </c>
      <c r="E2216">
        <v>0</v>
      </c>
      <c r="F2216" s="114">
        <v>44286</v>
      </c>
      <c r="I2216">
        <f>'Residential retail'!$F$26</f>
        <v>0</v>
      </c>
      <c r="K2216">
        <v>0</v>
      </c>
      <c r="L2216" t="s">
        <v>376</v>
      </c>
    </row>
    <row r="2217" spans="1:12" x14ac:dyDescent="0.25">
      <c r="A2217" t="s">
        <v>1113</v>
      </c>
      <c r="E2217">
        <v>0</v>
      </c>
      <c r="F2217" s="114">
        <v>44286</v>
      </c>
      <c r="I2217">
        <f>'Residential retail'!$F$32</f>
        <v>0</v>
      </c>
      <c r="K2217">
        <v>0</v>
      </c>
      <c r="L2217" t="s">
        <v>1000</v>
      </c>
    </row>
    <row r="2218" spans="1:12" x14ac:dyDescent="0.25">
      <c r="A2218" t="s">
        <v>340</v>
      </c>
      <c r="E2218">
        <v>0</v>
      </c>
      <c r="F2218" s="114">
        <v>44286</v>
      </c>
      <c r="I2218">
        <f>'Residential retail'!$J$38</f>
        <v>0</v>
      </c>
      <c r="K2218">
        <v>0</v>
      </c>
      <c r="L2218" t="s">
        <v>77</v>
      </c>
    </row>
    <row r="2219" spans="1:12" x14ac:dyDescent="0.25">
      <c r="A2219" t="s">
        <v>340</v>
      </c>
      <c r="E2219">
        <v>0</v>
      </c>
      <c r="F2219" s="114">
        <v>44651</v>
      </c>
      <c r="I2219">
        <f>'Residential retail'!$K$38</f>
        <v>0</v>
      </c>
      <c r="K2219">
        <v>0</v>
      </c>
      <c r="L2219" t="s">
        <v>77</v>
      </c>
    </row>
    <row r="2220" spans="1:12" x14ac:dyDescent="0.25">
      <c r="A2220" t="s">
        <v>340</v>
      </c>
      <c r="E2220">
        <v>0</v>
      </c>
      <c r="F2220" s="114">
        <v>45016</v>
      </c>
      <c r="I2220">
        <f>'Residential retail'!$L$38</f>
        <v>0</v>
      </c>
      <c r="K2220">
        <v>0</v>
      </c>
      <c r="L2220" t="s">
        <v>77</v>
      </c>
    </row>
    <row r="2221" spans="1:12" x14ac:dyDescent="0.25">
      <c r="A2221" t="s">
        <v>340</v>
      </c>
      <c r="E2221">
        <v>0</v>
      </c>
      <c r="F2221" s="114">
        <v>45382</v>
      </c>
      <c r="I2221">
        <f>'Residential retail'!$M$38</f>
        <v>0</v>
      </c>
      <c r="K2221">
        <v>0</v>
      </c>
      <c r="L2221" t="s">
        <v>77</v>
      </c>
    </row>
    <row r="2222" spans="1:12" x14ac:dyDescent="0.25">
      <c r="A2222" t="s">
        <v>340</v>
      </c>
      <c r="E2222">
        <v>0</v>
      </c>
      <c r="F2222" s="114">
        <v>45747</v>
      </c>
      <c r="I2222">
        <f>'Residential retail'!$N$38</f>
        <v>0</v>
      </c>
      <c r="K2222">
        <v>0</v>
      </c>
      <c r="L2222" t="s">
        <v>77</v>
      </c>
    </row>
    <row r="2223" spans="1:12" x14ac:dyDescent="0.25">
      <c r="A2223" t="s">
        <v>340</v>
      </c>
      <c r="E2223">
        <v>0</v>
      </c>
      <c r="F2223" s="114">
        <v>46112</v>
      </c>
      <c r="I2223">
        <f>'Residential retail'!$O$38</f>
        <v>0</v>
      </c>
      <c r="K2223">
        <v>0</v>
      </c>
      <c r="L2223" t="s">
        <v>77</v>
      </c>
    </row>
    <row r="2224" spans="1:12" x14ac:dyDescent="0.25">
      <c r="A2224" t="s">
        <v>340</v>
      </c>
      <c r="E2224">
        <v>0</v>
      </c>
      <c r="F2224" s="114">
        <v>46477</v>
      </c>
      <c r="I2224">
        <f>'Residential retail'!$P$38</f>
        <v>0</v>
      </c>
      <c r="K2224">
        <v>0</v>
      </c>
      <c r="L2224" t="s">
        <v>77</v>
      </c>
    </row>
    <row r="2225" spans="1:12" x14ac:dyDescent="0.25">
      <c r="A2225" t="s">
        <v>340</v>
      </c>
      <c r="E2225">
        <v>0</v>
      </c>
      <c r="F2225" s="114">
        <v>46843</v>
      </c>
      <c r="I2225">
        <f>'Residential retail'!$Q$38</f>
        <v>0</v>
      </c>
      <c r="K2225">
        <v>0</v>
      </c>
      <c r="L2225" t="s">
        <v>77</v>
      </c>
    </row>
    <row r="2226" spans="1:12" x14ac:dyDescent="0.25">
      <c r="A2226" t="s">
        <v>340</v>
      </c>
      <c r="E2226">
        <v>0</v>
      </c>
      <c r="F2226" s="114">
        <v>47208</v>
      </c>
      <c r="I2226">
        <f>'Residential retail'!$R$38</f>
        <v>0</v>
      </c>
      <c r="K2226">
        <v>0</v>
      </c>
      <c r="L2226" t="s">
        <v>77</v>
      </c>
    </row>
    <row r="2227" spans="1:12" x14ac:dyDescent="0.25">
      <c r="A2227" t="s">
        <v>340</v>
      </c>
      <c r="E2227">
        <v>0</v>
      </c>
      <c r="F2227" s="114">
        <v>47573</v>
      </c>
      <c r="I2227">
        <f>'Residential retail'!$S$38</f>
        <v>0</v>
      </c>
      <c r="K2227">
        <v>0</v>
      </c>
      <c r="L2227" t="s">
        <v>77</v>
      </c>
    </row>
    <row r="2228" spans="1:12" x14ac:dyDescent="0.25">
      <c r="A2228" t="s">
        <v>340</v>
      </c>
      <c r="E2228">
        <v>0</v>
      </c>
      <c r="F2228" s="114">
        <v>47938</v>
      </c>
      <c r="I2228">
        <f>'Residential retail'!$T$38</f>
        <v>0</v>
      </c>
      <c r="K2228">
        <v>0</v>
      </c>
      <c r="L2228" t="s">
        <v>77</v>
      </c>
    </row>
    <row r="2229" spans="1:12" x14ac:dyDescent="0.25">
      <c r="A2229" t="s">
        <v>1176</v>
      </c>
      <c r="E2229">
        <v>0</v>
      </c>
      <c r="F2229" s="114">
        <v>44286</v>
      </c>
      <c r="I2229">
        <f>'Residential retail'!$J$47</f>
        <v>0</v>
      </c>
      <c r="K2229">
        <v>0</v>
      </c>
      <c r="L2229" t="s">
        <v>1001</v>
      </c>
    </row>
    <row r="2230" spans="1:12" x14ac:dyDescent="0.25">
      <c r="A2230" t="s">
        <v>1176</v>
      </c>
      <c r="E2230">
        <v>0</v>
      </c>
      <c r="F2230" s="114">
        <v>44651</v>
      </c>
      <c r="I2230">
        <f>'Residential retail'!$K$47</f>
        <v>0</v>
      </c>
      <c r="K2230">
        <v>0</v>
      </c>
      <c r="L2230" t="s">
        <v>1001</v>
      </c>
    </row>
    <row r="2231" spans="1:12" x14ac:dyDescent="0.25">
      <c r="A2231" t="s">
        <v>1176</v>
      </c>
      <c r="E2231">
        <v>0</v>
      </c>
      <c r="F2231" s="114">
        <v>45016</v>
      </c>
      <c r="I2231">
        <f>'Residential retail'!$L$47</f>
        <v>0</v>
      </c>
      <c r="K2231">
        <v>0</v>
      </c>
      <c r="L2231" t="s">
        <v>1001</v>
      </c>
    </row>
    <row r="2232" spans="1:12" x14ac:dyDescent="0.25">
      <c r="A2232" t="s">
        <v>1176</v>
      </c>
      <c r="E2232">
        <v>0</v>
      </c>
      <c r="F2232" s="114">
        <v>45382</v>
      </c>
      <c r="I2232">
        <f>'Residential retail'!$M$47</f>
        <v>0</v>
      </c>
      <c r="K2232">
        <v>0</v>
      </c>
      <c r="L2232" t="s">
        <v>1001</v>
      </c>
    </row>
    <row r="2233" spans="1:12" x14ac:dyDescent="0.25">
      <c r="A2233" t="s">
        <v>1176</v>
      </c>
      <c r="E2233">
        <v>0</v>
      </c>
      <c r="F2233" s="114">
        <v>45747</v>
      </c>
      <c r="I2233">
        <f>'Residential retail'!$N$47</f>
        <v>0</v>
      </c>
      <c r="K2233">
        <v>0</v>
      </c>
      <c r="L2233" t="s">
        <v>1001</v>
      </c>
    </row>
    <row r="2234" spans="1:12" x14ac:dyDescent="0.25">
      <c r="A2234" t="s">
        <v>1176</v>
      </c>
      <c r="E2234">
        <v>0</v>
      </c>
      <c r="F2234" s="114">
        <v>46112</v>
      </c>
      <c r="I2234">
        <f>'Residential retail'!$O$47</f>
        <v>0</v>
      </c>
      <c r="K2234">
        <v>0</v>
      </c>
      <c r="L2234" t="s">
        <v>1001</v>
      </c>
    </row>
    <row r="2235" spans="1:12" x14ac:dyDescent="0.25">
      <c r="A2235" t="s">
        <v>1176</v>
      </c>
      <c r="E2235">
        <v>0</v>
      </c>
      <c r="F2235" s="114">
        <v>46477</v>
      </c>
      <c r="I2235">
        <f>'Residential retail'!$P$47</f>
        <v>0</v>
      </c>
      <c r="K2235">
        <v>0</v>
      </c>
      <c r="L2235" t="s">
        <v>1001</v>
      </c>
    </row>
    <row r="2236" spans="1:12" x14ac:dyDescent="0.25">
      <c r="A2236" t="s">
        <v>1176</v>
      </c>
      <c r="E2236">
        <v>0</v>
      </c>
      <c r="F2236" s="114">
        <v>46843</v>
      </c>
      <c r="I2236">
        <f>'Residential retail'!$Q$47</f>
        <v>0</v>
      </c>
      <c r="K2236">
        <v>0</v>
      </c>
      <c r="L2236" t="s">
        <v>1001</v>
      </c>
    </row>
    <row r="2237" spans="1:12" x14ac:dyDescent="0.25">
      <c r="A2237" t="s">
        <v>1176</v>
      </c>
      <c r="E2237">
        <v>0</v>
      </c>
      <c r="F2237" s="114">
        <v>47208</v>
      </c>
      <c r="I2237">
        <f>'Residential retail'!$R$47</f>
        <v>0</v>
      </c>
      <c r="K2237">
        <v>0</v>
      </c>
      <c r="L2237" t="s">
        <v>1001</v>
      </c>
    </row>
    <row r="2238" spans="1:12" x14ac:dyDescent="0.25">
      <c r="A2238" t="s">
        <v>1176</v>
      </c>
      <c r="E2238">
        <v>0</v>
      </c>
      <c r="F2238" s="114">
        <v>47573</v>
      </c>
      <c r="I2238">
        <f>'Residential retail'!$S$47</f>
        <v>0</v>
      </c>
      <c r="K2238">
        <v>0</v>
      </c>
      <c r="L2238" t="s">
        <v>1001</v>
      </c>
    </row>
    <row r="2239" spans="1:12" x14ac:dyDescent="0.25">
      <c r="A2239" t="s">
        <v>1176</v>
      </c>
      <c r="E2239">
        <v>0</v>
      </c>
      <c r="F2239" s="114">
        <v>47938</v>
      </c>
      <c r="I2239">
        <f>'Residential retail'!$T$47</f>
        <v>0</v>
      </c>
      <c r="K2239">
        <v>0</v>
      </c>
      <c r="L2239" t="s">
        <v>1001</v>
      </c>
    </row>
    <row r="2240" spans="1:12" x14ac:dyDescent="0.25">
      <c r="A2240" t="s">
        <v>192</v>
      </c>
      <c r="E2240">
        <v>0</v>
      </c>
      <c r="F2240" s="114">
        <v>44286</v>
      </c>
      <c r="I2240">
        <f>'Residential retail'!$J$53</f>
        <v>0</v>
      </c>
      <c r="K2240">
        <v>0</v>
      </c>
      <c r="L2240" t="s">
        <v>1212</v>
      </c>
    </row>
    <row r="2241" spans="1:12" x14ac:dyDescent="0.25">
      <c r="A2241" t="s">
        <v>192</v>
      </c>
      <c r="E2241">
        <v>0</v>
      </c>
      <c r="F2241" s="114">
        <v>44651</v>
      </c>
      <c r="I2241">
        <f>'Residential retail'!$K$53</f>
        <v>0</v>
      </c>
      <c r="K2241">
        <v>0</v>
      </c>
      <c r="L2241" t="s">
        <v>1212</v>
      </c>
    </row>
    <row r="2242" spans="1:12" x14ac:dyDescent="0.25">
      <c r="A2242" t="s">
        <v>192</v>
      </c>
      <c r="E2242">
        <v>0</v>
      </c>
      <c r="F2242" s="114">
        <v>45016</v>
      </c>
      <c r="I2242">
        <f>'Residential retail'!$L$53</f>
        <v>0</v>
      </c>
      <c r="K2242">
        <v>0</v>
      </c>
      <c r="L2242" t="s">
        <v>1212</v>
      </c>
    </row>
    <row r="2243" spans="1:12" x14ac:dyDescent="0.25">
      <c r="A2243" t="s">
        <v>192</v>
      </c>
      <c r="E2243">
        <v>0</v>
      </c>
      <c r="F2243" s="114">
        <v>45382</v>
      </c>
      <c r="I2243">
        <f>'Residential retail'!$M$53</f>
        <v>0</v>
      </c>
      <c r="K2243">
        <v>0</v>
      </c>
      <c r="L2243" t="s">
        <v>1212</v>
      </c>
    </row>
    <row r="2244" spans="1:12" x14ac:dyDescent="0.25">
      <c r="A2244" t="s">
        <v>192</v>
      </c>
      <c r="E2244">
        <v>0</v>
      </c>
      <c r="F2244" s="114">
        <v>45747</v>
      </c>
      <c r="I2244">
        <f>'Residential retail'!$N$53</f>
        <v>0</v>
      </c>
      <c r="K2244">
        <v>0</v>
      </c>
      <c r="L2244" t="s">
        <v>1212</v>
      </c>
    </row>
    <row r="2245" spans="1:12" x14ac:dyDescent="0.25">
      <c r="A2245" t="s">
        <v>192</v>
      </c>
      <c r="E2245">
        <v>0</v>
      </c>
      <c r="F2245" s="114">
        <v>46112</v>
      </c>
      <c r="I2245">
        <f>'Residential retail'!$O$53</f>
        <v>0</v>
      </c>
      <c r="K2245">
        <v>0</v>
      </c>
      <c r="L2245" t="s">
        <v>1212</v>
      </c>
    </row>
    <row r="2246" spans="1:12" x14ac:dyDescent="0.25">
      <c r="A2246" t="s">
        <v>192</v>
      </c>
      <c r="E2246">
        <v>0</v>
      </c>
      <c r="F2246" s="114">
        <v>46477</v>
      </c>
      <c r="I2246">
        <f>'Residential retail'!$P$53</f>
        <v>0</v>
      </c>
      <c r="K2246">
        <v>0</v>
      </c>
      <c r="L2246" t="s">
        <v>1212</v>
      </c>
    </row>
    <row r="2247" spans="1:12" x14ac:dyDescent="0.25">
      <c r="A2247" t="s">
        <v>192</v>
      </c>
      <c r="E2247">
        <v>0</v>
      </c>
      <c r="F2247" s="114">
        <v>46843</v>
      </c>
      <c r="I2247">
        <f>'Residential retail'!$Q$53</f>
        <v>0</v>
      </c>
      <c r="K2247">
        <v>0</v>
      </c>
      <c r="L2247" t="s">
        <v>1212</v>
      </c>
    </row>
    <row r="2248" spans="1:12" x14ac:dyDescent="0.25">
      <c r="A2248" t="s">
        <v>192</v>
      </c>
      <c r="E2248">
        <v>0</v>
      </c>
      <c r="F2248" s="114">
        <v>47208</v>
      </c>
      <c r="I2248">
        <f>'Residential retail'!$R$53</f>
        <v>0</v>
      </c>
      <c r="K2248">
        <v>0</v>
      </c>
      <c r="L2248" t="s">
        <v>1212</v>
      </c>
    </row>
    <row r="2249" spans="1:12" x14ac:dyDescent="0.25">
      <c r="A2249" t="s">
        <v>192</v>
      </c>
      <c r="E2249">
        <v>0</v>
      </c>
      <c r="F2249" s="114">
        <v>47573</v>
      </c>
      <c r="I2249">
        <f>'Residential retail'!$S$53</f>
        <v>0</v>
      </c>
      <c r="K2249">
        <v>0</v>
      </c>
      <c r="L2249" t="s">
        <v>1212</v>
      </c>
    </row>
    <row r="2250" spans="1:12" x14ac:dyDescent="0.25">
      <c r="A2250" t="s">
        <v>192</v>
      </c>
      <c r="E2250">
        <v>0</v>
      </c>
      <c r="F2250" s="114">
        <v>47938</v>
      </c>
      <c r="I2250">
        <f>'Residential retail'!$T$53</f>
        <v>0</v>
      </c>
      <c r="K2250">
        <v>0</v>
      </c>
      <c r="L2250" t="s">
        <v>1212</v>
      </c>
    </row>
    <row r="2251" spans="1:12" x14ac:dyDescent="0.25">
      <c r="A2251" t="s">
        <v>258</v>
      </c>
      <c r="E2251">
        <v>0</v>
      </c>
      <c r="F2251" s="114">
        <v>44286</v>
      </c>
      <c r="I2251">
        <f>'Residential retail'!$J$59</f>
        <v>0</v>
      </c>
      <c r="K2251">
        <v>0</v>
      </c>
      <c r="L2251" t="s">
        <v>78</v>
      </c>
    </row>
    <row r="2252" spans="1:12" x14ac:dyDescent="0.25">
      <c r="A2252" t="s">
        <v>258</v>
      </c>
      <c r="E2252">
        <v>0</v>
      </c>
      <c r="F2252" s="114">
        <v>44651</v>
      </c>
      <c r="I2252">
        <f>'Residential retail'!$K$59</f>
        <v>0</v>
      </c>
      <c r="K2252">
        <v>0</v>
      </c>
      <c r="L2252" t="s">
        <v>78</v>
      </c>
    </row>
    <row r="2253" spans="1:12" x14ac:dyDescent="0.25">
      <c r="A2253" t="s">
        <v>258</v>
      </c>
      <c r="E2253">
        <v>0</v>
      </c>
      <c r="F2253" s="114">
        <v>45016</v>
      </c>
      <c r="I2253">
        <f>'Residential retail'!$L$59</f>
        <v>0</v>
      </c>
      <c r="K2253">
        <v>0</v>
      </c>
      <c r="L2253" t="s">
        <v>78</v>
      </c>
    </row>
    <row r="2254" spans="1:12" x14ac:dyDescent="0.25">
      <c r="A2254" t="s">
        <v>258</v>
      </c>
      <c r="E2254">
        <v>0</v>
      </c>
      <c r="F2254" s="114">
        <v>45382</v>
      </c>
      <c r="I2254">
        <f>'Residential retail'!$M$59</f>
        <v>0</v>
      </c>
      <c r="K2254">
        <v>0</v>
      </c>
      <c r="L2254" t="s">
        <v>78</v>
      </c>
    </row>
    <row r="2255" spans="1:12" x14ac:dyDescent="0.25">
      <c r="A2255" t="s">
        <v>258</v>
      </c>
      <c r="E2255">
        <v>0</v>
      </c>
      <c r="F2255" s="114">
        <v>45747</v>
      </c>
      <c r="I2255">
        <f>'Residential retail'!$N$59</f>
        <v>0</v>
      </c>
      <c r="K2255">
        <v>0</v>
      </c>
      <c r="L2255" t="s">
        <v>78</v>
      </c>
    </row>
    <row r="2256" spans="1:12" x14ac:dyDescent="0.25">
      <c r="A2256" t="s">
        <v>258</v>
      </c>
      <c r="E2256">
        <v>0</v>
      </c>
      <c r="F2256" s="114">
        <v>46112</v>
      </c>
      <c r="I2256">
        <f>'Residential retail'!$O$59</f>
        <v>0</v>
      </c>
      <c r="K2256">
        <v>0</v>
      </c>
      <c r="L2256" t="s">
        <v>78</v>
      </c>
    </row>
    <row r="2257" spans="1:12" x14ac:dyDescent="0.25">
      <c r="A2257" t="s">
        <v>258</v>
      </c>
      <c r="E2257">
        <v>0</v>
      </c>
      <c r="F2257" s="114">
        <v>46477</v>
      </c>
      <c r="I2257">
        <f>'Residential retail'!$P$59</f>
        <v>0</v>
      </c>
      <c r="K2257">
        <v>0</v>
      </c>
      <c r="L2257" t="s">
        <v>78</v>
      </c>
    </row>
    <row r="2258" spans="1:12" x14ac:dyDescent="0.25">
      <c r="A2258" t="s">
        <v>258</v>
      </c>
      <c r="E2258">
        <v>0</v>
      </c>
      <c r="F2258" s="114">
        <v>46843</v>
      </c>
      <c r="I2258">
        <f>'Residential retail'!$Q$59</f>
        <v>0</v>
      </c>
      <c r="K2258">
        <v>0</v>
      </c>
      <c r="L2258" t="s">
        <v>78</v>
      </c>
    </row>
    <row r="2259" spans="1:12" x14ac:dyDescent="0.25">
      <c r="A2259" t="s">
        <v>258</v>
      </c>
      <c r="E2259">
        <v>0</v>
      </c>
      <c r="F2259" s="114">
        <v>47208</v>
      </c>
      <c r="I2259">
        <f>'Residential retail'!$R$59</f>
        <v>0</v>
      </c>
      <c r="K2259">
        <v>0</v>
      </c>
      <c r="L2259" t="s">
        <v>78</v>
      </c>
    </row>
    <row r="2260" spans="1:12" x14ac:dyDescent="0.25">
      <c r="A2260" t="s">
        <v>258</v>
      </c>
      <c r="E2260">
        <v>0</v>
      </c>
      <c r="F2260" s="114">
        <v>47573</v>
      </c>
      <c r="I2260">
        <f>'Residential retail'!$S$59</f>
        <v>0</v>
      </c>
      <c r="K2260">
        <v>0</v>
      </c>
      <c r="L2260" t="s">
        <v>78</v>
      </c>
    </row>
    <row r="2261" spans="1:12" x14ac:dyDescent="0.25">
      <c r="A2261" t="s">
        <v>258</v>
      </c>
      <c r="E2261">
        <v>0</v>
      </c>
      <c r="F2261" s="114">
        <v>47938</v>
      </c>
      <c r="I2261">
        <f>'Residential retail'!$T$59</f>
        <v>0</v>
      </c>
      <c r="K2261">
        <v>0</v>
      </c>
      <c r="L2261" t="s">
        <v>78</v>
      </c>
    </row>
    <row r="2262" spans="1:12" x14ac:dyDescent="0.25">
      <c r="A2262" t="s">
        <v>1032</v>
      </c>
      <c r="E2262">
        <v>0</v>
      </c>
      <c r="F2262" s="114">
        <v>44286</v>
      </c>
      <c r="I2262">
        <f>'Residential retail'!$J$66</f>
        <v>0</v>
      </c>
      <c r="K2262">
        <v>0</v>
      </c>
      <c r="L2262" t="s">
        <v>1213</v>
      </c>
    </row>
    <row r="2263" spans="1:12" x14ac:dyDescent="0.25">
      <c r="A2263" t="s">
        <v>1032</v>
      </c>
      <c r="E2263">
        <v>0</v>
      </c>
      <c r="F2263" s="114">
        <v>44651</v>
      </c>
      <c r="I2263">
        <f>'Residential retail'!$K$66</f>
        <v>0</v>
      </c>
      <c r="K2263">
        <v>0</v>
      </c>
      <c r="L2263" t="s">
        <v>1213</v>
      </c>
    </row>
    <row r="2264" spans="1:12" x14ac:dyDescent="0.25">
      <c r="A2264" t="s">
        <v>1032</v>
      </c>
      <c r="E2264">
        <v>0</v>
      </c>
      <c r="F2264" s="114">
        <v>45016</v>
      </c>
      <c r="I2264">
        <f>'Residential retail'!$L$66</f>
        <v>0</v>
      </c>
      <c r="K2264">
        <v>0</v>
      </c>
      <c r="L2264" t="s">
        <v>1213</v>
      </c>
    </row>
    <row r="2265" spans="1:12" x14ac:dyDescent="0.25">
      <c r="A2265" t="s">
        <v>1032</v>
      </c>
      <c r="E2265">
        <v>0</v>
      </c>
      <c r="F2265" s="114">
        <v>45382</v>
      </c>
      <c r="I2265">
        <f>'Residential retail'!$M$66</f>
        <v>0</v>
      </c>
      <c r="K2265">
        <v>0</v>
      </c>
      <c r="L2265" t="s">
        <v>1213</v>
      </c>
    </row>
    <row r="2266" spans="1:12" x14ac:dyDescent="0.25">
      <c r="A2266" t="s">
        <v>1032</v>
      </c>
      <c r="E2266">
        <v>0</v>
      </c>
      <c r="F2266" s="114">
        <v>45747</v>
      </c>
      <c r="I2266">
        <f>'Residential retail'!$N$66</f>
        <v>0</v>
      </c>
      <c r="K2266">
        <v>0</v>
      </c>
      <c r="L2266" t="s">
        <v>1213</v>
      </c>
    </row>
    <row r="2267" spans="1:12" x14ac:dyDescent="0.25">
      <c r="A2267" t="s">
        <v>1032</v>
      </c>
      <c r="E2267">
        <v>0</v>
      </c>
      <c r="F2267" s="114">
        <v>46112</v>
      </c>
      <c r="I2267">
        <f>'Residential retail'!$O$66</f>
        <v>0</v>
      </c>
      <c r="K2267">
        <v>0</v>
      </c>
      <c r="L2267" t="s">
        <v>1213</v>
      </c>
    </row>
    <row r="2268" spans="1:12" x14ac:dyDescent="0.25">
      <c r="A2268" t="s">
        <v>1032</v>
      </c>
      <c r="E2268">
        <v>0</v>
      </c>
      <c r="F2268" s="114">
        <v>46477</v>
      </c>
      <c r="I2268">
        <f>'Residential retail'!$P$66</f>
        <v>0</v>
      </c>
      <c r="K2268">
        <v>0</v>
      </c>
      <c r="L2268" t="s">
        <v>1213</v>
      </c>
    </row>
    <row r="2269" spans="1:12" x14ac:dyDescent="0.25">
      <c r="A2269" t="s">
        <v>1032</v>
      </c>
      <c r="E2269">
        <v>0</v>
      </c>
      <c r="F2269" s="114">
        <v>46843</v>
      </c>
      <c r="I2269">
        <f>'Residential retail'!$Q$66</f>
        <v>0</v>
      </c>
      <c r="K2269">
        <v>0</v>
      </c>
      <c r="L2269" t="s">
        <v>1213</v>
      </c>
    </row>
    <row r="2270" spans="1:12" x14ac:dyDescent="0.25">
      <c r="A2270" t="s">
        <v>1032</v>
      </c>
      <c r="E2270">
        <v>0</v>
      </c>
      <c r="F2270" s="114">
        <v>47208</v>
      </c>
      <c r="I2270">
        <f>'Residential retail'!$R$66</f>
        <v>0</v>
      </c>
      <c r="K2270">
        <v>0</v>
      </c>
      <c r="L2270" t="s">
        <v>1213</v>
      </c>
    </row>
    <row r="2271" spans="1:12" x14ac:dyDescent="0.25">
      <c r="A2271" t="s">
        <v>1032</v>
      </c>
      <c r="E2271">
        <v>0</v>
      </c>
      <c r="F2271" s="114">
        <v>47573</v>
      </c>
      <c r="I2271">
        <f>'Residential retail'!$S$66</f>
        <v>0</v>
      </c>
      <c r="K2271">
        <v>0</v>
      </c>
      <c r="L2271" t="s">
        <v>1213</v>
      </c>
    </row>
    <row r="2272" spans="1:12" x14ac:dyDescent="0.25">
      <c r="A2272" t="s">
        <v>1032</v>
      </c>
      <c r="E2272">
        <v>0</v>
      </c>
      <c r="F2272" s="114">
        <v>47938</v>
      </c>
      <c r="I2272">
        <f>'Residential retail'!$T$66</f>
        <v>0</v>
      </c>
      <c r="K2272">
        <v>0</v>
      </c>
      <c r="L2272" t="s">
        <v>1213</v>
      </c>
    </row>
    <row r="2273" spans="1:12" x14ac:dyDescent="0.25">
      <c r="A2273" t="s">
        <v>413</v>
      </c>
      <c r="E2273">
        <v>0</v>
      </c>
      <c r="F2273" s="114">
        <v>44286</v>
      </c>
      <c r="I2273">
        <f>'Residential retail'!$J$72</f>
        <v>0</v>
      </c>
      <c r="K2273">
        <v>0</v>
      </c>
      <c r="L2273" t="s">
        <v>600</v>
      </c>
    </row>
    <row r="2274" spans="1:12" x14ac:dyDescent="0.25">
      <c r="A2274" t="s">
        <v>413</v>
      </c>
      <c r="E2274">
        <v>0</v>
      </c>
      <c r="F2274" s="114">
        <v>44651</v>
      </c>
      <c r="I2274">
        <f>'Residential retail'!$K$72</f>
        <v>0</v>
      </c>
      <c r="K2274">
        <v>0</v>
      </c>
      <c r="L2274" t="s">
        <v>600</v>
      </c>
    </row>
    <row r="2275" spans="1:12" x14ac:dyDescent="0.25">
      <c r="A2275" t="s">
        <v>413</v>
      </c>
      <c r="E2275">
        <v>0</v>
      </c>
      <c r="F2275" s="114">
        <v>45016</v>
      </c>
      <c r="I2275">
        <f>'Residential retail'!$L$72</f>
        <v>0</v>
      </c>
      <c r="K2275">
        <v>0</v>
      </c>
      <c r="L2275" t="s">
        <v>600</v>
      </c>
    </row>
    <row r="2276" spans="1:12" x14ac:dyDescent="0.25">
      <c r="A2276" t="s">
        <v>413</v>
      </c>
      <c r="E2276">
        <v>0</v>
      </c>
      <c r="F2276" s="114">
        <v>45382</v>
      </c>
      <c r="I2276">
        <f>'Residential retail'!$M$72</f>
        <v>0</v>
      </c>
      <c r="K2276">
        <v>0</v>
      </c>
      <c r="L2276" t="s">
        <v>600</v>
      </c>
    </row>
    <row r="2277" spans="1:12" x14ac:dyDescent="0.25">
      <c r="A2277" t="s">
        <v>413</v>
      </c>
      <c r="E2277">
        <v>0</v>
      </c>
      <c r="F2277" s="114">
        <v>45747</v>
      </c>
      <c r="I2277">
        <f>'Residential retail'!$N$72</f>
        <v>0</v>
      </c>
      <c r="K2277">
        <v>0</v>
      </c>
      <c r="L2277" t="s">
        <v>600</v>
      </c>
    </row>
    <row r="2278" spans="1:12" x14ac:dyDescent="0.25">
      <c r="A2278" t="s">
        <v>413</v>
      </c>
      <c r="E2278">
        <v>0</v>
      </c>
      <c r="F2278" s="114">
        <v>46112</v>
      </c>
      <c r="I2278">
        <f>'Residential retail'!$O$72</f>
        <v>0</v>
      </c>
      <c r="K2278">
        <v>0</v>
      </c>
      <c r="L2278" t="s">
        <v>600</v>
      </c>
    </row>
    <row r="2279" spans="1:12" x14ac:dyDescent="0.25">
      <c r="A2279" t="s">
        <v>413</v>
      </c>
      <c r="E2279">
        <v>0</v>
      </c>
      <c r="F2279" s="114">
        <v>46477</v>
      </c>
      <c r="I2279">
        <f>'Residential retail'!$P$72</f>
        <v>0</v>
      </c>
      <c r="K2279">
        <v>0</v>
      </c>
      <c r="L2279" t="s">
        <v>600</v>
      </c>
    </row>
    <row r="2280" spans="1:12" x14ac:dyDescent="0.25">
      <c r="A2280" t="s">
        <v>413</v>
      </c>
      <c r="E2280">
        <v>0</v>
      </c>
      <c r="F2280" s="114">
        <v>46843</v>
      </c>
      <c r="I2280">
        <f>'Residential retail'!$Q$72</f>
        <v>0</v>
      </c>
      <c r="K2280">
        <v>0</v>
      </c>
      <c r="L2280" t="s">
        <v>600</v>
      </c>
    </row>
    <row r="2281" spans="1:12" x14ac:dyDescent="0.25">
      <c r="A2281" t="s">
        <v>413</v>
      </c>
      <c r="E2281">
        <v>0</v>
      </c>
      <c r="F2281" s="114">
        <v>47208</v>
      </c>
      <c r="I2281">
        <f>'Residential retail'!$R$72</f>
        <v>0</v>
      </c>
      <c r="K2281">
        <v>0</v>
      </c>
      <c r="L2281" t="s">
        <v>600</v>
      </c>
    </row>
    <row r="2282" spans="1:12" x14ac:dyDescent="0.25">
      <c r="A2282" t="s">
        <v>413</v>
      </c>
      <c r="E2282">
        <v>0</v>
      </c>
      <c r="F2282" s="114">
        <v>47573</v>
      </c>
      <c r="I2282">
        <f>'Residential retail'!$S$72</f>
        <v>0</v>
      </c>
      <c r="K2282">
        <v>0</v>
      </c>
      <c r="L2282" t="s">
        <v>600</v>
      </c>
    </row>
    <row r="2283" spans="1:12" x14ac:dyDescent="0.25">
      <c r="A2283" t="s">
        <v>413</v>
      </c>
      <c r="E2283">
        <v>0</v>
      </c>
      <c r="F2283" s="114">
        <v>47938</v>
      </c>
      <c r="I2283">
        <f>'Residential retail'!$T$72</f>
        <v>0</v>
      </c>
      <c r="K2283">
        <v>0</v>
      </c>
      <c r="L2283" t="s">
        <v>600</v>
      </c>
    </row>
    <row r="2284" spans="1:12" x14ac:dyDescent="0.25">
      <c r="A2284" t="s">
        <v>1033</v>
      </c>
      <c r="E2284">
        <v>0</v>
      </c>
      <c r="F2284" s="114">
        <v>44286</v>
      </c>
      <c r="I2284">
        <f>'Business retail'!$F$14</f>
        <v>0</v>
      </c>
      <c r="K2284">
        <v>0</v>
      </c>
      <c r="L2284" t="s">
        <v>79</v>
      </c>
    </row>
    <row r="2285" spans="1:12" x14ac:dyDescent="0.25">
      <c r="A2285" t="s">
        <v>638</v>
      </c>
      <c r="E2285">
        <v>0</v>
      </c>
      <c r="F2285" s="114">
        <v>44286</v>
      </c>
      <c r="I2285">
        <f>'Business retail'!$F$20</f>
        <v>0</v>
      </c>
      <c r="K2285">
        <v>0</v>
      </c>
      <c r="L2285" t="s">
        <v>755</v>
      </c>
    </row>
    <row r="2286" spans="1:12" x14ac:dyDescent="0.25">
      <c r="A2286" t="s">
        <v>487</v>
      </c>
      <c r="E2286">
        <v>0</v>
      </c>
      <c r="F2286" s="114">
        <v>44286</v>
      </c>
      <c r="I2286">
        <f>'Business retail'!$F$26</f>
        <v>0</v>
      </c>
      <c r="K2286">
        <v>0</v>
      </c>
      <c r="L2286" t="s">
        <v>1074</v>
      </c>
    </row>
    <row r="2287" spans="1:12" x14ac:dyDescent="0.25">
      <c r="A2287" t="s">
        <v>873</v>
      </c>
      <c r="E2287">
        <v>0</v>
      </c>
      <c r="F2287" s="114">
        <v>44286</v>
      </c>
      <c r="I2287">
        <f>'Business retail'!$F$32</f>
        <v>0</v>
      </c>
      <c r="K2287">
        <v>0</v>
      </c>
      <c r="L2287" t="s">
        <v>756</v>
      </c>
    </row>
    <row r="2288" spans="1:12" x14ac:dyDescent="0.25">
      <c r="A2288" t="s">
        <v>488</v>
      </c>
      <c r="E2288">
        <v>0</v>
      </c>
      <c r="F2288" s="114">
        <v>44286</v>
      </c>
      <c r="I2288">
        <f>'Business retail'!$J$38</f>
        <v>0</v>
      </c>
      <c r="K2288">
        <v>0</v>
      </c>
      <c r="L2288" t="s">
        <v>377</v>
      </c>
    </row>
    <row r="2289" spans="1:12" x14ac:dyDescent="0.25">
      <c r="A2289" t="s">
        <v>488</v>
      </c>
      <c r="E2289">
        <v>0</v>
      </c>
      <c r="F2289" s="114">
        <v>44651</v>
      </c>
      <c r="I2289">
        <f>'Business retail'!$K$38</f>
        <v>0</v>
      </c>
      <c r="K2289">
        <v>0</v>
      </c>
      <c r="L2289" t="s">
        <v>377</v>
      </c>
    </row>
    <row r="2290" spans="1:12" x14ac:dyDescent="0.25">
      <c r="A2290" t="s">
        <v>488</v>
      </c>
      <c r="E2290">
        <v>0</v>
      </c>
      <c r="F2290" s="114">
        <v>45016</v>
      </c>
      <c r="I2290">
        <f>'Business retail'!$L$38</f>
        <v>0</v>
      </c>
      <c r="K2290">
        <v>0</v>
      </c>
      <c r="L2290" t="s">
        <v>377</v>
      </c>
    </row>
    <row r="2291" spans="1:12" x14ac:dyDescent="0.25">
      <c r="A2291" t="s">
        <v>488</v>
      </c>
      <c r="E2291">
        <v>0</v>
      </c>
      <c r="F2291" s="114">
        <v>45382</v>
      </c>
      <c r="I2291">
        <f>'Business retail'!$M$38</f>
        <v>0</v>
      </c>
      <c r="K2291">
        <v>0</v>
      </c>
      <c r="L2291" t="s">
        <v>377</v>
      </c>
    </row>
    <row r="2292" spans="1:12" x14ac:dyDescent="0.25">
      <c r="A2292" t="s">
        <v>488</v>
      </c>
      <c r="E2292">
        <v>0</v>
      </c>
      <c r="F2292" s="114">
        <v>45747</v>
      </c>
      <c r="I2292">
        <f>'Business retail'!$N$38</f>
        <v>0</v>
      </c>
      <c r="K2292">
        <v>0</v>
      </c>
      <c r="L2292" t="s">
        <v>377</v>
      </c>
    </row>
    <row r="2293" spans="1:12" x14ac:dyDescent="0.25">
      <c r="A2293" t="s">
        <v>488</v>
      </c>
      <c r="E2293">
        <v>0</v>
      </c>
      <c r="F2293" s="114">
        <v>46112</v>
      </c>
      <c r="I2293">
        <f>'Business retail'!$O$38</f>
        <v>0</v>
      </c>
      <c r="K2293">
        <v>0</v>
      </c>
      <c r="L2293" t="s">
        <v>377</v>
      </c>
    </row>
    <row r="2294" spans="1:12" x14ac:dyDescent="0.25">
      <c r="A2294" t="s">
        <v>488</v>
      </c>
      <c r="E2294">
        <v>0</v>
      </c>
      <c r="F2294" s="114">
        <v>46477</v>
      </c>
      <c r="I2294">
        <f>'Business retail'!$P$38</f>
        <v>0</v>
      </c>
      <c r="K2294">
        <v>0</v>
      </c>
      <c r="L2294" t="s">
        <v>377</v>
      </c>
    </row>
    <row r="2295" spans="1:12" x14ac:dyDescent="0.25">
      <c r="A2295" t="s">
        <v>488</v>
      </c>
      <c r="E2295">
        <v>0</v>
      </c>
      <c r="F2295" s="114">
        <v>46843</v>
      </c>
      <c r="I2295">
        <f>'Business retail'!$Q$38</f>
        <v>0</v>
      </c>
      <c r="K2295">
        <v>0</v>
      </c>
      <c r="L2295" t="s">
        <v>377</v>
      </c>
    </row>
    <row r="2296" spans="1:12" x14ac:dyDescent="0.25">
      <c r="A2296" t="s">
        <v>488</v>
      </c>
      <c r="E2296">
        <v>0</v>
      </c>
      <c r="F2296" s="114">
        <v>47208</v>
      </c>
      <c r="I2296">
        <f>'Business retail'!$R$38</f>
        <v>0</v>
      </c>
      <c r="K2296">
        <v>0</v>
      </c>
      <c r="L2296" t="s">
        <v>377</v>
      </c>
    </row>
    <row r="2297" spans="1:12" x14ac:dyDescent="0.25">
      <c r="A2297" t="s">
        <v>488</v>
      </c>
      <c r="E2297">
        <v>0</v>
      </c>
      <c r="F2297" s="114">
        <v>47573</v>
      </c>
      <c r="I2297">
        <f>'Business retail'!$S$38</f>
        <v>0</v>
      </c>
      <c r="K2297">
        <v>0</v>
      </c>
      <c r="L2297" t="s">
        <v>377</v>
      </c>
    </row>
    <row r="2298" spans="1:12" x14ac:dyDescent="0.25">
      <c r="A2298" t="s">
        <v>488</v>
      </c>
      <c r="E2298">
        <v>0</v>
      </c>
      <c r="F2298" s="114">
        <v>47938</v>
      </c>
      <c r="I2298">
        <f>'Business retail'!$T$38</f>
        <v>0</v>
      </c>
      <c r="K2298">
        <v>0</v>
      </c>
      <c r="L2298" t="s">
        <v>377</v>
      </c>
    </row>
    <row r="2299" spans="1:12" x14ac:dyDescent="0.25">
      <c r="A2299" t="s">
        <v>489</v>
      </c>
      <c r="E2299">
        <v>0</v>
      </c>
      <c r="F2299" s="114">
        <v>44286</v>
      </c>
      <c r="I2299">
        <f>'Business retail'!$J$47</f>
        <v>0</v>
      </c>
      <c r="K2299">
        <v>0</v>
      </c>
      <c r="L2299" t="s">
        <v>378</v>
      </c>
    </row>
    <row r="2300" spans="1:12" x14ac:dyDescent="0.25">
      <c r="A2300" t="s">
        <v>489</v>
      </c>
      <c r="E2300">
        <v>0</v>
      </c>
      <c r="F2300" s="114">
        <v>44651</v>
      </c>
      <c r="I2300">
        <f>'Business retail'!$K$47</f>
        <v>0</v>
      </c>
      <c r="K2300">
        <v>0</v>
      </c>
      <c r="L2300" t="s">
        <v>378</v>
      </c>
    </row>
    <row r="2301" spans="1:12" x14ac:dyDescent="0.25">
      <c r="A2301" t="s">
        <v>489</v>
      </c>
      <c r="E2301">
        <v>0</v>
      </c>
      <c r="F2301" s="114">
        <v>45016</v>
      </c>
      <c r="I2301">
        <f>'Business retail'!$L$47</f>
        <v>0</v>
      </c>
      <c r="K2301">
        <v>0</v>
      </c>
      <c r="L2301" t="s">
        <v>378</v>
      </c>
    </row>
    <row r="2302" spans="1:12" x14ac:dyDescent="0.25">
      <c r="A2302" t="s">
        <v>489</v>
      </c>
      <c r="E2302">
        <v>0</v>
      </c>
      <c r="F2302" s="114">
        <v>45382</v>
      </c>
      <c r="I2302">
        <f>'Business retail'!$M$47</f>
        <v>0</v>
      </c>
      <c r="K2302">
        <v>0</v>
      </c>
      <c r="L2302" t="s">
        <v>378</v>
      </c>
    </row>
    <row r="2303" spans="1:12" x14ac:dyDescent="0.25">
      <c r="A2303" t="s">
        <v>489</v>
      </c>
      <c r="E2303">
        <v>0</v>
      </c>
      <c r="F2303" s="114">
        <v>45747</v>
      </c>
      <c r="I2303">
        <f>'Business retail'!$N$47</f>
        <v>0</v>
      </c>
      <c r="K2303">
        <v>0</v>
      </c>
      <c r="L2303" t="s">
        <v>378</v>
      </c>
    </row>
    <row r="2304" spans="1:12" x14ac:dyDescent="0.25">
      <c r="A2304" t="s">
        <v>489</v>
      </c>
      <c r="E2304">
        <v>0</v>
      </c>
      <c r="F2304" s="114">
        <v>46112</v>
      </c>
      <c r="I2304">
        <f>'Business retail'!$O$47</f>
        <v>0</v>
      </c>
      <c r="K2304">
        <v>0</v>
      </c>
      <c r="L2304" t="s">
        <v>378</v>
      </c>
    </row>
    <row r="2305" spans="1:12" x14ac:dyDescent="0.25">
      <c r="A2305" t="s">
        <v>489</v>
      </c>
      <c r="E2305">
        <v>0</v>
      </c>
      <c r="F2305" s="114">
        <v>46477</v>
      </c>
      <c r="I2305">
        <f>'Business retail'!$P$47</f>
        <v>0</v>
      </c>
      <c r="K2305">
        <v>0</v>
      </c>
      <c r="L2305" t="s">
        <v>378</v>
      </c>
    </row>
    <row r="2306" spans="1:12" x14ac:dyDescent="0.25">
      <c r="A2306" t="s">
        <v>489</v>
      </c>
      <c r="E2306">
        <v>0</v>
      </c>
      <c r="F2306" s="114">
        <v>46843</v>
      </c>
      <c r="I2306">
        <f>'Business retail'!$Q$47</f>
        <v>0</v>
      </c>
      <c r="K2306">
        <v>0</v>
      </c>
      <c r="L2306" t="s">
        <v>378</v>
      </c>
    </row>
    <row r="2307" spans="1:12" x14ac:dyDescent="0.25">
      <c r="A2307" t="s">
        <v>489</v>
      </c>
      <c r="E2307">
        <v>0</v>
      </c>
      <c r="F2307" s="114">
        <v>47208</v>
      </c>
      <c r="I2307">
        <f>'Business retail'!$R$47</f>
        <v>0</v>
      </c>
      <c r="K2307">
        <v>0</v>
      </c>
      <c r="L2307" t="s">
        <v>378</v>
      </c>
    </row>
    <row r="2308" spans="1:12" x14ac:dyDescent="0.25">
      <c r="A2308" t="s">
        <v>489</v>
      </c>
      <c r="E2308">
        <v>0</v>
      </c>
      <c r="F2308" s="114">
        <v>47573</v>
      </c>
      <c r="I2308">
        <f>'Business retail'!$S$47</f>
        <v>0</v>
      </c>
      <c r="K2308">
        <v>0</v>
      </c>
      <c r="L2308" t="s">
        <v>378</v>
      </c>
    </row>
    <row r="2309" spans="1:12" x14ac:dyDescent="0.25">
      <c r="A2309" t="s">
        <v>489</v>
      </c>
      <c r="E2309">
        <v>0</v>
      </c>
      <c r="F2309" s="114">
        <v>47938</v>
      </c>
      <c r="I2309">
        <f>'Business retail'!$T$47</f>
        <v>0</v>
      </c>
      <c r="K2309">
        <v>0</v>
      </c>
      <c r="L2309" t="s">
        <v>378</v>
      </c>
    </row>
    <row r="2310" spans="1:12" x14ac:dyDescent="0.25">
      <c r="A2310" t="s">
        <v>193</v>
      </c>
      <c r="E2310">
        <v>0</v>
      </c>
      <c r="F2310" s="114">
        <v>44286</v>
      </c>
      <c r="I2310">
        <f>'Business retail'!$J$53</f>
        <v>0</v>
      </c>
      <c r="K2310">
        <v>0</v>
      </c>
      <c r="L2310" t="s">
        <v>1153</v>
      </c>
    </row>
    <row r="2311" spans="1:12" x14ac:dyDescent="0.25">
      <c r="A2311" t="s">
        <v>193</v>
      </c>
      <c r="E2311">
        <v>0</v>
      </c>
      <c r="F2311" s="114">
        <v>44651</v>
      </c>
      <c r="I2311">
        <f>'Business retail'!$K$53</f>
        <v>0</v>
      </c>
      <c r="K2311">
        <v>0</v>
      </c>
      <c r="L2311" t="s">
        <v>1153</v>
      </c>
    </row>
    <row r="2312" spans="1:12" x14ac:dyDescent="0.25">
      <c r="A2312" t="s">
        <v>193</v>
      </c>
      <c r="E2312">
        <v>0</v>
      </c>
      <c r="F2312" s="114">
        <v>45016</v>
      </c>
      <c r="I2312">
        <f>'Business retail'!$L$53</f>
        <v>0</v>
      </c>
      <c r="K2312">
        <v>0</v>
      </c>
      <c r="L2312" t="s">
        <v>1153</v>
      </c>
    </row>
    <row r="2313" spans="1:12" x14ac:dyDescent="0.25">
      <c r="A2313" t="s">
        <v>193</v>
      </c>
      <c r="E2313">
        <v>0</v>
      </c>
      <c r="F2313" s="114">
        <v>45382</v>
      </c>
      <c r="I2313">
        <f>'Business retail'!$M$53</f>
        <v>0</v>
      </c>
      <c r="K2313">
        <v>0</v>
      </c>
      <c r="L2313" t="s">
        <v>1153</v>
      </c>
    </row>
    <row r="2314" spans="1:12" x14ac:dyDescent="0.25">
      <c r="A2314" t="s">
        <v>193</v>
      </c>
      <c r="E2314">
        <v>0</v>
      </c>
      <c r="F2314" s="114">
        <v>45747</v>
      </c>
      <c r="I2314">
        <f>'Business retail'!$N$53</f>
        <v>0</v>
      </c>
      <c r="K2314">
        <v>0</v>
      </c>
      <c r="L2314" t="s">
        <v>1153</v>
      </c>
    </row>
    <row r="2315" spans="1:12" x14ac:dyDescent="0.25">
      <c r="A2315" t="s">
        <v>193</v>
      </c>
      <c r="E2315">
        <v>0</v>
      </c>
      <c r="F2315" s="114">
        <v>46112</v>
      </c>
      <c r="I2315">
        <f>'Business retail'!$O$53</f>
        <v>0</v>
      </c>
      <c r="K2315">
        <v>0</v>
      </c>
      <c r="L2315" t="s">
        <v>1153</v>
      </c>
    </row>
    <row r="2316" spans="1:12" x14ac:dyDescent="0.25">
      <c r="A2316" t="s">
        <v>193</v>
      </c>
      <c r="E2316">
        <v>0</v>
      </c>
      <c r="F2316" s="114">
        <v>46477</v>
      </c>
      <c r="I2316">
        <f>'Business retail'!$P$53</f>
        <v>0</v>
      </c>
      <c r="K2316">
        <v>0</v>
      </c>
      <c r="L2316" t="s">
        <v>1153</v>
      </c>
    </row>
    <row r="2317" spans="1:12" x14ac:dyDescent="0.25">
      <c r="A2317" t="s">
        <v>193</v>
      </c>
      <c r="E2317">
        <v>0</v>
      </c>
      <c r="F2317" s="114">
        <v>46843</v>
      </c>
      <c r="I2317">
        <f>'Business retail'!$Q$53</f>
        <v>0</v>
      </c>
      <c r="K2317">
        <v>0</v>
      </c>
      <c r="L2317" t="s">
        <v>1153</v>
      </c>
    </row>
    <row r="2318" spans="1:12" x14ac:dyDescent="0.25">
      <c r="A2318" t="s">
        <v>193</v>
      </c>
      <c r="E2318">
        <v>0</v>
      </c>
      <c r="F2318" s="114">
        <v>47208</v>
      </c>
      <c r="I2318">
        <f>'Business retail'!$R$53</f>
        <v>0</v>
      </c>
      <c r="K2318">
        <v>0</v>
      </c>
      <c r="L2318" t="s">
        <v>1153</v>
      </c>
    </row>
    <row r="2319" spans="1:12" x14ac:dyDescent="0.25">
      <c r="A2319" t="s">
        <v>193</v>
      </c>
      <c r="E2319">
        <v>0</v>
      </c>
      <c r="F2319" s="114">
        <v>47573</v>
      </c>
      <c r="I2319">
        <f>'Business retail'!$S$53</f>
        <v>0</v>
      </c>
      <c r="K2319">
        <v>0</v>
      </c>
      <c r="L2319" t="s">
        <v>1153</v>
      </c>
    </row>
    <row r="2320" spans="1:12" x14ac:dyDescent="0.25">
      <c r="A2320" t="s">
        <v>193</v>
      </c>
      <c r="E2320">
        <v>0</v>
      </c>
      <c r="F2320" s="114">
        <v>47938</v>
      </c>
      <c r="I2320">
        <f>'Business retail'!$T$53</f>
        <v>0</v>
      </c>
      <c r="K2320">
        <v>0</v>
      </c>
      <c r="L2320" t="s">
        <v>1153</v>
      </c>
    </row>
    <row r="2321" spans="1:12" x14ac:dyDescent="0.25">
      <c r="A2321" t="s">
        <v>558</v>
      </c>
      <c r="E2321">
        <v>0</v>
      </c>
      <c r="F2321" s="114">
        <v>44286</v>
      </c>
      <c r="I2321">
        <f>'Business retail'!$J$59</f>
        <v>0</v>
      </c>
      <c r="K2321">
        <v>0</v>
      </c>
      <c r="L2321" t="s">
        <v>307</v>
      </c>
    </row>
    <row r="2322" spans="1:12" x14ac:dyDescent="0.25">
      <c r="A2322" t="s">
        <v>558</v>
      </c>
      <c r="E2322">
        <v>0</v>
      </c>
      <c r="F2322" s="114">
        <v>44651</v>
      </c>
      <c r="I2322">
        <f>'Business retail'!$K$59</f>
        <v>0</v>
      </c>
      <c r="K2322">
        <v>0</v>
      </c>
      <c r="L2322" t="s">
        <v>307</v>
      </c>
    </row>
    <row r="2323" spans="1:12" x14ac:dyDescent="0.25">
      <c r="A2323" t="s">
        <v>558</v>
      </c>
      <c r="E2323">
        <v>0</v>
      </c>
      <c r="F2323" s="114">
        <v>45016</v>
      </c>
      <c r="I2323">
        <f>'Business retail'!$L$59</f>
        <v>0</v>
      </c>
      <c r="K2323">
        <v>0</v>
      </c>
      <c r="L2323" t="s">
        <v>307</v>
      </c>
    </row>
    <row r="2324" spans="1:12" x14ac:dyDescent="0.25">
      <c r="A2324" t="s">
        <v>558</v>
      </c>
      <c r="E2324">
        <v>0</v>
      </c>
      <c r="F2324" s="114">
        <v>45382</v>
      </c>
      <c r="I2324">
        <f>'Business retail'!$M$59</f>
        <v>0</v>
      </c>
      <c r="K2324">
        <v>0</v>
      </c>
      <c r="L2324" t="s">
        <v>307</v>
      </c>
    </row>
    <row r="2325" spans="1:12" x14ac:dyDescent="0.25">
      <c r="A2325" t="s">
        <v>558</v>
      </c>
      <c r="E2325">
        <v>0</v>
      </c>
      <c r="F2325" s="114">
        <v>45747</v>
      </c>
      <c r="I2325">
        <f>'Business retail'!$N$59</f>
        <v>0</v>
      </c>
      <c r="K2325">
        <v>0</v>
      </c>
      <c r="L2325" t="s">
        <v>307</v>
      </c>
    </row>
    <row r="2326" spans="1:12" x14ac:dyDescent="0.25">
      <c r="A2326" t="s">
        <v>558</v>
      </c>
      <c r="E2326">
        <v>0</v>
      </c>
      <c r="F2326" s="114">
        <v>46112</v>
      </c>
      <c r="I2326">
        <f>'Business retail'!$O$59</f>
        <v>0</v>
      </c>
      <c r="K2326">
        <v>0</v>
      </c>
      <c r="L2326" t="s">
        <v>307</v>
      </c>
    </row>
    <row r="2327" spans="1:12" x14ac:dyDescent="0.25">
      <c r="A2327" t="s">
        <v>558</v>
      </c>
      <c r="E2327">
        <v>0</v>
      </c>
      <c r="F2327" s="114">
        <v>46477</v>
      </c>
      <c r="I2327">
        <f>'Business retail'!$P$59</f>
        <v>0</v>
      </c>
      <c r="K2327">
        <v>0</v>
      </c>
      <c r="L2327" t="s">
        <v>307</v>
      </c>
    </row>
    <row r="2328" spans="1:12" x14ac:dyDescent="0.25">
      <c r="A2328" t="s">
        <v>558</v>
      </c>
      <c r="E2328">
        <v>0</v>
      </c>
      <c r="F2328" s="114">
        <v>46843</v>
      </c>
      <c r="I2328">
        <f>'Business retail'!$Q$59</f>
        <v>0</v>
      </c>
      <c r="K2328">
        <v>0</v>
      </c>
      <c r="L2328" t="s">
        <v>307</v>
      </c>
    </row>
    <row r="2329" spans="1:12" x14ac:dyDescent="0.25">
      <c r="A2329" t="s">
        <v>558</v>
      </c>
      <c r="E2329">
        <v>0</v>
      </c>
      <c r="F2329" s="114">
        <v>47208</v>
      </c>
      <c r="I2329">
        <f>'Business retail'!$R$59</f>
        <v>0</v>
      </c>
      <c r="K2329">
        <v>0</v>
      </c>
      <c r="L2329" t="s">
        <v>307</v>
      </c>
    </row>
    <row r="2330" spans="1:12" x14ac:dyDescent="0.25">
      <c r="A2330" t="s">
        <v>558</v>
      </c>
      <c r="E2330">
        <v>0</v>
      </c>
      <c r="F2330" s="114">
        <v>47573</v>
      </c>
      <c r="I2330">
        <f>'Business retail'!$S$59</f>
        <v>0</v>
      </c>
      <c r="K2330">
        <v>0</v>
      </c>
      <c r="L2330" t="s">
        <v>307</v>
      </c>
    </row>
    <row r="2331" spans="1:12" x14ac:dyDescent="0.25">
      <c r="A2331" t="s">
        <v>558</v>
      </c>
      <c r="E2331">
        <v>0</v>
      </c>
      <c r="F2331" s="114">
        <v>47938</v>
      </c>
      <c r="I2331">
        <f>'Business retail'!$T$59</f>
        <v>0</v>
      </c>
      <c r="K2331">
        <v>0</v>
      </c>
      <c r="L2331" t="s">
        <v>307</v>
      </c>
    </row>
    <row r="2332" spans="1:12" x14ac:dyDescent="0.25">
      <c r="A2332" t="s">
        <v>490</v>
      </c>
      <c r="C2332" t="s">
        <v>210</v>
      </c>
      <c r="E2332">
        <v>0</v>
      </c>
      <c r="F2332" s="114">
        <v>44286</v>
      </c>
      <c r="I2332">
        <f>'Business retail'!$J$67</f>
        <v>0</v>
      </c>
      <c r="K2332">
        <v>0</v>
      </c>
      <c r="L2332" t="s">
        <v>924</v>
      </c>
    </row>
    <row r="2333" spans="1:12" x14ac:dyDescent="0.25">
      <c r="A2333" t="s">
        <v>490</v>
      </c>
      <c r="C2333" t="s">
        <v>210</v>
      </c>
      <c r="E2333">
        <v>0</v>
      </c>
      <c r="F2333" s="114">
        <v>44651</v>
      </c>
      <c r="I2333">
        <f>'Business retail'!$K$67</f>
        <v>0</v>
      </c>
      <c r="K2333">
        <v>0</v>
      </c>
      <c r="L2333" t="s">
        <v>924</v>
      </c>
    </row>
    <row r="2334" spans="1:12" x14ac:dyDescent="0.25">
      <c r="A2334" t="s">
        <v>490</v>
      </c>
      <c r="C2334" t="s">
        <v>210</v>
      </c>
      <c r="E2334">
        <v>0</v>
      </c>
      <c r="F2334" s="114">
        <v>45016</v>
      </c>
      <c r="I2334">
        <f>'Business retail'!$L$67</f>
        <v>0</v>
      </c>
      <c r="K2334">
        <v>0</v>
      </c>
      <c r="L2334" t="s">
        <v>924</v>
      </c>
    </row>
    <row r="2335" spans="1:12" x14ac:dyDescent="0.25">
      <c r="A2335" t="s">
        <v>490</v>
      </c>
      <c r="C2335" t="s">
        <v>210</v>
      </c>
      <c r="E2335">
        <v>0</v>
      </c>
      <c r="F2335" s="114">
        <v>45382</v>
      </c>
      <c r="I2335">
        <f>'Business retail'!$M$67</f>
        <v>0</v>
      </c>
      <c r="K2335">
        <v>0</v>
      </c>
      <c r="L2335" t="s">
        <v>924</v>
      </c>
    </row>
    <row r="2336" spans="1:12" x14ac:dyDescent="0.25">
      <c r="A2336" t="s">
        <v>490</v>
      </c>
      <c r="C2336" t="s">
        <v>210</v>
      </c>
      <c r="E2336">
        <v>0</v>
      </c>
      <c r="F2336" s="114">
        <v>45747</v>
      </c>
      <c r="I2336">
        <f>'Business retail'!$N$67</f>
        <v>0</v>
      </c>
      <c r="K2336">
        <v>0</v>
      </c>
      <c r="L2336" t="s">
        <v>924</v>
      </c>
    </row>
    <row r="2337" spans="1:12" x14ac:dyDescent="0.25">
      <c r="A2337" t="s">
        <v>490</v>
      </c>
      <c r="C2337" t="s">
        <v>210</v>
      </c>
      <c r="E2337">
        <v>0</v>
      </c>
      <c r="F2337" s="114">
        <v>46112</v>
      </c>
      <c r="I2337">
        <f>'Business retail'!$O$67</f>
        <v>0</v>
      </c>
      <c r="K2337">
        <v>0</v>
      </c>
      <c r="L2337" t="s">
        <v>924</v>
      </c>
    </row>
    <row r="2338" spans="1:12" x14ac:dyDescent="0.25">
      <c r="A2338" t="s">
        <v>490</v>
      </c>
      <c r="C2338" t="s">
        <v>210</v>
      </c>
      <c r="E2338">
        <v>0</v>
      </c>
      <c r="F2338" s="114">
        <v>46477</v>
      </c>
      <c r="I2338">
        <f>'Business retail'!$P$67</f>
        <v>0</v>
      </c>
      <c r="K2338">
        <v>0</v>
      </c>
      <c r="L2338" t="s">
        <v>924</v>
      </c>
    </row>
    <row r="2339" spans="1:12" x14ac:dyDescent="0.25">
      <c r="A2339" t="s">
        <v>490</v>
      </c>
      <c r="C2339" t="s">
        <v>210</v>
      </c>
      <c r="E2339">
        <v>0</v>
      </c>
      <c r="F2339" s="114">
        <v>46843</v>
      </c>
      <c r="I2339">
        <f>'Business retail'!$Q$67</f>
        <v>0</v>
      </c>
      <c r="K2339">
        <v>0</v>
      </c>
      <c r="L2339" t="s">
        <v>924</v>
      </c>
    </row>
    <row r="2340" spans="1:12" x14ac:dyDescent="0.25">
      <c r="A2340" t="s">
        <v>490</v>
      </c>
      <c r="C2340" t="s">
        <v>210</v>
      </c>
      <c r="E2340">
        <v>0</v>
      </c>
      <c r="F2340" s="114">
        <v>47208</v>
      </c>
      <c r="I2340">
        <f>'Business retail'!$R$67</f>
        <v>0</v>
      </c>
      <c r="K2340">
        <v>0</v>
      </c>
      <c r="L2340" t="s">
        <v>924</v>
      </c>
    </row>
    <row r="2341" spans="1:12" x14ac:dyDescent="0.25">
      <c r="A2341" t="s">
        <v>490</v>
      </c>
      <c r="C2341" t="s">
        <v>210</v>
      </c>
      <c r="E2341">
        <v>0</v>
      </c>
      <c r="F2341" s="114">
        <v>47573</v>
      </c>
      <c r="I2341">
        <f>'Business retail'!$S$67</f>
        <v>0</v>
      </c>
      <c r="K2341">
        <v>0</v>
      </c>
      <c r="L2341" t="s">
        <v>924</v>
      </c>
    </row>
    <row r="2342" spans="1:12" x14ac:dyDescent="0.25">
      <c r="A2342" t="s">
        <v>490</v>
      </c>
      <c r="C2342" t="s">
        <v>210</v>
      </c>
      <c r="E2342">
        <v>0</v>
      </c>
      <c r="F2342" s="114">
        <v>47938</v>
      </c>
      <c r="I2342">
        <f>'Business retail'!$T$67</f>
        <v>0</v>
      </c>
      <c r="K2342">
        <v>0</v>
      </c>
      <c r="L2342" t="s">
        <v>924</v>
      </c>
    </row>
    <row r="2343" spans="1:12" x14ac:dyDescent="0.25">
      <c r="A2343" t="s">
        <v>490</v>
      </c>
      <c r="C2343" t="s">
        <v>512</v>
      </c>
      <c r="E2343">
        <v>0</v>
      </c>
      <c r="F2343" s="114">
        <v>44286</v>
      </c>
      <c r="I2343">
        <f>'Business retail'!$J$68</f>
        <v>0</v>
      </c>
      <c r="K2343">
        <v>0</v>
      </c>
      <c r="L2343" t="s">
        <v>924</v>
      </c>
    </row>
    <row r="2344" spans="1:12" x14ac:dyDescent="0.25">
      <c r="A2344" t="s">
        <v>490</v>
      </c>
      <c r="C2344" t="s">
        <v>512</v>
      </c>
      <c r="E2344">
        <v>0</v>
      </c>
      <c r="F2344" s="114">
        <v>44651</v>
      </c>
      <c r="I2344">
        <f>'Business retail'!$K$68</f>
        <v>0</v>
      </c>
      <c r="K2344">
        <v>0</v>
      </c>
      <c r="L2344" t="s">
        <v>924</v>
      </c>
    </row>
    <row r="2345" spans="1:12" x14ac:dyDescent="0.25">
      <c r="A2345" t="s">
        <v>490</v>
      </c>
      <c r="C2345" t="s">
        <v>512</v>
      </c>
      <c r="E2345">
        <v>0</v>
      </c>
      <c r="F2345" s="114">
        <v>45016</v>
      </c>
      <c r="I2345">
        <f>'Business retail'!$L$68</f>
        <v>0</v>
      </c>
      <c r="K2345">
        <v>0</v>
      </c>
      <c r="L2345" t="s">
        <v>924</v>
      </c>
    </row>
    <row r="2346" spans="1:12" x14ac:dyDescent="0.25">
      <c r="A2346" t="s">
        <v>490</v>
      </c>
      <c r="C2346" t="s">
        <v>512</v>
      </c>
      <c r="E2346">
        <v>0</v>
      </c>
      <c r="F2346" s="114">
        <v>45382</v>
      </c>
      <c r="I2346">
        <f>'Business retail'!$M$68</f>
        <v>0</v>
      </c>
      <c r="K2346">
        <v>0</v>
      </c>
      <c r="L2346" t="s">
        <v>924</v>
      </c>
    </row>
    <row r="2347" spans="1:12" x14ac:dyDescent="0.25">
      <c r="A2347" t="s">
        <v>490</v>
      </c>
      <c r="C2347" t="s">
        <v>512</v>
      </c>
      <c r="E2347">
        <v>0</v>
      </c>
      <c r="F2347" s="114">
        <v>45747</v>
      </c>
      <c r="I2347">
        <f>'Business retail'!$N$68</f>
        <v>0</v>
      </c>
      <c r="K2347">
        <v>0</v>
      </c>
      <c r="L2347" t="s">
        <v>924</v>
      </c>
    </row>
    <row r="2348" spans="1:12" x14ac:dyDescent="0.25">
      <c r="A2348" t="s">
        <v>490</v>
      </c>
      <c r="C2348" t="s">
        <v>512</v>
      </c>
      <c r="E2348">
        <v>0</v>
      </c>
      <c r="F2348" s="114">
        <v>46112</v>
      </c>
      <c r="I2348">
        <f>'Business retail'!$O$68</f>
        <v>0</v>
      </c>
      <c r="K2348">
        <v>0</v>
      </c>
      <c r="L2348" t="s">
        <v>924</v>
      </c>
    </row>
    <row r="2349" spans="1:12" x14ac:dyDescent="0.25">
      <c r="A2349" t="s">
        <v>490</v>
      </c>
      <c r="C2349" t="s">
        <v>512</v>
      </c>
      <c r="E2349">
        <v>0</v>
      </c>
      <c r="F2349" s="114">
        <v>46477</v>
      </c>
      <c r="I2349">
        <f>'Business retail'!$P$68</f>
        <v>0</v>
      </c>
      <c r="K2349">
        <v>0</v>
      </c>
      <c r="L2349" t="s">
        <v>924</v>
      </c>
    </row>
    <row r="2350" spans="1:12" x14ac:dyDescent="0.25">
      <c r="A2350" t="s">
        <v>490</v>
      </c>
      <c r="C2350" t="s">
        <v>512</v>
      </c>
      <c r="E2350">
        <v>0</v>
      </c>
      <c r="F2350" s="114">
        <v>46843</v>
      </c>
      <c r="I2350">
        <f>'Business retail'!$Q$68</f>
        <v>0</v>
      </c>
      <c r="K2350">
        <v>0</v>
      </c>
      <c r="L2350" t="s">
        <v>924</v>
      </c>
    </row>
    <row r="2351" spans="1:12" x14ac:dyDescent="0.25">
      <c r="A2351" t="s">
        <v>490</v>
      </c>
      <c r="C2351" t="s">
        <v>512</v>
      </c>
      <c r="E2351">
        <v>0</v>
      </c>
      <c r="F2351" s="114">
        <v>47208</v>
      </c>
      <c r="I2351">
        <f>'Business retail'!$R$68</f>
        <v>0</v>
      </c>
      <c r="K2351">
        <v>0</v>
      </c>
      <c r="L2351" t="s">
        <v>924</v>
      </c>
    </row>
    <row r="2352" spans="1:12" x14ac:dyDescent="0.25">
      <c r="A2352" t="s">
        <v>490</v>
      </c>
      <c r="C2352" t="s">
        <v>512</v>
      </c>
      <c r="E2352">
        <v>0</v>
      </c>
      <c r="F2352" s="114">
        <v>47573</v>
      </c>
      <c r="I2352">
        <f>'Business retail'!$S$68</f>
        <v>0</v>
      </c>
      <c r="K2352">
        <v>0</v>
      </c>
      <c r="L2352" t="s">
        <v>924</v>
      </c>
    </row>
    <row r="2353" spans="1:12" x14ac:dyDescent="0.25">
      <c r="A2353" t="s">
        <v>490</v>
      </c>
      <c r="C2353" t="s">
        <v>512</v>
      </c>
      <c r="E2353">
        <v>0</v>
      </c>
      <c r="F2353" s="114">
        <v>47938</v>
      </c>
      <c r="I2353">
        <f>'Business retail'!$T$68</f>
        <v>0</v>
      </c>
      <c r="K2353">
        <v>0</v>
      </c>
      <c r="L2353" t="s">
        <v>924</v>
      </c>
    </row>
    <row r="2354" spans="1:12" x14ac:dyDescent="0.25">
      <c r="A2354" t="s">
        <v>490</v>
      </c>
      <c r="C2354" t="s">
        <v>808</v>
      </c>
      <c r="E2354">
        <v>0</v>
      </c>
      <c r="F2354" s="114">
        <v>44286</v>
      </c>
      <c r="I2354">
        <f>'Business retail'!$J$69</f>
        <v>0</v>
      </c>
      <c r="K2354">
        <v>0</v>
      </c>
      <c r="L2354" t="s">
        <v>924</v>
      </c>
    </row>
    <row r="2355" spans="1:12" x14ac:dyDescent="0.25">
      <c r="A2355" t="s">
        <v>490</v>
      </c>
      <c r="C2355" t="s">
        <v>808</v>
      </c>
      <c r="E2355">
        <v>0</v>
      </c>
      <c r="F2355" s="114">
        <v>44651</v>
      </c>
      <c r="I2355">
        <f>'Business retail'!$K$69</f>
        <v>0</v>
      </c>
      <c r="K2355">
        <v>0</v>
      </c>
      <c r="L2355" t="s">
        <v>924</v>
      </c>
    </row>
    <row r="2356" spans="1:12" x14ac:dyDescent="0.25">
      <c r="A2356" t="s">
        <v>490</v>
      </c>
      <c r="C2356" t="s">
        <v>808</v>
      </c>
      <c r="E2356">
        <v>0</v>
      </c>
      <c r="F2356" s="114">
        <v>45016</v>
      </c>
      <c r="I2356">
        <f>'Business retail'!$L$69</f>
        <v>0</v>
      </c>
      <c r="K2356">
        <v>0</v>
      </c>
      <c r="L2356" t="s">
        <v>924</v>
      </c>
    </row>
    <row r="2357" spans="1:12" x14ac:dyDescent="0.25">
      <c r="A2357" t="s">
        <v>490</v>
      </c>
      <c r="C2357" t="s">
        <v>808</v>
      </c>
      <c r="E2357">
        <v>0</v>
      </c>
      <c r="F2357" s="114">
        <v>45382</v>
      </c>
      <c r="I2357">
        <f>'Business retail'!$M$69</f>
        <v>0</v>
      </c>
      <c r="K2357">
        <v>0</v>
      </c>
      <c r="L2357" t="s">
        <v>924</v>
      </c>
    </row>
    <row r="2358" spans="1:12" x14ac:dyDescent="0.25">
      <c r="A2358" t="s">
        <v>490</v>
      </c>
      <c r="C2358" t="s">
        <v>808</v>
      </c>
      <c r="E2358">
        <v>0</v>
      </c>
      <c r="F2358" s="114">
        <v>45747</v>
      </c>
      <c r="I2358">
        <f>'Business retail'!$N$69</f>
        <v>0</v>
      </c>
      <c r="K2358">
        <v>0</v>
      </c>
      <c r="L2358" t="s">
        <v>924</v>
      </c>
    </row>
    <row r="2359" spans="1:12" x14ac:dyDescent="0.25">
      <c r="A2359" t="s">
        <v>490</v>
      </c>
      <c r="C2359" t="s">
        <v>808</v>
      </c>
      <c r="E2359">
        <v>0</v>
      </c>
      <c r="F2359" s="114">
        <v>46112</v>
      </c>
      <c r="I2359">
        <f>'Business retail'!$O$69</f>
        <v>0</v>
      </c>
      <c r="K2359">
        <v>0</v>
      </c>
      <c r="L2359" t="s">
        <v>924</v>
      </c>
    </row>
    <row r="2360" spans="1:12" x14ac:dyDescent="0.25">
      <c r="A2360" t="s">
        <v>490</v>
      </c>
      <c r="C2360" t="s">
        <v>808</v>
      </c>
      <c r="E2360">
        <v>0</v>
      </c>
      <c r="F2360" s="114">
        <v>46477</v>
      </c>
      <c r="I2360">
        <f>'Business retail'!$P$69</f>
        <v>0</v>
      </c>
      <c r="K2360">
        <v>0</v>
      </c>
      <c r="L2360" t="s">
        <v>924</v>
      </c>
    </row>
    <row r="2361" spans="1:12" x14ac:dyDescent="0.25">
      <c r="A2361" t="s">
        <v>490</v>
      </c>
      <c r="C2361" t="s">
        <v>808</v>
      </c>
      <c r="E2361">
        <v>0</v>
      </c>
      <c r="F2361" s="114">
        <v>46843</v>
      </c>
      <c r="I2361">
        <f>'Business retail'!$Q$69</f>
        <v>0</v>
      </c>
      <c r="K2361">
        <v>0</v>
      </c>
      <c r="L2361" t="s">
        <v>924</v>
      </c>
    </row>
    <row r="2362" spans="1:12" x14ac:dyDescent="0.25">
      <c r="A2362" t="s">
        <v>490</v>
      </c>
      <c r="C2362" t="s">
        <v>808</v>
      </c>
      <c r="E2362">
        <v>0</v>
      </c>
      <c r="F2362" s="114">
        <v>47208</v>
      </c>
      <c r="I2362">
        <f>'Business retail'!$R$69</f>
        <v>0</v>
      </c>
      <c r="K2362">
        <v>0</v>
      </c>
      <c r="L2362" t="s">
        <v>924</v>
      </c>
    </row>
    <row r="2363" spans="1:12" x14ac:dyDescent="0.25">
      <c r="A2363" t="s">
        <v>490</v>
      </c>
      <c r="C2363" t="s">
        <v>808</v>
      </c>
      <c r="E2363">
        <v>0</v>
      </c>
      <c r="F2363" s="114">
        <v>47573</v>
      </c>
      <c r="I2363">
        <f>'Business retail'!$S$69</f>
        <v>0</v>
      </c>
      <c r="K2363">
        <v>0</v>
      </c>
      <c r="L2363" t="s">
        <v>924</v>
      </c>
    </row>
    <row r="2364" spans="1:12" x14ac:dyDescent="0.25">
      <c r="A2364" t="s">
        <v>490</v>
      </c>
      <c r="C2364" t="s">
        <v>808</v>
      </c>
      <c r="E2364">
        <v>0</v>
      </c>
      <c r="F2364" s="114">
        <v>47938</v>
      </c>
      <c r="I2364">
        <f>'Business retail'!$T$69</f>
        <v>0</v>
      </c>
      <c r="K2364">
        <v>0</v>
      </c>
      <c r="L2364" t="s">
        <v>924</v>
      </c>
    </row>
    <row r="2365" spans="1:12" x14ac:dyDescent="0.25">
      <c r="A2365" t="s">
        <v>341</v>
      </c>
      <c r="C2365" t="s">
        <v>210</v>
      </c>
      <c r="E2365">
        <v>0</v>
      </c>
      <c r="F2365" s="114">
        <v>44286</v>
      </c>
      <c r="I2365">
        <f>'Business retail'!$J$80</f>
        <v>0</v>
      </c>
      <c r="K2365">
        <v>0</v>
      </c>
      <c r="L2365" t="s">
        <v>925</v>
      </c>
    </row>
    <row r="2366" spans="1:12" x14ac:dyDescent="0.25">
      <c r="A2366" t="s">
        <v>341</v>
      </c>
      <c r="C2366" t="s">
        <v>210</v>
      </c>
      <c r="E2366">
        <v>0</v>
      </c>
      <c r="F2366" s="114">
        <v>44651</v>
      </c>
      <c r="I2366">
        <f>'Business retail'!$K$80</f>
        <v>0</v>
      </c>
      <c r="K2366">
        <v>0</v>
      </c>
      <c r="L2366" t="s">
        <v>925</v>
      </c>
    </row>
    <row r="2367" spans="1:12" x14ac:dyDescent="0.25">
      <c r="A2367" t="s">
        <v>341</v>
      </c>
      <c r="C2367" t="s">
        <v>210</v>
      </c>
      <c r="E2367">
        <v>0</v>
      </c>
      <c r="F2367" s="114">
        <v>45016</v>
      </c>
      <c r="I2367">
        <f>'Business retail'!$L$80</f>
        <v>0</v>
      </c>
      <c r="K2367">
        <v>0</v>
      </c>
      <c r="L2367" t="s">
        <v>925</v>
      </c>
    </row>
    <row r="2368" spans="1:12" x14ac:dyDescent="0.25">
      <c r="A2368" t="s">
        <v>341</v>
      </c>
      <c r="C2368" t="s">
        <v>210</v>
      </c>
      <c r="E2368">
        <v>0</v>
      </c>
      <c r="F2368" s="114">
        <v>45382</v>
      </c>
      <c r="I2368">
        <f>'Business retail'!$M$80</f>
        <v>0</v>
      </c>
      <c r="K2368">
        <v>0</v>
      </c>
      <c r="L2368" t="s">
        <v>925</v>
      </c>
    </row>
    <row r="2369" spans="1:12" x14ac:dyDescent="0.25">
      <c r="A2369" t="s">
        <v>341</v>
      </c>
      <c r="C2369" t="s">
        <v>210</v>
      </c>
      <c r="E2369">
        <v>0</v>
      </c>
      <c r="F2369" s="114">
        <v>45747</v>
      </c>
      <c r="I2369">
        <f>'Business retail'!$N$80</f>
        <v>0</v>
      </c>
      <c r="K2369">
        <v>0</v>
      </c>
      <c r="L2369" t="s">
        <v>925</v>
      </c>
    </row>
    <row r="2370" spans="1:12" x14ac:dyDescent="0.25">
      <c r="A2370" t="s">
        <v>341</v>
      </c>
      <c r="C2370" t="s">
        <v>210</v>
      </c>
      <c r="E2370">
        <v>0</v>
      </c>
      <c r="F2370" s="114">
        <v>46112</v>
      </c>
      <c r="I2370">
        <f>'Business retail'!$O$80</f>
        <v>0</v>
      </c>
      <c r="K2370">
        <v>0</v>
      </c>
      <c r="L2370" t="s">
        <v>925</v>
      </c>
    </row>
    <row r="2371" spans="1:12" x14ac:dyDescent="0.25">
      <c r="A2371" t="s">
        <v>341</v>
      </c>
      <c r="C2371" t="s">
        <v>210</v>
      </c>
      <c r="E2371">
        <v>0</v>
      </c>
      <c r="F2371" s="114">
        <v>46477</v>
      </c>
      <c r="I2371">
        <f>'Business retail'!$P$80</f>
        <v>0</v>
      </c>
      <c r="K2371">
        <v>0</v>
      </c>
      <c r="L2371" t="s">
        <v>925</v>
      </c>
    </row>
    <row r="2372" spans="1:12" x14ac:dyDescent="0.25">
      <c r="A2372" t="s">
        <v>341</v>
      </c>
      <c r="C2372" t="s">
        <v>210</v>
      </c>
      <c r="E2372">
        <v>0</v>
      </c>
      <c r="F2372" s="114">
        <v>46843</v>
      </c>
      <c r="I2372">
        <f>'Business retail'!$Q$80</f>
        <v>0</v>
      </c>
      <c r="K2372">
        <v>0</v>
      </c>
      <c r="L2372" t="s">
        <v>925</v>
      </c>
    </row>
    <row r="2373" spans="1:12" x14ac:dyDescent="0.25">
      <c r="A2373" t="s">
        <v>341</v>
      </c>
      <c r="C2373" t="s">
        <v>210</v>
      </c>
      <c r="E2373">
        <v>0</v>
      </c>
      <c r="F2373" s="114">
        <v>47208</v>
      </c>
      <c r="I2373">
        <f>'Business retail'!$R$80</f>
        <v>0</v>
      </c>
      <c r="K2373">
        <v>0</v>
      </c>
      <c r="L2373" t="s">
        <v>925</v>
      </c>
    </row>
    <row r="2374" spans="1:12" x14ac:dyDescent="0.25">
      <c r="A2374" t="s">
        <v>341</v>
      </c>
      <c r="C2374" t="s">
        <v>210</v>
      </c>
      <c r="E2374">
        <v>0</v>
      </c>
      <c r="F2374" s="114">
        <v>47573</v>
      </c>
      <c r="I2374">
        <f>'Business retail'!$S$80</f>
        <v>0</v>
      </c>
      <c r="K2374">
        <v>0</v>
      </c>
      <c r="L2374" t="s">
        <v>925</v>
      </c>
    </row>
    <row r="2375" spans="1:12" x14ac:dyDescent="0.25">
      <c r="A2375" t="s">
        <v>341</v>
      </c>
      <c r="C2375" t="s">
        <v>210</v>
      </c>
      <c r="E2375">
        <v>0</v>
      </c>
      <c r="F2375" s="114">
        <v>47938</v>
      </c>
      <c r="I2375">
        <f>'Business retail'!$T$80</f>
        <v>0</v>
      </c>
      <c r="K2375">
        <v>0</v>
      </c>
      <c r="L2375" t="s">
        <v>925</v>
      </c>
    </row>
    <row r="2376" spans="1:12" x14ac:dyDescent="0.25">
      <c r="A2376" t="s">
        <v>341</v>
      </c>
      <c r="C2376" t="s">
        <v>512</v>
      </c>
      <c r="E2376">
        <v>0</v>
      </c>
      <c r="F2376" s="114">
        <v>44286</v>
      </c>
      <c r="I2376">
        <f>'Business retail'!$J$81</f>
        <v>0</v>
      </c>
      <c r="K2376">
        <v>0</v>
      </c>
      <c r="L2376" t="s">
        <v>925</v>
      </c>
    </row>
    <row r="2377" spans="1:12" x14ac:dyDescent="0.25">
      <c r="A2377" t="s">
        <v>341</v>
      </c>
      <c r="C2377" t="s">
        <v>512</v>
      </c>
      <c r="E2377">
        <v>0</v>
      </c>
      <c r="F2377" s="114">
        <v>44651</v>
      </c>
      <c r="I2377">
        <f>'Business retail'!$K$81</f>
        <v>0</v>
      </c>
      <c r="K2377">
        <v>0</v>
      </c>
      <c r="L2377" t="s">
        <v>925</v>
      </c>
    </row>
    <row r="2378" spans="1:12" x14ac:dyDescent="0.25">
      <c r="A2378" t="s">
        <v>341</v>
      </c>
      <c r="C2378" t="s">
        <v>512</v>
      </c>
      <c r="E2378">
        <v>0</v>
      </c>
      <c r="F2378" s="114">
        <v>45016</v>
      </c>
      <c r="I2378">
        <f>'Business retail'!$L$81</f>
        <v>0</v>
      </c>
      <c r="K2378">
        <v>0</v>
      </c>
      <c r="L2378" t="s">
        <v>925</v>
      </c>
    </row>
    <row r="2379" spans="1:12" x14ac:dyDescent="0.25">
      <c r="A2379" t="s">
        <v>341</v>
      </c>
      <c r="C2379" t="s">
        <v>512</v>
      </c>
      <c r="E2379">
        <v>0</v>
      </c>
      <c r="F2379" s="114">
        <v>45382</v>
      </c>
      <c r="I2379">
        <f>'Business retail'!$M$81</f>
        <v>0</v>
      </c>
      <c r="K2379">
        <v>0</v>
      </c>
      <c r="L2379" t="s">
        <v>925</v>
      </c>
    </row>
    <row r="2380" spans="1:12" x14ac:dyDescent="0.25">
      <c r="A2380" t="s">
        <v>341</v>
      </c>
      <c r="C2380" t="s">
        <v>512</v>
      </c>
      <c r="E2380">
        <v>0</v>
      </c>
      <c r="F2380" s="114">
        <v>45747</v>
      </c>
      <c r="I2380">
        <f>'Business retail'!$N$81</f>
        <v>0</v>
      </c>
      <c r="K2380">
        <v>0</v>
      </c>
      <c r="L2380" t="s">
        <v>925</v>
      </c>
    </row>
    <row r="2381" spans="1:12" x14ac:dyDescent="0.25">
      <c r="A2381" t="s">
        <v>341</v>
      </c>
      <c r="C2381" t="s">
        <v>512</v>
      </c>
      <c r="E2381">
        <v>0</v>
      </c>
      <c r="F2381" s="114">
        <v>46112</v>
      </c>
      <c r="I2381">
        <f>'Business retail'!$O$81</f>
        <v>0</v>
      </c>
      <c r="K2381">
        <v>0</v>
      </c>
      <c r="L2381" t="s">
        <v>925</v>
      </c>
    </row>
    <row r="2382" spans="1:12" x14ac:dyDescent="0.25">
      <c r="A2382" t="s">
        <v>341</v>
      </c>
      <c r="C2382" t="s">
        <v>512</v>
      </c>
      <c r="E2382">
        <v>0</v>
      </c>
      <c r="F2382" s="114">
        <v>46477</v>
      </c>
      <c r="I2382">
        <f>'Business retail'!$P$81</f>
        <v>0</v>
      </c>
      <c r="K2382">
        <v>0</v>
      </c>
      <c r="L2382" t="s">
        <v>925</v>
      </c>
    </row>
    <row r="2383" spans="1:12" x14ac:dyDescent="0.25">
      <c r="A2383" t="s">
        <v>341</v>
      </c>
      <c r="C2383" t="s">
        <v>512</v>
      </c>
      <c r="E2383">
        <v>0</v>
      </c>
      <c r="F2383" s="114">
        <v>46843</v>
      </c>
      <c r="I2383">
        <f>'Business retail'!$Q$81</f>
        <v>0</v>
      </c>
      <c r="K2383">
        <v>0</v>
      </c>
      <c r="L2383" t="s">
        <v>925</v>
      </c>
    </row>
    <row r="2384" spans="1:12" x14ac:dyDescent="0.25">
      <c r="A2384" t="s">
        <v>341</v>
      </c>
      <c r="C2384" t="s">
        <v>512</v>
      </c>
      <c r="E2384">
        <v>0</v>
      </c>
      <c r="F2384" s="114">
        <v>47208</v>
      </c>
      <c r="I2384">
        <f>'Business retail'!$R$81</f>
        <v>0</v>
      </c>
      <c r="K2384">
        <v>0</v>
      </c>
      <c r="L2384" t="s">
        <v>925</v>
      </c>
    </row>
    <row r="2385" spans="1:12" x14ac:dyDescent="0.25">
      <c r="A2385" t="s">
        <v>341</v>
      </c>
      <c r="C2385" t="s">
        <v>512</v>
      </c>
      <c r="E2385">
        <v>0</v>
      </c>
      <c r="F2385" s="114">
        <v>47573</v>
      </c>
      <c r="I2385">
        <f>'Business retail'!$S$81</f>
        <v>0</v>
      </c>
      <c r="K2385">
        <v>0</v>
      </c>
      <c r="L2385" t="s">
        <v>925</v>
      </c>
    </row>
    <row r="2386" spans="1:12" x14ac:dyDescent="0.25">
      <c r="A2386" t="s">
        <v>341</v>
      </c>
      <c r="C2386" t="s">
        <v>512</v>
      </c>
      <c r="E2386">
        <v>0</v>
      </c>
      <c r="F2386" s="114">
        <v>47938</v>
      </c>
      <c r="I2386">
        <f>'Business retail'!$T$81</f>
        <v>0</v>
      </c>
      <c r="K2386">
        <v>0</v>
      </c>
      <c r="L2386" t="s">
        <v>925</v>
      </c>
    </row>
    <row r="2387" spans="1:12" x14ac:dyDescent="0.25">
      <c r="A2387" t="s">
        <v>341</v>
      </c>
      <c r="C2387" t="s">
        <v>808</v>
      </c>
      <c r="E2387">
        <v>0</v>
      </c>
      <c r="F2387" s="114">
        <v>44286</v>
      </c>
      <c r="I2387">
        <f>'Business retail'!$J$82</f>
        <v>0</v>
      </c>
      <c r="K2387">
        <v>0</v>
      </c>
      <c r="L2387" t="s">
        <v>925</v>
      </c>
    </row>
    <row r="2388" spans="1:12" x14ac:dyDescent="0.25">
      <c r="A2388" t="s">
        <v>341</v>
      </c>
      <c r="C2388" t="s">
        <v>808</v>
      </c>
      <c r="E2388">
        <v>0</v>
      </c>
      <c r="F2388" s="114">
        <v>44651</v>
      </c>
      <c r="I2388">
        <f>'Business retail'!$K$82</f>
        <v>0</v>
      </c>
      <c r="K2388">
        <v>0</v>
      </c>
      <c r="L2388" t="s">
        <v>925</v>
      </c>
    </row>
    <row r="2389" spans="1:12" x14ac:dyDescent="0.25">
      <c r="A2389" t="s">
        <v>341</v>
      </c>
      <c r="C2389" t="s">
        <v>808</v>
      </c>
      <c r="E2389">
        <v>0</v>
      </c>
      <c r="F2389" s="114">
        <v>45016</v>
      </c>
      <c r="I2389">
        <f>'Business retail'!$L$82</f>
        <v>0</v>
      </c>
      <c r="K2389">
        <v>0</v>
      </c>
      <c r="L2389" t="s">
        <v>925</v>
      </c>
    </row>
    <row r="2390" spans="1:12" x14ac:dyDescent="0.25">
      <c r="A2390" t="s">
        <v>341</v>
      </c>
      <c r="C2390" t="s">
        <v>808</v>
      </c>
      <c r="E2390">
        <v>0</v>
      </c>
      <c r="F2390" s="114">
        <v>45382</v>
      </c>
      <c r="I2390">
        <f>'Business retail'!$M$82</f>
        <v>0</v>
      </c>
      <c r="K2390">
        <v>0</v>
      </c>
      <c r="L2390" t="s">
        <v>925</v>
      </c>
    </row>
    <row r="2391" spans="1:12" x14ac:dyDescent="0.25">
      <c r="A2391" t="s">
        <v>341</v>
      </c>
      <c r="C2391" t="s">
        <v>808</v>
      </c>
      <c r="E2391">
        <v>0</v>
      </c>
      <c r="F2391" s="114">
        <v>45747</v>
      </c>
      <c r="I2391">
        <f>'Business retail'!$N$82</f>
        <v>0</v>
      </c>
      <c r="K2391">
        <v>0</v>
      </c>
      <c r="L2391" t="s">
        <v>925</v>
      </c>
    </row>
    <row r="2392" spans="1:12" x14ac:dyDescent="0.25">
      <c r="A2392" t="s">
        <v>341</v>
      </c>
      <c r="C2392" t="s">
        <v>808</v>
      </c>
      <c r="E2392">
        <v>0</v>
      </c>
      <c r="F2392" s="114">
        <v>46112</v>
      </c>
      <c r="I2392">
        <f>'Business retail'!$O$82</f>
        <v>0</v>
      </c>
      <c r="K2392">
        <v>0</v>
      </c>
      <c r="L2392" t="s">
        <v>925</v>
      </c>
    </row>
    <row r="2393" spans="1:12" x14ac:dyDescent="0.25">
      <c r="A2393" t="s">
        <v>341</v>
      </c>
      <c r="C2393" t="s">
        <v>808</v>
      </c>
      <c r="E2393">
        <v>0</v>
      </c>
      <c r="F2393" s="114">
        <v>46477</v>
      </c>
      <c r="I2393">
        <f>'Business retail'!$P$82</f>
        <v>0</v>
      </c>
      <c r="K2393">
        <v>0</v>
      </c>
      <c r="L2393" t="s">
        <v>925</v>
      </c>
    </row>
    <row r="2394" spans="1:12" x14ac:dyDescent="0.25">
      <c r="A2394" t="s">
        <v>341</v>
      </c>
      <c r="C2394" t="s">
        <v>808</v>
      </c>
      <c r="E2394">
        <v>0</v>
      </c>
      <c r="F2394" s="114">
        <v>46843</v>
      </c>
      <c r="I2394">
        <f>'Business retail'!$Q$82</f>
        <v>0</v>
      </c>
      <c r="K2394">
        <v>0</v>
      </c>
      <c r="L2394" t="s">
        <v>925</v>
      </c>
    </row>
    <row r="2395" spans="1:12" x14ac:dyDescent="0.25">
      <c r="A2395" t="s">
        <v>341</v>
      </c>
      <c r="C2395" t="s">
        <v>808</v>
      </c>
      <c r="E2395">
        <v>0</v>
      </c>
      <c r="F2395" s="114">
        <v>47208</v>
      </c>
      <c r="I2395">
        <f>'Business retail'!$R$82</f>
        <v>0</v>
      </c>
      <c r="K2395">
        <v>0</v>
      </c>
      <c r="L2395" t="s">
        <v>925</v>
      </c>
    </row>
    <row r="2396" spans="1:12" x14ac:dyDescent="0.25">
      <c r="A2396" t="s">
        <v>341</v>
      </c>
      <c r="C2396" t="s">
        <v>808</v>
      </c>
      <c r="E2396">
        <v>0</v>
      </c>
      <c r="F2396" s="114">
        <v>47573</v>
      </c>
      <c r="I2396">
        <f>'Business retail'!$S$82</f>
        <v>0</v>
      </c>
      <c r="K2396">
        <v>0</v>
      </c>
      <c r="L2396" t="s">
        <v>925</v>
      </c>
    </row>
    <row r="2397" spans="1:12" x14ac:dyDescent="0.25">
      <c r="A2397" t="s">
        <v>341</v>
      </c>
      <c r="C2397" t="s">
        <v>808</v>
      </c>
      <c r="E2397">
        <v>0</v>
      </c>
      <c r="F2397" s="114">
        <v>47938</v>
      </c>
      <c r="I2397">
        <f>'Business retail'!$T$82</f>
        <v>0</v>
      </c>
      <c r="K2397">
        <v>0</v>
      </c>
      <c r="L2397" t="s">
        <v>925</v>
      </c>
    </row>
    <row r="2398" spans="1:12" x14ac:dyDescent="0.25">
      <c r="A2398" t="s">
        <v>491</v>
      </c>
      <c r="C2398" t="s">
        <v>210</v>
      </c>
      <c r="E2398">
        <v>0</v>
      </c>
      <c r="F2398" s="114">
        <v>44286</v>
      </c>
      <c r="I2398">
        <f>'Business retail'!$J$92</f>
        <v>0</v>
      </c>
      <c r="K2398">
        <v>0</v>
      </c>
      <c r="L2398" t="s">
        <v>601</v>
      </c>
    </row>
    <row r="2399" spans="1:12" x14ac:dyDescent="0.25">
      <c r="A2399" t="s">
        <v>491</v>
      </c>
      <c r="C2399" t="s">
        <v>210</v>
      </c>
      <c r="E2399">
        <v>0</v>
      </c>
      <c r="F2399" s="114">
        <v>44651</v>
      </c>
      <c r="I2399">
        <f>'Business retail'!$K$92</f>
        <v>0</v>
      </c>
      <c r="K2399">
        <v>0</v>
      </c>
      <c r="L2399" t="s">
        <v>601</v>
      </c>
    </row>
    <row r="2400" spans="1:12" x14ac:dyDescent="0.25">
      <c r="A2400" t="s">
        <v>491</v>
      </c>
      <c r="C2400" t="s">
        <v>210</v>
      </c>
      <c r="E2400">
        <v>0</v>
      </c>
      <c r="F2400" s="114">
        <v>45016</v>
      </c>
      <c r="I2400">
        <f>'Business retail'!$L$92</f>
        <v>0</v>
      </c>
      <c r="K2400">
        <v>0</v>
      </c>
      <c r="L2400" t="s">
        <v>601</v>
      </c>
    </row>
    <row r="2401" spans="1:12" x14ac:dyDescent="0.25">
      <c r="A2401" t="s">
        <v>491</v>
      </c>
      <c r="C2401" t="s">
        <v>210</v>
      </c>
      <c r="E2401">
        <v>0</v>
      </c>
      <c r="F2401" s="114">
        <v>45382</v>
      </c>
      <c r="I2401">
        <f>'Business retail'!$M$92</f>
        <v>0</v>
      </c>
      <c r="K2401">
        <v>0</v>
      </c>
      <c r="L2401" t="s">
        <v>601</v>
      </c>
    </row>
    <row r="2402" spans="1:12" x14ac:dyDescent="0.25">
      <c r="A2402" t="s">
        <v>491</v>
      </c>
      <c r="C2402" t="s">
        <v>210</v>
      </c>
      <c r="E2402">
        <v>0</v>
      </c>
      <c r="F2402" s="114">
        <v>45747</v>
      </c>
      <c r="I2402">
        <f>'Business retail'!$N$92</f>
        <v>0</v>
      </c>
      <c r="K2402">
        <v>0</v>
      </c>
      <c r="L2402" t="s">
        <v>601</v>
      </c>
    </row>
    <row r="2403" spans="1:12" x14ac:dyDescent="0.25">
      <c r="A2403" t="s">
        <v>491</v>
      </c>
      <c r="C2403" t="s">
        <v>210</v>
      </c>
      <c r="E2403">
        <v>0</v>
      </c>
      <c r="F2403" s="114">
        <v>46112</v>
      </c>
      <c r="I2403">
        <f>'Business retail'!$O$92</f>
        <v>0</v>
      </c>
      <c r="K2403">
        <v>0</v>
      </c>
      <c r="L2403" t="s">
        <v>601</v>
      </c>
    </row>
    <row r="2404" spans="1:12" x14ac:dyDescent="0.25">
      <c r="A2404" t="s">
        <v>491</v>
      </c>
      <c r="C2404" t="s">
        <v>210</v>
      </c>
      <c r="E2404">
        <v>0</v>
      </c>
      <c r="F2404" s="114">
        <v>46477</v>
      </c>
      <c r="I2404">
        <f>'Business retail'!$P$92</f>
        <v>0</v>
      </c>
      <c r="K2404">
        <v>0</v>
      </c>
      <c r="L2404" t="s">
        <v>601</v>
      </c>
    </row>
    <row r="2405" spans="1:12" x14ac:dyDescent="0.25">
      <c r="A2405" t="s">
        <v>491</v>
      </c>
      <c r="C2405" t="s">
        <v>210</v>
      </c>
      <c r="E2405">
        <v>0</v>
      </c>
      <c r="F2405" s="114">
        <v>46843</v>
      </c>
      <c r="I2405">
        <f>'Business retail'!$Q$92</f>
        <v>0</v>
      </c>
      <c r="K2405">
        <v>0</v>
      </c>
      <c r="L2405" t="s">
        <v>601</v>
      </c>
    </row>
    <row r="2406" spans="1:12" x14ac:dyDescent="0.25">
      <c r="A2406" t="s">
        <v>491</v>
      </c>
      <c r="C2406" t="s">
        <v>210</v>
      </c>
      <c r="E2406">
        <v>0</v>
      </c>
      <c r="F2406" s="114">
        <v>47208</v>
      </c>
      <c r="I2406">
        <f>'Business retail'!$R$92</f>
        <v>0</v>
      </c>
      <c r="K2406">
        <v>0</v>
      </c>
      <c r="L2406" t="s">
        <v>601</v>
      </c>
    </row>
    <row r="2407" spans="1:12" x14ac:dyDescent="0.25">
      <c r="A2407" t="s">
        <v>491</v>
      </c>
      <c r="C2407" t="s">
        <v>210</v>
      </c>
      <c r="E2407">
        <v>0</v>
      </c>
      <c r="F2407" s="114">
        <v>47573</v>
      </c>
      <c r="I2407">
        <f>'Business retail'!$S$92</f>
        <v>0</v>
      </c>
      <c r="K2407">
        <v>0</v>
      </c>
      <c r="L2407" t="s">
        <v>601</v>
      </c>
    </row>
    <row r="2408" spans="1:12" x14ac:dyDescent="0.25">
      <c r="A2408" t="s">
        <v>491</v>
      </c>
      <c r="C2408" t="s">
        <v>210</v>
      </c>
      <c r="E2408">
        <v>0</v>
      </c>
      <c r="F2408" s="114">
        <v>47938</v>
      </c>
      <c r="I2408">
        <f>'Business retail'!$T$92</f>
        <v>0</v>
      </c>
      <c r="K2408">
        <v>0</v>
      </c>
      <c r="L2408" t="s">
        <v>601</v>
      </c>
    </row>
    <row r="2409" spans="1:12" x14ac:dyDescent="0.25">
      <c r="A2409" t="s">
        <v>491</v>
      </c>
      <c r="C2409" t="s">
        <v>512</v>
      </c>
      <c r="E2409">
        <v>0</v>
      </c>
      <c r="F2409" s="114">
        <v>44286</v>
      </c>
      <c r="I2409">
        <f>'Business retail'!$J$93</f>
        <v>0</v>
      </c>
      <c r="K2409">
        <v>0</v>
      </c>
      <c r="L2409" t="s">
        <v>601</v>
      </c>
    </row>
    <row r="2410" spans="1:12" x14ac:dyDescent="0.25">
      <c r="A2410" t="s">
        <v>491</v>
      </c>
      <c r="C2410" t="s">
        <v>512</v>
      </c>
      <c r="E2410">
        <v>0</v>
      </c>
      <c r="F2410" s="114">
        <v>44651</v>
      </c>
      <c r="I2410">
        <f>'Business retail'!$K$93</f>
        <v>0</v>
      </c>
      <c r="K2410">
        <v>0</v>
      </c>
      <c r="L2410" t="s">
        <v>601</v>
      </c>
    </row>
    <row r="2411" spans="1:12" x14ac:dyDescent="0.25">
      <c r="A2411" t="s">
        <v>491</v>
      </c>
      <c r="C2411" t="s">
        <v>512</v>
      </c>
      <c r="E2411">
        <v>0</v>
      </c>
      <c r="F2411" s="114">
        <v>45016</v>
      </c>
      <c r="I2411">
        <f>'Business retail'!$L$93</f>
        <v>0</v>
      </c>
      <c r="K2411">
        <v>0</v>
      </c>
      <c r="L2411" t="s">
        <v>601</v>
      </c>
    </row>
    <row r="2412" spans="1:12" x14ac:dyDescent="0.25">
      <c r="A2412" t="s">
        <v>491</v>
      </c>
      <c r="C2412" t="s">
        <v>512</v>
      </c>
      <c r="E2412">
        <v>0</v>
      </c>
      <c r="F2412" s="114">
        <v>45382</v>
      </c>
      <c r="I2412">
        <f>'Business retail'!$M$93</f>
        <v>0</v>
      </c>
      <c r="K2412">
        <v>0</v>
      </c>
      <c r="L2412" t="s">
        <v>601</v>
      </c>
    </row>
    <row r="2413" spans="1:12" x14ac:dyDescent="0.25">
      <c r="A2413" t="s">
        <v>491</v>
      </c>
      <c r="C2413" t="s">
        <v>512</v>
      </c>
      <c r="E2413">
        <v>0</v>
      </c>
      <c r="F2413" s="114">
        <v>45747</v>
      </c>
      <c r="I2413">
        <f>'Business retail'!$N$93</f>
        <v>0</v>
      </c>
      <c r="K2413">
        <v>0</v>
      </c>
      <c r="L2413" t="s">
        <v>601</v>
      </c>
    </row>
    <row r="2414" spans="1:12" x14ac:dyDescent="0.25">
      <c r="A2414" t="s">
        <v>491</v>
      </c>
      <c r="C2414" t="s">
        <v>512</v>
      </c>
      <c r="E2414">
        <v>0</v>
      </c>
      <c r="F2414" s="114">
        <v>46112</v>
      </c>
      <c r="I2414">
        <f>'Business retail'!$O$93</f>
        <v>0</v>
      </c>
      <c r="K2414">
        <v>0</v>
      </c>
      <c r="L2414" t="s">
        <v>601</v>
      </c>
    </row>
    <row r="2415" spans="1:12" x14ac:dyDescent="0.25">
      <c r="A2415" t="s">
        <v>491</v>
      </c>
      <c r="C2415" t="s">
        <v>512</v>
      </c>
      <c r="E2415">
        <v>0</v>
      </c>
      <c r="F2415" s="114">
        <v>46477</v>
      </c>
      <c r="I2415">
        <f>'Business retail'!$P$93</f>
        <v>0</v>
      </c>
      <c r="K2415">
        <v>0</v>
      </c>
      <c r="L2415" t="s">
        <v>601</v>
      </c>
    </row>
    <row r="2416" spans="1:12" x14ac:dyDescent="0.25">
      <c r="A2416" t="s">
        <v>491</v>
      </c>
      <c r="C2416" t="s">
        <v>512</v>
      </c>
      <c r="E2416">
        <v>0</v>
      </c>
      <c r="F2416" s="114">
        <v>46843</v>
      </c>
      <c r="I2416">
        <f>'Business retail'!$Q$93</f>
        <v>0</v>
      </c>
      <c r="K2416">
        <v>0</v>
      </c>
      <c r="L2416" t="s">
        <v>601</v>
      </c>
    </row>
    <row r="2417" spans="1:12" x14ac:dyDescent="0.25">
      <c r="A2417" t="s">
        <v>491</v>
      </c>
      <c r="C2417" t="s">
        <v>512</v>
      </c>
      <c r="E2417">
        <v>0</v>
      </c>
      <c r="F2417" s="114">
        <v>47208</v>
      </c>
      <c r="I2417">
        <f>'Business retail'!$R$93</f>
        <v>0</v>
      </c>
      <c r="K2417">
        <v>0</v>
      </c>
      <c r="L2417" t="s">
        <v>601</v>
      </c>
    </row>
    <row r="2418" spans="1:12" x14ac:dyDescent="0.25">
      <c r="A2418" t="s">
        <v>491</v>
      </c>
      <c r="C2418" t="s">
        <v>512</v>
      </c>
      <c r="E2418">
        <v>0</v>
      </c>
      <c r="F2418" s="114">
        <v>47573</v>
      </c>
      <c r="I2418">
        <f>'Business retail'!$S$93</f>
        <v>0</v>
      </c>
      <c r="K2418">
        <v>0</v>
      </c>
      <c r="L2418" t="s">
        <v>601</v>
      </c>
    </row>
    <row r="2419" spans="1:12" x14ac:dyDescent="0.25">
      <c r="A2419" t="s">
        <v>491</v>
      </c>
      <c r="C2419" t="s">
        <v>512</v>
      </c>
      <c r="E2419">
        <v>0</v>
      </c>
      <c r="F2419" s="114">
        <v>47938</v>
      </c>
      <c r="I2419">
        <f>'Business retail'!$T$93</f>
        <v>0</v>
      </c>
      <c r="K2419">
        <v>0</v>
      </c>
      <c r="L2419" t="s">
        <v>601</v>
      </c>
    </row>
    <row r="2420" spans="1:12" x14ac:dyDescent="0.25">
      <c r="A2420" t="s">
        <v>491</v>
      </c>
      <c r="C2420" t="s">
        <v>808</v>
      </c>
      <c r="E2420">
        <v>0</v>
      </c>
      <c r="F2420" s="114">
        <v>44286</v>
      </c>
      <c r="I2420">
        <f>'Business retail'!$J$94</f>
        <v>0</v>
      </c>
      <c r="K2420">
        <v>0</v>
      </c>
      <c r="L2420" t="s">
        <v>601</v>
      </c>
    </row>
    <row r="2421" spans="1:12" x14ac:dyDescent="0.25">
      <c r="A2421" t="s">
        <v>491</v>
      </c>
      <c r="C2421" t="s">
        <v>808</v>
      </c>
      <c r="E2421">
        <v>0</v>
      </c>
      <c r="F2421" s="114">
        <v>44651</v>
      </c>
      <c r="I2421">
        <f>'Business retail'!$K$94</f>
        <v>0</v>
      </c>
      <c r="K2421">
        <v>0</v>
      </c>
      <c r="L2421" t="s">
        <v>601</v>
      </c>
    </row>
    <row r="2422" spans="1:12" x14ac:dyDescent="0.25">
      <c r="A2422" t="s">
        <v>491</v>
      </c>
      <c r="C2422" t="s">
        <v>808</v>
      </c>
      <c r="E2422">
        <v>0</v>
      </c>
      <c r="F2422" s="114">
        <v>45016</v>
      </c>
      <c r="I2422">
        <f>'Business retail'!$L$94</f>
        <v>0</v>
      </c>
      <c r="K2422">
        <v>0</v>
      </c>
      <c r="L2422" t="s">
        <v>601</v>
      </c>
    </row>
    <row r="2423" spans="1:12" x14ac:dyDescent="0.25">
      <c r="A2423" t="s">
        <v>491</v>
      </c>
      <c r="C2423" t="s">
        <v>808</v>
      </c>
      <c r="E2423">
        <v>0</v>
      </c>
      <c r="F2423" s="114">
        <v>45382</v>
      </c>
      <c r="I2423">
        <f>'Business retail'!$M$94</f>
        <v>0</v>
      </c>
      <c r="K2423">
        <v>0</v>
      </c>
      <c r="L2423" t="s">
        <v>601</v>
      </c>
    </row>
    <row r="2424" spans="1:12" x14ac:dyDescent="0.25">
      <c r="A2424" t="s">
        <v>491</v>
      </c>
      <c r="C2424" t="s">
        <v>808</v>
      </c>
      <c r="E2424">
        <v>0</v>
      </c>
      <c r="F2424" s="114">
        <v>45747</v>
      </c>
      <c r="I2424">
        <f>'Business retail'!$N$94</f>
        <v>0</v>
      </c>
      <c r="K2424">
        <v>0</v>
      </c>
      <c r="L2424" t="s">
        <v>601</v>
      </c>
    </row>
    <row r="2425" spans="1:12" x14ac:dyDescent="0.25">
      <c r="A2425" t="s">
        <v>491</v>
      </c>
      <c r="C2425" t="s">
        <v>808</v>
      </c>
      <c r="E2425">
        <v>0</v>
      </c>
      <c r="F2425" s="114">
        <v>46112</v>
      </c>
      <c r="I2425">
        <f>'Business retail'!$O$94</f>
        <v>0</v>
      </c>
      <c r="K2425">
        <v>0</v>
      </c>
      <c r="L2425" t="s">
        <v>601</v>
      </c>
    </row>
    <row r="2426" spans="1:12" x14ac:dyDescent="0.25">
      <c r="A2426" t="s">
        <v>491</v>
      </c>
      <c r="C2426" t="s">
        <v>808</v>
      </c>
      <c r="E2426">
        <v>0</v>
      </c>
      <c r="F2426" s="114">
        <v>46477</v>
      </c>
      <c r="I2426">
        <f>'Business retail'!$P$94</f>
        <v>0</v>
      </c>
      <c r="K2426">
        <v>0</v>
      </c>
      <c r="L2426" t="s">
        <v>601</v>
      </c>
    </row>
    <row r="2427" spans="1:12" x14ac:dyDescent="0.25">
      <c r="A2427" t="s">
        <v>491</v>
      </c>
      <c r="C2427" t="s">
        <v>808</v>
      </c>
      <c r="E2427">
        <v>0</v>
      </c>
      <c r="F2427" s="114">
        <v>46843</v>
      </c>
      <c r="I2427">
        <f>'Business retail'!$Q$94</f>
        <v>0</v>
      </c>
      <c r="K2427">
        <v>0</v>
      </c>
      <c r="L2427" t="s">
        <v>601</v>
      </c>
    </row>
    <row r="2428" spans="1:12" x14ac:dyDescent="0.25">
      <c r="A2428" t="s">
        <v>491</v>
      </c>
      <c r="C2428" t="s">
        <v>808</v>
      </c>
      <c r="E2428">
        <v>0</v>
      </c>
      <c r="F2428" s="114">
        <v>47208</v>
      </c>
      <c r="I2428">
        <f>'Business retail'!$R$94</f>
        <v>0</v>
      </c>
      <c r="K2428">
        <v>0</v>
      </c>
      <c r="L2428" t="s">
        <v>601</v>
      </c>
    </row>
    <row r="2429" spans="1:12" x14ac:dyDescent="0.25">
      <c r="A2429" t="s">
        <v>491</v>
      </c>
      <c r="C2429" t="s">
        <v>808</v>
      </c>
      <c r="E2429">
        <v>0</v>
      </c>
      <c r="F2429" s="114">
        <v>47573</v>
      </c>
      <c r="I2429">
        <f>'Business retail'!$S$94</f>
        <v>0</v>
      </c>
      <c r="K2429">
        <v>0</v>
      </c>
      <c r="L2429" t="s">
        <v>601</v>
      </c>
    </row>
    <row r="2430" spans="1:12" x14ac:dyDescent="0.25">
      <c r="A2430" t="s">
        <v>491</v>
      </c>
      <c r="C2430" t="s">
        <v>808</v>
      </c>
      <c r="E2430">
        <v>0</v>
      </c>
      <c r="F2430" s="114">
        <v>47938</v>
      </c>
      <c r="I2430">
        <f>'Business retail'!$T$94</f>
        <v>0</v>
      </c>
      <c r="K2430">
        <v>0</v>
      </c>
      <c r="L2430" t="s">
        <v>601</v>
      </c>
    </row>
    <row r="2431" spans="1:12" x14ac:dyDescent="0.25">
      <c r="A2431" t="s">
        <v>342</v>
      </c>
      <c r="C2431" t="s">
        <v>210</v>
      </c>
      <c r="E2431">
        <v>0</v>
      </c>
      <c r="F2431" s="114">
        <v>44286</v>
      </c>
      <c r="I2431">
        <f>'Business retail'!$J$105</f>
        <v>0</v>
      </c>
      <c r="K2431">
        <v>0</v>
      </c>
      <c r="L2431" t="s">
        <v>165</v>
      </c>
    </row>
    <row r="2432" spans="1:12" x14ac:dyDescent="0.25">
      <c r="A2432" t="s">
        <v>342</v>
      </c>
      <c r="C2432" t="s">
        <v>210</v>
      </c>
      <c r="E2432">
        <v>0</v>
      </c>
      <c r="F2432" s="114">
        <v>44651</v>
      </c>
      <c r="I2432">
        <f>'Business retail'!$K$105</f>
        <v>0</v>
      </c>
      <c r="K2432">
        <v>0</v>
      </c>
      <c r="L2432" t="s">
        <v>165</v>
      </c>
    </row>
    <row r="2433" spans="1:12" x14ac:dyDescent="0.25">
      <c r="A2433" t="s">
        <v>342</v>
      </c>
      <c r="C2433" t="s">
        <v>210</v>
      </c>
      <c r="E2433">
        <v>0</v>
      </c>
      <c r="F2433" s="114">
        <v>45016</v>
      </c>
      <c r="I2433">
        <f>'Business retail'!$L$105</f>
        <v>0</v>
      </c>
      <c r="K2433">
        <v>0</v>
      </c>
      <c r="L2433" t="s">
        <v>165</v>
      </c>
    </row>
    <row r="2434" spans="1:12" x14ac:dyDescent="0.25">
      <c r="A2434" t="s">
        <v>342</v>
      </c>
      <c r="C2434" t="s">
        <v>210</v>
      </c>
      <c r="E2434">
        <v>0</v>
      </c>
      <c r="F2434" s="114">
        <v>45382</v>
      </c>
      <c r="I2434">
        <f>'Business retail'!$M$105</f>
        <v>0</v>
      </c>
      <c r="K2434">
        <v>0</v>
      </c>
      <c r="L2434" t="s">
        <v>165</v>
      </c>
    </row>
    <row r="2435" spans="1:12" x14ac:dyDescent="0.25">
      <c r="A2435" t="s">
        <v>342</v>
      </c>
      <c r="C2435" t="s">
        <v>210</v>
      </c>
      <c r="E2435">
        <v>0</v>
      </c>
      <c r="F2435" s="114">
        <v>45747</v>
      </c>
      <c r="I2435">
        <f>'Business retail'!$N$105</f>
        <v>0</v>
      </c>
      <c r="K2435">
        <v>0</v>
      </c>
      <c r="L2435" t="s">
        <v>165</v>
      </c>
    </row>
    <row r="2436" spans="1:12" x14ac:dyDescent="0.25">
      <c r="A2436" t="s">
        <v>342</v>
      </c>
      <c r="C2436" t="s">
        <v>210</v>
      </c>
      <c r="E2436">
        <v>0</v>
      </c>
      <c r="F2436" s="114">
        <v>46112</v>
      </c>
      <c r="I2436">
        <f>'Business retail'!$O$105</f>
        <v>0</v>
      </c>
      <c r="K2436">
        <v>0</v>
      </c>
      <c r="L2436" t="s">
        <v>165</v>
      </c>
    </row>
    <row r="2437" spans="1:12" x14ac:dyDescent="0.25">
      <c r="A2437" t="s">
        <v>342</v>
      </c>
      <c r="C2437" t="s">
        <v>210</v>
      </c>
      <c r="E2437">
        <v>0</v>
      </c>
      <c r="F2437" s="114">
        <v>46477</v>
      </c>
      <c r="I2437">
        <f>'Business retail'!$P$105</f>
        <v>0</v>
      </c>
      <c r="K2437">
        <v>0</v>
      </c>
      <c r="L2437" t="s">
        <v>165</v>
      </c>
    </row>
    <row r="2438" spans="1:12" x14ac:dyDescent="0.25">
      <c r="A2438" t="s">
        <v>342</v>
      </c>
      <c r="C2438" t="s">
        <v>210</v>
      </c>
      <c r="E2438">
        <v>0</v>
      </c>
      <c r="F2438" s="114">
        <v>46843</v>
      </c>
      <c r="I2438">
        <f>'Business retail'!$Q$105</f>
        <v>0</v>
      </c>
      <c r="K2438">
        <v>0</v>
      </c>
      <c r="L2438" t="s">
        <v>165</v>
      </c>
    </row>
    <row r="2439" spans="1:12" x14ac:dyDescent="0.25">
      <c r="A2439" t="s">
        <v>342</v>
      </c>
      <c r="C2439" t="s">
        <v>210</v>
      </c>
      <c r="E2439">
        <v>0</v>
      </c>
      <c r="F2439" s="114">
        <v>47208</v>
      </c>
      <c r="I2439">
        <f>'Business retail'!$R$105</f>
        <v>0</v>
      </c>
      <c r="K2439">
        <v>0</v>
      </c>
      <c r="L2439" t="s">
        <v>165</v>
      </c>
    </row>
    <row r="2440" spans="1:12" x14ac:dyDescent="0.25">
      <c r="A2440" t="s">
        <v>342</v>
      </c>
      <c r="C2440" t="s">
        <v>210</v>
      </c>
      <c r="E2440">
        <v>0</v>
      </c>
      <c r="F2440" s="114">
        <v>47573</v>
      </c>
      <c r="I2440">
        <f>'Business retail'!$S$105</f>
        <v>0</v>
      </c>
      <c r="K2440">
        <v>0</v>
      </c>
      <c r="L2440" t="s">
        <v>165</v>
      </c>
    </row>
    <row r="2441" spans="1:12" x14ac:dyDescent="0.25">
      <c r="A2441" t="s">
        <v>342</v>
      </c>
      <c r="C2441" t="s">
        <v>210</v>
      </c>
      <c r="E2441">
        <v>0</v>
      </c>
      <c r="F2441" s="114">
        <v>47938</v>
      </c>
      <c r="I2441">
        <f>'Business retail'!$T$105</f>
        <v>0</v>
      </c>
      <c r="K2441">
        <v>0</v>
      </c>
      <c r="L2441" t="s">
        <v>165</v>
      </c>
    </row>
    <row r="2442" spans="1:12" x14ac:dyDescent="0.25">
      <c r="A2442" t="s">
        <v>342</v>
      </c>
      <c r="C2442" t="s">
        <v>512</v>
      </c>
      <c r="E2442">
        <v>0</v>
      </c>
      <c r="F2442" s="114">
        <v>44286</v>
      </c>
      <c r="I2442">
        <f>'Business retail'!$J$106</f>
        <v>0</v>
      </c>
      <c r="K2442">
        <v>0</v>
      </c>
      <c r="L2442" t="s">
        <v>165</v>
      </c>
    </row>
    <row r="2443" spans="1:12" x14ac:dyDescent="0.25">
      <c r="A2443" t="s">
        <v>342</v>
      </c>
      <c r="C2443" t="s">
        <v>512</v>
      </c>
      <c r="E2443">
        <v>0</v>
      </c>
      <c r="F2443" s="114">
        <v>44651</v>
      </c>
      <c r="I2443">
        <f>'Business retail'!$K$106</f>
        <v>0</v>
      </c>
      <c r="K2443">
        <v>0</v>
      </c>
      <c r="L2443" t="s">
        <v>165</v>
      </c>
    </row>
    <row r="2444" spans="1:12" x14ac:dyDescent="0.25">
      <c r="A2444" t="s">
        <v>342</v>
      </c>
      <c r="C2444" t="s">
        <v>512</v>
      </c>
      <c r="E2444">
        <v>0</v>
      </c>
      <c r="F2444" s="114">
        <v>45016</v>
      </c>
      <c r="I2444">
        <f>'Business retail'!$L$106</f>
        <v>0</v>
      </c>
      <c r="K2444">
        <v>0</v>
      </c>
      <c r="L2444" t="s">
        <v>165</v>
      </c>
    </row>
    <row r="2445" spans="1:12" x14ac:dyDescent="0.25">
      <c r="A2445" t="s">
        <v>342</v>
      </c>
      <c r="C2445" t="s">
        <v>512</v>
      </c>
      <c r="E2445">
        <v>0</v>
      </c>
      <c r="F2445" s="114">
        <v>45382</v>
      </c>
      <c r="I2445">
        <f>'Business retail'!$M$106</f>
        <v>0</v>
      </c>
      <c r="K2445">
        <v>0</v>
      </c>
      <c r="L2445" t="s">
        <v>165</v>
      </c>
    </row>
    <row r="2446" spans="1:12" x14ac:dyDescent="0.25">
      <c r="A2446" t="s">
        <v>342</v>
      </c>
      <c r="C2446" t="s">
        <v>512</v>
      </c>
      <c r="E2446">
        <v>0</v>
      </c>
      <c r="F2446" s="114">
        <v>45747</v>
      </c>
      <c r="I2446">
        <f>'Business retail'!$N$106</f>
        <v>0</v>
      </c>
      <c r="K2446">
        <v>0</v>
      </c>
      <c r="L2446" t="s">
        <v>165</v>
      </c>
    </row>
    <row r="2447" spans="1:12" x14ac:dyDescent="0.25">
      <c r="A2447" t="s">
        <v>342</v>
      </c>
      <c r="C2447" t="s">
        <v>512</v>
      </c>
      <c r="E2447">
        <v>0</v>
      </c>
      <c r="F2447" s="114">
        <v>46112</v>
      </c>
      <c r="I2447">
        <f>'Business retail'!$O$106</f>
        <v>0</v>
      </c>
      <c r="K2447">
        <v>0</v>
      </c>
      <c r="L2447" t="s">
        <v>165</v>
      </c>
    </row>
    <row r="2448" spans="1:12" x14ac:dyDescent="0.25">
      <c r="A2448" t="s">
        <v>342</v>
      </c>
      <c r="C2448" t="s">
        <v>512</v>
      </c>
      <c r="E2448">
        <v>0</v>
      </c>
      <c r="F2448" s="114">
        <v>46477</v>
      </c>
      <c r="I2448">
        <f>'Business retail'!$P$106</f>
        <v>0</v>
      </c>
      <c r="K2448">
        <v>0</v>
      </c>
      <c r="L2448" t="s">
        <v>165</v>
      </c>
    </row>
    <row r="2449" spans="1:12" x14ac:dyDescent="0.25">
      <c r="A2449" t="s">
        <v>342</v>
      </c>
      <c r="C2449" t="s">
        <v>512</v>
      </c>
      <c r="E2449">
        <v>0</v>
      </c>
      <c r="F2449" s="114">
        <v>46843</v>
      </c>
      <c r="I2449">
        <f>'Business retail'!$Q$106</f>
        <v>0</v>
      </c>
      <c r="K2449">
        <v>0</v>
      </c>
      <c r="L2449" t="s">
        <v>165</v>
      </c>
    </row>
    <row r="2450" spans="1:12" x14ac:dyDescent="0.25">
      <c r="A2450" t="s">
        <v>342</v>
      </c>
      <c r="C2450" t="s">
        <v>512</v>
      </c>
      <c r="E2450">
        <v>0</v>
      </c>
      <c r="F2450" s="114">
        <v>47208</v>
      </c>
      <c r="I2450">
        <f>'Business retail'!$R$106</f>
        <v>0</v>
      </c>
      <c r="K2450">
        <v>0</v>
      </c>
      <c r="L2450" t="s">
        <v>165</v>
      </c>
    </row>
    <row r="2451" spans="1:12" x14ac:dyDescent="0.25">
      <c r="A2451" t="s">
        <v>342</v>
      </c>
      <c r="C2451" t="s">
        <v>512</v>
      </c>
      <c r="E2451">
        <v>0</v>
      </c>
      <c r="F2451" s="114">
        <v>47573</v>
      </c>
      <c r="I2451">
        <f>'Business retail'!$S$106</f>
        <v>0</v>
      </c>
      <c r="K2451">
        <v>0</v>
      </c>
      <c r="L2451" t="s">
        <v>165</v>
      </c>
    </row>
    <row r="2452" spans="1:12" x14ac:dyDescent="0.25">
      <c r="A2452" t="s">
        <v>342</v>
      </c>
      <c r="C2452" t="s">
        <v>512</v>
      </c>
      <c r="E2452">
        <v>0</v>
      </c>
      <c r="F2452" s="114">
        <v>47938</v>
      </c>
      <c r="I2452">
        <f>'Business retail'!$T$106</f>
        <v>0</v>
      </c>
      <c r="K2452">
        <v>0</v>
      </c>
      <c r="L2452" t="s">
        <v>165</v>
      </c>
    </row>
    <row r="2453" spans="1:12" x14ac:dyDescent="0.25">
      <c r="A2453" t="s">
        <v>342</v>
      </c>
      <c r="C2453" t="s">
        <v>808</v>
      </c>
      <c r="E2453">
        <v>0</v>
      </c>
      <c r="F2453" s="114">
        <v>44286</v>
      </c>
      <c r="I2453">
        <f>'Business retail'!$J$107</f>
        <v>0</v>
      </c>
      <c r="K2453">
        <v>0</v>
      </c>
      <c r="L2453" t="s">
        <v>165</v>
      </c>
    </row>
    <row r="2454" spans="1:12" x14ac:dyDescent="0.25">
      <c r="A2454" t="s">
        <v>342</v>
      </c>
      <c r="C2454" t="s">
        <v>808</v>
      </c>
      <c r="E2454">
        <v>0</v>
      </c>
      <c r="F2454" s="114">
        <v>44651</v>
      </c>
      <c r="I2454">
        <f>'Business retail'!$K$107</f>
        <v>0</v>
      </c>
      <c r="K2454">
        <v>0</v>
      </c>
      <c r="L2454" t="s">
        <v>165</v>
      </c>
    </row>
    <row r="2455" spans="1:12" x14ac:dyDescent="0.25">
      <c r="A2455" t="s">
        <v>342</v>
      </c>
      <c r="C2455" t="s">
        <v>808</v>
      </c>
      <c r="E2455">
        <v>0</v>
      </c>
      <c r="F2455" s="114">
        <v>45016</v>
      </c>
      <c r="I2455">
        <f>'Business retail'!$L$107</f>
        <v>0</v>
      </c>
      <c r="K2455">
        <v>0</v>
      </c>
      <c r="L2455" t="s">
        <v>165</v>
      </c>
    </row>
    <row r="2456" spans="1:12" x14ac:dyDescent="0.25">
      <c r="A2456" t="s">
        <v>342</v>
      </c>
      <c r="C2456" t="s">
        <v>808</v>
      </c>
      <c r="E2456">
        <v>0</v>
      </c>
      <c r="F2456" s="114">
        <v>45382</v>
      </c>
      <c r="I2456">
        <f>'Business retail'!$M$107</f>
        <v>0</v>
      </c>
      <c r="K2456">
        <v>0</v>
      </c>
      <c r="L2456" t="s">
        <v>165</v>
      </c>
    </row>
    <row r="2457" spans="1:12" x14ac:dyDescent="0.25">
      <c r="A2457" t="s">
        <v>342</v>
      </c>
      <c r="C2457" t="s">
        <v>808</v>
      </c>
      <c r="E2457">
        <v>0</v>
      </c>
      <c r="F2457" s="114">
        <v>45747</v>
      </c>
      <c r="I2457">
        <f>'Business retail'!$N$107</f>
        <v>0</v>
      </c>
      <c r="K2457">
        <v>0</v>
      </c>
      <c r="L2457" t="s">
        <v>165</v>
      </c>
    </row>
    <row r="2458" spans="1:12" x14ac:dyDescent="0.25">
      <c r="A2458" t="s">
        <v>342</v>
      </c>
      <c r="C2458" t="s">
        <v>808</v>
      </c>
      <c r="E2458">
        <v>0</v>
      </c>
      <c r="F2458" s="114">
        <v>46112</v>
      </c>
      <c r="I2458">
        <f>'Business retail'!$O$107</f>
        <v>0</v>
      </c>
      <c r="K2458">
        <v>0</v>
      </c>
      <c r="L2458" t="s">
        <v>165</v>
      </c>
    </row>
    <row r="2459" spans="1:12" x14ac:dyDescent="0.25">
      <c r="A2459" t="s">
        <v>342</v>
      </c>
      <c r="C2459" t="s">
        <v>808</v>
      </c>
      <c r="E2459">
        <v>0</v>
      </c>
      <c r="F2459" s="114">
        <v>46477</v>
      </c>
      <c r="I2459">
        <f>'Business retail'!$P$107</f>
        <v>0</v>
      </c>
      <c r="K2459">
        <v>0</v>
      </c>
      <c r="L2459" t="s">
        <v>165</v>
      </c>
    </row>
    <row r="2460" spans="1:12" x14ac:dyDescent="0.25">
      <c r="A2460" t="s">
        <v>342</v>
      </c>
      <c r="C2460" t="s">
        <v>808</v>
      </c>
      <c r="E2460">
        <v>0</v>
      </c>
      <c r="F2460" s="114">
        <v>46843</v>
      </c>
      <c r="I2460">
        <f>'Business retail'!$Q$107</f>
        <v>0</v>
      </c>
      <c r="K2460">
        <v>0</v>
      </c>
      <c r="L2460" t="s">
        <v>165</v>
      </c>
    </row>
    <row r="2461" spans="1:12" x14ac:dyDescent="0.25">
      <c r="A2461" t="s">
        <v>342</v>
      </c>
      <c r="C2461" t="s">
        <v>808</v>
      </c>
      <c r="E2461">
        <v>0</v>
      </c>
      <c r="F2461" s="114">
        <v>47208</v>
      </c>
      <c r="I2461">
        <f>'Business retail'!$R$107</f>
        <v>0</v>
      </c>
      <c r="K2461">
        <v>0</v>
      </c>
      <c r="L2461" t="s">
        <v>165</v>
      </c>
    </row>
    <row r="2462" spans="1:12" x14ac:dyDescent="0.25">
      <c r="A2462" t="s">
        <v>342</v>
      </c>
      <c r="C2462" t="s">
        <v>808</v>
      </c>
      <c r="E2462">
        <v>0</v>
      </c>
      <c r="F2462" s="114">
        <v>47573</v>
      </c>
      <c r="I2462">
        <f>'Business retail'!$S$107</f>
        <v>0</v>
      </c>
      <c r="K2462">
        <v>0</v>
      </c>
      <c r="L2462" t="s">
        <v>165</v>
      </c>
    </row>
    <row r="2463" spans="1:12" x14ac:dyDescent="0.25">
      <c r="A2463" t="s">
        <v>342</v>
      </c>
      <c r="C2463" t="s">
        <v>808</v>
      </c>
      <c r="E2463">
        <v>0</v>
      </c>
      <c r="F2463" s="114">
        <v>47938</v>
      </c>
      <c r="I2463">
        <f>'Business retail'!$T$107</f>
        <v>0</v>
      </c>
      <c r="K2463">
        <v>0</v>
      </c>
      <c r="L2463" t="s">
        <v>165</v>
      </c>
    </row>
    <row r="2464" spans="1:12" x14ac:dyDescent="0.25">
      <c r="A2464" t="s">
        <v>961</v>
      </c>
      <c r="B2464" t="s">
        <v>460</v>
      </c>
      <c r="E2464">
        <v>0</v>
      </c>
      <c r="F2464" s="114">
        <v>44286</v>
      </c>
      <c r="I2464">
        <f>'Output calcs'!$J$18</f>
        <v>0</v>
      </c>
      <c r="K2464">
        <v>0</v>
      </c>
      <c r="L2464" t="s">
        <v>1214</v>
      </c>
    </row>
    <row r="2465" spans="1:12" x14ac:dyDescent="0.25">
      <c r="A2465" t="s">
        <v>961</v>
      </c>
      <c r="B2465" t="s">
        <v>460</v>
      </c>
      <c r="E2465">
        <v>0</v>
      </c>
      <c r="F2465" s="114">
        <v>44651</v>
      </c>
      <c r="I2465">
        <f>'Output calcs'!$K$18</f>
        <v>0</v>
      </c>
      <c r="K2465">
        <v>0</v>
      </c>
      <c r="L2465" t="s">
        <v>1214</v>
      </c>
    </row>
    <row r="2466" spans="1:12" x14ac:dyDescent="0.25">
      <c r="A2466" t="s">
        <v>961</v>
      </c>
      <c r="B2466" t="s">
        <v>460</v>
      </c>
      <c r="E2466">
        <v>0</v>
      </c>
      <c r="F2466" s="114">
        <v>45016</v>
      </c>
      <c r="I2466">
        <f>'Output calcs'!$L$18</f>
        <v>0</v>
      </c>
      <c r="K2466">
        <v>0</v>
      </c>
      <c r="L2466" t="s">
        <v>1214</v>
      </c>
    </row>
    <row r="2467" spans="1:12" x14ac:dyDescent="0.25">
      <c r="A2467" t="s">
        <v>961</v>
      </c>
      <c r="B2467" t="s">
        <v>460</v>
      </c>
      <c r="E2467">
        <v>0</v>
      </c>
      <c r="F2467" s="114">
        <v>45382</v>
      </c>
      <c r="I2467">
        <f>'Output calcs'!$M$18</f>
        <v>0</v>
      </c>
      <c r="K2467">
        <v>0</v>
      </c>
      <c r="L2467" t="s">
        <v>1214</v>
      </c>
    </row>
    <row r="2468" spans="1:12" x14ac:dyDescent="0.25">
      <c r="A2468" t="s">
        <v>961</v>
      </c>
      <c r="B2468" t="s">
        <v>460</v>
      </c>
      <c r="E2468">
        <v>0</v>
      </c>
      <c r="F2468" s="114">
        <v>45747</v>
      </c>
      <c r="I2468">
        <f>'Output calcs'!$N$18</f>
        <v>0</v>
      </c>
      <c r="K2468">
        <v>0</v>
      </c>
      <c r="L2468" t="s">
        <v>1214</v>
      </c>
    </row>
    <row r="2469" spans="1:12" x14ac:dyDescent="0.25">
      <c r="A2469" t="s">
        <v>961</v>
      </c>
      <c r="B2469" t="s">
        <v>460</v>
      </c>
      <c r="E2469">
        <v>0</v>
      </c>
      <c r="F2469" s="114">
        <v>46112</v>
      </c>
      <c r="I2469">
        <f>'Output calcs'!$O$18</f>
        <v>0</v>
      </c>
      <c r="K2469">
        <v>0</v>
      </c>
      <c r="L2469" t="s">
        <v>1214</v>
      </c>
    </row>
    <row r="2470" spans="1:12" x14ac:dyDescent="0.25">
      <c r="A2470" t="s">
        <v>961</v>
      </c>
      <c r="B2470" t="s">
        <v>460</v>
      </c>
      <c r="E2470">
        <v>0</v>
      </c>
      <c r="F2470" s="114">
        <v>46477</v>
      </c>
      <c r="I2470">
        <f>'Output calcs'!$P$18</f>
        <v>0</v>
      </c>
      <c r="K2470">
        <v>0</v>
      </c>
      <c r="L2470" t="s">
        <v>1214</v>
      </c>
    </row>
    <row r="2471" spans="1:12" x14ac:dyDescent="0.25">
      <c r="A2471" t="s">
        <v>961</v>
      </c>
      <c r="B2471" t="s">
        <v>460</v>
      </c>
      <c r="E2471">
        <v>0</v>
      </c>
      <c r="F2471" s="114">
        <v>46843</v>
      </c>
      <c r="I2471">
        <f>'Output calcs'!$Q$18</f>
        <v>0</v>
      </c>
      <c r="K2471">
        <v>0</v>
      </c>
      <c r="L2471" t="s">
        <v>1214</v>
      </c>
    </row>
    <row r="2472" spans="1:12" x14ac:dyDescent="0.25">
      <c r="A2472" t="s">
        <v>961</v>
      </c>
      <c r="B2472" t="s">
        <v>460</v>
      </c>
      <c r="E2472">
        <v>0</v>
      </c>
      <c r="F2472" s="114">
        <v>47208</v>
      </c>
      <c r="I2472">
        <f>'Output calcs'!$R$18</f>
        <v>0</v>
      </c>
      <c r="K2472">
        <v>0</v>
      </c>
      <c r="L2472" t="s">
        <v>1214</v>
      </c>
    </row>
    <row r="2473" spans="1:12" x14ac:dyDescent="0.25">
      <c r="A2473" t="s">
        <v>961</v>
      </c>
      <c r="B2473" t="s">
        <v>460</v>
      </c>
      <c r="E2473">
        <v>0</v>
      </c>
      <c r="F2473" s="114">
        <v>47573</v>
      </c>
      <c r="I2473">
        <f>'Output calcs'!$S$18</f>
        <v>0</v>
      </c>
      <c r="K2473">
        <v>0</v>
      </c>
      <c r="L2473" t="s">
        <v>1214</v>
      </c>
    </row>
    <row r="2474" spans="1:12" x14ac:dyDescent="0.25">
      <c r="A2474" t="s">
        <v>961</v>
      </c>
      <c r="B2474" t="s">
        <v>460</v>
      </c>
      <c r="E2474">
        <v>0</v>
      </c>
      <c r="F2474" s="114">
        <v>47938</v>
      </c>
      <c r="I2474">
        <f>'Output calcs'!$T$18</f>
        <v>0</v>
      </c>
      <c r="K2474">
        <v>0</v>
      </c>
      <c r="L2474" t="s">
        <v>1214</v>
      </c>
    </row>
    <row r="2475" spans="1:12" x14ac:dyDescent="0.25">
      <c r="A2475" t="s">
        <v>961</v>
      </c>
      <c r="B2475" t="s">
        <v>393</v>
      </c>
      <c r="E2475">
        <v>0</v>
      </c>
      <c r="F2475" s="114">
        <v>44286</v>
      </c>
      <c r="I2475">
        <f>'Output calcs'!$J$19</f>
        <v>0</v>
      </c>
      <c r="K2475">
        <v>0</v>
      </c>
      <c r="L2475" t="s">
        <v>1214</v>
      </c>
    </row>
    <row r="2476" spans="1:12" x14ac:dyDescent="0.25">
      <c r="A2476" t="s">
        <v>961</v>
      </c>
      <c r="B2476" t="s">
        <v>393</v>
      </c>
      <c r="E2476">
        <v>0</v>
      </c>
      <c r="F2476" s="114">
        <v>44651</v>
      </c>
      <c r="I2476">
        <f>'Output calcs'!$K$19</f>
        <v>0</v>
      </c>
      <c r="K2476">
        <v>0</v>
      </c>
      <c r="L2476" t="s">
        <v>1214</v>
      </c>
    </row>
    <row r="2477" spans="1:12" x14ac:dyDescent="0.25">
      <c r="A2477" t="s">
        <v>961</v>
      </c>
      <c r="B2477" t="s">
        <v>393</v>
      </c>
      <c r="E2477">
        <v>0</v>
      </c>
      <c r="F2477" s="114">
        <v>45016</v>
      </c>
      <c r="I2477">
        <f>'Output calcs'!$L$19</f>
        <v>0</v>
      </c>
      <c r="K2477">
        <v>0</v>
      </c>
      <c r="L2477" t="s">
        <v>1214</v>
      </c>
    </row>
    <row r="2478" spans="1:12" x14ac:dyDescent="0.25">
      <c r="A2478" t="s">
        <v>961</v>
      </c>
      <c r="B2478" t="s">
        <v>393</v>
      </c>
      <c r="E2478">
        <v>0</v>
      </c>
      <c r="F2478" s="114">
        <v>45382</v>
      </c>
      <c r="I2478">
        <f>'Output calcs'!$M$19</f>
        <v>0</v>
      </c>
      <c r="K2478">
        <v>0</v>
      </c>
      <c r="L2478" t="s">
        <v>1214</v>
      </c>
    </row>
    <row r="2479" spans="1:12" x14ac:dyDescent="0.25">
      <c r="A2479" t="s">
        <v>961</v>
      </c>
      <c r="B2479" t="s">
        <v>393</v>
      </c>
      <c r="E2479">
        <v>0</v>
      </c>
      <c r="F2479" s="114">
        <v>45747</v>
      </c>
      <c r="I2479">
        <f>'Output calcs'!$N$19</f>
        <v>0</v>
      </c>
      <c r="K2479">
        <v>0</v>
      </c>
      <c r="L2479" t="s">
        <v>1214</v>
      </c>
    </row>
    <row r="2480" spans="1:12" x14ac:dyDescent="0.25">
      <c r="A2480" t="s">
        <v>961</v>
      </c>
      <c r="B2480" t="s">
        <v>393</v>
      </c>
      <c r="E2480">
        <v>0</v>
      </c>
      <c r="F2480" s="114">
        <v>46112</v>
      </c>
      <c r="I2480">
        <f>'Output calcs'!$O$19</f>
        <v>0</v>
      </c>
      <c r="K2480">
        <v>0</v>
      </c>
      <c r="L2480" t="s">
        <v>1214</v>
      </c>
    </row>
    <row r="2481" spans="1:12" x14ac:dyDescent="0.25">
      <c r="A2481" t="s">
        <v>961</v>
      </c>
      <c r="B2481" t="s">
        <v>393</v>
      </c>
      <c r="E2481">
        <v>0</v>
      </c>
      <c r="F2481" s="114">
        <v>46477</v>
      </c>
      <c r="I2481">
        <f>'Output calcs'!$P$19</f>
        <v>0</v>
      </c>
      <c r="K2481">
        <v>0</v>
      </c>
      <c r="L2481" t="s">
        <v>1214</v>
      </c>
    </row>
    <row r="2482" spans="1:12" x14ac:dyDescent="0.25">
      <c r="A2482" t="s">
        <v>961</v>
      </c>
      <c r="B2482" t="s">
        <v>393</v>
      </c>
      <c r="E2482">
        <v>0</v>
      </c>
      <c r="F2482" s="114">
        <v>46843</v>
      </c>
      <c r="I2482">
        <f>'Output calcs'!$Q$19</f>
        <v>0</v>
      </c>
      <c r="K2482">
        <v>0</v>
      </c>
      <c r="L2482" t="s">
        <v>1214</v>
      </c>
    </row>
    <row r="2483" spans="1:12" x14ac:dyDescent="0.25">
      <c r="A2483" t="s">
        <v>961</v>
      </c>
      <c r="B2483" t="s">
        <v>393</v>
      </c>
      <c r="E2483">
        <v>0</v>
      </c>
      <c r="F2483" s="114">
        <v>47208</v>
      </c>
      <c r="I2483">
        <f>'Output calcs'!$R$19</f>
        <v>0</v>
      </c>
      <c r="K2483">
        <v>0</v>
      </c>
      <c r="L2483" t="s">
        <v>1214</v>
      </c>
    </row>
    <row r="2484" spans="1:12" x14ac:dyDescent="0.25">
      <c r="A2484" t="s">
        <v>961</v>
      </c>
      <c r="B2484" t="s">
        <v>393</v>
      </c>
      <c r="E2484">
        <v>0</v>
      </c>
      <c r="F2484" s="114">
        <v>47573</v>
      </c>
      <c r="I2484">
        <f>'Output calcs'!$S$19</f>
        <v>0</v>
      </c>
      <c r="K2484">
        <v>0</v>
      </c>
      <c r="L2484" t="s">
        <v>1214</v>
      </c>
    </row>
    <row r="2485" spans="1:12" x14ac:dyDescent="0.25">
      <c r="A2485" t="s">
        <v>961</v>
      </c>
      <c r="B2485" t="s">
        <v>393</v>
      </c>
      <c r="E2485">
        <v>0</v>
      </c>
      <c r="F2485" s="114">
        <v>47938</v>
      </c>
      <c r="I2485">
        <f>'Output calcs'!$T$19</f>
        <v>0</v>
      </c>
      <c r="K2485">
        <v>0</v>
      </c>
      <c r="L2485" t="s">
        <v>1214</v>
      </c>
    </row>
    <row r="2486" spans="1:12" x14ac:dyDescent="0.25">
      <c r="A2486" t="s">
        <v>961</v>
      </c>
      <c r="B2486" t="s">
        <v>237</v>
      </c>
      <c r="E2486">
        <v>0</v>
      </c>
      <c r="F2486" s="114">
        <v>44286</v>
      </c>
      <c r="I2486">
        <f>'Output calcs'!$J$20</f>
        <v>0</v>
      </c>
      <c r="K2486">
        <v>0</v>
      </c>
      <c r="L2486" t="s">
        <v>1214</v>
      </c>
    </row>
    <row r="2487" spans="1:12" x14ac:dyDescent="0.25">
      <c r="A2487" t="s">
        <v>961</v>
      </c>
      <c r="B2487" t="s">
        <v>237</v>
      </c>
      <c r="E2487">
        <v>0</v>
      </c>
      <c r="F2487" s="114">
        <v>44651</v>
      </c>
      <c r="I2487">
        <f>'Output calcs'!$K$20</f>
        <v>0</v>
      </c>
      <c r="K2487">
        <v>0</v>
      </c>
      <c r="L2487" t="s">
        <v>1214</v>
      </c>
    </row>
    <row r="2488" spans="1:12" x14ac:dyDescent="0.25">
      <c r="A2488" t="s">
        <v>961</v>
      </c>
      <c r="B2488" t="s">
        <v>237</v>
      </c>
      <c r="E2488">
        <v>0</v>
      </c>
      <c r="F2488" s="114">
        <v>45016</v>
      </c>
      <c r="I2488">
        <f>'Output calcs'!$L$20</f>
        <v>0</v>
      </c>
      <c r="K2488">
        <v>0</v>
      </c>
      <c r="L2488" t="s">
        <v>1214</v>
      </c>
    </row>
    <row r="2489" spans="1:12" x14ac:dyDescent="0.25">
      <c r="A2489" t="s">
        <v>961</v>
      </c>
      <c r="B2489" t="s">
        <v>237</v>
      </c>
      <c r="E2489">
        <v>0</v>
      </c>
      <c r="F2489" s="114">
        <v>45382</v>
      </c>
      <c r="I2489">
        <f>'Output calcs'!$M$20</f>
        <v>0</v>
      </c>
      <c r="K2489">
        <v>0</v>
      </c>
      <c r="L2489" t="s">
        <v>1214</v>
      </c>
    </row>
    <row r="2490" spans="1:12" x14ac:dyDescent="0.25">
      <c r="A2490" t="s">
        <v>961</v>
      </c>
      <c r="B2490" t="s">
        <v>237</v>
      </c>
      <c r="E2490">
        <v>0</v>
      </c>
      <c r="F2490" s="114">
        <v>45747</v>
      </c>
      <c r="I2490">
        <f>'Output calcs'!$N$20</f>
        <v>0</v>
      </c>
      <c r="K2490">
        <v>0</v>
      </c>
      <c r="L2490" t="s">
        <v>1214</v>
      </c>
    </row>
    <row r="2491" spans="1:12" x14ac:dyDescent="0.25">
      <c r="A2491" t="s">
        <v>961</v>
      </c>
      <c r="B2491" t="s">
        <v>237</v>
      </c>
      <c r="E2491">
        <v>0</v>
      </c>
      <c r="F2491" s="114">
        <v>46112</v>
      </c>
      <c r="I2491">
        <f>'Output calcs'!$O$20</f>
        <v>0</v>
      </c>
      <c r="K2491">
        <v>0</v>
      </c>
      <c r="L2491" t="s">
        <v>1214</v>
      </c>
    </row>
    <row r="2492" spans="1:12" x14ac:dyDescent="0.25">
      <c r="A2492" t="s">
        <v>961</v>
      </c>
      <c r="B2492" t="s">
        <v>237</v>
      </c>
      <c r="E2492">
        <v>0</v>
      </c>
      <c r="F2492" s="114">
        <v>46477</v>
      </c>
      <c r="I2492">
        <f>'Output calcs'!$P$20</f>
        <v>0</v>
      </c>
      <c r="K2492">
        <v>0</v>
      </c>
      <c r="L2492" t="s">
        <v>1214</v>
      </c>
    </row>
    <row r="2493" spans="1:12" x14ac:dyDescent="0.25">
      <c r="A2493" t="s">
        <v>961</v>
      </c>
      <c r="B2493" t="s">
        <v>237</v>
      </c>
      <c r="E2493">
        <v>0</v>
      </c>
      <c r="F2493" s="114">
        <v>46843</v>
      </c>
      <c r="I2493">
        <f>'Output calcs'!$Q$20</f>
        <v>0</v>
      </c>
      <c r="K2493">
        <v>0</v>
      </c>
      <c r="L2493" t="s">
        <v>1214</v>
      </c>
    </row>
    <row r="2494" spans="1:12" x14ac:dyDescent="0.25">
      <c r="A2494" t="s">
        <v>961</v>
      </c>
      <c r="B2494" t="s">
        <v>237</v>
      </c>
      <c r="E2494">
        <v>0</v>
      </c>
      <c r="F2494" s="114">
        <v>47208</v>
      </c>
      <c r="I2494">
        <f>'Output calcs'!$R$20</f>
        <v>0</v>
      </c>
      <c r="K2494">
        <v>0</v>
      </c>
      <c r="L2494" t="s">
        <v>1214</v>
      </c>
    </row>
    <row r="2495" spans="1:12" x14ac:dyDescent="0.25">
      <c r="A2495" t="s">
        <v>961</v>
      </c>
      <c r="B2495" t="s">
        <v>237</v>
      </c>
      <c r="E2495">
        <v>0</v>
      </c>
      <c r="F2495" s="114">
        <v>47573</v>
      </c>
      <c r="I2495">
        <f>'Output calcs'!$S$20</f>
        <v>0</v>
      </c>
      <c r="K2495">
        <v>0</v>
      </c>
      <c r="L2495" t="s">
        <v>1214</v>
      </c>
    </row>
    <row r="2496" spans="1:12" x14ac:dyDescent="0.25">
      <c r="A2496" t="s">
        <v>961</v>
      </c>
      <c r="B2496" t="s">
        <v>237</v>
      </c>
      <c r="E2496">
        <v>0</v>
      </c>
      <c r="F2496" s="114">
        <v>47938</v>
      </c>
      <c r="I2496">
        <f>'Output calcs'!$T$20</f>
        <v>0</v>
      </c>
      <c r="K2496">
        <v>0</v>
      </c>
      <c r="L2496" t="s">
        <v>1214</v>
      </c>
    </row>
    <row r="2497" spans="1:12" x14ac:dyDescent="0.25">
      <c r="A2497" t="s">
        <v>961</v>
      </c>
      <c r="B2497" t="s">
        <v>509</v>
      </c>
      <c r="E2497">
        <v>0</v>
      </c>
      <c r="F2497" s="114">
        <v>44286</v>
      </c>
      <c r="I2497">
        <f>'Output calcs'!$J$21</f>
        <v>0</v>
      </c>
      <c r="K2497">
        <v>0</v>
      </c>
      <c r="L2497" t="s">
        <v>1214</v>
      </c>
    </row>
    <row r="2498" spans="1:12" x14ac:dyDescent="0.25">
      <c r="A2498" t="s">
        <v>961</v>
      </c>
      <c r="B2498" t="s">
        <v>509</v>
      </c>
      <c r="E2498">
        <v>0</v>
      </c>
      <c r="F2498" s="114">
        <v>44651</v>
      </c>
      <c r="I2498">
        <f>'Output calcs'!$K$21</f>
        <v>0</v>
      </c>
      <c r="K2498">
        <v>0</v>
      </c>
      <c r="L2498" t="s">
        <v>1214</v>
      </c>
    </row>
    <row r="2499" spans="1:12" x14ac:dyDescent="0.25">
      <c r="A2499" t="s">
        <v>961</v>
      </c>
      <c r="B2499" t="s">
        <v>509</v>
      </c>
      <c r="E2499">
        <v>0</v>
      </c>
      <c r="F2499" s="114">
        <v>45016</v>
      </c>
      <c r="I2499">
        <f>'Output calcs'!$L$21</f>
        <v>0</v>
      </c>
      <c r="K2499">
        <v>0</v>
      </c>
      <c r="L2499" t="s">
        <v>1214</v>
      </c>
    </row>
    <row r="2500" spans="1:12" x14ac:dyDescent="0.25">
      <c r="A2500" t="s">
        <v>961</v>
      </c>
      <c r="B2500" t="s">
        <v>509</v>
      </c>
      <c r="E2500">
        <v>0</v>
      </c>
      <c r="F2500" s="114">
        <v>45382</v>
      </c>
      <c r="I2500">
        <f>'Output calcs'!$M$21</f>
        <v>0</v>
      </c>
      <c r="K2500">
        <v>0</v>
      </c>
      <c r="L2500" t="s">
        <v>1214</v>
      </c>
    </row>
    <row r="2501" spans="1:12" x14ac:dyDescent="0.25">
      <c r="A2501" t="s">
        <v>961</v>
      </c>
      <c r="B2501" t="s">
        <v>509</v>
      </c>
      <c r="E2501">
        <v>0</v>
      </c>
      <c r="F2501" s="114">
        <v>45747</v>
      </c>
      <c r="I2501">
        <f>'Output calcs'!$N$21</f>
        <v>0</v>
      </c>
      <c r="K2501">
        <v>0</v>
      </c>
      <c r="L2501" t="s">
        <v>1214</v>
      </c>
    </row>
    <row r="2502" spans="1:12" x14ac:dyDescent="0.25">
      <c r="A2502" t="s">
        <v>961</v>
      </c>
      <c r="B2502" t="s">
        <v>509</v>
      </c>
      <c r="E2502">
        <v>0</v>
      </c>
      <c r="F2502" s="114">
        <v>46112</v>
      </c>
      <c r="I2502">
        <f>'Output calcs'!$O$21</f>
        <v>0</v>
      </c>
      <c r="K2502">
        <v>0</v>
      </c>
      <c r="L2502" t="s">
        <v>1214</v>
      </c>
    </row>
    <row r="2503" spans="1:12" x14ac:dyDescent="0.25">
      <c r="A2503" t="s">
        <v>961</v>
      </c>
      <c r="B2503" t="s">
        <v>509</v>
      </c>
      <c r="E2503">
        <v>0</v>
      </c>
      <c r="F2503" s="114">
        <v>46477</v>
      </c>
      <c r="I2503">
        <f>'Output calcs'!$P$21</f>
        <v>0</v>
      </c>
      <c r="K2503">
        <v>0</v>
      </c>
      <c r="L2503" t="s">
        <v>1214</v>
      </c>
    </row>
    <row r="2504" spans="1:12" x14ac:dyDescent="0.25">
      <c r="A2504" t="s">
        <v>961</v>
      </c>
      <c r="B2504" t="s">
        <v>509</v>
      </c>
      <c r="E2504">
        <v>0</v>
      </c>
      <c r="F2504" s="114">
        <v>46843</v>
      </c>
      <c r="I2504">
        <f>'Output calcs'!$Q$21</f>
        <v>0</v>
      </c>
      <c r="K2504">
        <v>0</v>
      </c>
      <c r="L2504" t="s">
        <v>1214</v>
      </c>
    </row>
    <row r="2505" spans="1:12" x14ac:dyDescent="0.25">
      <c r="A2505" t="s">
        <v>961</v>
      </c>
      <c r="B2505" t="s">
        <v>509</v>
      </c>
      <c r="E2505">
        <v>0</v>
      </c>
      <c r="F2505" s="114">
        <v>47208</v>
      </c>
      <c r="I2505">
        <f>'Output calcs'!$R$21</f>
        <v>0</v>
      </c>
      <c r="K2505">
        <v>0</v>
      </c>
      <c r="L2505" t="s">
        <v>1214</v>
      </c>
    </row>
    <row r="2506" spans="1:12" x14ac:dyDescent="0.25">
      <c r="A2506" t="s">
        <v>961</v>
      </c>
      <c r="B2506" t="s">
        <v>509</v>
      </c>
      <c r="E2506">
        <v>0</v>
      </c>
      <c r="F2506" s="114">
        <v>47573</v>
      </c>
      <c r="I2506">
        <f>'Output calcs'!$S$21</f>
        <v>0</v>
      </c>
      <c r="K2506">
        <v>0</v>
      </c>
      <c r="L2506" t="s">
        <v>1214</v>
      </c>
    </row>
    <row r="2507" spans="1:12" x14ac:dyDescent="0.25">
      <c r="A2507" t="s">
        <v>961</v>
      </c>
      <c r="B2507" t="s">
        <v>509</v>
      </c>
      <c r="E2507">
        <v>0</v>
      </c>
      <c r="F2507" s="114">
        <v>47938</v>
      </c>
      <c r="I2507">
        <f>'Output calcs'!$T$21</f>
        <v>0</v>
      </c>
      <c r="K2507">
        <v>0</v>
      </c>
      <c r="L2507" t="s">
        <v>1214</v>
      </c>
    </row>
    <row r="2508" spans="1:12" x14ac:dyDescent="0.25">
      <c r="A2508" t="s">
        <v>961</v>
      </c>
      <c r="B2508" t="s">
        <v>893</v>
      </c>
      <c r="E2508">
        <v>0</v>
      </c>
      <c r="F2508" s="114">
        <v>44286</v>
      </c>
      <c r="I2508">
        <f>'Output calcs'!$J$22</f>
        <v>0</v>
      </c>
      <c r="K2508">
        <v>0</v>
      </c>
      <c r="L2508" t="s">
        <v>1214</v>
      </c>
    </row>
    <row r="2509" spans="1:12" x14ac:dyDescent="0.25">
      <c r="A2509" t="s">
        <v>961</v>
      </c>
      <c r="B2509" t="s">
        <v>893</v>
      </c>
      <c r="E2509">
        <v>0</v>
      </c>
      <c r="F2509" s="114">
        <v>44651</v>
      </c>
      <c r="I2509">
        <f>'Output calcs'!$K$22</f>
        <v>0</v>
      </c>
      <c r="K2509">
        <v>0</v>
      </c>
      <c r="L2509" t="s">
        <v>1214</v>
      </c>
    </row>
    <row r="2510" spans="1:12" x14ac:dyDescent="0.25">
      <c r="A2510" t="s">
        <v>961</v>
      </c>
      <c r="B2510" t="s">
        <v>893</v>
      </c>
      <c r="E2510">
        <v>0</v>
      </c>
      <c r="F2510" s="114">
        <v>45016</v>
      </c>
      <c r="I2510">
        <f>'Output calcs'!$L$22</f>
        <v>0</v>
      </c>
      <c r="K2510">
        <v>0</v>
      </c>
      <c r="L2510" t="s">
        <v>1214</v>
      </c>
    </row>
    <row r="2511" spans="1:12" x14ac:dyDescent="0.25">
      <c r="A2511" t="s">
        <v>961</v>
      </c>
      <c r="B2511" t="s">
        <v>893</v>
      </c>
      <c r="E2511">
        <v>0</v>
      </c>
      <c r="F2511" s="114">
        <v>45382</v>
      </c>
      <c r="I2511">
        <f>'Output calcs'!$M$22</f>
        <v>0</v>
      </c>
      <c r="K2511">
        <v>0</v>
      </c>
      <c r="L2511" t="s">
        <v>1214</v>
      </c>
    </row>
    <row r="2512" spans="1:12" x14ac:dyDescent="0.25">
      <c r="A2512" t="s">
        <v>961</v>
      </c>
      <c r="B2512" t="s">
        <v>893</v>
      </c>
      <c r="E2512">
        <v>0</v>
      </c>
      <c r="F2512" s="114">
        <v>45747</v>
      </c>
      <c r="I2512">
        <f>'Output calcs'!$N$22</f>
        <v>0</v>
      </c>
      <c r="K2512">
        <v>0</v>
      </c>
      <c r="L2512" t="s">
        <v>1214</v>
      </c>
    </row>
    <row r="2513" spans="1:12" x14ac:dyDescent="0.25">
      <c r="A2513" t="s">
        <v>961</v>
      </c>
      <c r="B2513" t="s">
        <v>893</v>
      </c>
      <c r="E2513">
        <v>0</v>
      </c>
      <c r="F2513" s="114">
        <v>46112</v>
      </c>
      <c r="I2513">
        <f>'Output calcs'!$O$22</f>
        <v>0</v>
      </c>
      <c r="K2513">
        <v>0</v>
      </c>
      <c r="L2513" t="s">
        <v>1214</v>
      </c>
    </row>
    <row r="2514" spans="1:12" x14ac:dyDescent="0.25">
      <c r="A2514" t="s">
        <v>961</v>
      </c>
      <c r="B2514" t="s">
        <v>893</v>
      </c>
      <c r="E2514">
        <v>0</v>
      </c>
      <c r="F2514" s="114">
        <v>46477</v>
      </c>
      <c r="I2514">
        <f>'Output calcs'!$P$22</f>
        <v>0</v>
      </c>
      <c r="K2514">
        <v>0</v>
      </c>
      <c r="L2514" t="s">
        <v>1214</v>
      </c>
    </row>
    <row r="2515" spans="1:12" x14ac:dyDescent="0.25">
      <c r="A2515" t="s">
        <v>961</v>
      </c>
      <c r="B2515" t="s">
        <v>893</v>
      </c>
      <c r="E2515">
        <v>0</v>
      </c>
      <c r="F2515" s="114">
        <v>46843</v>
      </c>
      <c r="I2515">
        <f>'Output calcs'!$Q$22</f>
        <v>0</v>
      </c>
      <c r="K2515">
        <v>0</v>
      </c>
      <c r="L2515" t="s">
        <v>1214</v>
      </c>
    </row>
    <row r="2516" spans="1:12" x14ac:dyDescent="0.25">
      <c r="A2516" t="s">
        <v>961</v>
      </c>
      <c r="B2516" t="s">
        <v>893</v>
      </c>
      <c r="E2516">
        <v>0</v>
      </c>
      <c r="F2516" s="114">
        <v>47208</v>
      </c>
      <c r="I2516">
        <f>'Output calcs'!$R$22</f>
        <v>0</v>
      </c>
      <c r="K2516">
        <v>0</v>
      </c>
      <c r="L2516" t="s">
        <v>1214</v>
      </c>
    </row>
    <row r="2517" spans="1:12" x14ac:dyDescent="0.25">
      <c r="A2517" t="s">
        <v>961</v>
      </c>
      <c r="B2517" t="s">
        <v>893</v>
      </c>
      <c r="E2517">
        <v>0</v>
      </c>
      <c r="F2517" s="114">
        <v>47573</v>
      </c>
      <c r="I2517">
        <f>'Output calcs'!$S$22</f>
        <v>0</v>
      </c>
      <c r="K2517">
        <v>0</v>
      </c>
      <c r="L2517" t="s">
        <v>1214</v>
      </c>
    </row>
    <row r="2518" spans="1:12" x14ac:dyDescent="0.25">
      <c r="A2518" t="s">
        <v>961</v>
      </c>
      <c r="B2518" t="s">
        <v>893</v>
      </c>
      <c r="E2518">
        <v>0</v>
      </c>
      <c r="F2518" s="114">
        <v>47938</v>
      </c>
      <c r="I2518">
        <f>'Output calcs'!$T$22</f>
        <v>0</v>
      </c>
      <c r="K2518">
        <v>0</v>
      </c>
      <c r="L2518" t="s">
        <v>1214</v>
      </c>
    </row>
    <row r="2519" spans="1:12" x14ac:dyDescent="0.25">
      <c r="A2519" t="s">
        <v>874</v>
      </c>
      <c r="E2519">
        <v>0</v>
      </c>
      <c r="F2519" s="114">
        <v>44286</v>
      </c>
      <c r="I2519">
        <f>'Output calcs'!$J$30</f>
        <v>0</v>
      </c>
      <c r="K2519">
        <v>0</v>
      </c>
      <c r="L2519" t="s">
        <v>1002</v>
      </c>
    </row>
    <row r="2520" spans="1:12" x14ac:dyDescent="0.25">
      <c r="A2520" t="s">
        <v>874</v>
      </c>
      <c r="E2520">
        <v>0</v>
      </c>
      <c r="F2520" s="114">
        <v>44651</v>
      </c>
      <c r="I2520">
        <f>'Output calcs'!$K$30</f>
        <v>0</v>
      </c>
      <c r="K2520">
        <v>0</v>
      </c>
      <c r="L2520" t="s">
        <v>1002</v>
      </c>
    </row>
    <row r="2521" spans="1:12" x14ac:dyDescent="0.25">
      <c r="A2521" t="s">
        <v>874</v>
      </c>
      <c r="E2521">
        <v>0</v>
      </c>
      <c r="F2521" s="114">
        <v>45016</v>
      </c>
      <c r="I2521">
        <f>'Output calcs'!$L$30</f>
        <v>0</v>
      </c>
      <c r="K2521">
        <v>0</v>
      </c>
      <c r="L2521" t="s">
        <v>1002</v>
      </c>
    </row>
    <row r="2522" spans="1:12" x14ac:dyDescent="0.25">
      <c r="A2522" t="s">
        <v>874</v>
      </c>
      <c r="E2522">
        <v>0</v>
      </c>
      <c r="F2522" s="114">
        <v>45382</v>
      </c>
      <c r="I2522">
        <f>'Output calcs'!$M$30</f>
        <v>0</v>
      </c>
      <c r="K2522">
        <v>0</v>
      </c>
      <c r="L2522" t="s">
        <v>1002</v>
      </c>
    </row>
    <row r="2523" spans="1:12" x14ac:dyDescent="0.25">
      <c r="A2523" t="s">
        <v>874</v>
      </c>
      <c r="E2523">
        <v>0</v>
      </c>
      <c r="F2523" s="114">
        <v>45747</v>
      </c>
      <c r="I2523">
        <f>'Output calcs'!$N$30</f>
        <v>0</v>
      </c>
      <c r="K2523">
        <v>0</v>
      </c>
      <c r="L2523" t="s">
        <v>1002</v>
      </c>
    </row>
    <row r="2524" spans="1:12" x14ac:dyDescent="0.25">
      <c r="A2524" t="s">
        <v>874</v>
      </c>
      <c r="E2524">
        <v>0</v>
      </c>
      <c r="F2524" s="114">
        <v>46112</v>
      </c>
      <c r="I2524">
        <f>'Output calcs'!$O$30</f>
        <v>0</v>
      </c>
      <c r="K2524">
        <v>0</v>
      </c>
      <c r="L2524" t="s">
        <v>1002</v>
      </c>
    </row>
    <row r="2525" spans="1:12" x14ac:dyDescent="0.25">
      <c r="A2525" t="s">
        <v>874</v>
      </c>
      <c r="E2525">
        <v>0</v>
      </c>
      <c r="F2525" s="114">
        <v>46477</v>
      </c>
      <c r="I2525">
        <f>'Output calcs'!$P$30</f>
        <v>1</v>
      </c>
      <c r="K2525">
        <v>0</v>
      </c>
      <c r="L2525" t="s">
        <v>1002</v>
      </c>
    </row>
    <row r="2526" spans="1:12" x14ac:dyDescent="0.25">
      <c r="A2526" t="s">
        <v>874</v>
      </c>
      <c r="E2526">
        <v>0</v>
      </c>
      <c r="F2526" s="114">
        <v>46843</v>
      </c>
      <c r="I2526">
        <f>'Output calcs'!$Q$30</f>
        <v>0</v>
      </c>
      <c r="K2526">
        <v>0</v>
      </c>
      <c r="L2526" t="s">
        <v>1002</v>
      </c>
    </row>
    <row r="2527" spans="1:12" x14ac:dyDescent="0.25">
      <c r="A2527" t="s">
        <v>874</v>
      </c>
      <c r="E2527">
        <v>0</v>
      </c>
      <c r="F2527" s="114">
        <v>47208</v>
      </c>
      <c r="I2527">
        <f>'Output calcs'!$R$30</f>
        <v>0</v>
      </c>
      <c r="K2527">
        <v>0</v>
      </c>
      <c r="L2527" t="s">
        <v>1002</v>
      </c>
    </row>
    <row r="2528" spans="1:12" x14ac:dyDescent="0.25">
      <c r="A2528" t="s">
        <v>874</v>
      </c>
      <c r="E2528">
        <v>0</v>
      </c>
      <c r="F2528" s="114">
        <v>47573</v>
      </c>
      <c r="I2528">
        <f>'Output calcs'!$S$30</f>
        <v>0</v>
      </c>
      <c r="K2528">
        <v>0</v>
      </c>
      <c r="L2528" t="s">
        <v>1002</v>
      </c>
    </row>
    <row r="2529" spans="1:12" x14ac:dyDescent="0.25">
      <c r="A2529" t="s">
        <v>874</v>
      </c>
      <c r="E2529">
        <v>0</v>
      </c>
      <c r="F2529" s="114">
        <v>47938</v>
      </c>
      <c r="I2529">
        <f>'Output calcs'!$T$30</f>
        <v>0</v>
      </c>
      <c r="K2529">
        <v>0</v>
      </c>
      <c r="L2529" t="s">
        <v>1002</v>
      </c>
    </row>
    <row r="2530" spans="1:12" x14ac:dyDescent="0.25">
      <c r="A2530" t="s">
        <v>963</v>
      </c>
      <c r="B2530" t="s">
        <v>460</v>
      </c>
      <c r="E2530">
        <v>0</v>
      </c>
      <c r="F2530" s="114">
        <v>44286</v>
      </c>
      <c r="I2530">
        <f>'Output calcs'!$F$41</f>
        <v>0</v>
      </c>
      <c r="K2530">
        <v>0</v>
      </c>
      <c r="L2530" t="s">
        <v>1215</v>
      </c>
    </row>
    <row r="2531" spans="1:12" x14ac:dyDescent="0.25">
      <c r="A2531" t="s">
        <v>963</v>
      </c>
      <c r="B2531" t="s">
        <v>393</v>
      </c>
      <c r="E2531">
        <v>0</v>
      </c>
      <c r="F2531" s="114">
        <v>44286</v>
      </c>
      <c r="I2531">
        <f>'Output calcs'!$F$42</f>
        <v>0</v>
      </c>
      <c r="K2531">
        <v>0</v>
      </c>
      <c r="L2531" t="s">
        <v>1215</v>
      </c>
    </row>
    <row r="2532" spans="1:12" x14ac:dyDescent="0.25">
      <c r="A2532" t="s">
        <v>963</v>
      </c>
      <c r="B2532" t="s">
        <v>237</v>
      </c>
      <c r="E2532">
        <v>0</v>
      </c>
      <c r="F2532" s="114">
        <v>44286</v>
      </c>
      <c r="I2532">
        <f>'Output calcs'!$F$43</f>
        <v>0</v>
      </c>
      <c r="K2532">
        <v>0</v>
      </c>
      <c r="L2532" t="s">
        <v>1215</v>
      </c>
    </row>
    <row r="2533" spans="1:12" x14ac:dyDescent="0.25">
      <c r="A2533" t="s">
        <v>963</v>
      </c>
      <c r="B2533" t="s">
        <v>509</v>
      </c>
      <c r="E2533">
        <v>0</v>
      </c>
      <c r="F2533" s="114">
        <v>44286</v>
      </c>
      <c r="I2533">
        <f>'Output calcs'!$F$44</f>
        <v>0</v>
      </c>
      <c r="K2533">
        <v>0</v>
      </c>
      <c r="L2533" t="s">
        <v>1215</v>
      </c>
    </row>
    <row r="2534" spans="1:12" x14ac:dyDescent="0.25">
      <c r="A2534" t="s">
        <v>963</v>
      </c>
      <c r="B2534" t="s">
        <v>893</v>
      </c>
      <c r="E2534">
        <v>0</v>
      </c>
      <c r="F2534" s="114">
        <v>44286</v>
      </c>
      <c r="I2534">
        <f>'Output calcs'!$F$45</f>
        <v>0</v>
      </c>
      <c r="K2534">
        <v>0</v>
      </c>
      <c r="L2534" t="s">
        <v>1215</v>
      </c>
    </row>
    <row r="2535" spans="1:12" x14ac:dyDescent="0.25">
      <c r="A2535" t="s">
        <v>1115</v>
      </c>
      <c r="B2535" t="s">
        <v>460</v>
      </c>
      <c r="E2535">
        <v>0</v>
      </c>
      <c r="F2535" s="114">
        <v>44286</v>
      </c>
      <c r="I2535">
        <f>'Output calcs'!$J$55</f>
        <v>0</v>
      </c>
      <c r="K2535">
        <v>0</v>
      </c>
      <c r="L2535" t="s">
        <v>926</v>
      </c>
    </row>
    <row r="2536" spans="1:12" x14ac:dyDescent="0.25">
      <c r="A2536" t="s">
        <v>1115</v>
      </c>
      <c r="B2536" t="s">
        <v>460</v>
      </c>
      <c r="E2536">
        <v>0</v>
      </c>
      <c r="F2536" s="114">
        <v>44651</v>
      </c>
      <c r="I2536">
        <f>'Output calcs'!$K$55</f>
        <v>0</v>
      </c>
      <c r="K2536">
        <v>0</v>
      </c>
      <c r="L2536" t="s">
        <v>926</v>
      </c>
    </row>
    <row r="2537" spans="1:12" x14ac:dyDescent="0.25">
      <c r="A2537" t="s">
        <v>1115</v>
      </c>
      <c r="B2537" t="s">
        <v>460</v>
      </c>
      <c r="E2537">
        <v>0</v>
      </c>
      <c r="F2537" s="114">
        <v>45016</v>
      </c>
      <c r="I2537">
        <f>'Output calcs'!$L$55</f>
        <v>0</v>
      </c>
      <c r="K2537">
        <v>0</v>
      </c>
      <c r="L2537" t="s">
        <v>926</v>
      </c>
    </row>
    <row r="2538" spans="1:12" x14ac:dyDescent="0.25">
      <c r="A2538" t="s">
        <v>1115</v>
      </c>
      <c r="B2538" t="s">
        <v>460</v>
      </c>
      <c r="E2538">
        <v>0</v>
      </c>
      <c r="F2538" s="114">
        <v>45382</v>
      </c>
      <c r="I2538">
        <f>'Output calcs'!$M$55</f>
        <v>0</v>
      </c>
      <c r="K2538">
        <v>0</v>
      </c>
      <c r="L2538" t="s">
        <v>926</v>
      </c>
    </row>
    <row r="2539" spans="1:12" x14ac:dyDescent="0.25">
      <c r="A2539" t="s">
        <v>1115</v>
      </c>
      <c r="B2539" t="s">
        <v>460</v>
      </c>
      <c r="E2539">
        <v>0</v>
      </c>
      <c r="F2539" s="114">
        <v>45747</v>
      </c>
      <c r="I2539">
        <f>'Output calcs'!$N$55</f>
        <v>0</v>
      </c>
      <c r="K2539">
        <v>0</v>
      </c>
      <c r="L2539" t="s">
        <v>926</v>
      </c>
    </row>
    <row r="2540" spans="1:12" x14ac:dyDescent="0.25">
      <c r="A2540" t="s">
        <v>1115</v>
      </c>
      <c r="B2540" t="s">
        <v>460</v>
      </c>
      <c r="E2540">
        <v>0</v>
      </c>
      <c r="F2540" s="114">
        <v>46112</v>
      </c>
      <c r="I2540">
        <f>'Output calcs'!$O$55</f>
        <v>0</v>
      </c>
      <c r="K2540">
        <v>0</v>
      </c>
      <c r="L2540" t="s">
        <v>926</v>
      </c>
    </row>
    <row r="2541" spans="1:12" x14ac:dyDescent="0.25">
      <c r="A2541" t="s">
        <v>1115</v>
      </c>
      <c r="B2541" t="s">
        <v>460</v>
      </c>
      <c r="E2541">
        <v>0</v>
      </c>
      <c r="F2541" s="114">
        <v>46477</v>
      </c>
      <c r="I2541">
        <f>'Output calcs'!$P$55</f>
        <v>0</v>
      </c>
      <c r="K2541">
        <v>0</v>
      </c>
      <c r="L2541" t="s">
        <v>926</v>
      </c>
    </row>
    <row r="2542" spans="1:12" x14ac:dyDescent="0.25">
      <c r="A2542" t="s">
        <v>1115</v>
      </c>
      <c r="B2542" t="s">
        <v>460</v>
      </c>
      <c r="E2542">
        <v>0</v>
      </c>
      <c r="F2542" s="114">
        <v>46843</v>
      </c>
      <c r="I2542">
        <f>'Output calcs'!$Q$55</f>
        <v>0</v>
      </c>
      <c r="K2542">
        <v>0</v>
      </c>
      <c r="L2542" t="s">
        <v>926</v>
      </c>
    </row>
    <row r="2543" spans="1:12" x14ac:dyDescent="0.25">
      <c r="A2543" t="s">
        <v>1115</v>
      </c>
      <c r="B2543" t="s">
        <v>460</v>
      </c>
      <c r="E2543">
        <v>0</v>
      </c>
      <c r="F2543" s="114">
        <v>47208</v>
      </c>
      <c r="I2543">
        <f>'Output calcs'!$R$55</f>
        <v>0</v>
      </c>
      <c r="K2543">
        <v>0</v>
      </c>
      <c r="L2543" t="s">
        <v>926</v>
      </c>
    </row>
    <row r="2544" spans="1:12" x14ac:dyDescent="0.25">
      <c r="A2544" t="s">
        <v>1115</v>
      </c>
      <c r="B2544" t="s">
        <v>460</v>
      </c>
      <c r="E2544">
        <v>0</v>
      </c>
      <c r="F2544" s="114">
        <v>47573</v>
      </c>
      <c r="I2544">
        <f>'Output calcs'!$S$55</f>
        <v>0</v>
      </c>
      <c r="K2544">
        <v>0</v>
      </c>
      <c r="L2544" t="s">
        <v>926</v>
      </c>
    </row>
    <row r="2545" spans="1:12" x14ac:dyDescent="0.25">
      <c r="A2545" t="s">
        <v>1115</v>
      </c>
      <c r="B2545" t="s">
        <v>460</v>
      </c>
      <c r="E2545">
        <v>0</v>
      </c>
      <c r="F2545" s="114">
        <v>47938</v>
      </c>
      <c r="I2545">
        <f>'Output calcs'!$T$55</f>
        <v>0</v>
      </c>
      <c r="K2545">
        <v>0</v>
      </c>
      <c r="L2545" t="s">
        <v>926</v>
      </c>
    </row>
    <row r="2546" spans="1:12" x14ac:dyDescent="0.25">
      <c r="A2546" t="s">
        <v>1115</v>
      </c>
      <c r="B2546" t="s">
        <v>393</v>
      </c>
      <c r="E2546">
        <v>0</v>
      </c>
      <c r="F2546" s="114">
        <v>44286</v>
      </c>
      <c r="I2546">
        <f>'Output calcs'!$J$56</f>
        <v>0</v>
      </c>
      <c r="K2546">
        <v>0</v>
      </c>
      <c r="L2546" t="s">
        <v>926</v>
      </c>
    </row>
    <row r="2547" spans="1:12" x14ac:dyDescent="0.25">
      <c r="A2547" t="s">
        <v>1115</v>
      </c>
      <c r="B2547" t="s">
        <v>393</v>
      </c>
      <c r="E2547">
        <v>0</v>
      </c>
      <c r="F2547" s="114">
        <v>44651</v>
      </c>
      <c r="I2547">
        <f>'Output calcs'!$K$56</f>
        <v>0</v>
      </c>
      <c r="K2547">
        <v>0</v>
      </c>
      <c r="L2547" t="s">
        <v>926</v>
      </c>
    </row>
    <row r="2548" spans="1:12" x14ac:dyDescent="0.25">
      <c r="A2548" t="s">
        <v>1115</v>
      </c>
      <c r="B2548" t="s">
        <v>393</v>
      </c>
      <c r="E2548">
        <v>0</v>
      </c>
      <c r="F2548" s="114">
        <v>45016</v>
      </c>
      <c r="I2548">
        <f>'Output calcs'!$L$56</f>
        <v>0</v>
      </c>
      <c r="K2548">
        <v>0</v>
      </c>
      <c r="L2548" t="s">
        <v>926</v>
      </c>
    </row>
    <row r="2549" spans="1:12" x14ac:dyDescent="0.25">
      <c r="A2549" t="s">
        <v>1115</v>
      </c>
      <c r="B2549" t="s">
        <v>393</v>
      </c>
      <c r="E2549">
        <v>0</v>
      </c>
      <c r="F2549" s="114">
        <v>45382</v>
      </c>
      <c r="I2549">
        <f>'Output calcs'!$M$56</f>
        <v>0</v>
      </c>
      <c r="K2549">
        <v>0</v>
      </c>
      <c r="L2549" t="s">
        <v>926</v>
      </c>
    </row>
    <row r="2550" spans="1:12" x14ac:dyDescent="0.25">
      <c r="A2550" t="s">
        <v>1115</v>
      </c>
      <c r="B2550" t="s">
        <v>393</v>
      </c>
      <c r="E2550">
        <v>0</v>
      </c>
      <c r="F2550" s="114">
        <v>45747</v>
      </c>
      <c r="I2550">
        <f>'Output calcs'!$N$56</f>
        <v>0</v>
      </c>
      <c r="K2550">
        <v>0</v>
      </c>
      <c r="L2550" t="s">
        <v>926</v>
      </c>
    </row>
    <row r="2551" spans="1:12" x14ac:dyDescent="0.25">
      <c r="A2551" t="s">
        <v>1115</v>
      </c>
      <c r="B2551" t="s">
        <v>393</v>
      </c>
      <c r="E2551">
        <v>0</v>
      </c>
      <c r="F2551" s="114">
        <v>46112</v>
      </c>
      <c r="I2551">
        <f>'Output calcs'!$O$56</f>
        <v>0</v>
      </c>
      <c r="K2551">
        <v>0</v>
      </c>
      <c r="L2551" t="s">
        <v>926</v>
      </c>
    </row>
    <row r="2552" spans="1:12" x14ac:dyDescent="0.25">
      <c r="A2552" t="s">
        <v>1115</v>
      </c>
      <c r="B2552" t="s">
        <v>393</v>
      </c>
      <c r="E2552">
        <v>0</v>
      </c>
      <c r="F2552" s="114">
        <v>46477</v>
      </c>
      <c r="I2552">
        <f>'Output calcs'!$P$56</f>
        <v>0</v>
      </c>
      <c r="K2552">
        <v>0</v>
      </c>
      <c r="L2552" t="s">
        <v>926</v>
      </c>
    </row>
    <row r="2553" spans="1:12" x14ac:dyDescent="0.25">
      <c r="A2553" t="s">
        <v>1115</v>
      </c>
      <c r="B2553" t="s">
        <v>393</v>
      </c>
      <c r="E2553">
        <v>0</v>
      </c>
      <c r="F2553" s="114">
        <v>46843</v>
      </c>
      <c r="I2553">
        <f>'Output calcs'!$Q$56</f>
        <v>0</v>
      </c>
      <c r="K2553">
        <v>0</v>
      </c>
      <c r="L2553" t="s">
        <v>926</v>
      </c>
    </row>
    <row r="2554" spans="1:12" x14ac:dyDescent="0.25">
      <c r="A2554" t="s">
        <v>1115</v>
      </c>
      <c r="B2554" t="s">
        <v>393</v>
      </c>
      <c r="E2554">
        <v>0</v>
      </c>
      <c r="F2554" s="114">
        <v>47208</v>
      </c>
      <c r="I2554">
        <f>'Output calcs'!$R$56</f>
        <v>0</v>
      </c>
      <c r="K2554">
        <v>0</v>
      </c>
      <c r="L2554" t="s">
        <v>926</v>
      </c>
    </row>
    <row r="2555" spans="1:12" x14ac:dyDescent="0.25">
      <c r="A2555" t="s">
        <v>1115</v>
      </c>
      <c r="B2555" t="s">
        <v>393</v>
      </c>
      <c r="E2555">
        <v>0</v>
      </c>
      <c r="F2555" s="114">
        <v>47573</v>
      </c>
      <c r="I2555">
        <f>'Output calcs'!$S$56</f>
        <v>0</v>
      </c>
      <c r="K2555">
        <v>0</v>
      </c>
      <c r="L2555" t="s">
        <v>926</v>
      </c>
    </row>
    <row r="2556" spans="1:12" x14ac:dyDescent="0.25">
      <c r="A2556" t="s">
        <v>1115</v>
      </c>
      <c r="B2556" t="s">
        <v>393</v>
      </c>
      <c r="E2556">
        <v>0</v>
      </c>
      <c r="F2556" s="114">
        <v>47938</v>
      </c>
      <c r="I2556">
        <f>'Output calcs'!$T$56</f>
        <v>0</v>
      </c>
      <c r="K2556">
        <v>0</v>
      </c>
      <c r="L2556" t="s">
        <v>926</v>
      </c>
    </row>
    <row r="2557" spans="1:12" x14ac:dyDescent="0.25">
      <c r="A2557" t="s">
        <v>1115</v>
      </c>
      <c r="B2557" t="s">
        <v>237</v>
      </c>
      <c r="E2557">
        <v>0</v>
      </c>
      <c r="F2557" s="114">
        <v>44286</v>
      </c>
      <c r="I2557">
        <f>'Output calcs'!$J$57</f>
        <v>0</v>
      </c>
      <c r="K2557">
        <v>0</v>
      </c>
      <c r="L2557" t="s">
        <v>926</v>
      </c>
    </row>
    <row r="2558" spans="1:12" x14ac:dyDescent="0.25">
      <c r="A2558" t="s">
        <v>1115</v>
      </c>
      <c r="B2558" t="s">
        <v>237</v>
      </c>
      <c r="E2558">
        <v>0</v>
      </c>
      <c r="F2558" s="114">
        <v>44651</v>
      </c>
      <c r="I2558">
        <f>'Output calcs'!$K$57</f>
        <v>0</v>
      </c>
      <c r="K2558">
        <v>0</v>
      </c>
      <c r="L2558" t="s">
        <v>926</v>
      </c>
    </row>
    <row r="2559" spans="1:12" x14ac:dyDescent="0.25">
      <c r="A2559" t="s">
        <v>1115</v>
      </c>
      <c r="B2559" t="s">
        <v>237</v>
      </c>
      <c r="E2559">
        <v>0</v>
      </c>
      <c r="F2559" s="114">
        <v>45016</v>
      </c>
      <c r="I2559">
        <f>'Output calcs'!$L$57</f>
        <v>0</v>
      </c>
      <c r="K2559">
        <v>0</v>
      </c>
      <c r="L2559" t="s">
        <v>926</v>
      </c>
    </row>
    <row r="2560" spans="1:12" x14ac:dyDescent="0.25">
      <c r="A2560" t="s">
        <v>1115</v>
      </c>
      <c r="B2560" t="s">
        <v>237</v>
      </c>
      <c r="E2560">
        <v>0</v>
      </c>
      <c r="F2560" s="114">
        <v>45382</v>
      </c>
      <c r="I2560">
        <f>'Output calcs'!$M$57</f>
        <v>0</v>
      </c>
      <c r="K2560">
        <v>0</v>
      </c>
      <c r="L2560" t="s">
        <v>926</v>
      </c>
    </row>
    <row r="2561" spans="1:12" x14ac:dyDescent="0.25">
      <c r="A2561" t="s">
        <v>1115</v>
      </c>
      <c r="B2561" t="s">
        <v>237</v>
      </c>
      <c r="E2561">
        <v>0</v>
      </c>
      <c r="F2561" s="114">
        <v>45747</v>
      </c>
      <c r="I2561">
        <f>'Output calcs'!$N$57</f>
        <v>0</v>
      </c>
      <c r="K2561">
        <v>0</v>
      </c>
      <c r="L2561" t="s">
        <v>926</v>
      </c>
    </row>
    <row r="2562" spans="1:12" x14ac:dyDescent="0.25">
      <c r="A2562" t="s">
        <v>1115</v>
      </c>
      <c r="B2562" t="s">
        <v>237</v>
      </c>
      <c r="E2562">
        <v>0</v>
      </c>
      <c r="F2562" s="114">
        <v>46112</v>
      </c>
      <c r="I2562">
        <f>'Output calcs'!$O$57</f>
        <v>0</v>
      </c>
      <c r="K2562">
        <v>0</v>
      </c>
      <c r="L2562" t="s">
        <v>926</v>
      </c>
    </row>
    <row r="2563" spans="1:12" x14ac:dyDescent="0.25">
      <c r="A2563" t="s">
        <v>1115</v>
      </c>
      <c r="B2563" t="s">
        <v>237</v>
      </c>
      <c r="E2563">
        <v>0</v>
      </c>
      <c r="F2563" s="114">
        <v>46477</v>
      </c>
      <c r="I2563">
        <f>'Output calcs'!$P$57</f>
        <v>0</v>
      </c>
      <c r="K2563">
        <v>0</v>
      </c>
      <c r="L2563" t="s">
        <v>926</v>
      </c>
    </row>
    <row r="2564" spans="1:12" x14ac:dyDescent="0.25">
      <c r="A2564" t="s">
        <v>1115</v>
      </c>
      <c r="B2564" t="s">
        <v>237</v>
      </c>
      <c r="E2564">
        <v>0</v>
      </c>
      <c r="F2564" s="114">
        <v>46843</v>
      </c>
      <c r="I2564">
        <f>'Output calcs'!$Q$57</f>
        <v>0</v>
      </c>
      <c r="K2564">
        <v>0</v>
      </c>
      <c r="L2564" t="s">
        <v>926</v>
      </c>
    </row>
    <row r="2565" spans="1:12" x14ac:dyDescent="0.25">
      <c r="A2565" t="s">
        <v>1115</v>
      </c>
      <c r="B2565" t="s">
        <v>237</v>
      </c>
      <c r="E2565">
        <v>0</v>
      </c>
      <c r="F2565" s="114">
        <v>47208</v>
      </c>
      <c r="I2565">
        <f>'Output calcs'!$R$57</f>
        <v>0</v>
      </c>
      <c r="K2565">
        <v>0</v>
      </c>
      <c r="L2565" t="s">
        <v>926</v>
      </c>
    </row>
    <row r="2566" spans="1:12" x14ac:dyDescent="0.25">
      <c r="A2566" t="s">
        <v>1115</v>
      </c>
      <c r="B2566" t="s">
        <v>237</v>
      </c>
      <c r="E2566">
        <v>0</v>
      </c>
      <c r="F2566" s="114">
        <v>47573</v>
      </c>
      <c r="I2566">
        <f>'Output calcs'!$S$57</f>
        <v>0</v>
      </c>
      <c r="K2566">
        <v>0</v>
      </c>
      <c r="L2566" t="s">
        <v>926</v>
      </c>
    </row>
    <row r="2567" spans="1:12" x14ac:dyDescent="0.25">
      <c r="A2567" t="s">
        <v>1115</v>
      </c>
      <c r="B2567" t="s">
        <v>237</v>
      </c>
      <c r="E2567">
        <v>0</v>
      </c>
      <c r="F2567" s="114">
        <v>47938</v>
      </c>
      <c r="I2567">
        <f>'Output calcs'!$T$57</f>
        <v>0</v>
      </c>
      <c r="K2567">
        <v>0</v>
      </c>
      <c r="L2567" t="s">
        <v>926</v>
      </c>
    </row>
    <row r="2568" spans="1:12" x14ac:dyDescent="0.25">
      <c r="A2568" t="s">
        <v>1115</v>
      </c>
      <c r="B2568" t="s">
        <v>509</v>
      </c>
      <c r="E2568">
        <v>0</v>
      </c>
      <c r="F2568" s="114">
        <v>44286</v>
      </c>
      <c r="I2568">
        <f>'Output calcs'!$J$58</f>
        <v>0</v>
      </c>
      <c r="K2568">
        <v>0</v>
      </c>
      <c r="L2568" t="s">
        <v>926</v>
      </c>
    </row>
    <row r="2569" spans="1:12" x14ac:dyDescent="0.25">
      <c r="A2569" t="s">
        <v>1115</v>
      </c>
      <c r="B2569" t="s">
        <v>509</v>
      </c>
      <c r="E2569">
        <v>0</v>
      </c>
      <c r="F2569" s="114">
        <v>44651</v>
      </c>
      <c r="I2569">
        <f>'Output calcs'!$K$58</f>
        <v>0</v>
      </c>
      <c r="K2569">
        <v>0</v>
      </c>
      <c r="L2569" t="s">
        <v>926</v>
      </c>
    </row>
    <row r="2570" spans="1:12" x14ac:dyDescent="0.25">
      <c r="A2570" t="s">
        <v>1115</v>
      </c>
      <c r="B2570" t="s">
        <v>509</v>
      </c>
      <c r="E2570">
        <v>0</v>
      </c>
      <c r="F2570" s="114">
        <v>45016</v>
      </c>
      <c r="I2570">
        <f>'Output calcs'!$L$58</f>
        <v>0</v>
      </c>
      <c r="K2570">
        <v>0</v>
      </c>
      <c r="L2570" t="s">
        <v>926</v>
      </c>
    </row>
    <row r="2571" spans="1:12" x14ac:dyDescent="0.25">
      <c r="A2571" t="s">
        <v>1115</v>
      </c>
      <c r="B2571" t="s">
        <v>509</v>
      </c>
      <c r="E2571">
        <v>0</v>
      </c>
      <c r="F2571" s="114">
        <v>45382</v>
      </c>
      <c r="I2571">
        <f>'Output calcs'!$M$58</f>
        <v>0</v>
      </c>
      <c r="K2571">
        <v>0</v>
      </c>
      <c r="L2571" t="s">
        <v>926</v>
      </c>
    </row>
    <row r="2572" spans="1:12" x14ac:dyDescent="0.25">
      <c r="A2572" t="s">
        <v>1115</v>
      </c>
      <c r="B2572" t="s">
        <v>509</v>
      </c>
      <c r="E2572">
        <v>0</v>
      </c>
      <c r="F2572" s="114">
        <v>45747</v>
      </c>
      <c r="I2572">
        <f>'Output calcs'!$N$58</f>
        <v>0</v>
      </c>
      <c r="K2572">
        <v>0</v>
      </c>
      <c r="L2572" t="s">
        <v>926</v>
      </c>
    </row>
    <row r="2573" spans="1:12" x14ac:dyDescent="0.25">
      <c r="A2573" t="s">
        <v>1115</v>
      </c>
      <c r="B2573" t="s">
        <v>509</v>
      </c>
      <c r="E2573">
        <v>0</v>
      </c>
      <c r="F2573" s="114">
        <v>46112</v>
      </c>
      <c r="I2573">
        <f>'Output calcs'!$O$58</f>
        <v>0</v>
      </c>
      <c r="K2573">
        <v>0</v>
      </c>
      <c r="L2573" t="s">
        <v>926</v>
      </c>
    </row>
    <row r="2574" spans="1:12" x14ac:dyDescent="0.25">
      <c r="A2574" t="s">
        <v>1115</v>
      </c>
      <c r="B2574" t="s">
        <v>509</v>
      </c>
      <c r="E2574">
        <v>0</v>
      </c>
      <c r="F2574" s="114">
        <v>46477</v>
      </c>
      <c r="I2574">
        <f>'Output calcs'!$P$58</f>
        <v>0</v>
      </c>
      <c r="K2574">
        <v>0</v>
      </c>
      <c r="L2574" t="s">
        <v>926</v>
      </c>
    </row>
    <row r="2575" spans="1:12" x14ac:dyDescent="0.25">
      <c r="A2575" t="s">
        <v>1115</v>
      </c>
      <c r="B2575" t="s">
        <v>509</v>
      </c>
      <c r="E2575">
        <v>0</v>
      </c>
      <c r="F2575" s="114">
        <v>46843</v>
      </c>
      <c r="I2575">
        <f>'Output calcs'!$Q$58</f>
        <v>0</v>
      </c>
      <c r="K2575">
        <v>0</v>
      </c>
      <c r="L2575" t="s">
        <v>926</v>
      </c>
    </row>
    <row r="2576" spans="1:12" x14ac:dyDescent="0.25">
      <c r="A2576" t="s">
        <v>1115</v>
      </c>
      <c r="B2576" t="s">
        <v>509</v>
      </c>
      <c r="E2576">
        <v>0</v>
      </c>
      <c r="F2576" s="114">
        <v>47208</v>
      </c>
      <c r="I2576">
        <f>'Output calcs'!$R$58</f>
        <v>0</v>
      </c>
      <c r="K2576">
        <v>0</v>
      </c>
      <c r="L2576" t="s">
        <v>926</v>
      </c>
    </row>
    <row r="2577" spans="1:12" x14ac:dyDescent="0.25">
      <c r="A2577" t="s">
        <v>1115</v>
      </c>
      <c r="B2577" t="s">
        <v>509</v>
      </c>
      <c r="E2577">
        <v>0</v>
      </c>
      <c r="F2577" s="114">
        <v>47573</v>
      </c>
      <c r="I2577">
        <f>'Output calcs'!$S$58</f>
        <v>0</v>
      </c>
      <c r="K2577">
        <v>0</v>
      </c>
      <c r="L2577" t="s">
        <v>926</v>
      </c>
    </row>
    <row r="2578" spans="1:12" x14ac:dyDescent="0.25">
      <c r="A2578" t="s">
        <v>1115</v>
      </c>
      <c r="B2578" t="s">
        <v>509</v>
      </c>
      <c r="E2578">
        <v>0</v>
      </c>
      <c r="F2578" s="114">
        <v>47938</v>
      </c>
      <c r="I2578">
        <f>'Output calcs'!$T$58</f>
        <v>0</v>
      </c>
      <c r="K2578">
        <v>0</v>
      </c>
      <c r="L2578" t="s">
        <v>926</v>
      </c>
    </row>
    <row r="2579" spans="1:12" x14ac:dyDescent="0.25">
      <c r="A2579" t="s">
        <v>1115</v>
      </c>
      <c r="B2579" t="s">
        <v>893</v>
      </c>
      <c r="E2579">
        <v>0</v>
      </c>
      <c r="F2579" s="114">
        <v>44286</v>
      </c>
      <c r="I2579">
        <f>'Output calcs'!$J$59</f>
        <v>0</v>
      </c>
      <c r="K2579">
        <v>0</v>
      </c>
      <c r="L2579" t="s">
        <v>926</v>
      </c>
    </row>
    <row r="2580" spans="1:12" x14ac:dyDescent="0.25">
      <c r="A2580" t="s">
        <v>1115</v>
      </c>
      <c r="B2580" t="s">
        <v>893</v>
      </c>
      <c r="E2580">
        <v>0</v>
      </c>
      <c r="F2580" s="114">
        <v>44651</v>
      </c>
      <c r="I2580">
        <f>'Output calcs'!$K$59</f>
        <v>0</v>
      </c>
      <c r="K2580">
        <v>0</v>
      </c>
      <c r="L2580" t="s">
        <v>926</v>
      </c>
    </row>
    <row r="2581" spans="1:12" x14ac:dyDescent="0.25">
      <c r="A2581" t="s">
        <v>1115</v>
      </c>
      <c r="B2581" t="s">
        <v>893</v>
      </c>
      <c r="E2581">
        <v>0</v>
      </c>
      <c r="F2581" s="114">
        <v>45016</v>
      </c>
      <c r="I2581">
        <f>'Output calcs'!$L$59</f>
        <v>0</v>
      </c>
      <c r="K2581">
        <v>0</v>
      </c>
      <c r="L2581" t="s">
        <v>926</v>
      </c>
    </row>
    <row r="2582" spans="1:12" x14ac:dyDescent="0.25">
      <c r="A2582" t="s">
        <v>1115</v>
      </c>
      <c r="B2582" t="s">
        <v>893</v>
      </c>
      <c r="E2582">
        <v>0</v>
      </c>
      <c r="F2582" s="114">
        <v>45382</v>
      </c>
      <c r="I2582">
        <f>'Output calcs'!$M$59</f>
        <v>0</v>
      </c>
      <c r="K2582">
        <v>0</v>
      </c>
      <c r="L2582" t="s">
        <v>926</v>
      </c>
    </row>
    <row r="2583" spans="1:12" x14ac:dyDescent="0.25">
      <c r="A2583" t="s">
        <v>1115</v>
      </c>
      <c r="B2583" t="s">
        <v>893</v>
      </c>
      <c r="E2583">
        <v>0</v>
      </c>
      <c r="F2583" s="114">
        <v>45747</v>
      </c>
      <c r="I2583">
        <f>'Output calcs'!$N$59</f>
        <v>0</v>
      </c>
      <c r="K2583">
        <v>0</v>
      </c>
      <c r="L2583" t="s">
        <v>926</v>
      </c>
    </row>
    <row r="2584" spans="1:12" x14ac:dyDescent="0.25">
      <c r="A2584" t="s">
        <v>1115</v>
      </c>
      <c r="B2584" t="s">
        <v>893</v>
      </c>
      <c r="E2584">
        <v>0</v>
      </c>
      <c r="F2584" s="114">
        <v>46112</v>
      </c>
      <c r="I2584">
        <f>'Output calcs'!$O$59</f>
        <v>0</v>
      </c>
      <c r="K2584">
        <v>0</v>
      </c>
      <c r="L2584" t="s">
        <v>926</v>
      </c>
    </row>
    <row r="2585" spans="1:12" x14ac:dyDescent="0.25">
      <c r="A2585" t="s">
        <v>1115</v>
      </c>
      <c r="B2585" t="s">
        <v>893</v>
      </c>
      <c r="E2585">
        <v>0</v>
      </c>
      <c r="F2585" s="114">
        <v>46477</v>
      </c>
      <c r="I2585">
        <f>'Output calcs'!$P$59</f>
        <v>0</v>
      </c>
      <c r="K2585">
        <v>0</v>
      </c>
      <c r="L2585" t="s">
        <v>926</v>
      </c>
    </row>
    <row r="2586" spans="1:12" x14ac:dyDescent="0.25">
      <c r="A2586" t="s">
        <v>1115</v>
      </c>
      <c r="B2586" t="s">
        <v>893</v>
      </c>
      <c r="E2586">
        <v>0</v>
      </c>
      <c r="F2586" s="114">
        <v>46843</v>
      </c>
      <c r="I2586">
        <f>'Output calcs'!$Q$59</f>
        <v>0</v>
      </c>
      <c r="K2586">
        <v>0</v>
      </c>
      <c r="L2586" t="s">
        <v>926</v>
      </c>
    </row>
    <row r="2587" spans="1:12" x14ac:dyDescent="0.25">
      <c r="A2587" t="s">
        <v>1115</v>
      </c>
      <c r="B2587" t="s">
        <v>893</v>
      </c>
      <c r="E2587">
        <v>0</v>
      </c>
      <c r="F2587" s="114">
        <v>47208</v>
      </c>
      <c r="I2587">
        <f>'Output calcs'!$R$59</f>
        <v>0</v>
      </c>
      <c r="K2587">
        <v>0</v>
      </c>
      <c r="L2587" t="s">
        <v>926</v>
      </c>
    </row>
    <row r="2588" spans="1:12" x14ac:dyDescent="0.25">
      <c r="A2588" t="s">
        <v>1115</v>
      </c>
      <c r="B2588" t="s">
        <v>893</v>
      </c>
      <c r="E2588">
        <v>0</v>
      </c>
      <c r="F2588" s="114">
        <v>47573</v>
      </c>
      <c r="I2588">
        <f>'Output calcs'!$S$59</f>
        <v>0</v>
      </c>
      <c r="K2588">
        <v>0</v>
      </c>
      <c r="L2588" t="s">
        <v>926</v>
      </c>
    </row>
    <row r="2589" spans="1:12" x14ac:dyDescent="0.25">
      <c r="A2589" t="s">
        <v>1115</v>
      </c>
      <c r="B2589" t="s">
        <v>893</v>
      </c>
      <c r="E2589">
        <v>0</v>
      </c>
      <c r="F2589" s="114">
        <v>47938</v>
      </c>
      <c r="I2589">
        <f>'Output calcs'!$T$59</f>
        <v>0</v>
      </c>
      <c r="K2589">
        <v>0</v>
      </c>
      <c r="L2589" t="s">
        <v>926</v>
      </c>
    </row>
    <row r="2590" spans="1:12" x14ac:dyDescent="0.25">
      <c r="A2590" t="s">
        <v>343</v>
      </c>
      <c r="E2590">
        <v>0</v>
      </c>
      <c r="F2590" s="114">
        <v>44286</v>
      </c>
      <c r="I2590">
        <f>'Output calcs'!$F$66</f>
        <v>0</v>
      </c>
      <c r="K2590">
        <v>0</v>
      </c>
      <c r="L2590" t="s">
        <v>379</v>
      </c>
    </row>
    <row r="2591" spans="1:12" x14ac:dyDescent="0.25">
      <c r="A2591" t="s">
        <v>712</v>
      </c>
      <c r="E2591">
        <v>0</v>
      </c>
      <c r="F2591" s="114">
        <v>44286</v>
      </c>
      <c r="I2591">
        <f>'Output calcs'!$F$73</f>
        <v>0</v>
      </c>
      <c r="K2591">
        <v>0</v>
      </c>
      <c r="L2591" t="s">
        <v>308</v>
      </c>
    </row>
    <row r="2592" spans="1:12" x14ac:dyDescent="0.25">
      <c r="A2592" t="s">
        <v>875</v>
      </c>
      <c r="E2592">
        <v>0</v>
      </c>
      <c r="F2592" s="114">
        <v>44286</v>
      </c>
      <c r="I2592">
        <f>'Output calcs'!$F$80</f>
        <v>0</v>
      </c>
      <c r="K2592">
        <v>0</v>
      </c>
      <c r="L2592" t="s">
        <v>448</v>
      </c>
    </row>
    <row r="2593" spans="1:12" x14ac:dyDescent="0.25">
      <c r="A2593" t="s">
        <v>414</v>
      </c>
      <c r="E2593">
        <v>0</v>
      </c>
      <c r="F2593" s="114">
        <v>44286</v>
      </c>
      <c r="I2593">
        <f>'Output calcs'!$J$86</f>
        <v>0</v>
      </c>
      <c r="K2593">
        <v>0</v>
      </c>
      <c r="L2593" t="s">
        <v>380</v>
      </c>
    </row>
    <row r="2594" spans="1:12" x14ac:dyDescent="0.25">
      <c r="A2594" t="s">
        <v>414</v>
      </c>
      <c r="E2594">
        <v>0</v>
      </c>
      <c r="F2594" s="114">
        <v>44651</v>
      </c>
      <c r="I2594">
        <f>'Output calcs'!$K$86</f>
        <v>0</v>
      </c>
      <c r="K2594">
        <v>0</v>
      </c>
      <c r="L2594" t="s">
        <v>380</v>
      </c>
    </row>
    <row r="2595" spans="1:12" x14ac:dyDescent="0.25">
      <c r="A2595" t="s">
        <v>414</v>
      </c>
      <c r="E2595">
        <v>0</v>
      </c>
      <c r="F2595" s="114">
        <v>45016</v>
      </c>
      <c r="I2595">
        <f>'Output calcs'!$L$86</f>
        <v>0</v>
      </c>
      <c r="K2595">
        <v>0</v>
      </c>
      <c r="L2595" t="s">
        <v>380</v>
      </c>
    </row>
    <row r="2596" spans="1:12" x14ac:dyDescent="0.25">
      <c r="A2596" t="s">
        <v>414</v>
      </c>
      <c r="E2596">
        <v>0</v>
      </c>
      <c r="F2596" s="114">
        <v>45382</v>
      </c>
      <c r="I2596">
        <f>'Output calcs'!$M$86</f>
        <v>0</v>
      </c>
      <c r="K2596">
        <v>0</v>
      </c>
      <c r="L2596" t="s">
        <v>380</v>
      </c>
    </row>
    <row r="2597" spans="1:12" x14ac:dyDescent="0.25">
      <c r="A2597" t="s">
        <v>414</v>
      </c>
      <c r="E2597">
        <v>0</v>
      </c>
      <c r="F2597" s="114">
        <v>45747</v>
      </c>
      <c r="I2597">
        <f>'Output calcs'!$N$86</f>
        <v>0</v>
      </c>
      <c r="K2597">
        <v>0</v>
      </c>
      <c r="L2597" t="s">
        <v>380</v>
      </c>
    </row>
    <row r="2598" spans="1:12" x14ac:dyDescent="0.25">
      <c r="A2598" t="s">
        <v>414</v>
      </c>
      <c r="E2598">
        <v>0</v>
      </c>
      <c r="F2598" s="114">
        <v>46112</v>
      </c>
      <c r="I2598">
        <f>'Output calcs'!$O$86</f>
        <v>0</v>
      </c>
      <c r="K2598">
        <v>0</v>
      </c>
      <c r="L2598" t="s">
        <v>380</v>
      </c>
    </row>
    <row r="2599" spans="1:12" x14ac:dyDescent="0.25">
      <c r="A2599" t="s">
        <v>414</v>
      </c>
      <c r="E2599">
        <v>0</v>
      </c>
      <c r="F2599" s="114">
        <v>46477</v>
      </c>
      <c r="I2599">
        <f>'Output calcs'!$P$86</f>
        <v>0</v>
      </c>
      <c r="K2599">
        <v>0</v>
      </c>
      <c r="L2599" t="s">
        <v>380</v>
      </c>
    </row>
    <row r="2600" spans="1:12" x14ac:dyDescent="0.25">
      <c r="A2600" t="s">
        <v>414</v>
      </c>
      <c r="E2600">
        <v>0</v>
      </c>
      <c r="F2600" s="114">
        <v>46843</v>
      </c>
      <c r="I2600">
        <f>'Output calcs'!$Q$86</f>
        <v>0</v>
      </c>
      <c r="K2600">
        <v>0</v>
      </c>
      <c r="L2600" t="s">
        <v>380</v>
      </c>
    </row>
    <row r="2601" spans="1:12" x14ac:dyDescent="0.25">
      <c r="A2601" t="s">
        <v>414</v>
      </c>
      <c r="E2601">
        <v>0</v>
      </c>
      <c r="F2601" s="114">
        <v>47208</v>
      </c>
      <c r="I2601">
        <f>'Output calcs'!$R$86</f>
        <v>0</v>
      </c>
      <c r="K2601">
        <v>0</v>
      </c>
      <c r="L2601" t="s">
        <v>380</v>
      </c>
    </row>
    <row r="2602" spans="1:12" x14ac:dyDescent="0.25">
      <c r="A2602" t="s">
        <v>414</v>
      </c>
      <c r="E2602">
        <v>0</v>
      </c>
      <c r="F2602" s="114">
        <v>47573</v>
      </c>
      <c r="I2602">
        <f>'Output calcs'!$S$86</f>
        <v>0</v>
      </c>
      <c r="K2602">
        <v>0</v>
      </c>
      <c r="L2602" t="s">
        <v>380</v>
      </c>
    </row>
    <row r="2603" spans="1:12" x14ac:dyDescent="0.25">
      <c r="A2603" t="s">
        <v>414</v>
      </c>
      <c r="E2603">
        <v>0</v>
      </c>
      <c r="F2603" s="114">
        <v>47938</v>
      </c>
      <c r="I2603">
        <f>'Output calcs'!$T$86</f>
        <v>0</v>
      </c>
      <c r="K2603">
        <v>0</v>
      </c>
      <c r="L2603" t="s">
        <v>380</v>
      </c>
    </row>
    <row r="2604" spans="1:12" x14ac:dyDescent="0.25">
      <c r="A2604" t="s">
        <v>559</v>
      </c>
      <c r="E2604">
        <v>0</v>
      </c>
      <c r="F2604" s="114">
        <v>44286</v>
      </c>
      <c r="I2604">
        <f>'Output calcs'!$J$92</f>
        <v>0</v>
      </c>
      <c r="K2604">
        <v>0</v>
      </c>
      <c r="L2604" t="s">
        <v>449</v>
      </c>
    </row>
    <row r="2605" spans="1:12" x14ac:dyDescent="0.25">
      <c r="A2605" t="s">
        <v>559</v>
      </c>
      <c r="E2605">
        <v>0</v>
      </c>
      <c r="F2605" s="114">
        <v>44651</v>
      </c>
      <c r="I2605">
        <f>'Output calcs'!$K$92</f>
        <v>0</v>
      </c>
      <c r="K2605">
        <v>0</v>
      </c>
      <c r="L2605" t="s">
        <v>449</v>
      </c>
    </row>
    <row r="2606" spans="1:12" x14ac:dyDescent="0.25">
      <c r="A2606" t="s">
        <v>559</v>
      </c>
      <c r="E2606">
        <v>0</v>
      </c>
      <c r="F2606" s="114">
        <v>45016</v>
      </c>
      <c r="I2606">
        <f>'Output calcs'!$L$92</f>
        <v>0</v>
      </c>
      <c r="K2606">
        <v>0</v>
      </c>
      <c r="L2606" t="s">
        <v>449</v>
      </c>
    </row>
    <row r="2607" spans="1:12" x14ac:dyDescent="0.25">
      <c r="A2607" t="s">
        <v>559</v>
      </c>
      <c r="E2607">
        <v>0</v>
      </c>
      <c r="F2607" s="114">
        <v>45382</v>
      </c>
      <c r="I2607">
        <f>'Output calcs'!$M$92</f>
        <v>0</v>
      </c>
      <c r="K2607">
        <v>0</v>
      </c>
      <c r="L2607" t="s">
        <v>449</v>
      </c>
    </row>
    <row r="2608" spans="1:12" x14ac:dyDescent="0.25">
      <c r="A2608" t="s">
        <v>559</v>
      </c>
      <c r="E2608">
        <v>0</v>
      </c>
      <c r="F2608" s="114">
        <v>45747</v>
      </c>
      <c r="I2608">
        <f>'Output calcs'!$N$92</f>
        <v>0</v>
      </c>
      <c r="K2608">
        <v>0</v>
      </c>
      <c r="L2608" t="s">
        <v>449</v>
      </c>
    </row>
    <row r="2609" spans="1:12" x14ac:dyDescent="0.25">
      <c r="A2609" t="s">
        <v>559</v>
      </c>
      <c r="E2609">
        <v>0</v>
      </c>
      <c r="F2609" s="114">
        <v>46112</v>
      </c>
      <c r="I2609">
        <f>'Output calcs'!$O$92</f>
        <v>0</v>
      </c>
      <c r="K2609">
        <v>0</v>
      </c>
      <c r="L2609" t="s">
        <v>449</v>
      </c>
    </row>
    <row r="2610" spans="1:12" x14ac:dyDescent="0.25">
      <c r="A2610" t="s">
        <v>559</v>
      </c>
      <c r="E2610">
        <v>0</v>
      </c>
      <c r="F2610" s="114">
        <v>46477</v>
      </c>
      <c r="I2610">
        <f>'Output calcs'!$P$92</f>
        <v>0</v>
      </c>
      <c r="K2610">
        <v>0</v>
      </c>
      <c r="L2610" t="s">
        <v>449</v>
      </c>
    </row>
    <row r="2611" spans="1:12" x14ac:dyDescent="0.25">
      <c r="A2611" t="s">
        <v>559</v>
      </c>
      <c r="E2611">
        <v>0</v>
      </c>
      <c r="F2611" s="114">
        <v>46843</v>
      </c>
      <c r="I2611">
        <f>'Output calcs'!$Q$92</f>
        <v>0</v>
      </c>
      <c r="K2611">
        <v>0</v>
      </c>
      <c r="L2611" t="s">
        <v>449</v>
      </c>
    </row>
    <row r="2612" spans="1:12" x14ac:dyDescent="0.25">
      <c r="A2612" t="s">
        <v>559</v>
      </c>
      <c r="E2612">
        <v>0</v>
      </c>
      <c r="F2612" s="114">
        <v>47208</v>
      </c>
      <c r="I2612">
        <f>'Output calcs'!$R$92</f>
        <v>0</v>
      </c>
      <c r="K2612">
        <v>0</v>
      </c>
      <c r="L2612" t="s">
        <v>449</v>
      </c>
    </row>
    <row r="2613" spans="1:12" x14ac:dyDescent="0.25">
      <c r="A2613" t="s">
        <v>559</v>
      </c>
      <c r="E2613">
        <v>0</v>
      </c>
      <c r="F2613" s="114">
        <v>47573</v>
      </c>
      <c r="I2613">
        <f>'Output calcs'!$S$92</f>
        <v>0</v>
      </c>
      <c r="K2613">
        <v>0</v>
      </c>
      <c r="L2613" t="s">
        <v>449</v>
      </c>
    </row>
    <row r="2614" spans="1:12" x14ac:dyDescent="0.25">
      <c r="A2614" t="s">
        <v>559</v>
      </c>
      <c r="E2614">
        <v>0</v>
      </c>
      <c r="F2614" s="114">
        <v>47938</v>
      </c>
      <c r="I2614">
        <f>'Output calcs'!$T$92</f>
        <v>0</v>
      </c>
      <c r="K2614">
        <v>0</v>
      </c>
      <c r="L2614" t="s">
        <v>449</v>
      </c>
    </row>
    <row r="2615" spans="1:12" x14ac:dyDescent="0.25">
      <c r="A2615" t="s">
        <v>639</v>
      </c>
      <c r="E2615">
        <v>0</v>
      </c>
      <c r="F2615" s="114">
        <v>44286</v>
      </c>
      <c r="I2615">
        <f>'Output calcs'!$J$98</f>
        <v>0</v>
      </c>
      <c r="K2615">
        <v>0</v>
      </c>
      <c r="L2615" t="s">
        <v>450</v>
      </c>
    </row>
    <row r="2616" spans="1:12" x14ac:dyDescent="0.25">
      <c r="A2616" t="s">
        <v>639</v>
      </c>
      <c r="E2616">
        <v>0</v>
      </c>
      <c r="F2616" s="114">
        <v>44651</v>
      </c>
      <c r="I2616">
        <f>'Output calcs'!$K$98</f>
        <v>0</v>
      </c>
      <c r="K2616">
        <v>0</v>
      </c>
      <c r="L2616" t="s">
        <v>450</v>
      </c>
    </row>
    <row r="2617" spans="1:12" x14ac:dyDescent="0.25">
      <c r="A2617" t="s">
        <v>639</v>
      </c>
      <c r="E2617">
        <v>0</v>
      </c>
      <c r="F2617" s="114">
        <v>45016</v>
      </c>
      <c r="I2617">
        <f>'Output calcs'!$L$98</f>
        <v>0</v>
      </c>
      <c r="K2617">
        <v>0</v>
      </c>
      <c r="L2617" t="s">
        <v>450</v>
      </c>
    </row>
    <row r="2618" spans="1:12" x14ac:dyDescent="0.25">
      <c r="A2618" t="s">
        <v>639</v>
      </c>
      <c r="E2618">
        <v>0</v>
      </c>
      <c r="F2618" s="114">
        <v>45382</v>
      </c>
      <c r="I2618">
        <f>'Output calcs'!$M$98</f>
        <v>0</v>
      </c>
      <c r="K2618">
        <v>0</v>
      </c>
      <c r="L2618" t="s">
        <v>450</v>
      </c>
    </row>
    <row r="2619" spans="1:12" x14ac:dyDescent="0.25">
      <c r="A2619" t="s">
        <v>639</v>
      </c>
      <c r="E2619">
        <v>0</v>
      </c>
      <c r="F2619" s="114">
        <v>45747</v>
      </c>
      <c r="I2619">
        <f>'Output calcs'!$N$98</f>
        <v>0</v>
      </c>
      <c r="K2619">
        <v>0</v>
      </c>
      <c r="L2619" t="s">
        <v>450</v>
      </c>
    </row>
    <row r="2620" spans="1:12" x14ac:dyDescent="0.25">
      <c r="A2620" t="s">
        <v>639</v>
      </c>
      <c r="E2620">
        <v>0</v>
      </c>
      <c r="F2620" s="114">
        <v>46112</v>
      </c>
      <c r="I2620">
        <f>'Output calcs'!$O$98</f>
        <v>0</v>
      </c>
      <c r="K2620">
        <v>0</v>
      </c>
      <c r="L2620" t="s">
        <v>450</v>
      </c>
    </row>
    <row r="2621" spans="1:12" x14ac:dyDescent="0.25">
      <c r="A2621" t="s">
        <v>639</v>
      </c>
      <c r="E2621">
        <v>0</v>
      </c>
      <c r="F2621" s="114">
        <v>46477</v>
      </c>
      <c r="I2621">
        <f>'Output calcs'!$P$98</f>
        <v>0</v>
      </c>
      <c r="K2621">
        <v>0</v>
      </c>
      <c r="L2621" t="s">
        <v>450</v>
      </c>
    </row>
    <row r="2622" spans="1:12" x14ac:dyDescent="0.25">
      <c r="A2622" t="s">
        <v>639</v>
      </c>
      <c r="E2622">
        <v>0</v>
      </c>
      <c r="F2622" s="114">
        <v>46843</v>
      </c>
      <c r="I2622">
        <f>'Output calcs'!$Q$98</f>
        <v>0</v>
      </c>
      <c r="K2622">
        <v>0</v>
      </c>
      <c r="L2622" t="s">
        <v>450</v>
      </c>
    </row>
    <row r="2623" spans="1:12" x14ac:dyDescent="0.25">
      <c r="A2623" t="s">
        <v>639</v>
      </c>
      <c r="E2623">
        <v>0</v>
      </c>
      <c r="F2623" s="114">
        <v>47208</v>
      </c>
      <c r="I2623">
        <f>'Output calcs'!$R$98</f>
        <v>0</v>
      </c>
      <c r="K2623">
        <v>0</v>
      </c>
      <c r="L2623" t="s">
        <v>450</v>
      </c>
    </row>
    <row r="2624" spans="1:12" x14ac:dyDescent="0.25">
      <c r="A2624" t="s">
        <v>639</v>
      </c>
      <c r="E2624">
        <v>0</v>
      </c>
      <c r="F2624" s="114">
        <v>47573</v>
      </c>
      <c r="I2624">
        <f>'Output calcs'!$S$98</f>
        <v>0</v>
      </c>
      <c r="K2624">
        <v>0</v>
      </c>
      <c r="L2624" t="s">
        <v>450</v>
      </c>
    </row>
    <row r="2625" spans="1:12" x14ac:dyDescent="0.25">
      <c r="A2625" t="s">
        <v>639</v>
      </c>
      <c r="E2625">
        <v>0</v>
      </c>
      <c r="F2625" s="114">
        <v>47938</v>
      </c>
      <c r="I2625">
        <f>'Output calcs'!$T$98</f>
        <v>0</v>
      </c>
      <c r="K2625">
        <v>0</v>
      </c>
      <c r="L2625" t="s">
        <v>450</v>
      </c>
    </row>
    <row r="2626" spans="1:12" x14ac:dyDescent="0.25">
      <c r="A2626" t="s">
        <v>1177</v>
      </c>
      <c r="E2626">
        <v>0</v>
      </c>
      <c r="F2626" s="114">
        <v>44286</v>
      </c>
      <c r="I2626">
        <f>'Output calcs'!$J$110</f>
        <v>0</v>
      </c>
      <c r="K2626">
        <v>0</v>
      </c>
      <c r="L2626" t="s">
        <v>80</v>
      </c>
    </row>
    <row r="2627" spans="1:12" x14ac:dyDescent="0.25">
      <c r="A2627" t="s">
        <v>1177</v>
      </c>
      <c r="E2627">
        <v>0</v>
      </c>
      <c r="F2627" s="114">
        <v>44651</v>
      </c>
      <c r="I2627">
        <f>'Output calcs'!$K$110</f>
        <v>0</v>
      </c>
      <c r="K2627">
        <v>0</v>
      </c>
      <c r="L2627" t="s">
        <v>80</v>
      </c>
    </row>
    <row r="2628" spans="1:12" x14ac:dyDescent="0.25">
      <c r="A2628" t="s">
        <v>1177</v>
      </c>
      <c r="E2628">
        <v>0</v>
      </c>
      <c r="F2628" s="114">
        <v>45016</v>
      </c>
      <c r="I2628">
        <f>'Output calcs'!$L$110</f>
        <v>0</v>
      </c>
      <c r="K2628">
        <v>0</v>
      </c>
      <c r="L2628" t="s">
        <v>80</v>
      </c>
    </row>
    <row r="2629" spans="1:12" x14ac:dyDescent="0.25">
      <c r="A2629" t="s">
        <v>1177</v>
      </c>
      <c r="E2629">
        <v>0</v>
      </c>
      <c r="F2629" s="114">
        <v>45382</v>
      </c>
      <c r="I2629">
        <f>'Output calcs'!$M$110</f>
        <v>0</v>
      </c>
      <c r="K2629">
        <v>0</v>
      </c>
      <c r="L2629" t="s">
        <v>80</v>
      </c>
    </row>
    <row r="2630" spans="1:12" x14ac:dyDescent="0.25">
      <c r="A2630" t="s">
        <v>1177</v>
      </c>
      <c r="E2630">
        <v>0</v>
      </c>
      <c r="F2630" s="114">
        <v>45747</v>
      </c>
      <c r="I2630">
        <f>'Output calcs'!$N$110</f>
        <v>0</v>
      </c>
      <c r="K2630">
        <v>0</v>
      </c>
      <c r="L2630" t="s">
        <v>80</v>
      </c>
    </row>
    <row r="2631" spans="1:12" x14ac:dyDescent="0.25">
      <c r="A2631" t="s">
        <v>1177</v>
      </c>
      <c r="E2631">
        <v>0</v>
      </c>
      <c r="F2631" s="114">
        <v>46112</v>
      </c>
      <c r="I2631">
        <f>'Output calcs'!$O$110</f>
        <v>0</v>
      </c>
      <c r="K2631">
        <v>0</v>
      </c>
      <c r="L2631" t="s">
        <v>80</v>
      </c>
    </row>
    <row r="2632" spans="1:12" x14ac:dyDescent="0.25">
      <c r="A2632" t="s">
        <v>1177</v>
      </c>
      <c r="E2632">
        <v>0</v>
      </c>
      <c r="F2632" s="114">
        <v>46477</v>
      </c>
      <c r="I2632">
        <f>'Output calcs'!$P$110</f>
        <v>0</v>
      </c>
      <c r="K2632">
        <v>0</v>
      </c>
      <c r="L2632" t="s">
        <v>80</v>
      </c>
    </row>
    <row r="2633" spans="1:12" x14ac:dyDescent="0.25">
      <c r="A2633" t="s">
        <v>1177</v>
      </c>
      <c r="E2633">
        <v>0</v>
      </c>
      <c r="F2633" s="114">
        <v>46843</v>
      </c>
      <c r="I2633">
        <f>'Output calcs'!$Q$110</f>
        <v>0</v>
      </c>
      <c r="K2633">
        <v>0</v>
      </c>
      <c r="L2633" t="s">
        <v>80</v>
      </c>
    </row>
    <row r="2634" spans="1:12" x14ac:dyDescent="0.25">
      <c r="A2634" t="s">
        <v>1177</v>
      </c>
      <c r="E2634">
        <v>0</v>
      </c>
      <c r="F2634" s="114">
        <v>47208</v>
      </c>
      <c r="I2634">
        <f>'Output calcs'!$R$110</f>
        <v>0</v>
      </c>
      <c r="K2634">
        <v>0</v>
      </c>
      <c r="L2634" t="s">
        <v>80</v>
      </c>
    </row>
    <row r="2635" spans="1:12" x14ac:dyDescent="0.25">
      <c r="A2635" t="s">
        <v>1177</v>
      </c>
      <c r="E2635">
        <v>0</v>
      </c>
      <c r="F2635" s="114">
        <v>47573</v>
      </c>
      <c r="I2635">
        <f>'Output calcs'!$S$110</f>
        <v>0</v>
      </c>
      <c r="K2635">
        <v>0</v>
      </c>
      <c r="L2635" t="s">
        <v>80</v>
      </c>
    </row>
    <row r="2636" spans="1:12" x14ac:dyDescent="0.25">
      <c r="A2636" t="s">
        <v>1177</v>
      </c>
      <c r="E2636">
        <v>0</v>
      </c>
      <c r="F2636" s="114">
        <v>47938</v>
      </c>
      <c r="I2636">
        <f>'Output calcs'!$T$110</f>
        <v>0</v>
      </c>
      <c r="K2636">
        <v>0</v>
      </c>
      <c r="L2636" t="s">
        <v>80</v>
      </c>
    </row>
  </sheetData>
  <pageMargins left="0.7" right="0.7" top="0.75" bottom="0.75" header="0.3" footer="0.3"/>
  <customProperties>
    <customPr name="MMSheetType" r:id="rId1"/>
  </customProperties>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CCCCE"/>
    <pageSetUpPr fitToPage="1"/>
  </sheetPr>
  <dimension ref="A1:J38"/>
  <sheetViews>
    <sheetView showGridLines="0" zoomScale="80" workbookViewId="0"/>
  </sheetViews>
  <sheetFormatPr defaultColWidth="0" defaultRowHeight="14.25" x14ac:dyDescent="0.45"/>
  <cols>
    <col min="1" max="1" width="19.453125" style="155" bestFit="1" customWidth="1"/>
    <col min="2" max="2" width="12.81640625" style="155" customWidth="1"/>
    <col min="3" max="3" width="54.81640625" style="155" customWidth="1"/>
    <col min="4" max="4" width="76.453125" style="155" customWidth="1"/>
    <col min="5" max="6" width="52.6328125" style="155" customWidth="1"/>
    <col min="7" max="10" width="9.36328125" style="155" customWidth="1"/>
    <col min="11" max="13" width="9.36328125" style="155" hidden="1" customWidth="1"/>
    <col min="14" max="16384" width="9.36328125" style="155" hidden="1"/>
  </cols>
  <sheetData>
    <row r="1" spans="1:10" ht="21" x14ac:dyDescent="0.45">
      <c r="A1" s="162" t="s">
        <v>696</v>
      </c>
      <c r="B1" s="162"/>
      <c r="C1" s="140"/>
      <c r="D1" s="140"/>
      <c r="E1" s="74"/>
      <c r="F1" s="74"/>
      <c r="G1" s="74"/>
      <c r="H1" s="74"/>
      <c r="I1" s="74"/>
      <c r="J1" s="74"/>
    </row>
    <row r="4" spans="1:10" x14ac:dyDescent="0.45">
      <c r="B4" s="242" t="s">
        <v>1231</v>
      </c>
      <c r="C4" s="243"/>
      <c r="D4" s="243"/>
      <c r="E4" s="244"/>
    </row>
    <row r="5" spans="1:10" ht="36" customHeight="1" x14ac:dyDescent="0.45">
      <c r="B5" s="249">
        <v>1</v>
      </c>
      <c r="C5" s="245" t="s">
        <v>1216</v>
      </c>
      <c r="D5" s="245" t="s">
        <v>1217</v>
      </c>
      <c r="E5" s="245" t="s">
        <v>239</v>
      </c>
    </row>
    <row r="6" spans="1:10" ht="63.75" customHeight="1" x14ac:dyDescent="0.45">
      <c r="B6" s="258">
        <v>2</v>
      </c>
      <c r="C6" s="261" t="s">
        <v>1218</v>
      </c>
      <c r="D6" s="261" t="s">
        <v>1219</v>
      </c>
      <c r="E6" s="247" t="str">
        <f>'K-based controls'!$E$229</f>
        <v xml:space="preserve">Allowed revenue percentage movement after cost change (WR) </v>
      </c>
    </row>
    <row r="7" spans="1:10" ht="26.25" x14ac:dyDescent="0.45">
      <c r="B7" s="259"/>
      <c r="C7" s="262"/>
      <c r="D7" s="262"/>
      <c r="E7" s="247" t="str">
        <f>'K-based controls'!$E$248</f>
        <v xml:space="preserve">Allowed revenue percentage movement after cost change (Nov-Nov CPIH deflated) (WR) </v>
      </c>
    </row>
    <row r="8" spans="1:10" ht="26.25" x14ac:dyDescent="0.45">
      <c r="B8" s="259"/>
      <c r="C8" s="262"/>
      <c r="D8" s="262"/>
      <c r="E8" s="247" t="str">
        <f>'K-based controls'!$E$271</f>
        <v xml:space="preserve">Cost change process impact on k as a percentage (WR) </v>
      </c>
    </row>
    <row r="9" spans="1:10" x14ac:dyDescent="0.45">
      <c r="B9" s="260"/>
      <c r="C9" s="263"/>
      <c r="D9" s="263"/>
      <c r="E9" s="247" t="str">
        <f>'K-based controls'!$E$355</f>
        <v xml:space="preserve">Total Revised K (WR) </v>
      </c>
    </row>
    <row r="10" spans="1:10" ht="15" customHeight="1" x14ac:dyDescent="0.45">
      <c r="B10" s="270">
        <v>3</v>
      </c>
      <c r="C10" s="267" t="s">
        <v>1292</v>
      </c>
      <c r="D10" s="267" t="s">
        <v>1293</v>
      </c>
      <c r="E10" s="247" t="str">
        <f>Inputs!E111</f>
        <v>Current year cost change model adjustments – bioresouces</v>
      </c>
    </row>
    <row r="11" spans="1:10" ht="15" customHeight="1" x14ac:dyDescent="0.45">
      <c r="B11" s="271"/>
      <c r="C11" s="268"/>
      <c r="D11" s="268"/>
      <c r="E11" s="247" t="str">
        <f>Inputs!E112</f>
        <v>Prior year cost change process revenue adjustments - bioresouces</v>
      </c>
    </row>
    <row r="12" spans="1:10" ht="15" customHeight="1" x14ac:dyDescent="0.45">
      <c r="B12" s="271"/>
      <c r="C12" s="268"/>
      <c r="D12" s="268"/>
      <c r="E12" s="247" t="str">
        <f>'Bioresources (Sludge)'!E85</f>
        <v>Cost change process revenue adjustment nominal prices - bioresources (sludge)</v>
      </c>
    </row>
    <row r="13" spans="1:10" ht="15" customHeight="1" x14ac:dyDescent="0.45">
      <c r="B13" s="271"/>
      <c r="C13" s="268"/>
      <c r="D13" s="268"/>
      <c r="E13" s="247" t="str">
        <f>'Bioresources (Sludge)'!$E$103</f>
        <v>Total cost change process adjustment + tax in £m (2022-23 FYA CPIH prices) - bioresources (sludge)</v>
      </c>
    </row>
    <row r="14" spans="1:10" ht="15" customHeight="1" x14ac:dyDescent="0.45">
      <c r="B14" s="272"/>
      <c r="C14" s="269"/>
      <c r="D14" s="269"/>
      <c r="E14" s="247" t="str">
        <f>'Bioresources (Sludge)'!$E$110</f>
        <v>Revised unadjusted revenue (URt)</v>
      </c>
    </row>
    <row r="15" spans="1:10" x14ac:dyDescent="0.45">
      <c r="B15" s="242" t="s">
        <v>1220</v>
      </c>
      <c r="C15" s="243"/>
      <c r="D15" s="243"/>
      <c r="E15" s="244"/>
    </row>
    <row r="16" spans="1:10" ht="15" customHeight="1" x14ac:dyDescent="0.45">
      <c r="B16" s="246">
        <v>1</v>
      </c>
      <c r="C16" s="106" t="s">
        <v>696</v>
      </c>
      <c r="D16" s="106" t="s">
        <v>774</v>
      </c>
      <c r="E16" s="247" t="str">
        <f>$A$1</f>
        <v>Change log</v>
      </c>
    </row>
    <row r="17" spans="2:5" x14ac:dyDescent="0.45">
      <c r="B17" s="246">
        <v>2</v>
      </c>
      <c r="C17" s="106" t="s">
        <v>1221</v>
      </c>
      <c r="D17" s="106" t="s">
        <v>1222</v>
      </c>
      <c r="E17" s="247" t="str">
        <f ca="1">'Inputs &amp; outputs log'!$A$1</f>
        <v>Inputs &amp; outputs log</v>
      </c>
    </row>
    <row r="18" spans="2:5" ht="26.25" x14ac:dyDescent="0.45">
      <c r="B18" s="264">
        <v>3</v>
      </c>
      <c r="C18" s="267" t="s">
        <v>1223</v>
      </c>
      <c r="D18" s="261" t="s">
        <v>1224</v>
      </c>
      <c r="E18" s="247" t="str">
        <f>Inputs!$E$99</f>
        <v xml:space="preserve">Current year cost change model adjustments – wholesale (WR) </v>
      </c>
    </row>
    <row r="19" spans="2:5" ht="15" customHeight="1" x14ac:dyDescent="0.45">
      <c r="B19" s="265"/>
      <c r="C19" s="268"/>
      <c r="D19" s="262"/>
      <c r="E19" s="247" t="str">
        <f>Inputs!$E$105</f>
        <v xml:space="preserve">Prior year cost change process revenue adjustments - wholesale (WR) </v>
      </c>
    </row>
    <row r="20" spans="2:5" ht="26.25" x14ac:dyDescent="0.45">
      <c r="B20" s="265"/>
      <c r="C20" s="268"/>
      <c r="D20" s="262"/>
      <c r="E20" s="247" t="str">
        <f>Inputs!$E$111</f>
        <v>Current year cost change model adjustments – bioresouces</v>
      </c>
    </row>
    <row r="21" spans="2:5" ht="26.25" x14ac:dyDescent="0.45">
      <c r="B21" s="265"/>
      <c r="C21" s="268"/>
      <c r="D21" s="262"/>
      <c r="E21" s="247" t="str">
        <f>Inputs!$E$120</f>
        <v xml:space="preserve">Delayed delivery mechanism adjustment - wholesale (ADDN1) </v>
      </c>
    </row>
    <row r="22" spans="2:5" x14ac:dyDescent="0.45">
      <c r="B22" s="265"/>
      <c r="C22" s="268"/>
      <c r="D22" s="262"/>
      <c r="E22" s="248" t="s">
        <v>189</v>
      </c>
    </row>
    <row r="23" spans="2:5" x14ac:dyDescent="0.45">
      <c r="B23" s="265"/>
      <c r="C23" s="268"/>
      <c r="D23" s="262"/>
      <c r="E23" s="248" t="s">
        <v>1225</v>
      </c>
    </row>
    <row r="24" spans="2:5" x14ac:dyDescent="0.45">
      <c r="B24" s="266"/>
      <c r="C24" s="269"/>
      <c r="D24" s="263"/>
      <c r="E24" s="247">
        <f>'K-based controls'!$B$83</f>
        <v>0</v>
      </c>
    </row>
    <row r="25" spans="2:5" x14ac:dyDescent="0.45">
      <c r="B25" s="264">
        <v>4</v>
      </c>
      <c r="C25" s="267" t="s">
        <v>1226</v>
      </c>
      <c r="D25" s="267" t="s">
        <v>1227</v>
      </c>
      <c r="E25" s="248" t="s">
        <v>189</v>
      </c>
    </row>
    <row r="26" spans="2:5" x14ac:dyDescent="0.45">
      <c r="B26" s="265"/>
      <c r="C26" s="268"/>
      <c r="D26" s="268"/>
      <c r="E26" s="248" t="s">
        <v>1225</v>
      </c>
    </row>
    <row r="27" spans="2:5" ht="26.25" x14ac:dyDescent="0.45">
      <c r="B27" s="266"/>
      <c r="C27" s="269"/>
      <c r="D27" s="269"/>
      <c r="E27" s="247" t="str">
        <f>Outputs!$B$41</f>
        <v>Cost related revenue adjustments to apply in future years</v>
      </c>
    </row>
    <row r="28" spans="2:5" x14ac:dyDescent="0.45">
      <c r="B28" s="264">
        <v>5</v>
      </c>
      <c r="C28" s="267" t="s">
        <v>1228</v>
      </c>
      <c r="D28" s="267" t="s">
        <v>1015</v>
      </c>
      <c r="E28" s="247" t="str">
        <f>'Residential retail'!E72</f>
        <v>Revised M</v>
      </c>
    </row>
    <row r="29" spans="2:5" x14ac:dyDescent="0.45">
      <c r="B29" s="266"/>
      <c r="C29" s="269"/>
      <c r="D29" s="269"/>
      <c r="E29" s="247" t="str">
        <f>'Residential retail'!$E$66</f>
        <v>Total value of ODI - residential retail per customer</v>
      </c>
    </row>
    <row r="30" spans="2:5" ht="26.25" x14ac:dyDescent="0.45">
      <c r="B30" s="246">
        <v>6</v>
      </c>
      <c r="C30" s="106" t="s">
        <v>531</v>
      </c>
      <c r="D30" s="106" t="s">
        <v>619</v>
      </c>
      <c r="E30" s="247" t="str">
        <f>Inputs!$E$161</f>
        <v>Retail revenue M (in last determination) - residential retail</v>
      </c>
    </row>
    <row r="31" spans="2:5" x14ac:dyDescent="0.45">
      <c r="B31" s="264">
        <v>7</v>
      </c>
      <c r="C31" s="267" t="s">
        <v>771</v>
      </c>
      <c r="D31" s="267" t="s">
        <v>943</v>
      </c>
      <c r="E31" s="247" t="str">
        <f>Index!$E$22</f>
        <v>November CPIH annual inflation figures</v>
      </c>
    </row>
    <row r="32" spans="2:5" x14ac:dyDescent="0.45">
      <c r="B32" s="266"/>
      <c r="C32" s="269"/>
      <c r="D32" s="269"/>
      <c r="E32" s="247" t="str">
        <f>Index!$E$15</f>
        <v>November CPIH inflation (Prior year)</v>
      </c>
    </row>
    <row r="33" spans="2:5" ht="26.25" x14ac:dyDescent="0.45">
      <c r="B33" s="246">
        <v>8</v>
      </c>
      <c r="C33" s="106" t="s">
        <v>531</v>
      </c>
      <c r="D33" s="106" t="s">
        <v>698</v>
      </c>
      <c r="E33" s="247" t="str">
        <f>Inputs!$A$25</f>
        <v>ODI Payments</v>
      </c>
    </row>
    <row r="34" spans="2:5" x14ac:dyDescent="0.45">
      <c r="B34" s="264">
        <v>9</v>
      </c>
      <c r="C34" s="267" t="s">
        <v>1229</v>
      </c>
      <c r="D34" s="267" t="s">
        <v>1230</v>
      </c>
      <c r="E34" s="247" t="str">
        <f>Inputs!$E$14</f>
        <v>Thousands in a million</v>
      </c>
    </row>
    <row r="35" spans="2:5" ht="26.25" x14ac:dyDescent="0.45">
      <c r="B35" s="265"/>
      <c r="C35" s="268"/>
      <c r="D35" s="268"/>
      <c r="E35" s="247" t="str">
        <f>Inputs!$E$168</f>
        <v xml:space="preserve">Allowed average retail cost component (rct in last determination) (tariff band 2) </v>
      </c>
    </row>
    <row r="36" spans="2:5" x14ac:dyDescent="0.45">
      <c r="B36" s="265"/>
      <c r="C36" s="268"/>
      <c r="D36" s="268"/>
      <c r="E36" s="247" t="str">
        <f>'Business retail'!$B$97</f>
        <v>Revised allowed average retail cost component</v>
      </c>
    </row>
    <row r="37" spans="2:5" x14ac:dyDescent="0.45">
      <c r="B37" s="265"/>
      <c r="C37" s="268"/>
      <c r="D37" s="268"/>
      <c r="E37" s="247" t="str">
        <f>'Business retail'!$B$72</f>
        <v>Allowed retail cost component in £m</v>
      </c>
    </row>
    <row r="38" spans="2:5" x14ac:dyDescent="0.45">
      <c r="B38" s="266"/>
      <c r="C38" s="269"/>
      <c r="D38" s="269"/>
      <c r="E38" s="247" t="str">
        <f>'Residential retail'!$B$62</f>
        <v>Total value of ODI - residential retail per customer</v>
      </c>
    </row>
  </sheetData>
  <mergeCells count="21">
    <mergeCell ref="B31:B32"/>
    <mergeCell ref="C31:C32"/>
    <mergeCell ref="D31:D32"/>
    <mergeCell ref="B34:B38"/>
    <mergeCell ref="C34:C38"/>
    <mergeCell ref="D34:D38"/>
    <mergeCell ref="B25:B27"/>
    <mergeCell ref="C25:C27"/>
    <mergeCell ref="D25:D27"/>
    <mergeCell ref="B28:B29"/>
    <mergeCell ref="C28:C29"/>
    <mergeCell ref="D28:D29"/>
    <mergeCell ref="B6:B9"/>
    <mergeCell ref="C6:C9"/>
    <mergeCell ref="D6:D9"/>
    <mergeCell ref="B18:B24"/>
    <mergeCell ref="C18:C24"/>
    <mergeCell ref="D18:D24"/>
    <mergeCell ref="C10:C14"/>
    <mergeCell ref="D10:D14"/>
    <mergeCell ref="B10:B14"/>
  </mergeCells>
  <pageMargins left="0.70866141732283472" right="0.70866141732283472" top="0.74803149606299213" bottom="0.74803149606299213" header="0.31496062992125984" footer="0.31496062992125984"/>
  <pageSetup paperSize="8" orientation="landscape"/>
  <headerFooter>
    <oddHeader>&amp;L&amp;F&amp;CSheet: &amp;A&amp;ROFFICIAL</oddHeader>
    <oddFooter>&amp;LPrinted on &amp;D at &amp;T&amp;CPage &amp;P of &amp;N&amp;ROfwat</oddFooter>
  </headerFooter>
  <customProperties>
    <customPr name="MMSheetType" r:id="rId1"/>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CCCCE"/>
  </sheetPr>
  <dimension ref="A1:I69"/>
  <sheetViews>
    <sheetView showGridLines="0" workbookViewId="0"/>
  </sheetViews>
  <sheetFormatPr defaultColWidth="0" defaultRowHeight="9.75" zeroHeight="1" x14ac:dyDescent="0.25"/>
  <cols>
    <col min="1" max="1" width="12" customWidth="1"/>
    <col min="2" max="2" width="6.81640625" customWidth="1"/>
    <col min="3" max="3" width="10.81640625" bestFit="1" customWidth="1"/>
    <col min="4" max="4" width="37" bestFit="1" customWidth="1"/>
    <col min="5" max="5" width="53.6328125" customWidth="1"/>
    <col min="6" max="6" width="33.81640625" customWidth="1"/>
    <col min="7" max="7" width="24.36328125" customWidth="1"/>
    <col min="8" max="8" width="12" customWidth="1"/>
    <col min="9" max="9" width="8.81640625" customWidth="1"/>
    <col min="10" max="13" width="8.81640625" hidden="1" customWidth="1"/>
    <col min="14" max="16384" width="8.81640625" hidden="1"/>
  </cols>
  <sheetData>
    <row r="1" spans="1:9" ht="30.75" x14ac:dyDescent="0.25">
      <c r="A1" s="192" t="str">
        <f ca="1" xml:space="preserve"> RIGHT(CELL("filename", $A$1), LEN(CELL("filename", $A$1)) - SEARCH("]", CELL("filename", $A$1)))</f>
        <v>Inputs &amp; outputs log</v>
      </c>
      <c r="B1" s="95"/>
      <c r="C1" s="95"/>
      <c r="D1" s="95"/>
      <c r="E1" s="95"/>
      <c r="F1" s="95"/>
      <c r="G1" s="95"/>
      <c r="H1" s="95"/>
      <c r="I1" s="95"/>
    </row>
    <row r="2" spans="1:9" x14ac:dyDescent="0.25"/>
    <row r="3" spans="1:9" x14ac:dyDescent="0.25"/>
    <row r="4" spans="1:9" x14ac:dyDescent="0.25"/>
    <row r="5" spans="1:9" ht="18" x14ac:dyDescent="0.25">
      <c r="A5" s="102" t="s">
        <v>178</v>
      </c>
      <c r="B5" s="102"/>
      <c r="C5" s="102"/>
      <c r="D5" s="149"/>
      <c r="E5" s="166"/>
      <c r="F5" s="121"/>
      <c r="G5" s="121"/>
    </row>
    <row r="6" spans="1:9" x14ac:dyDescent="0.25"/>
    <row r="7" spans="1:9" ht="13.15" x14ac:dyDescent="0.25">
      <c r="B7" s="68" t="s">
        <v>95</v>
      </c>
      <c r="C7" s="68" t="s">
        <v>942</v>
      </c>
      <c r="D7" s="68" t="s">
        <v>931</v>
      </c>
      <c r="E7" s="68" t="s">
        <v>773</v>
      </c>
      <c r="F7" s="68" t="s">
        <v>321</v>
      </c>
      <c r="G7" s="68" t="s">
        <v>402</v>
      </c>
    </row>
    <row r="8" spans="1:9" ht="13.15" x14ac:dyDescent="0.25">
      <c r="B8" s="163">
        <v>1</v>
      </c>
      <c r="C8" s="127" t="s">
        <v>531</v>
      </c>
      <c r="D8" s="250" t="str">
        <f>Inputs!$E$23</f>
        <v>Year of adjustment lag</v>
      </c>
      <c r="E8" s="119" t="s">
        <v>548</v>
      </c>
      <c r="F8" s="119" t="s">
        <v>1232</v>
      </c>
      <c r="G8" s="250" t="str">
        <f>Inputs!$G$23</f>
        <v>year #</v>
      </c>
    </row>
    <row r="9" spans="1:9" ht="26.25" x14ac:dyDescent="0.25">
      <c r="B9" s="163">
        <v>2</v>
      </c>
      <c r="C9" s="127" t="s">
        <v>531</v>
      </c>
      <c r="D9" s="250" t="str">
        <f>Inputs!$E$24</f>
        <v>Reporting year as financial year ending</v>
      </c>
      <c r="E9" s="127" t="s">
        <v>1233</v>
      </c>
      <c r="F9" s="119" t="s">
        <v>1232</v>
      </c>
      <c r="G9" s="250" t="str">
        <f>Inputs!$G$24</f>
        <v>year</v>
      </c>
    </row>
    <row r="10" spans="1:9" ht="65.650000000000006" x14ac:dyDescent="0.25">
      <c r="B10" s="163">
        <v>3</v>
      </c>
      <c r="C10" s="127" t="s">
        <v>531</v>
      </c>
      <c r="D10" s="250" t="str">
        <f>Inputs!$E$31</f>
        <v xml:space="preserve">Net ODI payments - wholesale (WR) </v>
      </c>
      <c r="E10" s="119" t="s">
        <v>1234</v>
      </c>
      <c r="F10" s="119" t="s">
        <v>1235</v>
      </c>
      <c r="G10" s="250" t="str">
        <f>Inputs!$G$31</f>
        <v>£m (2022-23 FYA CPIH prices)</v>
      </c>
    </row>
    <row r="11" spans="1:9" ht="26.25" x14ac:dyDescent="0.25">
      <c r="B11" s="163">
        <v>4</v>
      </c>
      <c r="C11" s="127" t="s">
        <v>531</v>
      </c>
      <c r="D11" s="250" t="str">
        <f>Inputs!$E$37</f>
        <v>Net ODI payments - bioresources (sludge)</v>
      </c>
      <c r="E11" s="119" t="s">
        <v>1236</v>
      </c>
      <c r="F11" s="119" t="s">
        <v>1235</v>
      </c>
      <c r="G11" s="250" t="str">
        <f>Inputs!$G$37</f>
        <v>£m (2022-23 FYA CPIH prices)</v>
      </c>
    </row>
    <row r="12" spans="1:9" ht="26.25" x14ac:dyDescent="0.25">
      <c r="B12" s="163">
        <v>5</v>
      </c>
      <c r="C12" s="127" t="s">
        <v>531</v>
      </c>
      <c r="D12" s="250" t="str">
        <f>Inputs!$E$38</f>
        <v>Net ODI payments - residential retail</v>
      </c>
      <c r="E12" s="119" t="s">
        <v>1237</v>
      </c>
      <c r="F12" s="119" t="s">
        <v>1235</v>
      </c>
      <c r="G12" s="250" t="str">
        <f>Inputs!$G$38</f>
        <v>£m (2022-23 FYA CPIH prices)</v>
      </c>
    </row>
    <row r="13" spans="1:9" ht="26.25" x14ac:dyDescent="0.25">
      <c r="B13" s="163">
        <v>6</v>
      </c>
      <c r="C13" s="127" t="s">
        <v>531</v>
      </c>
      <c r="D13" s="250" t="str">
        <f>Inputs!$E$39</f>
        <v>Net ODI payments - business retail</v>
      </c>
      <c r="E13" s="119" t="s">
        <v>1238</v>
      </c>
      <c r="F13" s="119" t="s">
        <v>1235</v>
      </c>
      <c r="G13" s="250" t="str">
        <f>Inputs!$G$39</f>
        <v>£m (2022-23 FYA CPIH prices)</v>
      </c>
    </row>
    <row r="14" spans="1:9" ht="39.4" x14ac:dyDescent="0.25">
      <c r="B14" s="163">
        <v>7</v>
      </c>
      <c r="C14" s="127" t="s">
        <v>531</v>
      </c>
      <c r="D14" s="250" t="str">
        <f>Inputs!$E$44</f>
        <v xml:space="preserve">ODI payments deferred from previous reconciliation year - wholesale (WR) </v>
      </c>
      <c r="E14" s="119" t="s">
        <v>1239</v>
      </c>
      <c r="F14" s="119" t="s">
        <v>1240</v>
      </c>
      <c r="G14" s="250" t="str">
        <f>Inputs!$G$44</f>
        <v>£m (2022-23 FYA CPIH prices)</v>
      </c>
    </row>
    <row r="15" spans="1:9" ht="39.4" x14ac:dyDescent="0.25">
      <c r="B15" s="163">
        <v>8</v>
      </c>
      <c r="C15" s="127" t="s">
        <v>531</v>
      </c>
      <c r="D15" s="250" t="str">
        <f>Inputs!$E$50</f>
        <v>ODI payments deferred from previous reconciliation year - bioresources (sludge)</v>
      </c>
      <c r="E15" s="119" t="s">
        <v>1241</v>
      </c>
      <c r="F15" s="119" t="s">
        <v>1240</v>
      </c>
      <c r="G15" s="250" t="str">
        <f>Inputs!$G$50</f>
        <v>£m (2022-23 FYA CPIH prices)</v>
      </c>
    </row>
    <row r="16" spans="1:9" ht="39.4" x14ac:dyDescent="0.25">
      <c r="B16" s="163">
        <v>9</v>
      </c>
      <c r="C16" s="127" t="s">
        <v>531</v>
      </c>
      <c r="D16" s="250" t="str">
        <f>Inputs!$E$51</f>
        <v>ODI payments deferred from previous reconciliation year - residential retail</v>
      </c>
      <c r="E16" s="119" t="s">
        <v>1242</v>
      </c>
      <c r="F16" s="119" t="s">
        <v>1240</v>
      </c>
      <c r="G16" s="250" t="str">
        <f>Inputs!$G$51</f>
        <v>£m (2022-23 FYA CPIH prices)</v>
      </c>
    </row>
    <row r="17" spans="2:7" ht="39.4" x14ac:dyDescent="0.25">
      <c r="B17" s="163">
        <v>10</v>
      </c>
      <c r="C17" s="127" t="s">
        <v>531</v>
      </c>
      <c r="D17" s="250" t="str">
        <f>Inputs!$E$52</f>
        <v>ODI payments deferred from previous reconciliation year - business retail</v>
      </c>
      <c r="E17" s="119" t="s">
        <v>1243</v>
      </c>
      <c r="F17" s="119" t="s">
        <v>1240</v>
      </c>
      <c r="G17" s="250" t="str">
        <f>Inputs!$G$52</f>
        <v>£m (2022-23 FYA CPIH prices)</v>
      </c>
    </row>
    <row r="18" spans="2:7" ht="26.25" x14ac:dyDescent="0.25">
      <c r="B18" s="163">
        <v>11</v>
      </c>
      <c r="C18" s="127" t="s">
        <v>531</v>
      </c>
      <c r="D18" s="250" t="str">
        <f>Inputs!$E$61</f>
        <v xml:space="preserve">Voluntary abatements - wholesale (WR) </v>
      </c>
      <c r="E18" s="119" t="s">
        <v>1244</v>
      </c>
      <c r="F18" s="119" t="s">
        <v>1245</v>
      </c>
      <c r="G18" s="250" t="str">
        <f>Inputs!$G$61</f>
        <v>£m (2022-23 FYA CPIH prices)</v>
      </c>
    </row>
    <row r="19" spans="2:7" ht="26.25" x14ac:dyDescent="0.25">
      <c r="B19" s="163">
        <v>12</v>
      </c>
      <c r="C19" s="127" t="s">
        <v>531</v>
      </c>
      <c r="D19" s="250" t="str">
        <f>Inputs!$E$67</f>
        <v>Voluntary abatements - bioresources (sludge)</v>
      </c>
      <c r="E19" s="119" t="s">
        <v>1246</v>
      </c>
      <c r="F19" s="119" t="s">
        <v>1245</v>
      </c>
      <c r="G19" s="250" t="str">
        <f>Inputs!$G$67</f>
        <v>£m (2022-23 FYA CPIH prices)</v>
      </c>
    </row>
    <row r="20" spans="2:7" ht="26.25" x14ac:dyDescent="0.25">
      <c r="B20" s="163">
        <v>13</v>
      </c>
      <c r="C20" s="127" t="s">
        <v>531</v>
      </c>
      <c r="D20" s="250" t="str">
        <f>Inputs!$E$68</f>
        <v>Voluntary abatements - residential retail</v>
      </c>
      <c r="E20" s="119" t="s">
        <v>1247</v>
      </c>
      <c r="F20" s="119" t="s">
        <v>1245</v>
      </c>
      <c r="G20" s="250" t="str">
        <f>Inputs!$G$68</f>
        <v>£m (2022-23 FYA CPIH prices)</v>
      </c>
    </row>
    <row r="21" spans="2:7" ht="26.25" x14ac:dyDescent="0.25">
      <c r="B21" s="163">
        <v>14</v>
      </c>
      <c r="C21" s="127" t="s">
        <v>531</v>
      </c>
      <c r="D21" s="250" t="str">
        <f>Inputs!$E$69</f>
        <v>Voluntary abatements - business retail</v>
      </c>
      <c r="E21" s="119" t="s">
        <v>1248</v>
      </c>
      <c r="F21" s="119" t="s">
        <v>1245</v>
      </c>
      <c r="G21" s="250" t="str">
        <f>Inputs!$G$69</f>
        <v>£m (2022-23 FYA CPIH prices)</v>
      </c>
    </row>
    <row r="22" spans="2:7" ht="26.25" x14ac:dyDescent="0.25">
      <c r="B22" s="163">
        <v>15</v>
      </c>
      <c r="C22" s="127" t="s">
        <v>531</v>
      </c>
      <c r="D22" s="250" t="str">
        <f>Inputs!$E$74</f>
        <v xml:space="preserve">Voluntary deferrals - wholesale (WR) </v>
      </c>
      <c r="E22" s="119" t="s">
        <v>1249</v>
      </c>
      <c r="F22" s="119" t="s">
        <v>1245</v>
      </c>
      <c r="G22" s="250" t="str">
        <f>Inputs!$G$74</f>
        <v>£m (2022-23 FYA CPIH prices)</v>
      </c>
    </row>
    <row r="23" spans="2:7" ht="26.25" x14ac:dyDescent="0.25">
      <c r="B23" s="163">
        <v>16</v>
      </c>
      <c r="C23" s="127" t="s">
        <v>531</v>
      </c>
      <c r="D23" s="250" t="str">
        <f>Inputs!$E$80</f>
        <v>Voluntary deferrals - bioresources (sludge)</v>
      </c>
      <c r="E23" s="119" t="s">
        <v>1250</v>
      </c>
      <c r="F23" s="119" t="s">
        <v>1245</v>
      </c>
      <c r="G23" s="250" t="str">
        <f>Inputs!$G$80</f>
        <v>£m (2022-23 FYA CPIH prices)</v>
      </c>
    </row>
    <row r="24" spans="2:7" ht="26.25" x14ac:dyDescent="0.25">
      <c r="B24" s="163">
        <v>17</v>
      </c>
      <c r="C24" s="127" t="s">
        <v>531</v>
      </c>
      <c r="D24" s="250" t="str">
        <f>Inputs!$E$81</f>
        <v>Voluntary deferrals - residential retail</v>
      </c>
      <c r="E24" s="119" t="s">
        <v>1251</v>
      </c>
      <c r="F24" s="119" t="s">
        <v>1245</v>
      </c>
      <c r="G24" s="250" t="str">
        <f>Inputs!$G$81</f>
        <v>£m (2022-23 FYA CPIH prices)</v>
      </c>
    </row>
    <row r="25" spans="2:7" ht="26.25" x14ac:dyDescent="0.25">
      <c r="B25" s="163">
        <v>18</v>
      </c>
      <c r="C25" s="127" t="s">
        <v>531</v>
      </c>
      <c r="D25" s="250" t="str">
        <f>Inputs!$E$82</f>
        <v>Voluntary deferrals - business retail</v>
      </c>
      <c r="E25" s="119" t="s">
        <v>1252</v>
      </c>
      <c r="F25" s="119" t="s">
        <v>1245</v>
      </c>
      <c r="G25" s="250" t="str">
        <f>Inputs!$G$82</f>
        <v>£m (2022-23 FYA CPIH prices)</v>
      </c>
    </row>
    <row r="26" spans="2:7" ht="26.25" x14ac:dyDescent="0.25">
      <c r="B26" s="163">
        <v>19</v>
      </c>
      <c r="C26" s="127" t="s">
        <v>531</v>
      </c>
      <c r="D26" s="250" t="str">
        <f>Inputs!$E$87</f>
        <v xml:space="preserve">Other adjustments - wholesale (WR) </v>
      </c>
      <c r="E26" s="119" t="s">
        <v>1253</v>
      </c>
      <c r="F26" s="119" t="s">
        <v>1245</v>
      </c>
      <c r="G26" s="250" t="str">
        <f>Inputs!$G$87</f>
        <v>£m (2022-23 FYA CPIH prices)</v>
      </c>
    </row>
    <row r="27" spans="2:7" ht="26.25" x14ac:dyDescent="0.25">
      <c r="B27" s="163">
        <v>20</v>
      </c>
      <c r="C27" s="127" t="s">
        <v>531</v>
      </c>
      <c r="D27" s="250" t="str">
        <f>Inputs!$E$93</f>
        <v>Other adjustments -  bioresources (sludge)</v>
      </c>
      <c r="E27" s="119" t="s">
        <v>1254</v>
      </c>
      <c r="F27" s="119" t="s">
        <v>1245</v>
      </c>
      <c r="G27" s="250" t="str">
        <f>Inputs!$G$93</f>
        <v>£m (2022-23 FYA CPIH prices)</v>
      </c>
    </row>
    <row r="28" spans="2:7" ht="26.25" x14ac:dyDescent="0.25">
      <c r="B28" s="163">
        <v>21</v>
      </c>
      <c r="C28" s="127" t="s">
        <v>531</v>
      </c>
      <c r="D28" s="250" t="str">
        <f>Inputs!$E$94</f>
        <v>Other adjustments -  residential retail</v>
      </c>
      <c r="E28" s="119" t="s">
        <v>1255</v>
      </c>
      <c r="F28" s="119" t="s">
        <v>1245</v>
      </c>
      <c r="G28" s="250" t="str">
        <f>Inputs!$G$94</f>
        <v>£m (2022-23 FYA CPIH prices)</v>
      </c>
    </row>
    <row r="29" spans="2:7" ht="26.25" x14ac:dyDescent="0.25">
      <c r="B29" s="163">
        <v>22</v>
      </c>
      <c r="C29" s="127" t="s">
        <v>531</v>
      </c>
      <c r="D29" s="250" t="str">
        <f>Inputs!$E$95</f>
        <v>Other adjustments -  business retail</v>
      </c>
      <c r="E29" s="119" t="s">
        <v>1256</v>
      </c>
      <c r="F29" s="119" t="s">
        <v>1245</v>
      </c>
      <c r="G29" s="250" t="str">
        <f>Inputs!$G$95</f>
        <v>£m (2022-23 FYA CPIH prices)</v>
      </c>
    </row>
    <row r="30" spans="2:7" ht="26.25" x14ac:dyDescent="0.25">
      <c r="B30" s="163">
        <v>23</v>
      </c>
      <c r="C30" s="127" t="s">
        <v>531</v>
      </c>
      <c r="D30" s="250" t="str">
        <f>Inputs!$E$99</f>
        <v xml:space="preserve">Current year cost change model adjustments – wholesale (WR) </v>
      </c>
      <c r="E30" s="119" t="s">
        <v>1288</v>
      </c>
      <c r="F30" s="119" t="s">
        <v>1257</v>
      </c>
      <c r="G30" s="250" t="str">
        <f>Inputs!$G$99</f>
        <v>£m (2022-23 FYA CPIH prices)</v>
      </c>
    </row>
    <row r="31" spans="2:7" ht="39.4" x14ac:dyDescent="0.25">
      <c r="B31" s="163">
        <v>24</v>
      </c>
      <c r="C31" s="127" t="s">
        <v>531</v>
      </c>
      <c r="D31" s="250" t="str">
        <f>Inputs!$E$105</f>
        <v xml:space="preserve">Prior year cost change process revenue adjustments - wholesale (WR) </v>
      </c>
      <c r="E31" s="119" t="s">
        <v>1289</v>
      </c>
      <c r="F31" s="119" t="s">
        <v>1240</v>
      </c>
      <c r="G31" s="250" t="str">
        <f>Inputs!$G$105</f>
        <v>£m (2022-23 FYA CPIH prices)</v>
      </c>
    </row>
    <row r="32" spans="2:7" ht="26.25" x14ac:dyDescent="0.25">
      <c r="B32" s="163">
        <v>25</v>
      </c>
      <c r="C32" s="127" t="s">
        <v>531</v>
      </c>
      <c r="D32" s="250" t="str">
        <f>Inputs!$E$111</f>
        <v>Current year cost change model adjustments – bioresouces</v>
      </c>
      <c r="E32" s="119" t="s">
        <v>1290</v>
      </c>
      <c r="F32" s="119" t="s">
        <v>1257</v>
      </c>
      <c r="G32" s="250" t="str">
        <f>Inputs!$G$111</f>
        <v>£m (2022-23 FYA CPIH prices)</v>
      </c>
    </row>
    <row r="33" spans="2:7" ht="26.25" x14ac:dyDescent="0.25">
      <c r="B33" s="163">
        <v>26</v>
      </c>
      <c r="C33" s="127" t="s">
        <v>531</v>
      </c>
      <c r="D33" s="250" t="str">
        <f>Inputs!$E$112</f>
        <v>Prior year cost change process revenue adjustments - bioresouces</v>
      </c>
      <c r="E33" s="119" t="s">
        <v>1291</v>
      </c>
      <c r="F33" s="119" t="s">
        <v>1240</v>
      </c>
      <c r="G33" s="250" t="str">
        <f>Inputs!$G$112</f>
        <v>£m (2022-23 FYA CPIH prices)</v>
      </c>
    </row>
    <row r="34" spans="2:7" ht="26.25" x14ac:dyDescent="0.25">
      <c r="B34" s="163">
        <v>27</v>
      </c>
      <c r="C34" s="127" t="s">
        <v>531</v>
      </c>
      <c r="D34" s="250" t="str">
        <f>Inputs!$E$117</f>
        <v xml:space="preserve">Delayed delivery mechanism adjustment - wholesale (WR) </v>
      </c>
      <c r="E34" s="119" t="s">
        <v>1258</v>
      </c>
      <c r="F34" s="119" t="s">
        <v>1259</v>
      </c>
      <c r="G34" s="250" t="str">
        <f>Inputs!$G$121</f>
        <v>£m (2022-23 FYA CPIH prices)</v>
      </c>
    </row>
    <row r="35" spans="2:7" ht="26.25" x14ac:dyDescent="0.25">
      <c r="B35" s="163">
        <v>28</v>
      </c>
      <c r="C35" s="127" t="s">
        <v>531</v>
      </c>
      <c r="D35" s="250" t="str">
        <f>Inputs!$E$123</f>
        <v xml:space="preserve">Delivery mechanism adjustment - wholesale (WR) </v>
      </c>
      <c r="E35" s="119" t="s">
        <v>1260</v>
      </c>
      <c r="F35" s="119" t="s">
        <v>1261</v>
      </c>
      <c r="G35" s="250" t="str">
        <f>Inputs!$G$123</f>
        <v>£m (2022-23 FYA CPIH prices)</v>
      </c>
    </row>
    <row r="36" spans="2:7" ht="39.4" x14ac:dyDescent="0.25">
      <c r="B36" s="163">
        <v>29</v>
      </c>
      <c r="C36" s="127" t="s">
        <v>531</v>
      </c>
      <c r="D36" s="250" t="str">
        <f>Inputs!$E$132</f>
        <v>Discount rate (wholesale allowed return on capital - real CPIH)</v>
      </c>
      <c r="E36" s="119" t="s">
        <v>1262</v>
      </c>
      <c r="F36" s="119" t="s">
        <v>1263</v>
      </c>
      <c r="G36" s="250" t="str">
        <f>Inputs!$G$132</f>
        <v>%</v>
      </c>
    </row>
    <row r="37" spans="2:7" ht="26.25" x14ac:dyDescent="0.25">
      <c r="B37" s="163">
        <v>30</v>
      </c>
      <c r="C37" s="127" t="s">
        <v>531</v>
      </c>
      <c r="D37" s="250" t="str">
        <f>Inputs!$E$133</f>
        <v>Years of delay for deferrals</v>
      </c>
      <c r="E37" s="127" t="s">
        <v>1264</v>
      </c>
      <c r="F37" s="119" t="s">
        <v>1265</v>
      </c>
      <c r="G37" s="250" t="str">
        <f>Inputs!$G$133</f>
        <v>year</v>
      </c>
    </row>
    <row r="38" spans="2:7" ht="65.650000000000006" x14ac:dyDescent="0.25">
      <c r="B38" s="163">
        <v>31</v>
      </c>
      <c r="C38" s="127" t="s">
        <v>531</v>
      </c>
      <c r="D38" s="250" t="str">
        <f>Inputs!$E$134</f>
        <v>Marginal tax rate</v>
      </c>
      <c r="E38" s="119" t="s">
        <v>1266</v>
      </c>
      <c r="F38" s="119" t="s">
        <v>1245</v>
      </c>
      <c r="G38" s="250" t="str">
        <f>Inputs!$G$134</f>
        <v>%</v>
      </c>
    </row>
    <row r="39" spans="2:7" ht="65.650000000000006" x14ac:dyDescent="0.25">
      <c r="B39" s="163">
        <v>32</v>
      </c>
      <c r="C39" s="127" t="s">
        <v>531</v>
      </c>
      <c r="D39" s="250" t="str">
        <f>Inputs!$E$135</f>
        <v>November CPIH Index</v>
      </c>
      <c r="E39" s="119" t="s">
        <v>1267</v>
      </c>
      <c r="F39" s="119" t="s">
        <v>1268</v>
      </c>
      <c r="G39" s="250" t="str">
        <f>Inputs!$G$135</f>
        <v>Index</v>
      </c>
    </row>
    <row r="40" spans="2:7" ht="39.4" x14ac:dyDescent="0.25">
      <c r="B40" s="163">
        <v>33</v>
      </c>
      <c r="C40" s="127" t="s">
        <v>531</v>
      </c>
      <c r="D40" s="250" t="str">
        <f>Inputs!$E$139</f>
        <v xml:space="preserve">K factors (last determined) (WR) </v>
      </c>
      <c r="E40" s="119" t="s">
        <v>1269</v>
      </c>
      <c r="F40" s="119" t="s">
        <v>1263</v>
      </c>
      <c r="G40" s="250" t="str">
        <f>Inputs!$G$139</f>
        <v>Number</v>
      </c>
    </row>
    <row r="41" spans="2:7" ht="26.25" x14ac:dyDescent="0.25">
      <c r="B41" s="163">
        <v>34</v>
      </c>
      <c r="C41" s="127" t="s">
        <v>531</v>
      </c>
      <c r="D41" s="250" t="str">
        <f>Inputs!$E$145</f>
        <v xml:space="preserve">Allowed revenue starting point in FD - wholesale (WR) </v>
      </c>
      <c r="E41" s="119" t="s">
        <v>1270</v>
      </c>
      <c r="F41" s="119" t="s">
        <v>1271</v>
      </c>
      <c r="G41" s="250" t="str">
        <f>Inputs!$G$145</f>
        <v>£m (nominal)</v>
      </c>
    </row>
    <row r="42" spans="2:7" ht="39.4" x14ac:dyDescent="0.25">
      <c r="B42" s="163">
        <v>35</v>
      </c>
      <c r="C42" s="127" t="s">
        <v>531</v>
      </c>
      <c r="D42" s="250" t="str">
        <f>Inputs!$E$156</f>
        <v>Unadjusted revenue (URt in last determination) - bioresources (sludge)</v>
      </c>
      <c r="E42" s="119" t="s">
        <v>1272</v>
      </c>
      <c r="F42" s="119" t="s">
        <v>1273</v>
      </c>
      <c r="G42" s="250" t="str">
        <f>Inputs!$G$156</f>
        <v>£m (2022-23 FYA CPIH prices)</v>
      </c>
    </row>
    <row r="43" spans="2:7" ht="39.4" x14ac:dyDescent="0.25">
      <c r="B43" s="163">
        <v>36</v>
      </c>
      <c r="C43" s="127" t="s">
        <v>531</v>
      </c>
      <c r="D43" s="250" t="str">
        <f>Inputs!$E$161</f>
        <v>Retail revenue M (in last determination) - residential retail</v>
      </c>
      <c r="E43" s="119" t="s">
        <v>1274</v>
      </c>
      <c r="F43" s="119" t="s">
        <v>1273</v>
      </c>
      <c r="G43" s="250" t="str">
        <f>Inputs!$G$161</f>
        <v>£ (nominal) per customer</v>
      </c>
    </row>
    <row r="44" spans="2:7" ht="65.650000000000006" x14ac:dyDescent="0.25">
      <c r="B44" s="163">
        <v>37</v>
      </c>
      <c r="C44" s="127" t="s">
        <v>531</v>
      </c>
      <c r="D44" s="250" t="str">
        <f>Inputs!$E$162</f>
        <v>Customer numbers</v>
      </c>
      <c r="E44" s="119" t="s">
        <v>1275</v>
      </c>
      <c r="F44" s="119" t="s">
        <v>1276</v>
      </c>
      <c r="G44" s="250" t="str">
        <f>Inputs!$G$162</f>
        <v>000s</v>
      </c>
    </row>
    <row r="45" spans="2:7" ht="39.4" x14ac:dyDescent="0.25">
      <c r="B45" s="163">
        <v>38</v>
      </c>
      <c r="C45" s="127" t="s">
        <v>531</v>
      </c>
      <c r="D45" s="250" t="str">
        <f>Inputs!$E$167</f>
        <v xml:space="preserve">Allowed average retail cost component (rct in last determination) (tariff band 1) </v>
      </c>
      <c r="E45" s="127" t="s">
        <v>1277</v>
      </c>
      <c r="F45" s="119" t="s">
        <v>1273</v>
      </c>
      <c r="G45" s="250" t="str">
        <f>Inputs!$G$167</f>
        <v>£ (nominal) per customer</v>
      </c>
    </row>
    <row r="46" spans="2:7" ht="39.4" x14ac:dyDescent="0.25">
      <c r="B46" s="163">
        <v>39</v>
      </c>
      <c r="C46" s="127" t="s">
        <v>531</v>
      </c>
      <c r="D46" s="250" t="str">
        <f>Inputs!$E$171</f>
        <v xml:space="preserve">Number of customers (cnt in last determination) (tariff band 1) </v>
      </c>
      <c r="E46" s="251" t="s">
        <v>1278</v>
      </c>
      <c r="F46" s="119" t="s">
        <v>1263</v>
      </c>
      <c r="G46" s="250" t="str">
        <f>Inputs!$G$171</f>
        <v>000s</v>
      </c>
    </row>
    <row r="47" spans="2:7" ht="52.5" x14ac:dyDescent="0.25">
      <c r="B47" s="163">
        <v>40</v>
      </c>
      <c r="C47" s="127" t="s">
        <v>531</v>
      </c>
      <c r="D47" s="250" t="str">
        <f>Inputs!$E$175</f>
        <v xml:space="preserve">Proportion of revenue expected to be collected from these customers in year adjustment to be made (tariff band 1) </v>
      </c>
      <c r="E47" s="251" t="s">
        <v>1279</v>
      </c>
      <c r="F47" s="119" t="s">
        <v>1263</v>
      </c>
      <c r="G47" s="250" t="str">
        <f>Inputs!$G$175</f>
        <v>%</v>
      </c>
    </row>
    <row r="48" spans="2:7" ht="13.15" x14ac:dyDescent="0.25">
      <c r="B48" s="160"/>
      <c r="C48" s="128"/>
      <c r="D48" s="154"/>
      <c r="E48" s="128"/>
      <c r="F48" s="123"/>
      <c r="G48" s="123"/>
    </row>
    <row r="49" spans="1:7" ht="13.15" x14ac:dyDescent="0.25">
      <c r="B49" s="160"/>
      <c r="C49" s="128"/>
      <c r="D49" s="154"/>
      <c r="E49" s="128"/>
      <c r="F49" s="123"/>
      <c r="G49" s="123"/>
    </row>
    <row r="50" spans="1:7" x14ac:dyDescent="0.25"/>
    <row r="51" spans="1:7" x14ac:dyDescent="0.25"/>
    <row r="52" spans="1:7" ht="18" x14ac:dyDescent="0.25">
      <c r="A52" s="102" t="s">
        <v>403</v>
      </c>
      <c r="B52" s="102"/>
      <c r="C52" s="102"/>
      <c r="D52" s="149"/>
      <c r="E52" s="166"/>
      <c r="F52" s="121"/>
      <c r="G52" s="121"/>
    </row>
    <row r="53" spans="1:7" ht="18" x14ac:dyDescent="0.25">
      <c r="A53" s="136"/>
      <c r="B53" s="136"/>
      <c r="C53" s="136"/>
      <c r="D53" s="225"/>
      <c r="E53" s="220"/>
      <c r="F53" s="153"/>
      <c r="G53" s="153"/>
    </row>
    <row r="54" spans="1:7" ht="13.15" x14ac:dyDescent="0.25">
      <c r="B54" s="68" t="s">
        <v>95</v>
      </c>
      <c r="C54" s="68" t="s">
        <v>942</v>
      </c>
      <c r="D54" s="68" t="s">
        <v>96</v>
      </c>
      <c r="E54" s="68" t="s">
        <v>773</v>
      </c>
      <c r="F54" s="68" t="s">
        <v>618</v>
      </c>
      <c r="G54" s="68" t="s">
        <v>402</v>
      </c>
    </row>
    <row r="55" spans="1:7" ht="52.5" x14ac:dyDescent="0.25">
      <c r="B55" s="163">
        <v>1</v>
      </c>
      <c r="C55" s="127" t="s">
        <v>172</v>
      </c>
      <c r="D55" s="250" t="str">
        <f>Outputs!$E$11</f>
        <v xml:space="preserve">Revised K (WR) </v>
      </c>
      <c r="E55" s="119" t="s">
        <v>1287</v>
      </c>
      <c r="F55" s="119" t="s">
        <v>1016</v>
      </c>
      <c r="G55" s="250" t="str">
        <f>Outputs!$G$11</f>
        <v>Number</v>
      </c>
    </row>
    <row r="56" spans="1:7" ht="26.25" x14ac:dyDescent="0.25">
      <c r="B56" s="163">
        <v>2</v>
      </c>
      <c r="C56" s="127" t="s">
        <v>172</v>
      </c>
      <c r="D56" s="250" t="str">
        <f>Outputs!$E$18</f>
        <v>Revised unadjusted revenue (URt)</v>
      </c>
      <c r="E56" s="119" t="s">
        <v>1286</v>
      </c>
      <c r="F56" s="119" t="s">
        <v>11</v>
      </c>
      <c r="G56" s="250" t="str">
        <f>Outputs!$G$18</f>
        <v>£m (2022-23 FYA CPIH prices)</v>
      </c>
    </row>
    <row r="57" spans="1:7" ht="26.25" x14ac:dyDescent="0.25">
      <c r="B57" s="163">
        <v>3</v>
      </c>
      <c r="C57" s="127" t="s">
        <v>172</v>
      </c>
      <c r="D57" s="250" t="str">
        <f>Outputs!$E$21</f>
        <v>Revised M</v>
      </c>
      <c r="E57" s="119" t="s">
        <v>1285</v>
      </c>
      <c r="F57" s="119" t="s">
        <v>11</v>
      </c>
      <c r="G57" s="250" t="str">
        <f>Outputs!$G$21</f>
        <v>£ (nominal) per customer</v>
      </c>
    </row>
    <row r="58" spans="1:7" ht="39.4" x14ac:dyDescent="0.25">
      <c r="B58" s="163">
        <v>4</v>
      </c>
      <c r="C58" s="127" t="s">
        <v>172</v>
      </c>
      <c r="D58" s="250" t="str">
        <f>Outputs!$E$24</f>
        <v xml:space="preserve">Revised allowed average retail cost component (tariff band 1) </v>
      </c>
      <c r="E58" s="119" t="s">
        <v>1284</v>
      </c>
      <c r="F58" s="119" t="s">
        <v>11</v>
      </c>
      <c r="G58" s="250" t="str">
        <f>Outputs!$G$24</f>
        <v>£ (nominal) per customer</v>
      </c>
    </row>
    <row r="59" spans="1:7" ht="39.4" x14ac:dyDescent="0.25">
      <c r="B59" s="163">
        <v>5</v>
      </c>
      <c r="C59" s="127" t="s">
        <v>172</v>
      </c>
      <c r="D59" s="250" t="str">
        <f>Outputs!$E$31</f>
        <v xml:space="preserve">Deferred payments this year - wholesale (WR) </v>
      </c>
      <c r="E59" s="236" t="s">
        <v>1283</v>
      </c>
      <c r="F59" s="119" t="s">
        <v>472</v>
      </c>
      <c r="G59" s="250" t="str">
        <f>Outputs!$G$31</f>
        <v>£m (2022-23 FYA CPIH prices)</v>
      </c>
    </row>
    <row r="60" spans="1:7" ht="39.4" x14ac:dyDescent="0.25">
      <c r="B60" s="163">
        <v>6</v>
      </c>
      <c r="C60" s="127" t="s">
        <v>172</v>
      </c>
      <c r="D60" s="250" t="str">
        <f>Outputs!$E$36</f>
        <v>Deferred payments this year - bioresources (sludge)</v>
      </c>
      <c r="E60" s="236" t="s">
        <v>1282</v>
      </c>
      <c r="F60" s="119" t="s">
        <v>472</v>
      </c>
      <c r="G60" s="250" t="str">
        <f>Outputs!$G$36</f>
        <v>£m (2022-23 FYA CPIH prices)</v>
      </c>
    </row>
    <row r="61" spans="1:7" ht="39.4" x14ac:dyDescent="0.25">
      <c r="B61" s="163">
        <v>7</v>
      </c>
      <c r="C61" s="127" t="s">
        <v>172</v>
      </c>
      <c r="D61" s="250" t="str">
        <f>Outputs!$E$37</f>
        <v>Deferred payments this year - residential retail</v>
      </c>
      <c r="E61" s="236" t="s">
        <v>1281</v>
      </c>
      <c r="F61" s="119" t="s">
        <v>472</v>
      </c>
      <c r="G61" s="250" t="str">
        <f>Outputs!$G$37</f>
        <v>£m (2022-23 FYA CPIH prices)</v>
      </c>
    </row>
    <row r="62" spans="1:7" ht="39.4" x14ac:dyDescent="0.25">
      <c r="B62" s="163">
        <v>8</v>
      </c>
      <c r="C62" s="127" t="s">
        <v>172</v>
      </c>
      <c r="D62" s="250" t="str">
        <f>Outputs!$E$38</f>
        <v>Deferred payments this year - business retail</v>
      </c>
      <c r="E62" s="236" t="s">
        <v>1280</v>
      </c>
      <c r="F62" s="119" t="s">
        <v>472</v>
      </c>
      <c r="G62" s="250" t="str">
        <f>Outputs!$G$38</f>
        <v>£m (2022-23 FYA CPIH prices)</v>
      </c>
    </row>
    <row r="63" spans="1:7" ht="39.4" x14ac:dyDescent="0.25">
      <c r="B63" s="163">
        <v>9</v>
      </c>
      <c r="C63" s="127" t="s">
        <v>172</v>
      </c>
      <c r="D63" s="250" t="str">
        <f>Outputs!$E$43</f>
        <v xml:space="preserve">Cost change process revenue adjustments - wholesale - future periods (WR) </v>
      </c>
      <c r="E63" s="236" t="s">
        <v>775</v>
      </c>
      <c r="F63" s="119" t="s">
        <v>472</v>
      </c>
      <c r="G63" s="250" t="str">
        <f>Outputs!$G$43</f>
        <v>£m (2022-23 FYA CPIH prices)</v>
      </c>
    </row>
    <row r="64" spans="1:7" ht="13.15" x14ac:dyDescent="0.25">
      <c r="B64" s="160"/>
      <c r="C64" s="128"/>
      <c r="D64" s="154"/>
      <c r="E64" s="128"/>
      <c r="F64" s="123"/>
      <c r="G64" s="123"/>
    </row>
    <row r="65" x14ac:dyDescent="0.25"/>
    <row r="66" x14ac:dyDescent="0.25"/>
    <row r="67" x14ac:dyDescent="0.25"/>
    <row r="68" x14ac:dyDescent="0.25"/>
    <row r="69" x14ac:dyDescent="0.25"/>
  </sheetData>
  <pageMargins left="0.7" right="0.7" top="0.75" bottom="0.75" header="0.3" footer="0.3"/>
  <customProperties>
    <customPr name="MMSheetType" r:id="rId1"/>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CCCCE"/>
    <pageSetUpPr fitToPage="1"/>
  </sheetPr>
  <dimension ref="A1:AX210"/>
  <sheetViews>
    <sheetView showGridLines="0" zoomScale="80" workbookViewId="0"/>
  </sheetViews>
  <sheetFormatPr defaultColWidth="0" defaultRowHeight="12.75" customHeight="1" zeroHeight="1" x14ac:dyDescent="0.4"/>
  <cols>
    <col min="1" max="4" width="2" style="185" customWidth="1"/>
    <col min="5" max="5" width="3.36328125" style="185" customWidth="1"/>
    <col min="6" max="6" width="5.81640625" style="185" customWidth="1"/>
    <col min="7" max="7" width="3.36328125" style="185" customWidth="1"/>
    <col min="8" max="8" width="40" style="185" customWidth="1"/>
    <col min="9" max="9" width="3.36328125" style="185" customWidth="1"/>
    <col min="10" max="10" width="5.81640625" style="185" customWidth="1"/>
    <col min="11" max="11" width="3.36328125" style="185" customWidth="1"/>
    <col min="12" max="12" width="40" style="185" customWidth="1"/>
    <col min="13" max="13" width="3.36328125" style="185" customWidth="1"/>
    <col min="14" max="14" width="5.81640625" style="185" customWidth="1"/>
    <col min="15" max="16" width="3.36328125" style="185" customWidth="1"/>
    <col min="17" max="17" width="40" style="185" customWidth="1"/>
    <col min="18" max="21" width="3.36328125" style="185" customWidth="1"/>
    <col min="22" max="22" width="7.36328125" style="185" customWidth="1"/>
    <col min="23" max="24" width="3.36328125" style="185" customWidth="1"/>
    <col min="25" max="25" width="40" style="185" customWidth="1"/>
    <col min="26" max="26" width="3.36328125" style="185" customWidth="1"/>
    <col min="27" max="27" width="7.36328125" style="185" customWidth="1"/>
    <col min="28" max="28" width="3.36328125" style="185" customWidth="1"/>
    <col min="29" max="29" width="40" style="185" customWidth="1"/>
    <col min="30" max="31" width="3.36328125" style="185" customWidth="1"/>
    <col min="32" max="32" width="9" style="165" customWidth="1"/>
    <col min="33" max="50" width="9.08984375" style="165" hidden="1" customWidth="1"/>
    <col min="51" max="51" width="9" style="165" hidden="1" customWidth="1"/>
    <col min="52" max="16384" width="9" style="165" hidden="1"/>
  </cols>
  <sheetData>
    <row r="1" spans="1:32" ht="30.75" x14ac:dyDescent="0.4">
      <c r="A1" s="27" t="str">
        <f ca="1" xml:space="preserve"> RIGHT(CELL("filename", A1), LEN(CELL("filename", A1)) - SEARCH("]", CELL("filename", A1)))</f>
        <v>Map &amp; Key</v>
      </c>
      <c r="B1" s="27"/>
      <c r="C1" s="27"/>
      <c r="D1" s="27"/>
      <c r="E1" s="27"/>
      <c r="F1" s="27"/>
      <c r="G1" s="27"/>
      <c r="H1" s="27"/>
      <c r="I1" s="27"/>
      <c r="J1" s="27"/>
      <c r="K1" s="27"/>
      <c r="L1" s="27"/>
      <c r="M1" s="27"/>
      <c r="N1" s="27"/>
      <c r="O1" s="27"/>
      <c r="P1" s="27"/>
      <c r="Q1" s="27"/>
      <c r="R1" s="27"/>
      <c r="S1" s="27"/>
      <c r="T1" s="27"/>
      <c r="U1" s="27"/>
      <c r="V1" s="27"/>
      <c r="W1" s="27"/>
      <c r="X1" s="27"/>
      <c r="Y1" s="27"/>
      <c r="Z1" s="27"/>
      <c r="AA1" s="27"/>
      <c r="AB1" s="27"/>
      <c r="AC1" s="27"/>
      <c r="AD1" s="27"/>
      <c r="AE1" s="27"/>
      <c r="AF1" s="27"/>
    </row>
    <row r="2" spans="1:32" ht="13.15" x14ac:dyDescent="0.4">
      <c r="A2" s="82"/>
      <c r="B2" s="9"/>
      <c r="C2" s="9"/>
      <c r="D2" s="9"/>
      <c r="E2" s="9"/>
      <c r="F2" s="9"/>
      <c r="G2" s="9"/>
      <c r="H2" s="69"/>
      <c r="I2" s="9"/>
      <c r="J2" s="9"/>
      <c r="K2" s="9"/>
      <c r="L2" s="9"/>
      <c r="M2" s="9"/>
      <c r="N2" s="9"/>
      <c r="O2" s="9"/>
      <c r="P2" s="9"/>
      <c r="Q2" s="9"/>
      <c r="R2" s="9"/>
      <c r="S2" s="9"/>
      <c r="T2" s="9"/>
      <c r="U2" s="9"/>
      <c r="V2" s="9"/>
      <c r="W2" s="9"/>
      <c r="X2" s="9"/>
      <c r="Y2" s="9"/>
      <c r="Z2" s="9"/>
      <c r="AA2" s="9"/>
      <c r="AB2" s="9"/>
      <c r="AC2" s="9"/>
      <c r="AD2" s="9"/>
      <c r="AE2" s="9"/>
    </row>
    <row r="3" spans="1:32" s="158" customFormat="1" ht="13.15" x14ac:dyDescent="0.25">
      <c r="A3" s="158" t="s">
        <v>1003</v>
      </c>
    </row>
    <row r="4" spans="1:32" ht="13.15" x14ac:dyDescent="0.4">
      <c r="A4" s="82"/>
      <c r="B4" s="9"/>
      <c r="C4" s="9"/>
      <c r="D4" s="9"/>
      <c r="E4" s="9"/>
      <c r="F4" s="9"/>
      <c r="G4" s="9"/>
      <c r="H4" s="69"/>
      <c r="I4" s="9"/>
      <c r="J4" s="9"/>
      <c r="K4" s="9"/>
      <c r="L4" s="9"/>
      <c r="M4" s="9"/>
      <c r="N4" s="9"/>
      <c r="O4" s="9"/>
      <c r="P4" s="9"/>
      <c r="Q4" s="9"/>
      <c r="R4" s="9"/>
      <c r="S4" s="9"/>
      <c r="T4" s="9"/>
      <c r="U4" s="9"/>
      <c r="V4" s="9"/>
      <c r="W4" s="9"/>
      <c r="X4" s="9"/>
      <c r="Y4" s="9"/>
      <c r="Z4" s="9"/>
      <c r="AA4" s="9"/>
      <c r="AB4" s="9"/>
      <c r="AC4" s="9"/>
      <c r="AD4" s="9"/>
      <c r="AE4" s="9"/>
    </row>
    <row r="5" spans="1:32" ht="13.15" x14ac:dyDescent="0.4">
      <c r="A5" s="161"/>
      <c r="B5" s="38"/>
      <c r="C5" s="38"/>
      <c r="D5" s="38"/>
      <c r="E5" s="38"/>
      <c r="F5" s="187" t="s">
        <v>1154</v>
      </c>
      <c r="G5" s="99"/>
      <c r="H5" s="99"/>
      <c r="I5" s="99"/>
      <c r="J5" s="99"/>
      <c r="K5" s="124"/>
      <c r="L5" s="201"/>
      <c r="M5" s="124"/>
      <c r="N5" s="124"/>
      <c r="O5" s="124"/>
      <c r="P5" s="99"/>
      <c r="Q5" s="99"/>
      <c r="R5" s="99"/>
      <c r="S5" s="182"/>
      <c r="T5" s="221"/>
      <c r="U5" s="38"/>
      <c r="V5" s="38"/>
      <c r="W5" s="38"/>
      <c r="X5" s="38"/>
      <c r="Y5" s="38"/>
      <c r="Z5" s="38"/>
      <c r="AA5" s="38"/>
      <c r="AB5" s="38"/>
      <c r="AC5" s="38"/>
      <c r="AD5" s="38"/>
      <c r="AE5" s="38"/>
    </row>
    <row r="6" spans="1:32" ht="13.15" x14ac:dyDescent="0.4">
      <c r="A6" s="82"/>
      <c r="B6" s="9"/>
      <c r="C6" s="9"/>
      <c r="D6" s="9"/>
      <c r="E6" s="9"/>
      <c r="F6" s="78"/>
      <c r="G6" s="9"/>
      <c r="H6" s="9"/>
      <c r="I6" s="9"/>
      <c r="J6" s="9"/>
      <c r="K6" s="9"/>
      <c r="L6" s="69"/>
      <c r="M6" s="9"/>
      <c r="N6" s="9"/>
      <c r="O6" s="9"/>
      <c r="P6" s="9"/>
      <c r="Q6" s="9"/>
      <c r="R6" s="9"/>
      <c r="S6" s="58"/>
      <c r="T6" s="9"/>
      <c r="U6" s="9"/>
      <c r="V6" s="9"/>
      <c r="W6" s="9"/>
      <c r="X6" s="9"/>
      <c r="Y6" s="9"/>
      <c r="Z6" s="9"/>
      <c r="AA6" s="9"/>
      <c r="AB6" s="9"/>
      <c r="AC6" s="9"/>
      <c r="AD6" s="9"/>
      <c r="AE6" s="9"/>
    </row>
    <row r="7" spans="1:32" ht="13.15" x14ac:dyDescent="0.4">
      <c r="A7" s="82"/>
      <c r="B7" s="9"/>
      <c r="C7" s="9"/>
      <c r="D7" s="9"/>
      <c r="E7" s="9"/>
      <c r="F7" s="78"/>
      <c r="G7" s="9"/>
      <c r="H7" s="126"/>
      <c r="I7" s="9"/>
      <c r="J7" s="9"/>
      <c r="K7" s="9"/>
      <c r="L7" s="69"/>
      <c r="M7" s="9"/>
      <c r="N7" s="9"/>
      <c r="O7" s="9"/>
      <c r="P7" s="9"/>
      <c r="Q7" s="129"/>
      <c r="R7" s="9"/>
      <c r="S7" s="58"/>
      <c r="T7" s="9"/>
      <c r="U7" s="9"/>
      <c r="V7" s="9"/>
      <c r="W7" s="9"/>
      <c r="X7" s="9"/>
      <c r="Y7" s="9"/>
      <c r="Z7" s="9"/>
      <c r="AA7" s="9"/>
      <c r="AB7" s="9"/>
      <c r="AC7" s="9"/>
      <c r="AD7" s="9"/>
      <c r="AE7" s="9"/>
    </row>
    <row r="8" spans="1:32" ht="13.15" x14ac:dyDescent="0.4">
      <c r="A8" s="82"/>
      <c r="B8" s="9"/>
      <c r="C8" s="9"/>
      <c r="D8" s="9"/>
      <c r="E8" s="9"/>
      <c r="F8" s="78"/>
      <c r="G8" s="9"/>
      <c r="H8" s="145" t="s">
        <v>531</v>
      </c>
      <c r="I8" s="9"/>
      <c r="J8" s="9"/>
      <c r="K8" s="9"/>
      <c r="L8" s="69"/>
      <c r="M8" s="9"/>
      <c r="N8" s="9"/>
      <c r="O8" s="9"/>
      <c r="P8" s="9"/>
      <c r="Q8" s="147" t="s">
        <v>1075</v>
      </c>
      <c r="R8" s="9"/>
      <c r="S8" s="58"/>
      <c r="T8" s="9"/>
      <c r="U8" s="9"/>
      <c r="V8" s="9"/>
      <c r="W8" s="9"/>
      <c r="X8" s="9"/>
      <c r="Y8" s="9"/>
      <c r="Z8" s="9"/>
      <c r="AA8" s="9"/>
      <c r="AB8" s="9"/>
      <c r="AC8" s="9"/>
      <c r="AD8" s="9"/>
      <c r="AE8" s="9"/>
    </row>
    <row r="9" spans="1:32" ht="13.15" x14ac:dyDescent="0.4">
      <c r="A9" s="82"/>
      <c r="B9" s="9"/>
      <c r="C9" s="9"/>
      <c r="D9" s="9"/>
      <c r="E9" s="9"/>
      <c r="F9" s="78"/>
      <c r="G9" s="9"/>
      <c r="H9" s="126"/>
      <c r="I9" s="9"/>
      <c r="J9" s="9"/>
      <c r="K9" s="9"/>
      <c r="L9" s="69"/>
      <c r="M9" s="9"/>
      <c r="N9" s="9"/>
      <c r="O9" s="9"/>
      <c r="P9" s="9"/>
      <c r="Q9" s="129"/>
      <c r="R9" s="9"/>
      <c r="S9" s="58"/>
      <c r="T9" s="9"/>
      <c r="U9" s="9"/>
      <c r="V9" s="9"/>
      <c r="W9" s="9"/>
      <c r="X9" s="9"/>
      <c r="Y9" s="9"/>
      <c r="Z9" s="9"/>
      <c r="AA9" s="9"/>
      <c r="AB9" s="9"/>
      <c r="AC9" s="9"/>
      <c r="AD9" s="9"/>
      <c r="AE9" s="9"/>
    </row>
    <row r="10" spans="1:32" ht="13.15" x14ac:dyDescent="0.4">
      <c r="A10" s="82"/>
      <c r="B10" s="9"/>
      <c r="C10" s="9"/>
      <c r="D10" s="9"/>
      <c r="E10" s="9"/>
      <c r="F10" s="78"/>
      <c r="G10" s="9"/>
      <c r="H10" s="9"/>
      <c r="I10" s="9"/>
      <c r="J10" s="9"/>
      <c r="K10" s="9"/>
      <c r="L10" s="69"/>
      <c r="M10" s="9"/>
      <c r="N10" s="9"/>
      <c r="O10" s="9"/>
      <c r="P10" s="9"/>
      <c r="Q10" s="9"/>
      <c r="R10" s="9"/>
      <c r="S10" s="58"/>
      <c r="T10" s="9"/>
      <c r="U10" s="9"/>
      <c r="V10" s="9"/>
      <c r="W10" s="9"/>
      <c r="X10" s="9"/>
      <c r="Y10" s="9"/>
      <c r="Z10" s="9"/>
      <c r="AA10" s="9"/>
      <c r="AB10" s="9"/>
      <c r="AC10" s="9"/>
      <c r="AD10" s="9"/>
      <c r="AE10" s="9"/>
    </row>
    <row r="11" spans="1:32" ht="13.15" x14ac:dyDescent="0.4">
      <c r="A11" s="82"/>
      <c r="B11" s="9"/>
      <c r="C11" s="9"/>
      <c r="D11" s="9"/>
      <c r="E11" s="9"/>
      <c r="F11" s="78"/>
      <c r="G11" s="9"/>
      <c r="H11" s="9"/>
      <c r="I11" s="9"/>
      <c r="J11" s="9"/>
      <c r="K11" s="9"/>
      <c r="L11" s="69"/>
      <c r="M11" s="9"/>
      <c r="N11" s="9"/>
      <c r="O11" s="9"/>
      <c r="P11" s="9"/>
      <c r="Q11" s="9"/>
      <c r="R11" s="9"/>
      <c r="S11" s="58"/>
      <c r="T11" s="9"/>
      <c r="U11" s="9"/>
      <c r="V11" s="9"/>
      <c r="W11" s="9"/>
      <c r="X11" s="9"/>
      <c r="Y11" s="9"/>
      <c r="Z11" s="9"/>
      <c r="AA11" s="9"/>
      <c r="AB11" s="9"/>
      <c r="AC11" s="9"/>
      <c r="AD11" s="9"/>
      <c r="AE11" s="9"/>
    </row>
    <row r="12" spans="1:32" ht="13.15" x14ac:dyDescent="0.4">
      <c r="A12" s="82"/>
      <c r="B12" s="9"/>
      <c r="C12" s="9"/>
      <c r="D12" s="9"/>
      <c r="E12" s="9"/>
      <c r="F12" s="78"/>
      <c r="G12" s="9"/>
      <c r="H12" s="9"/>
      <c r="I12" s="9"/>
      <c r="J12" s="9"/>
      <c r="K12" s="9"/>
      <c r="L12" s="69"/>
      <c r="M12" s="9"/>
      <c r="N12" s="9"/>
      <c r="O12" s="9"/>
      <c r="P12" s="9"/>
      <c r="Q12" s="9"/>
      <c r="R12" s="9"/>
      <c r="S12" s="58"/>
      <c r="T12" s="9"/>
      <c r="U12" s="9"/>
      <c r="V12" s="9"/>
      <c r="W12" s="9"/>
      <c r="X12" s="9"/>
      <c r="Y12" s="9"/>
      <c r="Z12" s="9"/>
      <c r="AA12" s="9"/>
      <c r="AB12" s="9"/>
      <c r="AC12" s="9"/>
      <c r="AD12" s="9"/>
      <c r="AE12" s="9"/>
    </row>
    <row r="13" spans="1:32" ht="13.15" x14ac:dyDescent="0.4">
      <c r="A13" s="161"/>
      <c r="B13" s="38"/>
      <c r="C13" s="38"/>
      <c r="D13" s="38"/>
      <c r="E13" s="38"/>
      <c r="F13" s="227" t="s">
        <v>309</v>
      </c>
      <c r="G13" s="76"/>
      <c r="H13" s="76"/>
      <c r="I13" s="76"/>
      <c r="J13" s="76"/>
      <c r="K13" s="76"/>
      <c r="L13" s="196"/>
      <c r="M13" s="76"/>
      <c r="N13" s="76"/>
      <c r="O13" s="76"/>
      <c r="P13" s="76"/>
      <c r="Q13" s="76"/>
      <c r="R13" s="76"/>
      <c r="S13" s="238"/>
      <c r="T13" s="234"/>
      <c r="U13" s="38"/>
      <c r="V13" s="38"/>
      <c r="W13" s="38"/>
      <c r="X13" s="38"/>
      <c r="Y13" s="38"/>
      <c r="Z13" s="38"/>
      <c r="AA13" s="38"/>
      <c r="AB13" s="38"/>
      <c r="AC13" s="38"/>
      <c r="AD13" s="38"/>
      <c r="AE13" s="38"/>
    </row>
    <row r="14" spans="1:32" ht="13.15" x14ac:dyDescent="0.4">
      <c r="A14" s="82"/>
      <c r="B14" s="9"/>
      <c r="C14" s="9"/>
      <c r="D14" s="9"/>
      <c r="E14" s="9"/>
      <c r="F14" s="78"/>
      <c r="G14" s="9"/>
      <c r="H14" s="9"/>
      <c r="I14" s="9"/>
      <c r="J14" s="9"/>
      <c r="K14" s="9"/>
      <c r="L14" s="69"/>
      <c r="M14" s="9"/>
      <c r="N14" s="9"/>
      <c r="O14" s="9"/>
      <c r="P14" s="9"/>
      <c r="Q14" s="9"/>
      <c r="R14" s="9"/>
      <c r="S14" s="58"/>
      <c r="T14" s="9"/>
      <c r="U14" s="9"/>
      <c r="V14" s="9"/>
      <c r="W14" s="9"/>
      <c r="X14" s="9"/>
      <c r="Y14" s="9"/>
      <c r="Z14" s="9"/>
      <c r="AA14" s="9"/>
      <c r="AB14" s="9"/>
      <c r="AC14" s="9"/>
      <c r="AD14" s="9"/>
      <c r="AE14" s="9"/>
    </row>
    <row r="15" spans="1:32" ht="13.15" x14ac:dyDescent="0.4">
      <c r="A15" s="82"/>
      <c r="B15" s="9"/>
      <c r="C15" s="9"/>
      <c r="D15" s="9"/>
      <c r="E15" s="9"/>
      <c r="F15" s="78"/>
      <c r="G15" s="9"/>
      <c r="H15" s="9"/>
      <c r="I15" s="9"/>
      <c r="J15" s="9"/>
      <c r="K15" s="9"/>
      <c r="L15" s="69"/>
      <c r="M15" s="9"/>
      <c r="N15" s="9"/>
      <c r="O15" s="9"/>
      <c r="P15" s="9"/>
      <c r="Q15" s="9"/>
      <c r="R15" s="9"/>
      <c r="S15" s="58"/>
      <c r="T15" s="9"/>
      <c r="U15" s="9"/>
      <c r="V15" s="9"/>
      <c r="W15" s="9"/>
      <c r="X15" s="9"/>
      <c r="Y15" s="9"/>
      <c r="Z15" s="9"/>
      <c r="AA15" s="9"/>
      <c r="AB15" s="9"/>
      <c r="AC15" s="9"/>
      <c r="AD15" s="9"/>
      <c r="AE15" s="9"/>
    </row>
    <row r="16" spans="1:32" ht="13.15" x14ac:dyDescent="0.4">
      <c r="A16" s="82"/>
      <c r="B16" s="9"/>
      <c r="C16" s="9"/>
      <c r="D16" s="9"/>
      <c r="E16" s="9"/>
      <c r="F16" s="78"/>
      <c r="G16" s="9"/>
      <c r="H16" s="9"/>
      <c r="I16" s="9"/>
      <c r="J16" s="9"/>
      <c r="K16" s="9"/>
      <c r="L16" s="69"/>
      <c r="M16" s="9"/>
      <c r="N16" s="9"/>
      <c r="O16" s="9"/>
      <c r="P16" s="9"/>
      <c r="Q16" s="9"/>
      <c r="R16" s="9"/>
      <c r="S16" s="58"/>
      <c r="T16" s="9"/>
      <c r="U16" s="9"/>
      <c r="V16" s="9"/>
      <c r="W16" s="9"/>
      <c r="X16" s="9"/>
      <c r="Y16" s="9"/>
      <c r="Z16" s="9"/>
      <c r="AA16" s="9"/>
      <c r="AB16" s="9"/>
      <c r="AC16" s="9"/>
      <c r="AD16" s="9"/>
      <c r="AE16" s="9"/>
    </row>
    <row r="17" spans="1:31" ht="13.15" x14ac:dyDescent="0.4">
      <c r="A17" s="82"/>
      <c r="B17" s="9"/>
      <c r="C17" s="9"/>
      <c r="D17" s="9"/>
      <c r="E17" s="9"/>
      <c r="F17" s="78"/>
      <c r="G17" s="9"/>
      <c r="H17" s="9"/>
      <c r="I17" s="9"/>
      <c r="J17" s="9"/>
      <c r="K17" s="9"/>
      <c r="L17" s="69"/>
      <c r="M17" s="9"/>
      <c r="N17" s="9"/>
      <c r="O17" s="9"/>
      <c r="P17" s="9"/>
      <c r="Q17" s="9"/>
      <c r="R17" s="9"/>
      <c r="S17" s="58"/>
      <c r="T17" s="9"/>
      <c r="U17" s="9"/>
      <c r="V17" s="9"/>
      <c r="W17" s="9"/>
      <c r="X17" s="9"/>
      <c r="Y17" s="9"/>
      <c r="Z17" s="9"/>
      <c r="AA17" s="9"/>
      <c r="AB17" s="9"/>
      <c r="AC17" s="9"/>
      <c r="AD17" s="9"/>
      <c r="AE17" s="9"/>
    </row>
    <row r="18" spans="1:31" ht="13.15" x14ac:dyDescent="0.4">
      <c r="A18" s="82"/>
      <c r="B18" s="9"/>
      <c r="C18" s="9"/>
      <c r="D18" s="9"/>
      <c r="E18" s="9"/>
      <c r="F18" s="78"/>
      <c r="G18" s="9"/>
      <c r="H18" s="126"/>
      <c r="I18" s="9"/>
      <c r="J18" s="9"/>
      <c r="K18" s="9"/>
      <c r="L18" s="156"/>
      <c r="M18" s="9"/>
      <c r="N18" s="9"/>
      <c r="O18" s="9"/>
      <c r="P18" s="9"/>
      <c r="Q18" s="129"/>
      <c r="R18" s="9"/>
      <c r="S18" s="58"/>
      <c r="T18" s="9"/>
      <c r="U18" s="9"/>
      <c r="V18" s="9"/>
      <c r="W18" s="9"/>
      <c r="X18" s="9"/>
      <c r="Y18" s="9"/>
      <c r="Z18" s="9"/>
      <c r="AA18" s="9"/>
      <c r="AB18" s="9"/>
      <c r="AC18" s="9"/>
      <c r="AD18" s="9"/>
      <c r="AE18" s="9"/>
    </row>
    <row r="19" spans="1:31" ht="13.15" x14ac:dyDescent="0.4">
      <c r="A19" s="82"/>
      <c r="B19" s="9"/>
      <c r="C19" s="9"/>
      <c r="D19" s="9"/>
      <c r="E19" s="9"/>
      <c r="F19" s="78"/>
      <c r="G19" s="9"/>
      <c r="H19" s="145" t="s">
        <v>531</v>
      </c>
      <c r="I19" s="9"/>
      <c r="J19" s="9"/>
      <c r="K19" s="9"/>
      <c r="L19" s="200" t="s">
        <v>1076</v>
      </c>
      <c r="M19" s="9"/>
      <c r="N19" s="9"/>
      <c r="O19" s="9"/>
      <c r="P19" s="9"/>
      <c r="Q19" s="147" t="s">
        <v>172</v>
      </c>
      <c r="R19" s="9"/>
      <c r="S19" s="58"/>
      <c r="T19" s="9"/>
      <c r="U19" s="9"/>
      <c r="V19" s="9"/>
      <c r="W19" s="9"/>
      <c r="X19" s="9"/>
      <c r="Y19" s="9"/>
      <c r="Z19" s="9"/>
      <c r="AA19" s="9"/>
      <c r="AB19" s="9"/>
      <c r="AC19" s="9"/>
      <c r="AD19" s="9"/>
      <c r="AE19" s="9"/>
    </row>
    <row r="20" spans="1:31" ht="13.15" x14ac:dyDescent="0.4">
      <c r="A20" s="82"/>
      <c r="B20" s="9"/>
      <c r="C20" s="9"/>
      <c r="D20" s="9"/>
      <c r="E20" s="9"/>
      <c r="F20" s="78"/>
      <c r="G20" s="9"/>
      <c r="H20" s="126"/>
      <c r="I20" s="9"/>
      <c r="J20" s="9"/>
      <c r="K20" s="9"/>
      <c r="L20" s="156"/>
      <c r="M20" s="9"/>
      <c r="N20" s="9"/>
      <c r="O20" s="9"/>
      <c r="P20" s="9"/>
      <c r="Q20" s="129"/>
      <c r="R20" s="9"/>
      <c r="S20" s="58"/>
      <c r="T20" s="9"/>
      <c r="U20" s="9"/>
      <c r="V20" s="9"/>
      <c r="W20" s="9"/>
      <c r="X20" s="9"/>
      <c r="Y20" s="9"/>
      <c r="Z20" s="9"/>
      <c r="AA20" s="9"/>
      <c r="AB20" s="9"/>
      <c r="AC20" s="9"/>
      <c r="AD20" s="9"/>
      <c r="AE20" s="9"/>
    </row>
    <row r="21" spans="1:31" ht="13.15" x14ac:dyDescent="0.4">
      <c r="A21" s="82"/>
      <c r="B21" s="9"/>
      <c r="C21" s="9"/>
      <c r="D21" s="9"/>
      <c r="E21" s="9"/>
      <c r="F21" s="78"/>
      <c r="G21" s="9"/>
      <c r="H21" s="9"/>
      <c r="I21" s="9"/>
      <c r="J21" s="9"/>
      <c r="K21" s="9"/>
      <c r="L21" s="69"/>
      <c r="M21" s="9"/>
      <c r="N21" s="9"/>
      <c r="O21" s="9"/>
      <c r="P21" s="9"/>
      <c r="Q21" s="9"/>
      <c r="R21" s="9"/>
      <c r="S21" s="58"/>
      <c r="T21" s="9"/>
      <c r="U21" s="9"/>
      <c r="V21" s="9"/>
      <c r="W21" s="9"/>
      <c r="X21" s="9"/>
      <c r="Y21" s="9"/>
      <c r="Z21" s="9"/>
      <c r="AA21" s="9"/>
      <c r="AB21" s="9"/>
      <c r="AC21" s="9"/>
      <c r="AD21" s="9"/>
      <c r="AE21" s="9"/>
    </row>
    <row r="22" spans="1:31" ht="13.15" x14ac:dyDescent="0.4">
      <c r="A22" s="82"/>
      <c r="B22" s="9"/>
      <c r="C22" s="9"/>
      <c r="D22" s="9"/>
      <c r="E22" s="9"/>
      <c r="F22" s="78"/>
      <c r="G22" s="9"/>
      <c r="H22" s="9"/>
      <c r="I22" s="9"/>
      <c r="J22" s="9"/>
      <c r="K22" s="9"/>
      <c r="L22" s="69"/>
      <c r="M22" s="9"/>
      <c r="N22" s="9"/>
      <c r="O22" s="9"/>
      <c r="P22" s="9"/>
      <c r="Q22" s="9"/>
      <c r="R22" s="9"/>
      <c r="S22" s="58"/>
      <c r="T22" s="9"/>
      <c r="U22" s="9"/>
      <c r="V22" s="9"/>
      <c r="W22" s="9"/>
      <c r="X22" s="9"/>
      <c r="Y22" s="9"/>
      <c r="Z22" s="9"/>
      <c r="AA22" s="9"/>
      <c r="AB22" s="9"/>
      <c r="AC22" s="9"/>
      <c r="AD22" s="9"/>
      <c r="AE22" s="9"/>
    </row>
    <row r="23" spans="1:31" ht="13.15" x14ac:dyDescent="0.4">
      <c r="A23" s="82"/>
      <c r="B23" s="9"/>
      <c r="C23" s="9"/>
      <c r="D23" s="9"/>
      <c r="E23" s="9"/>
      <c r="F23" s="78"/>
      <c r="G23" s="9"/>
      <c r="H23" s="9"/>
      <c r="I23" s="9"/>
      <c r="J23" s="9"/>
      <c r="K23" s="9"/>
      <c r="L23" s="69"/>
      <c r="M23" s="9"/>
      <c r="N23" s="9"/>
      <c r="O23" s="9"/>
      <c r="P23" s="9"/>
      <c r="Q23" s="9"/>
      <c r="R23" s="9"/>
      <c r="S23" s="58"/>
      <c r="T23" s="9"/>
      <c r="U23" s="9"/>
      <c r="V23" s="9"/>
      <c r="W23" s="9"/>
      <c r="X23" s="9"/>
      <c r="Y23" s="9"/>
      <c r="Z23" s="9"/>
      <c r="AA23" s="9"/>
      <c r="AB23" s="9"/>
      <c r="AC23" s="9"/>
      <c r="AD23" s="9"/>
      <c r="AE23" s="9"/>
    </row>
    <row r="24" spans="1:31" ht="13.15" x14ac:dyDescent="0.4">
      <c r="A24" s="82"/>
      <c r="B24" s="9"/>
      <c r="C24" s="9"/>
      <c r="D24" s="9"/>
      <c r="E24" s="9"/>
      <c r="F24" s="117"/>
      <c r="G24" s="43"/>
      <c r="H24" s="43"/>
      <c r="I24" s="43"/>
      <c r="J24" s="43"/>
      <c r="K24" s="43"/>
      <c r="L24" s="137"/>
      <c r="M24" s="43"/>
      <c r="N24" s="43"/>
      <c r="O24" s="43"/>
      <c r="P24" s="43"/>
      <c r="Q24" s="43"/>
      <c r="R24" s="43"/>
      <c r="S24" s="98"/>
      <c r="T24" s="9"/>
      <c r="U24" s="9"/>
      <c r="V24" s="9"/>
      <c r="W24" s="9"/>
      <c r="X24" s="9"/>
      <c r="Y24" s="9"/>
      <c r="Z24" s="9"/>
      <c r="AA24" s="9"/>
      <c r="AB24" s="9"/>
      <c r="AC24" s="9"/>
      <c r="AD24" s="9"/>
      <c r="AE24" s="9"/>
    </row>
    <row r="25" spans="1:31" ht="13.15" x14ac:dyDescent="0.4">
      <c r="A25" s="82"/>
      <c r="B25" s="9"/>
      <c r="C25" s="9"/>
      <c r="D25" s="9"/>
      <c r="E25" s="9"/>
      <c r="F25" s="9" t="s">
        <v>383</v>
      </c>
      <c r="G25" s="9"/>
      <c r="H25" s="9"/>
      <c r="I25" s="9"/>
      <c r="J25" s="9"/>
      <c r="K25" s="9"/>
      <c r="L25" s="69"/>
      <c r="M25" s="9"/>
      <c r="N25" s="9"/>
      <c r="O25" s="9"/>
      <c r="P25" s="9"/>
      <c r="Q25" s="9"/>
      <c r="R25" s="9"/>
      <c r="S25" s="9"/>
      <c r="T25" s="9"/>
      <c r="U25" s="9"/>
      <c r="V25" s="9"/>
      <c r="W25" s="9"/>
      <c r="X25" s="9"/>
      <c r="Y25" s="9"/>
      <c r="Z25" s="9"/>
      <c r="AA25" s="9"/>
      <c r="AB25" s="9"/>
      <c r="AC25" s="9"/>
      <c r="AD25" s="9"/>
      <c r="AE25" s="9"/>
    </row>
    <row r="26" spans="1:31" ht="13.15" x14ac:dyDescent="0.4">
      <c r="A26" s="82"/>
      <c r="B26" s="9"/>
      <c r="C26" s="9"/>
      <c r="D26" s="9"/>
      <c r="E26" s="9"/>
      <c r="F26" s="9"/>
      <c r="G26" s="9"/>
      <c r="H26" s="9"/>
      <c r="I26" s="9"/>
      <c r="J26" s="9"/>
      <c r="K26" s="9"/>
      <c r="L26" s="69"/>
      <c r="M26" s="9"/>
      <c r="N26" s="9"/>
      <c r="O26" s="9"/>
      <c r="P26" s="9"/>
      <c r="Q26" s="9"/>
      <c r="R26" s="9"/>
      <c r="S26" s="9"/>
      <c r="T26" s="9"/>
      <c r="U26" s="9"/>
      <c r="V26" s="9"/>
      <c r="W26" s="9"/>
      <c r="X26" s="9"/>
      <c r="Y26" s="9"/>
      <c r="Z26" s="9"/>
      <c r="AA26" s="9"/>
      <c r="AB26" s="9"/>
      <c r="AC26" s="9"/>
      <c r="AD26" s="9"/>
      <c r="AE26" s="9"/>
    </row>
    <row r="27" spans="1:31" ht="13.15" x14ac:dyDescent="0.4">
      <c r="A27" s="82"/>
      <c r="B27" s="9"/>
      <c r="C27" s="9"/>
      <c r="D27" s="9"/>
      <c r="E27" s="9"/>
      <c r="F27" s="9"/>
      <c r="G27" s="9"/>
      <c r="H27" s="9"/>
      <c r="I27" s="9"/>
      <c r="J27" s="9"/>
      <c r="K27" s="9"/>
      <c r="L27" s="69"/>
      <c r="M27" s="9"/>
      <c r="N27" s="9"/>
      <c r="O27" s="9"/>
      <c r="P27" s="9"/>
      <c r="Q27" s="9"/>
      <c r="R27" s="9"/>
      <c r="S27" s="9"/>
      <c r="T27" s="9"/>
      <c r="U27" s="9"/>
      <c r="V27" s="9"/>
      <c r="W27" s="9"/>
      <c r="X27" s="9"/>
      <c r="Y27" s="9"/>
      <c r="Z27" s="9"/>
      <c r="AA27" s="9"/>
      <c r="AB27" s="9"/>
      <c r="AC27" s="9"/>
      <c r="AD27" s="9"/>
      <c r="AE27" s="9"/>
    </row>
    <row r="28" spans="1:31" s="158" customFormat="1" ht="13.15" x14ac:dyDescent="0.25">
      <c r="A28" s="158" t="s">
        <v>310</v>
      </c>
    </row>
    <row r="29" spans="1:31" ht="13.15" x14ac:dyDescent="0.4">
      <c r="A29" s="82"/>
      <c r="B29" s="9"/>
      <c r="C29" s="9"/>
      <c r="D29" s="9"/>
      <c r="E29" s="9"/>
      <c r="F29" s="9"/>
      <c r="G29" s="9"/>
      <c r="H29" s="9"/>
      <c r="I29" s="9"/>
      <c r="J29" s="9"/>
      <c r="K29" s="9"/>
      <c r="L29" s="69"/>
      <c r="M29" s="9"/>
      <c r="N29" s="9"/>
      <c r="O29" s="9"/>
      <c r="P29" s="9"/>
      <c r="Q29" s="69"/>
      <c r="R29" s="9"/>
      <c r="S29" s="9"/>
      <c r="T29" s="9"/>
      <c r="U29" s="9"/>
      <c r="V29" s="9"/>
      <c r="W29" s="9"/>
      <c r="X29" s="9"/>
      <c r="Y29" s="9"/>
      <c r="Z29" s="9"/>
      <c r="AA29" s="9"/>
      <c r="AB29" s="9"/>
      <c r="AC29" s="9"/>
      <c r="AD29" s="9"/>
      <c r="AE29" s="9"/>
    </row>
    <row r="30" spans="1:31" ht="13.15" x14ac:dyDescent="0.4">
      <c r="A30" s="82"/>
      <c r="B30" s="9"/>
      <c r="C30" s="9"/>
      <c r="D30" s="9"/>
      <c r="E30" s="9"/>
      <c r="F30" s="116" t="s">
        <v>310</v>
      </c>
      <c r="G30" s="47"/>
      <c r="H30" s="47"/>
      <c r="I30" s="116"/>
      <c r="J30" s="47"/>
      <c r="K30" s="47"/>
      <c r="L30" s="116"/>
      <c r="M30" s="47"/>
      <c r="N30" s="47"/>
      <c r="O30" s="47"/>
      <c r="P30" s="47"/>
      <c r="Q30" s="116"/>
      <c r="R30" s="47"/>
      <c r="S30" s="47"/>
      <c r="T30" s="47"/>
      <c r="U30" s="47"/>
      <c r="V30" s="9"/>
      <c r="W30" s="116" t="s">
        <v>928</v>
      </c>
      <c r="X30" s="47"/>
      <c r="Y30" s="47"/>
      <c r="Z30" s="47"/>
      <c r="AA30" s="47"/>
      <c r="AB30" s="47"/>
      <c r="AC30" s="47"/>
      <c r="AD30" s="47"/>
      <c r="AE30" s="47"/>
    </row>
    <row r="31" spans="1:31" ht="13.15" x14ac:dyDescent="0.4">
      <c r="A31" s="82"/>
      <c r="B31" s="9"/>
      <c r="C31" s="9"/>
      <c r="D31" s="9"/>
      <c r="E31" s="9"/>
      <c r="F31" s="9"/>
      <c r="G31" s="9"/>
      <c r="H31" s="9"/>
      <c r="I31" s="9"/>
      <c r="J31" s="9"/>
      <c r="K31" s="9"/>
      <c r="L31" s="69"/>
      <c r="M31" s="9"/>
      <c r="N31" s="9"/>
      <c r="O31" s="9"/>
      <c r="P31" s="9"/>
      <c r="Q31" s="69"/>
      <c r="R31" s="9"/>
      <c r="S31" s="9"/>
      <c r="T31" s="9"/>
      <c r="U31" s="9"/>
      <c r="V31" s="9"/>
      <c r="W31" s="9"/>
      <c r="X31" s="9"/>
      <c r="Y31" s="9"/>
      <c r="Z31" s="9"/>
      <c r="AA31" s="9"/>
      <c r="AB31" s="9"/>
      <c r="AC31" s="9"/>
      <c r="AD31" s="9"/>
      <c r="AE31" s="9"/>
    </row>
    <row r="32" spans="1:31" ht="13.15" x14ac:dyDescent="0.4">
      <c r="A32" s="82"/>
      <c r="B32" s="9"/>
      <c r="C32" s="9"/>
      <c r="D32" s="9"/>
      <c r="E32" s="9"/>
      <c r="F32" s="67"/>
      <c r="G32" s="67"/>
      <c r="H32" s="67" t="s">
        <v>1</v>
      </c>
      <c r="I32" s="67"/>
      <c r="J32" s="67"/>
      <c r="L32" s="67" t="s">
        <v>1155</v>
      </c>
      <c r="O32" s="67"/>
      <c r="P32" s="67"/>
      <c r="Q32" s="67" t="s">
        <v>1014</v>
      </c>
      <c r="R32" s="67"/>
      <c r="S32" s="67"/>
      <c r="T32" s="67"/>
      <c r="U32" s="67"/>
      <c r="V32" s="9"/>
      <c r="W32" s="9"/>
      <c r="X32" s="9"/>
      <c r="Y32" s="67" t="s">
        <v>166</v>
      </c>
      <c r="Z32" s="9"/>
      <c r="AA32" s="9"/>
      <c r="AB32" s="9"/>
      <c r="AC32" s="67" t="s">
        <v>81</v>
      </c>
      <c r="AD32" s="9"/>
      <c r="AE32" s="9"/>
    </row>
    <row r="33" spans="1:31" ht="13.15" x14ac:dyDescent="0.4">
      <c r="A33" s="82"/>
      <c r="B33" s="9"/>
      <c r="C33" s="9"/>
      <c r="D33" s="9"/>
      <c r="E33" s="9"/>
      <c r="F33" s="113"/>
      <c r="G33" s="54"/>
      <c r="H33" s="133"/>
      <c r="I33" s="54"/>
      <c r="J33" s="54"/>
      <c r="K33" s="54"/>
      <c r="L33" s="133"/>
      <c r="M33" s="112"/>
      <c r="N33" s="112"/>
      <c r="O33" s="54"/>
      <c r="P33" s="54"/>
      <c r="Q33" s="112"/>
      <c r="R33" s="54"/>
      <c r="S33" s="54"/>
      <c r="T33" s="54"/>
      <c r="U33" s="101"/>
      <c r="V33" s="9"/>
      <c r="W33" s="113"/>
      <c r="X33" s="54"/>
      <c r="Y33" s="54"/>
      <c r="Z33" s="54"/>
      <c r="AA33" s="54"/>
      <c r="AB33" s="54"/>
      <c r="AC33" s="54"/>
      <c r="AD33" s="54"/>
      <c r="AE33" s="101"/>
    </row>
    <row r="34" spans="1:31" ht="13.15" x14ac:dyDescent="0.4">
      <c r="A34" s="82"/>
      <c r="B34" s="9"/>
      <c r="C34" s="9"/>
      <c r="D34" s="9"/>
      <c r="E34" s="9"/>
      <c r="F34" s="78"/>
      <c r="G34" s="9"/>
      <c r="H34" s="69"/>
      <c r="I34" s="9"/>
      <c r="J34" s="9"/>
      <c r="L34" s="69"/>
      <c r="O34" s="9"/>
      <c r="P34" s="9"/>
      <c r="R34" s="9"/>
      <c r="S34" s="9"/>
      <c r="T34" s="9"/>
      <c r="U34" s="91"/>
      <c r="V34" s="9"/>
      <c r="W34" s="78"/>
      <c r="X34" s="9"/>
      <c r="Y34" s="9"/>
      <c r="Z34" s="9"/>
      <c r="AA34" s="9"/>
      <c r="AB34" s="9"/>
      <c r="AC34" s="9"/>
      <c r="AD34" s="9"/>
      <c r="AE34" s="58"/>
    </row>
    <row r="35" spans="1:31" ht="13.15" x14ac:dyDescent="0.4">
      <c r="A35" s="82"/>
      <c r="B35" s="9"/>
      <c r="C35" s="9"/>
      <c r="D35" s="9"/>
      <c r="E35" s="9"/>
      <c r="F35" s="78"/>
      <c r="G35" s="148"/>
      <c r="H35" s="133"/>
      <c r="I35" s="101"/>
      <c r="J35" s="9"/>
      <c r="K35" s="148"/>
      <c r="L35" s="112"/>
      <c r="M35" s="101"/>
      <c r="O35" s="9"/>
      <c r="P35" s="113"/>
      <c r="Q35" s="112"/>
      <c r="R35" s="54"/>
      <c r="S35" s="101"/>
      <c r="T35" s="9"/>
      <c r="U35" s="91"/>
      <c r="V35" s="9"/>
      <c r="W35" s="78"/>
      <c r="X35" s="113"/>
      <c r="Y35" s="54"/>
      <c r="Z35" s="101"/>
      <c r="AA35" s="9"/>
      <c r="AB35" s="113"/>
      <c r="AC35" s="54"/>
      <c r="AD35" s="101"/>
      <c r="AE35" s="58"/>
    </row>
    <row r="36" spans="1:31" ht="13.15" x14ac:dyDescent="0.4">
      <c r="A36" s="55"/>
      <c r="B36" s="55"/>
      <c r="C36" s="55"/>
      <c r="D36" s="55"/>
      <c r="E36" s="55"/>
      <c r="F36" s="78"/>
      <c r="G36" s="202"/>
      <c r="H36" s="197" t="s">
        <v>384</v>
      </c>
      <c r="I36" s="72"/>
      <c r="J36" s="55"/>
      <c r="K36" s="213"/>
      <c r="L36" s="66" t="s">
        <v>451</v>
      </c>
      <c r="M36" s="91"/>
      <c r="O36" s="9"/>
      <c r="P36" s="107"/>
      <c r="Q36" s="203" t="s">
        <v>172</v>
      </c>
      <c r="S36" s="91"/>
      <c r="U36" s="91"/>
      <c r="V36" s="55"/>
      <c r="W36" s="107"/>
      <c r="X36" s="107"/>
      <c r="Y36" s="66" t="s">
        <v>603</v>
      </c>
      <c r="Z36" s="72"/>
      <c r="AA36" s="55"/>
      <c r="AB36" s="78"/>
      <c r="AC36" s="212" t="s">
        <v>1078</v>
      </c>
      <c r="AD36" s="58"/>
      <c r="AE36" s="72"/>
    </row>
    <row r="37" spans="1:31" ht="52.5" x14ac:dyDescent="0.4">
      <c r="A37" s="82"/>
      <c r="B37" s="9"/>
      <c r="C37" s="9"/>
      <c r="D37" s="9"/>
      <c r="E37" s="9"/>
      <c r="F37" s="78"/>
      <c r="G37" s="219"/>
      <c r="H37" s="48" t="s">
        <v>757</v>
      </c>
      <c r="I37" s="58"/>
      <c r="J37" s="9"/>
      <c r="K37" s="213"/>
      <c r="L37" s="48" t="s">
        <v>835</v>
      </c>
      <c r="M37" s="91"/>
      <c r="O37" s="9"/>
      <c r="P37" s="78"/>
      <c r="Q37" s="48" t="s">
        <v>323</v>
      </c>
      <c r="S37" s="91"/>
      <c r="U37" s="91"/>
      <c r="V37" s="9"/>
      <c r="W37" s="78"/>
      <c r="X37" s="78"/>
      <c r="Y37" s="48" t="s">
        <v>604</v>
      </c>
      <c r="Z37" s="58"/>
      <c r="AA37" s="9"/>
      <c r="AB37" s="78"/>
      <c r="AC37" s="217" t="s">
        <v>838</v>
      </c>
      <c r="AD37" s="58"/>
      <c r="AE37" s="58"/>
    </row>
    <row r="38" spans="1:31" ht="13.15" x14ac:dyDescent="0.4">
      <c r="A38" s="82"/>
      <c r="B38" s="9"/>
      <c r="C38" s="9"/>
      <c r="D38" s="9"/>
      <c r="E38" s="9"/>
      <c r="F38" s="78"/>
      <c r="G38" s="211"/>
      <c r="H38" s="175"/>
      <c r="I38" s="98"/>
      <c r="J38" s="9"/>
      <c r="K38" s="213"/>
      <c r="M38" s="91"/>
      <c r="O38" s="9"/>
      <c r="P38" s="117"/>
      <c r="Q38" s="146"/>
      <c r="R38" s="43"/>
      <c r="S38" s="98"/>
      <c r="U38" s="91"/>
      <c r="V38" s="9"/>
      <c r="W38" s="78"/>
      <c r="X38" s="78"/>
      <c r="Y38" s="9"/>
      <c r="Z38" s="58"/>
      <c r="AA38" s="9"/>
      <c r="AB38" s="117"/>
      <c r="AC38" s="43"/>
      <c r="AD38" s="98"/>
      <c r="AE38" s="58"/>
    </row>
    <row r="39" spans="1:31" ht="13.15" x14ac:dyDescent="0.4">
      <c r="A39" s="55"/>
      <c r="B39" s="55"/>
      <c r="C39" s="55"/>
      <c r="D39" s="55"/>
      <c r="E39" s="55"/>
      <c r="F39" s="78"/>
      <c r="G39" s="226"/>
      <c r="I39" s="55"/>
      <c r="J39" s="55"/>
      <c r="K39" s="213"/>
      <c r="L39" s="66" t="s">
        <v>771</v>
      </c>
      <c r="M39" s="72"/>
      <c r="O39" s="9"/>
      <c r="P39" s="135"/>
      <c r="Q39" s="48"/>
      <c r="R39" s="9"/>
      <c r="S39" s="9"/>
      <c r="T39" s="55"/>
      <c r="U39" s="91"/>
      <c r="V39" s="55"/>
      <c r="W39" s="107"/>
      <c r="X39" s="107"/>
      <c r="Y39" s="66" t="s">
        <v>696</v>
      </c>
      <c r="Z39" s="72"/>
      <c r="AA39" s="55"/>
      <c r="AB39" s="9"/>
      <c r="AC39" s="9"/>
      <c r="AD39" s="9"/>
      <c r="AE39" s="72"/>
    </row>
    <row r="40" spans="1:31" ht="39.4" x14ac:dyDescent="0.4">
      <c r="A40" s="82"/>
      <c r="B40" s="9"/>
      <c r="C40" s="9"/>
      <c r="D40" s="9"/>
      <c r="E40" s="9"/>
      <c r="F40" s="78"/>
      <c r="G40" s="135"/>
      <c r="I40" s="9"/>
      <c r="J40" s="9"/>
      <c r="K40" s="213"/>
      <c r="L40" s="48" t="s">
        <v>836</v>
      </c>
      <c r="M40" s="58"/>
      <c r="O40" s="9"/>
      <c r="P40" s="135"/>
      <c r="Q40" s="48"/>
      <c r="R40" s="9"/>
      <c r="S40" s="9"/>
      <c r="T40" s="9"/>
      <c r="U40" s="91"/>
      <c r="V40" s="9"/>
      <c r="W40" s="78"/>
      <c r="X40" s="78"/>
      <c r="Y40" s="48" t="s">
        <v>324</v>
      </c>
      <c r="Z40" s="58"/>
      <c r="AA40" s="9"/>
      <c r="AB40" s="9"/>
      <c r="AC40" s="9"/>
      <c r="AD40" s="9"/>
      <c r="AE40" s="58"/>
    </row>
    <row r="41" spans="1:31" ht="13.15" x14ac:dyDescent="0.4">
      <c r="A41" s="82"/>
      <c r="B41" s="9"/>
      <c r="C41" s="9"/>
      <c r="D41" s="9"/>
      <c r="E41" s="9"/>
      <c r="F41" s="78"/>
      <c r="G41" s="135"/>
      <c r="H41" s="48"/>
      <c r="I41" s="9"/>
      <c r="J41" s="9"/>
      <c r="K41" s="213"/>
      <c r="M41" s="91"/>
      <c r="O41" s="9"/>
      <c r="P41" s="135"/>
      <c r="Q41" s="48"/>
      <c r="R41" s="9"/>
      <c r="S41" s="9"/>
      <c r="T41" s="9"/>
      <c r="U41" s="91"/>
      <c r="V41" s="9"/>
      <c r="W41" s="78"/>
      <c r="X41" s="78"/>
      <c r="Z41" s="58"/>
      <c r="AA41" s="9"/>
      <c r="AB41" s="9"/>
      <c r="AC41" s="9"/>
      <c r="AD41" s="9"/>
      <c r="AE41" s="58"/>
    </row>
    <row r="42" spans="1:31" ht="13.15" x14ac:dyDescent="0.4">
      <c r="A42" s="82"/>
      <c r="B42" s="9"/>
      <c r="C42" s="9"/>
      <c r="D42" s="9"/>
      <c r="E42" s="9"/>
      <c r="F42" s="78"/>
      <c r="G42" s="135"/>
      <c r="H42" s="48"/>
      <c r="I42" s="9"/>
      <c r="J42" s="9"/>
      <c r="K42" s="213"/>
      <c r="L42" s="66" t="s">
        <v>940</v>
      </c>
      <c r="M42" s="72"/>
      <c r="O42" s="9"/>
      <c r="P42" s="135"/>
      <c r="Q42" s="48"/>
      <c r="R42" s="9"/>
      <c r="S42" s="9"/>
      <c r="T42" s="55"/>
      <c r="U42" s="91"/>
      <c r="V42" s="9"/>
      <c r="W42" s="78"/>
      <c r="X42" s="78"/>
      <c r="Y42" s="66" t="s">
        <v>547</v>
      </c>
      <c r="Z42" s="58"/>
      <c r="AA42" s="9"/>
      <c r="AB42" s="9"/>
      <c r="AC42" s="9"/>
      <c r="AD42" s="9"/>
      <c r="AE42" s="58"/>
    </row>
    <row r="43" spans="1:31" ht="82.5" customHeight="1" x14ac:dyDescent="0.4">
      <c r="A43" s="82"/>
      <c r="B43" s="9"/>
      <c r="C43" s="9"/>
      <c r="D43" s="9"/>
      <c r="E43" s="9"/>
      <c r="F43" s="78"/>
      <c r="G43" s="135"/>
      <c r="H43" s="48"/>
      <c r="I43" s="9"/>
      <c r="J43" s="9"/>
      <c r="K43" s="213"/>
      <c r="L43" s="48" t="s">
        <v>177</v>
      </c>
      <c r="M43" s="58"/>
      <c r="O43" s="9"/>
      <c r="P43" s="135"/>
      <c r="Q43" s="48"/>
      <c r="R43" s="9"/>
      <c r="S43" s="9"/>
      <c r="T43" s="9"/>
      <c r="U43" s="91"/>
      <c r="V43" s="9"/>
      <c r="W43" s="78"/>
      <c r="X43" s="78"/>
      <c r="Y43" s="48" t="s">
        <v>699</v>
      </c>
      <c r="Z43" s="58"/>
      <c r="AA43" s="9"/>
      <c r="AB43" s="9"/>
      <c r="AC43" s="9"/>
      <c r="AD43" s="9"/>
      <c r="AE43" s="58"/>
    </row>
    <row r="44" spans="1:31" ht="13.15" x14ac:dyDescent="0.4">
      <c r="A44" s="82"/>
      <c r="B44" s="9"/>
      <c r="C44" s="9"/>
      <c r="D44" s="9"/>
      <c r="E44" s="9"/>
      <c r="F44" s="78"/>
      <c r="G44" s="135"/>
      <c r="H44" s="48"/>
      <c r="I44" s="9"/>
      <c r="J44" s="9"/>
      <c r="K44" s="213"/>
      <c r="M44" s="91"/>
      <c r="O44" s="9"/>
      <c r="P44" s="135"/>
      <c r="Q44" s="48"/>
      <c r="R44" s="9"/>
      <c r="S44" s="9"/>
      <c r="T44" s="9"/>
      <c r="U44" s="91"/>
      <c r="V44" s="9"/>
      <c r="W44" s="78"/>
      <c r="X44" s="78"/>
      <c r="Y44" s="9"/>
      <c r="Z44" s="58"/>
      <c r="AA44" s="9"/>
      <c r="AB44" s="9"/>
      <c r="AC44" s="9"/>
      <c r="AD44" s="9"/>
      <c r="AE44" s="58"/>
    </row>
    <row r="45" spans="1:31" ht="13.15" x14ac:dyDescent="0.4">
      <c r="A45" s="82"/>
      <c r="B45" s="9"/>
      <c r="C45" s="9"/>
      <c r="D45" s="9"/>
      <c r="E45" s="9"/>
      <c r="F45" s="78"/>
      <c r="G45" s="135"/>
      <c r="H45" s="48"/>
      <c r="I45" s="9"/>
      <c r="J45" s="9"/>
      <c r="K45" s="213"/>
      <c r="L45" s="66" t="s">
        <v>93</v>
      </c>
      <c r="M45" s="72"/>
      <c r="O45" s="9"/>
      <c r="P45" s="135"/>
      <c r="Q45" s="48"/>
      <c r="R45" s="9"/>
      <c r="S45" s="9"/>
      <c r="T45" s="9"/>
      <c r="U45" s="91"/>
      <c r="V45" s="9"/>
      <c r="W45" s="78"/>
      <c r="X45" s="107"/>
      <c r="Y45" s="66" t="s">
        <v>1077</v>
      </c>
      <c r="Z45" s="72"/>
      <c r="AA45" s="9"/>
      <c r="AB45" s="9"/>
      <c r="AC45" s="9"/>
      <c r="AD45" s="9"/>
      <c r="AE45" s="58"/>
    </row>
    <row r="46" spans="1:31" ht="65.650000000000006" x14ac:dyDescent="0.4">
      <c r="A46" s="82"/>
      <c r="B46" s="9"/>
      <c r="C46" s="9"/>
      <c r="D46" s="9"/>
      <c r="E46" s="9"/>
      <c r="F46" s="78"/>
      <c r="G46" s="135"/>
      <c r="H46" s="48"/>
      <c r="I46" s="9"/>
      <c r="J46" s="9"/>
      <c r="K46" s="213"/>
      <c r="L46" s="48" t="s">
        <v>854</v>
      </c>
      <c r="M46" s="58"/>
      <c r="O46" s="9"/>
      <c r="P46" s="135"/>
      <c r="Q46" s="48"/>
      <c r="R46" s="9"/>
      <c r="S46" s="9"/>
      <c r="T46" s="9"/>
      <c r="U46" s="91"/>
      <c r="V46" s="9"/>
      <c r="W46" s="78"/>
      <c r="X46" s="78"/>
      <c r="Y46" s="48" t="s">
        <v>1004</v>
      </c>
      <c r="Z46" s="58"/>
      <c r="AA46" s="9"/>
      <c r="AB46" s="9"/>
      <c r="AC46" s="9"/>
      <c r="AD46" s="9"/>
      <c r="AE46" s="58"/>
    </row>
    <row r="47" spans="1:31" ht="13.15" x14ac:dyDescent="0.4">
      <c r="A47" s="82"/>
      <c r="B47" s="9"/>
      <c r="C47" s="9"/>
      <c r="D47" s="9"/>
      <c r="E47" s="9"/>
      <c r="F47" s="78"/>
      <c r="G47" s="135"/>
      <c r="H47" s="48"/>
      <c r="I47" s="9"/>
      <c r="J47" s="9"/>
      <c r="K47" s="213"/>
      <c r="M47" s="91"/>
      <c r="O47" s="9"/>
      <c r="P47" s="135"/>
      <c r="Q47" s="48"/>
      <c r="R47" s="9"/>
      <c r="S47" s="9"/>
      <c r="T47" s="9"/>
      <c r="U47" s="91"/>
      <c r="V47" s="9"/>
      <c r="W47" s="78"/>
      <c r="X47" s="78"/>
      <c r="Z47" s="58"/>
      <c r="AA47" s="9"/>
      <c r="AB47" s="9"/>
      <c r="AC47" s="9"/>
      <c r="AD47" s="9"/>
      <c r="AE47" s="58"/>
    </row>
    <row r="48" spans="1:31" ht="13.15" x14ac:dyDescent="0.4">
      <c r="A48" s="82"/>
      <c r="B48" s="9"/>
      <c r="C48" s="9"/>
      <c r="D48" s="9"/>
      <c r="E48" s="9"/>
      <c r="F48" s="78"/>
      <c r="G48" s="135"/>
      <c r="H48" s="48"/>
      <c r="I48" s="9"/>
      <c r="J48" s="9"/>
      <c r="K48" s="213"/>
      <c r="L48" s="66" t="s">
        <v>617</v>
      </c>
      <c r="M48" s="72"/>
      <c r="O48" s="9"/>
      <c r="P48" s="135"/>
      <c r="Q48" s="48"/>
      <c r="R48" s="9"/>
      <c r="S48" s="9"/>
      <c r="T48" s="9"/>
      <c r="U48" s="91"/>
      <c r="V48" s="9"/>
      <c r="W48" s="78"/>
      <c r="X48" s="78"/>
      <c r="Y48" s="66" t="s">
        <v>167</v>
      </c>
      <c r="Z48" s="58"/>
      <c r="AA48" s="9"/>
      <c r="AB48" s="9"/>
      <c r="AC48" s="9"/>
      <c r="AD48" s="9"/>
      <c r="AE48" s="58"/>
    </row>
    <row r="49" spans="1:31" ht="39.4" x14ac:dyDescent="0.4">
      <c r="A49" s="82"/>
      <c r="B49" s="9"/>
      <c r="C49" s="9"/>
      <c r="D49" s="9"/>
      <c r="E49" s="9"/>
      <c r="F49" s="78"/>
      <c r="G49" s="135"/>
      <c r="H49" s="48"/>
      <c r="I49" s="9"/>
      <c r="J49" s="9"/>
      <c r="K49" s="213"/>
      <c r="L49" s="48" t="s">
        <v>94</v>
      </c>
      <c r="M49" s="58"/>
      <c r="O49" s="9"/>
      <c r="P49" s="135"/>
      <c r="Q49" s="48"/>
      <c r="R49" s="9"/>
      <c r="S49" s="9"/>
      <c r="T49" s="9"/>
      <c r="U49" s="91"/>
      <c r="V49" s="9"/>
      <c r="W49" s="78"/>
      <c r="X49" s="78"/>
      <c r="Y49" s="48" t="s">
        <v>385</v>
      </c>
      <c r="Z49" s="58"/>
      <c r="AA49" s="9"/>
      <c r="AB49" s="9"/>
      <c r="AC49" s="9"/>
      <c r="AD49" s="9"/>
      <c r="AE49" s="58"/>
    </row>
    <row r="50" spans="1:31" ht="13.15" x14ac:dyDescent="0.4">
      <c r="A50" s="82"/>
      <c r="B50" s="9"/>
      <c r="C50" s="9"/>
      <c r="D50" s="9"/>
      <c r="E50" s="9"/>
      <c r="F50" s="78"/>
      <c r="G50" s="135"/>
      <c r="H50" s="48"/>
      <c r="I50" s="9"/>
      <c r="J50" s="9"/>
      <c r="K50" s="213"/>
      <c r="M50" s="91"/>
      <c r="O50" s="9"/>
      <c r="P50" s="135"/>
      <c r="R50" s="9"/>
      <c r="S50" s="9"/>
      <c r="T50" s="9"/>
      <c r="U50" s="91"/>
      <c r="V50" s="9"/>
      <c r="W50" s="78"/>
      <c r="X50" s="78"/>
      <c r="Y50" s="9"/>
      <c r="Z50" s="58"/>
      <c r="AA50" s="9"/>
      <c r="AB50" s="9"/>
      <c r="AC50" s="9"/>
      <c r="AD50" s="9"/>
      <c r="AE50" s="58"/>
    </row>
    <row r="51" spans="1:31" ht="13.15" x14ac:dyDescent="0.4">
      <c r="A51" s="82"/>
      <c r="B51" s="9"/>
      <c r="C51" s="9"/>
      <c r="D51" s="9"/>
      <c r="E51" s="9"/>
      <c r="F51" s="78"/>
      <c r="G51" s="135"/>
      <c r="H51" s="48"/>
      <c r="I51" s="9"/>
      <c r="J51" s="9"/>
      <c r="K51" s="213"/>
      <c r="L51" s="66" t="s">
        <v>175</v>
      </c>
      <c r="M51" s="72"/>
      <c r="O51" s="9"/>
      <c r="P51" s="135"/>
      <c r="Q51" s="138"/>
      <c r="R51" s="9"/>
      <c r="S51" s="9"/>
      <c r="T51" s="9"/>
      <c r="U51" s="91"/>
      <c r="V51" s="9"/>
      <c r="W51" s="78"/>
      <c r="X51" s="78"/>
      <c r="Y51" s="66" t="s">
        <v>605</v>
      </c>
      <c r="Z51" s="58"/>
      <c r="AA51" s="9"/>
      <c r="AB51" s="9"/>
      <c r="AC51" s="9"/>
      <c r="AD51" s="9"/>
      <c r="AE51" s="58"/>
    </row>
    <row r="52" spans="1:31" ht="39.4" x14ac:dyDescent="0.4">
      <c r="A52" s="82"/>
      <c r="B52" s="9"/>
      <c r="C52" s="9"/>
      <c r="D52" s="9"/>
      <c r="E52" s="9"/>
      <c r="F52" s="78"/>
      <c r="G52" s="135"/>
      <c r="H52" s="48"/>
      <c r="I52" s="9"/>
      <c r="J52" s="9"/>
      <c r="K52" s="213"/>
      <c r="L52" s="48" t="s">
        <v>697</v>
      </c>
      <c r="M52" s="58"/>
      <c r="O52" s="9"/>
      <c r="P52" s="135"/>
      <c r="Q52" s="48"/>
      <c r="R52" s="9"/>
      <c r="S52" s="9"/>
      <c r="T52" s="9"/>
      <c r="U52" s="91"/>
      <c r="V52" s="9"/>
      <c r="W52" s="78"/>
      <c r="X52" s="78"/>
      <c r="Y52" s="48" t="s">
        <v>386</v>
      </c>
      <c r="Z52" s="58"/>
      <c r="AA52" s="9"/>
      <c r="AB52" s="9"/>
      <c r="AC52" s="9"/>
      <c r="AD52" s="9"/>
      <c r="AE52" s="58"/>
    </row>
    <row r="53" spans="1:31" ht="13.15" x14ac:dyDescent="0.4">
      <c r="A53" s="82"/>
      <c r="B53" s="9"/>
      <c r="C53" s="9"/>
      <c r="D53" s="9"/>
      <c r="E53" s="9"/>
      <c r="F53" s="78"/>
      <c r="G53" s="135"/>
      <c r="H53" s="48"/>
      <c r="I53" s="9"/>
      <c r="J53" s="9"/>
      <c r="K53" s="213"/>
      <c r="M53" s="91"/>
      <c r="O53" s="9"/>
      <c r="P53" s="135"/>
      <c r="R53" s="9"/>
      <c r="S53" s="9"/>
      <c r="T53" s="9"/>
      <c r="U53" s="91"/>
      <c r="V53" s="9"/>
      <c r="W53" s="78"/>
      <c r="X53" s="78"/>
      <c r="Y53" s="48"/>
      <c r="Z53" s="58"/>
      <c r="AA53" s="9"/>
      <c r="AB53" s="9"/>
      <c r="AC53" s="9"/>
      <c r="AD53" s="9"/>
      <c r="AE53" s="58"/>
    </row>
    <row r="54" spans="1:31" ht="13.15" x14ac:dyDescent="0.4">
      <c r="A54" s="82"/>
      <c r="B54" s="9"/>
      <c r="C54" s="9"/>
      <c r="D54" s="9"/>
      <c r="E54" s="9"/>
      <c r="F54" s="78"/>
      <c r="G54" s="135"/>
      <c r="H54" s="48"/>
      <c r="I54" s="9"/>
      <c r="J54" s="9"/>
      <c r="K54" s="213"/>
      <c r="L54" s="66" t="s">
        <v>176</v>
      </c>
      <c r="M54" s="72"/>
      <c r="O54" s="9"/>
      <c r="P54" s="135"/>
      <c r="R54" s="9"/>
      <c r="S54" s="9"/>
      <c r="T54" s="9"/>
      <c r="U54" s="91"/>
      <c r="V54" s="9"/>
      <c r="W54" s="78"/>
      <c r="X54" s="78"/>
      <c r="Y54" s="66" t="s">
        <v>532</v>
      </c>
      <c r="Z54" s="58"/>
      <c r="AA54" s="9"/>
      <c r="AB54" s="9"/>
      <c r="AC54" s="9"/>
      <c r="AD54" s="9"/>
      <c r="AE54" s="58"/>
    </row>
    <row r="55" spans="1:31" ht="39.4" x14ac:dyDescent="0.4">
      <c r="A55" s="82"/>
      <c r="B55" s="9"/>
      <c r="C55" s="9"/>
      <c r="D55" s="9"/>
      <c r="E55" s="9"/>
      <c r="F55" s="78"/>
      <c r="G55" s="135"/>
      <c r="H55" s="48"/>
      <c r="I55" s="9"/>
      <c r="J55" s="9"/>
      <c r="K55" s="213"/>
      <c r="L55" s="48" t="s">
        <v>772</v>
      </c>
      <c r="M55" s="58"/>
      <c r="O55" s="9"/>
      <c r="P55" s="135"/>
      <c r="R55" s="9"/>
      <c r="S55" s="9"/>
      <c r="T55" s="9"/>
      <c r="U55" s="91"/>
      <c r="V55" s="9"/>
      <c r="W55" s="78"/>
      <c r="X55" s="78"/>
      <c r="Y55" s="48" t="s">
        <v>322</v>
      </c>
      <c r="Z55" s="58"/>
      <c r="AA55" s="9"/>
      <c r="AB55" s="9"/>
      <c r="AC55" s="9"/>
      <c r="AD55" s="9"/>
      <c r="AE55" s="58"/>
    </row>
    <row r="56" spans="1:31" ht="13.15" x14ac:dyDescent="0.4">
      <c r="A56" s="82"/>
      <c r="B56" s="9"/>
      <c r="C56" s="9"/>
      <c r="D56" s="9"/>
      <c r="E56" s="9"/>
      <c r="F56" s="78"/>
      <c r="G56" s="135"/>
      <c r="H56" s="48"/>
      <c r="I56" s="9"/>
      <c r="J56" s="9"/>
      <c r="K56" s="213"/>
      <c r="M56" s="91"/>
      <c r="O56" s="9"/>
      <c r="P56" s="135"/>
      <c r="R56" s="9"/>
      <c r="S56" s="9"/>
      <c r="T56" s="9"/>
      <c r="U56" s="91"/>
      <c r="V56" s="9"/>
      <c r="W56" s="78"/>
      <c r="X56" s="78"/>
      <c r="Y56" s="48"/>
      <c r="Z56" s="58"/>
      <c r="AA56" s="9"/>
      <c r="AB56" s="9"/>
      <c r="AC56" s="9"/>
      <c r="AD56" s="9"/>
      <c r="AE56" s="58"/>
    </row>
    <row r="57" spans="1:31" ht="13.15" x14ac:dyDescent="0.4">
      <c r="A57" s="82"/>
      <c r="B57" s="9"/>
      <c r="C57" s="9"/>
      <c r="D57" s="9"/>
      <c r="E57" s="9"/>
      <c r="F57" s="78"/>
      <c r="G57" s="135"/>
      <c r="H57" s="48"/>
      <c r="I57" s="9"/>
      <c r="J57" s="9"/>
      <c r="K57" s="213"/>
      <c r="L57" s="66" t="s">
        <v>941</v>
      </c>
      <c r="M57" s="72"/>
      <c r="O57" s="9"/>
      <c r="P57" s="135"/>
      <c r="R57" s="9"/>
      <c r="S57" s="9"/>
      <c r="T57" s="9"/>
      <c r="U57" s="91"/>
      <c r="V57" s="9"/>
      <c r="W57" s="78"/>
      <c r="X57" s="117"/>
      <c r="Y57" s="43"/>
      <c r="Z57" s="98"/>
      <c r="AA57" s="9"/>
      <c r="AB57" s="9"/>
      <c r="AC57" s="9"/>
      <c r="AD57" s="9"/>
      <c r="AE57" s="58"/>
    </row>
    <row r="58" spans="1:31" ht="26.25" x14ac:dyDescent="0.4">
      <c r="A58" s="82"/>
      <c r="B58" s="9"/>
      <c r="C58" s="9"/>
      <c r="D58" s="9"/>
      <c r="E58" s="9"/>
      <c r="F58" s="78"/>
      <c r="G58" s="135"/>
      <c r="H58" s="48"/>
      <c r="I58" s="9"/>
      <c r="J58" s="9"/>
      <c r="K58" s="213"/>
      <c r="L58" s="48" t="s">
        <v>471</v>
      </c>
      <c r="M58" s="58"/>
      <c r="O58" s="9"/>
      <c r="P58" s="135"/>
      <c r="R58" s="9"/>
      <c r="S58" s="9"/>
      <c r="T58" s="9"/>
      <c r="U58" s="91"/>
      <c r="V58" s="9"/>
      <c r="W58" s="78"/>
      <c r="X58" s="9"/>
      <c r="Y58" s="9"/>
      <c r="Z58" s="9"/>
      <c r="AA58" s="9"/>
      <c r="AB58" s="9"/>
      <c r="AC58" s="9"/>
      <c r="AD58" s="9"/>
      <c r="AE58" s="58"/>
    </row>
    <row r="59" spans="1:31" ht="13.15" x14ac:dyDescent="0.4">
      <c r="A59" s="82"/>
      <c r="B59" s="9"/>
      <c r="C59" s="9"/>
      <c r="D59" s="9"/>
      <c r="E59" s="9"/>
      <c r="F59" s="78"/>
      <c r="G59" s="135"/>
      <c r="H59" s="48"/>
      <c r="I59" s="9"/>
      <c r="J59" s="9"/>
      <c r="K59" s="215"/>
      <c r="L59" s="146"/>
      <c r="M59" s="98"/>
      <c r="O59" s="9"/>
      <c r="P59" s="135"/>
      <c r="R59" s="9"/>
      <c r="S59" s="9"/>
      <c r="T59" s="9"/>
      <c r="U59" s="91"/>
      <c r="V59" s="9"/>
      <c r="W59" s="78"/>
      <c r="X59" s="9"/>
      <c r="Y59" s="9"/>
      <c r="Z59" s="9"/>
      <c r="AA59" s="9"/>
      <c r="AB59" s="9"/>
      <c r="AC59" s="9"/>
      <c r="AD59" s="9"/>
      <c r="AE59" s="58"/>
    </row>
    <row r="60" spans="1:31" ht="13.15" x14ac:dyDescent="0.4">
      <c r="A60" s="82"/>
      <c r="B60" s="9"/>
      <c r="C60" s="9"/>
      <c r="D60" s="9"/>
      <c r="E60" s="9"/>
      <c r="F60" s="78"/>
      <c r="G60" s="135"/>
      <c r="H60" s="48"/>
      <c r="I60" s="9"/>
      <c r="J60" s="9"/>
      <c r="M60" s="9"/>
      <c r="O60" s="9"/>
      <c r="P60" s="135"/>
      <c r="R60" s="9"/>
      <c r="S60" s="9"/>
      <c r="T60" s="9"/>
      <c r="U60" s="91"/>
      <c r="V60" s="9"/>
      <c r="W60" s="78"/>
      <c r="X60" s="9"/>
      <c r="Y60" s="9"/>
      <c r="Z60" s="9"/>
      <c r="AA60" s="9"/>
      <c r="AB60" s="9"/>
      <c r="AC60" s="9"/>
      <c r="AD60" s="9"/>
      <c r="AE60" s="58"/>
    </row>
    <row r="61" spans="1:31" ht="13.15" x14ac:dyDescent="0.4">
      <c r="A61" s="82"/>
      <c r="B61" s="9"/>
      <c r="C61" s="9"/>
      <c r="D61" s="9"/>
      <c r="E61" s="9"/>
      <c r="F61" s="78"/>
      <c r="G61" s="135"/>
      <c r="H61" s="48"/>
      <c r="I61" s="9"/>
      <c r="J61" s="9"/>
      <c r="M61" s="9"/>
      <c r="O61" s="9"/>
      <c r="P61" s="135"/>
      <c r="R61" s="9"/>
      <c r="S61" s="9"/>
      <c r="T61" s="9"/>
      <c r="U61" s="91"/>
      <c r="V61" s="9"/>
      <c r="W61" s="78"/>
      <c r="X61" s="9"/>
      <c r="Y61" s="9"/>
      <c r="Z61" s="9"/>
      <c r="AA61" s="9"/>
      <c r="AB61" s="9"/>
      <c r="AC61" s="9"/>
      <c r="AD61" s="9"/>
      <c r="AE61" s="58"/>
    </row>
    <row r="62" spans="1:31" ht="13.15" x14ac:dyDescent="0.4">
      <c r="A62" s="82"/>
      <c r="B62" s="9"/>
      <c r="C62" s="9"/>
      <c r="D62" s="9"/>
      <c r="E62" s="9"/>
      <c r="F62" s="78"/>
      <c r="G62" s="135"/>
      <c r="H62" s="9"/>
      <c r="I62" s="9"/>
      <c r="J62" s="9"/>
      <c r="O62" s="9"/>
      <c r="P62" s="135"/>
      <c r="Q62" s="138"/>
      <c r="R62" s="9"/>
      <c r="S62" s="9"/>
      <c r="T62" s="9"/>
      <c r="U62" s="91"/>
      <c r="V62" s="9"/>
      <c r="W62" s="78"/>
      <c r="X62" s="9"/>
      <c r="Y62" s="9"/>
      <c r="Z62" s="9"/>
      <c r="AA62" s="9"/>
      <c r="AB62" s="9"/>
      <c r="AC62" s="9"/>
      <c r="AD62" s="9"/>
      <c r="AE62" s="58"/>
    </row>
    <row r="63" spans="1:31" ht="13.15" x14ac:dyDescent="0.4">
      <c r="A63" s="82"/>
      <c r="B63" s="9"/>
      <c r="C63" s="9"/>
      <c r="D63" s="9"/>
      <c r="E63" s="9"/>
      <c r="F63" s="117"/>
      <c r="G63" s="43"/>
      <c r="H63" s="43"/>
      <c r="I63" s="43"/>
      <c r="J63" s="43"/>
      <c r="K63" s="142"/>
      <c r="L63" s="137"/>
      <c r="M63" s="43"/>
      <c r="N63" s="43"/>
      <c r="O63" s="43"/>
      <c r="P63" s="142"/>
      <c r="Q63" s="137"/>
      <c r="R63" s="43"/>
      <c r="S63" s="43"/>
      <c r="T63" s="43"/>
      <c r="U63" s="98"/>
      <c r="V63" s="9"/>
      <c r="W63" s="239"/>
      <c r="X63" s="108"/>
      <c r="Y63" s="199"/>
      <c r="Z63" s="108"/>
      <c r="AA63" s="108"/>
      <c r="AB63" s="108"/>
      <c r="AC63" s="108"/>
      <c r="AD63" s="108"/>
      <c r="AE63" s="179"/>
    </row>
    <row r="64" spans="1:31" ht="13.15" x14ac:dyDescent="0.4">
      <c r="A64" s="82"/>
      <c r="B64" s="9"/>
      <c r="C64" s="9"/>
      <c r="D64" s="9"/>
      <c r="E64" s="9"/>
      <c r="F64" s="9"/>
      <c r="G64" s="9"/>
      <c r="H64" s="69"/>
      <c r="I64" s="9"/>
      <c r="J64" s="9"/>
      <c r="K64" s="9"/>
      <c r="L64" s="9"/>
      <c r="M64" s="9"/>
      <c r="N64" s="9"/>
      <c r="O64" s="9"/>
      <c r="P64" s="9"/>
      <c r="Q64" s="9"/>
      <c r="R64" s="9"/>
      <c r="S64" s="9"/>
      <c r="T64" s="9"/>
      <c r="U64" s="9"/>
      <c r="V64" s="9"/>
      <c r="W64" s="9"/>
      <c r="X64" s="9"/>
      <c r="Y64" s="9"/>
      <c r="Z64" s="9"/>
      <c r="AA64" s="9"/>
      <c r="AB64" s="9"/>
      <c r="AC64" s="9"/>
      <c r="AD64" s="9"/>
      <c r="AE64" s="9"/>
    </row>
    <row r="65" spans="1:31" ht="13.15" x14ac:dyDescent="0.4">
      <c r="A65" s="82"/>
      <c r="B65" s="9"/>
      <c r="C65" s="9"/>
      <c r="D65" s="9"/>
      <c r="E65" s="9"/>
      <c r="F65" s="9"/>
      <c r="G65" s="9"/>
      <c r="H65" s="69"/>
      <c r="I65" s="9"/>
      <c r="J65" s="9"/>
      <c r="K65" s="9"/>
      <c r="L65" s="9"/>
      <c r="M65" s="9"/>
      <c r="N65" s="9"/>
      <c r="O65" s="9"/>
      <c r="P65" s="9"/>
      <c r="Q65" s="9"/>
      <c r="R65" s="9"/>
      <c r="S65" s="9"/>
      <c r="T65" s="9"/>
      <c r="U65" s="9"/>
      <c r="V65" s="9"/>
      <c r="W65" s="9"/>
      <c r="X65" s="9"/>
      <c r="Y65" s="9"/>
      <c r="Z65" s="9"/>
      <c r="AA65" s="9"/>
      <c r="AB65" s="9"/>
      <c r="AC65" s="9"/>
      <c r="AD65" s="9"/>
      <c r="AE65" s="9"/>
    </row>
    <row r="66" spans="1:31" ht="13.15" x14ac:dyDescent="0.4">
      <c r="A66" s="82"/>
      <c r="B66" s="9"/>
      <c r="C66" s="9"/>
      <c r="D66" s="9"/>
      <c r="E66" s="9"/>
      <c r="F66" s="9"/>
      <c r="G66" s="9"/>
      <c r="H66" s="69"/>
      <c r="I66" s="9"/>
      <c r="J66" s="9"/>
      <c r="K66" s="9"/>
      <c r="L66" s="9"/>
      <c r="M66" s="9"/>
      <c r="N66" s="9"/>
      <c r="O66" s="9"/>
      <c r="P66" s="9"/>
      <c r="Q66" s="9"/>
      <c r="R66" s="9"/>
      <c r="S66" s="9"/>
      <c r="T66" s="9"/>
      <c r="U66" s="9"/>
      <c r="V66" s="9"/>
      <c r="W66" s="9"/>
      <c r="X66" s="9"/>
      <c r="Y66" s="9"/>
      <c r="Z66" s="9"/>
      <c r="AA66" s="9"/>
      <c r="AB66" s="9"/>
      <c r="AC66" s="9"/>
      <c r="AD66" s="9"/>
      <c r="AE66" s="9"/>
    </row>
    <row r="67" spans="1:31" ht="13.15" x14ac:dyDescent="0.4">
      <c r="A67" s="82"/>
      <c r="B67" s="82"/>
      <c r="C67" s="144"/>
      <c r="D67" s="9"/>
      <c r="E67" s="172"/>
      <c r="F67" s="9"/>
      <c r="G67" s="172"/>
      <c r="H67" s="9"/>
      <c r="I67" s="9"/>
      <c r="J67" s="9"/>
      <c r="K67" s="9"/>
      <c r="L67" s="9"/>
      <c r="M67" s="9"/>
      <c r="N67" s="9"/>
      <c r="O67" s="9"/>
      <c r="P67" s="9"/>
      <c r="Q67" s="9"/>
      <c r="R67" s="9"/>
      <c r="S67" s="9"/>
      <c r="T67" s="9"/>
      <c r="U67" s="9"/>
      <c r="V67" s="9"/>
      <c r="W67" s="9"/>
      <c r="X67" s="9"/>
      <c r="Y67" s="9"/>
      <c r="Z67" s="9"/>
      <c r="AA67" s="9"/>
      <c r="AB67" s="9"/>
      <c r="AC67" s="9"/>
      <c r="AD67" s="9"/>
      <c r="AE67" s="9"/>
    </row>
    <row r="68" spans="1:31" ht="13.15" x14ac:dyDescent="0.4">
      <c r="A68" s="51" t="s">
        <v>607</v>
      </c>
      <c r="B68" s="51"/>
      <c r="C68" s="73"/>
      <c r="D68" s="204"/>
      <c r="E68" s="51"/>
      <c r="F68" s="51"/>
      <c r="G68" s="51"/>
      <c r="H68" s="51"/>
      <c r="I68" s="51"/>
      <c r="J68" s="51"/>
      <c r="K68" s="51"/>
      <c r="L68" s="51"/>
      <c r="M68" s="51"/>
      <c r="N68" s="51"/>
      <c r="O68" s="51"/>
      <c r="P68" s="51"/>
      <c r="Q68" s="51"/>
      <c r="R68" s="51"/>
      <c r="S68" s="51"/>
      <c r="T68" s="51"/>
      <c r="U68" s="51"/>
      <c r="V68" s="73"/>
      <c r="W68" s="73"/>
      <c r="X68" s="73"/>
      <c r="Y68" s="73"/>
      <c r="Z68" s="73"/>
      <c r="AA68" s="73"/>
      <c r="AB68" s="73"/>
      <c r="AC68" s="73"/>
      <c r="AD68" s="73"/>
      <c r="AE68" s="73"/>
    </row>
    <row r="69" spans="1:31" ht="13.15" x14ac:dyDescent="0.4">
      <c r="A69" s="82"/>
      <c r="B69" s="82"/>
      <c r="C69" s="144"/>
      <c r="D69" s="135"/>
      <c r="E69" s="9"/>
      <c r="F69" s="9"/>
      <c r="G69" s="9"/>
      <c r="H69" s="9"/>
      <c r="I69" s="9"/>
      <c r="J69" s="9"/>
      <c r="K69" s="9"/>
      <c r="L69" s="9"/>
      <c r="M69" s="9"/>
      <c r="N69" s="9"/>
      <c r="O69" s="9"/>
      <c r="P69" s="9"/>
      <c r="Q69" s="9"/>
      <c r="R69" s="9"/>
      <c r="S69" s="9"/>
      <c r="T69" s="9"/>
      <c r="U69" s="9"/>
      <c r="V69" s="9"/>
      <c r="W69" s="9"/>
      <c r="X69" s="9"/>
      <c r="Y69" s="9"/>
      <c r="Z69" s="9"/>
      <c r="AA69" s="9"/>
      <c r="AB69" s="9"/>
      <c r="AC69" s="9"/>
      <c r="AD69" s="9"/>
      <c r="AE69" s="9"/>
    </row>
    <row r="70" spans="1:31" ht="13.15" x14ac:dyDescent="0.4">
      <c r="A70" s="82"/>
      <c r="B70" s="82"/>
      <c r="C70" s="144"/>
      <c r="D70" s="135"/>
      <c r="E70" s="9"/>
      <c r="F70" s="9"/>
      <c r="G70" s="9"/>
      <c r="H70" s="9" t="s">
        <v>1156</v>
      </c>
      <c r="I70" s="9" t="s">
        <v>1157</v>
      </c>
      <c r="J70" s="9"/>
      <c r="K70" s="9"/>
      <c r="L70" s="9"/>
      <c r="M70" s="9"/>
      <c r="N70" s="9"/>
      <c r="O70" s="9"/>
      <c r="P70" s="9"/>
      <c r="Q70" s="9"/>
      <c r="R70" s="9"/>
      <c r="S70" s="9"/>
      <c r="T70" s="9"/>
      <c r="U70" s="9"/>
      <c r="V70" s="9"/>
      <c r="W70" s="9"/>
      <c r="X70" s="9"/>
      <c r="Y70" s="9"/>
      <c r="Z70" s="9"/>
      <c r="AA70" s="9"/>
      <c r="AB70" s="9"/>
      <c r="AC70" s="9"/>
      <c r="AD70" s="9"/>
      <c r="AE70" s="9"/>
    </row>
    <row r="71" spans="1:31" ht="13.15" x14ac:dyDescent="0.4">
      <c r="A71" s="82"/>
      <c r="B71" s="82"/>
      <c r="C71" s="144"/>
      <c r="D71" s="135"/>
      <c r="E71" s="9"/>
      <c r="F71" s="9"/>
      <c r="G71" s="9"/>
      <c r="H71" s="9" t="s">
        <v>683</v>
      </c>
      <c r="I71" s="9" t="s">
        <v>452</v>
      </c>
      <c r="J71" s="9"/>
      <c r="K71" s="9"/>
      <c r="L71" s="9"/>
      <c r="M71" s="9"/>
      <c r="N71" s="9"/>
      <c r="O71" s="9"/>
      <c r="P71" s="9"/>
      <c r="Q71" s="9"/>
      <c r="R71" s="9"/>
      <c r="S71" s="9"/>
      <c r="T71" s="9"/>
      <c r="U71" s="9"/>
      <c r="V71" s="9"/>
      <c r="W71" s="9"/>
      <c r="X71" s="9"/>
      <c r="Y71" s="9"/>
      <c r="Z71" s="9"/>
      <c r="AA71" s="9"/>
      <c r="AB71" s="9"/>
      <c r="AC71" s="9"/>
      <c r="AD71" s="9"/>
      <c r="AE71" s="9"/>
    </row>
    <row r="72" spans="1:31" ht="13.15" x14ac:dyDescent="0.4">
      <c r="A72" s="82"/>
      <c r="B72" s="82"/>
      <c r="C72" s="144"/>
      <c r="D72" s="135"/>
      <c r="E72" s="9"/>
      <c r="F72" s="9"/>
      <c r="G72" s="9"/>
      <c r="H72" s="9" t="s">
        <v>168</v>
      </c>
      <c r="I72" s="9" t="s">
        <v>533</v>
      </c>
      <c r="J72" s="9"/>
      <c r="K72" s="9"/>
      <c r="L72" s="9"/>
      <c r="M72" s="9"/>
      <c r="N72" s="9"/>
      <c r="O72" s="9"/>
      <c r="P72" s="9"/>
      <c r="Q72" s="9"/>
      <c r="R72" s="9"/>
      <c r="S72" s="9"/>
      <c r="T72" s="9"/>
      <c r="U72" s="9"/>
      <c r="V72" s="9"/>
      <c r="W72" s="9"/>
      <c r="X72" s="9"/>
      <c r="Y72" s="9"/>
      <c r="Z72" s="9"/>
      <c r="AA72" s="9"/>
      <c r="AB72" s="9"/>
      <c r="AC72" s="9"/>
      <c r="AD72" s="9"/>
      <c r="AE72" s="9"/>
    </row>
    <row r="73" spans="1:31" ht="13.15" x14ac:dyDescent="0.4">
      <c r="A73" s="82"/>
      <c r="B73" s="82"/>
      <c r="C73" s="144"/>
      <c r="D73" s="135"/>
      <c r="E73" s="9"/>
      <c r="F73" s="9"/>
      <c r="G73" s="9"/>
      <c r="H73" s="9" t="s">
        <v>453</v>
      </c>
      <c r="I73" s="9" t="s">
        <v>684</v>
      </c>
      <c r="J73" s="9"/>
      <c r="K73" s="9"/>
      <c r="L73" s="9"/>
      <c r="M73" s="9"/>
      <c r="N73" s="9"/>
      <c r="O73" s="9"/>
      <c r="P73" s="9"/>
      <c r="Q73" s="9"/>
      <c r="R73" s="9"/>
      <c r="S73" s="9"/>
      <c r="T73" s="9"/>
      <c r="U73" s="9"/>
      <c r="V73" s="9"/>
      <c r="W73" s="9"/>
      <c r="X73" s="9"/>
      <c r="Y73" s="9"/>
      <c r="Z73" s="9"/>
      <c r="AA73" s="9"/>
      <c r="AB73" s="9"/>
      <c r="AC73" s="9"/>
      <c r="AD73" s="9"/>
      <c r="AE73" s="9"/>
    </row>
    <row r="74" spans="1:31" ht="13.15" x14ac:dyDescent="0.4">
      <c r="A74" s="82"/>
      <c r="B74" s="82"/>
      <c r="C74" s="144"/>
      <c r="D74" s="135"/>
      <c r="E74" s="9"/>
      <c r="F74" s="9"/>
      <c r="G74" s="9"/>
      <c r="H74" s="9" t="s">
        <v>758</v>
      </c>
      <c r="I74" s="9" t="s">
        <v>387</v>
      </c>
      <c r="J74" s="9"/>
      <c r="K74" s="9"/>
      <c r="L74" s="9"/>
      <c r="M74" s="9"/>
      <c r="N74" s="9"/>
      <c r="O74" s="9"/>
      <c r="P74" s="9"/>
      <c r="Q74" s="9"/>
      <c r="R74" s="9"/>
      <c r="S74" s="9"/>
      <c r="T74" s="9"/>
      <c r="U74" s="9"/>
      <c r="V74" s="9"/>
      <c r="W74" s="9"/>
      <c r="X74" s="9"/>
      <c r="Y74" s="9"/>
      <c r="Z74" s="9"/>
      <c r="AA74" s="9"/>
      <c r="AB74" s="9"/>
      <c r="AC74" s="9"/>
      <c r="AD74" s="9"/>
      <c r="AE74" s="9"/>
    </row>
    <row r="75" spans="1:31" ht="13.15" x14ac:dyDescent="0.4">
      <c r="A75" s="82"/>
      <c r="B75" s="82"/>
      <c r="C75" s="144"/>
      <c r="D75" s="135"/>
      <c r="E75" s="9"/>
      <c r="F75" s="9"/>
      <c r="G75" s="9"/>
      <c r="H75" s="9" t="s">
        <v>839</v>
      </c>
      <c r="I75" s="9" t="s">
        <v>759</v>
      </c>
      <c r="J75" s="9"/>
      <c r="K75" s="9"/>
      <c r="L75" s="9"/>
      <c r="M75" s="9"/>
      <c r="N75" s="9"/>
      <c r="O75" s="9"/>
      <c r="P75" s="9"/>
      <c r="Q75" s="9"/>
      <c r="R75" s="9"/>
      <c r="S75" s="9"/>
      <c r="T75" s="9"/>
      <c r="U75" s="9"/>
      <c r="V75" s="9"/>
      <c r="W75" s="9"/>
      <c r="X75" s="9"/>
      <c r="Y75" s="9"/>
      <c r="Z75" s="9"/>
      <c r="AA75" s="9"/>
      <c r="AB75" s="9"/>
      <c r="AC75" s="9"/>
      <c r="AD75" s="9"/>
      <c r="AE75" s="9"/>
    </row>
    <row r="76" spans="1:31" ht="13.15" x14ac:dyDescent="0.4">
      <c r="A76" s="82"/>
      <c r="B76" s="82"/>
      <c r="C76" s="144"/>
      <c r="D76" s="135"/>
      <c r="E76" s="9"/>
      <c r="F76" s="9"/>
      <c r="G76" s="9"/>
      <c r="H76" s="9" t="s">
        <v>82</v>
      </c>
      <c r="I76" s="9" t="s">
        <v>1079</v>
      </c>
      <c r="J76" s="9"/>
      <c r="K76" s="9"/>
      <c r="L76" s="9"/>
      <c r="M76" s="9"/>
      <c r="N76" s="9"/>
      <c r="O76" s="9"/>
      <c r="P76" s="9"/>
      <c r="Q76" s="9"/>
      <c r="R76" s="9"/>
      <c r="S76" s="9"/>
      <c r="T76" s="9"/>
      <c r="U76" s="9"/>
      <c r="V76" s="9"/>
      <c r="W76" s="9"/>
      <c r="X76" s="9"/>
      <c r="Y76" s="9"/>
      <c r="Z76" s="9"/>
      <c r="AA76" s="9"/>
      <c r="AB76" s="9"/>
      <c r="AC76" s="9"/>
      <c r="AD76" s="9"/>
      <c r="AE76" s="9"/>
    </row>
    <row r="77" spans="1:31" ht="13.15" x14ac:dyDescent="0.4">
      <c r="A77" s="82"/>
      <c r="B77" s="82"/>
      <c r="C77" s="144"/>
      <c r="D77" s="135"/>
      <c r="E77" s="9"/>
      <c r="F77" s="9"/>
      <c r="G77" s="9"/>
      <c r="H77" s="9" t="s">
        <v>1080</v>
      </c>
      <c r="I77" s="9" t="s">
        <v>388</v>
      </c>
      <c r="J77" s="9"/>
      <c r="K77" s="9"/>
      <c r="L77" s="9"/>
      <c r="M77" s="9"/>
      <c r="N77" s="9"/>
      <c r="O77" s="9"/>
      <c r="P77" s="9"/>
      <c r="Q77" s="9"/>
      <c r="R77" s="9"/>
      <c r="S77" s="9"/>
      <c r="T77" s="9"/>
      <c r="U77" s="9"/>
      <c r="V77" s="9"/>
      <c r="W77" s="9"/>
      <c r="X77" s="9"/>
      <c r="Y77" s="9"/>
      <c r="Z77" s="9"/>
      <c r="AA77" s="9"/>
      <c r="AB77" s="9"/>
      <c r="AC77" s="9"/>
      <c r="AD77" s="9"/>
      <c r="AE77" s="9"/>
    </row>
    <row r="78" spans="1:31" ht="13.15" x14ac:dyDescent="0.4">
      <c r="A78" s="82"/>
      <c r="B78" s="82"/>
      <c r="C78" s="144"/>
      <c r="D78" s="135"/>
      <c r="E78" s="9"/>
      <c r="F78" s="9"/>
      <c r="G78" s="9"/>
      <c r="H78" s="9" t="s">
        <v>1081</v>
      </c>
      <c r="I78" s="9" t="s">
        <v>1082</v>
      </c>
      <c r="J78" s="9"/>
      <c r="K78" s="9"/>
      <c r="L78" s="9"/>
      <c r="M78" s="9"/>
      <c r="N78" s="9"/>
      <c r="O78" s="9"/>
      <c r="P78" s="9"/>
      <c r="Q78" s="9"/>
      <c r="R78" s="9"/>
      <c r="S78" s="9"/>
      <c r="T78" s="9"/>
      <c r="U78" s="9"/>
      <c r="V78" s="9"/>
      <c r="W78" s="9"/>
      <c r="X78" s="9"/>
      <c r="Y78" s="9"/>
      <c r="Z78" s="9"/>
      <c r="AA78" s="9"/>
      <c r="AB78" s="9"/>
      <c r="AC78" s="9"/>
      <c r="AD78" s="9"/>
      <c r="AE78" s="9"/>
    </row>
    <row r="79" spans="1:31" ht="13.15" x14ac:dyDescent="0.4">
      <c r="A79" s="82"/>
      <c r="B79" s="82"/>
      <c r="C79" s="144"/>
      <c r="D79" s="135"/>
      <c r="E79" s="9"/>
      <c r="F79" s="9"/>
      <c r="G79" s="9"/>
      <c r="H79" s="9" t="s">
        <v>169</v>
      </c>
      <c r="I79" s="9" t="s">
        <v>1083</v>
      </c>
      <c r="J79" s="9"/>
      <c r="K79" s="9"/>
      <c r="L79" s="9"/>
      <c r="M79" s="9"/>
      <c r="N79" s="9"/>
      <c r="O79" s="9"/>
      <c r="P79" s="9"/>
      <c r="Q79" s="9"/>
      <c r="R79" s="9"/>
      <c r="S79" s="9"/>
      <c r="T79" s="9"/>
      <c r="U79" s="9"/>
      <c r="V79" s="9"/>
      <c r="W79" s="9"/>
      <c r="X79" s="9"/>
      <c r="Y79" s="9"/>
      <c r="Z79" s="9"/>
      <c r="AA79" s="9"/>
      <c r="AB79" s="9"/>
      <c r="AC79" s="9"/>
      <c r="AD79" s="9"/>
      <c r="AE79" s="9"/>
    </row>
    <row r="80" spans="1:31" ht="13.15" x14ac:dyDescent="0.4">
      <c r="A80" s="82"/>
      <c r="B80" s="82"/>
      <c r="C80" s="144"/>
      <c r="D80" s="135"/>
      <c r="E80" s="9"/>
      <c r="F80" s="9"/>
      <c r="G80" s="9"/>
      <c r="H80" s="9" t="s">
        <v>929</v>
      </c>
      <c r="I80" s="9" t="s">
        <v>534</v>
      </c>
      <c r="J80" s="9"/>
      <c r="K80" s="9"/>
      <c r="L80" s="9"/>
      <c r="M80" s="9"/>
      <c r="N80" s="9"/>
      <c r="O80" s="9"/>
      <c r="P80" s="9"/>
      <c r="Q80" s="9"/>
      <c r="R80" s="9"/>
      <c r="S80" s="9"/>
      <c r="T80" s="9"/>
      <c r="U80" s="9"/>
      <c r="V80" s="9"/>
      <c r="W80" s="9"/>
      <c r="X80" s="9"/>
      <c r="Y80" s="9"/>
      <c r="Z80" s="9"/>
      <c r="AA80" s="9"/>
      <c r="AB80" s="9"/>
      <c r="AC80" s="9"/>
      <c r="AD80" s="9"/>
      <c r="AE80" s="9"/>
    </row>
    <row r="81" spans="1:31" ht="13.15" x14ac:dyDescent="0.4">
      <c r="A81" s="82"/>
      <c r="B81" s="82"/>
      <c r="C81" s="144"/>
      <c r="D81" s="135"/>
      <c r="E81" s="9"/>
      <c r="F81" s="9"/>
      <c r="G81" s="9"/>
      <c r="H81" s="9" t="s">
        <v>608</v>
      </c>
      <c r="I81" s="9" t="s">
        <v>311</v>
      </c>
      <c r="J81" s="9"/>
      <c r="K81" s="9"/>
      <c r="L81" s="9"/>
      <c r="M81" s="9"/>
      <c r="N81" s="9"/>
      <c r="O81" s="9"/>
      <c r="P81" s="9"/>
      <c r="Q81" s="9"/>
      <c r="R81" s="9"/>
      <c r="S81" s="9"/>
      <c r="T81" s="9"/>
      <c r="U81" s="9"/>
      <c r="V81" s="9"/>
      <c r="W81" s="9"/>
      <c r="X81" s="9"/>
      <c r="Y81" s="9"/>
      <c r="Z81" s="9"/>
      <c r="AA81" s="9"/>
      <c r="AB81" s="9"/>
      <c r="AC81" s="9"/>
      <c r="AD81" s="9"/>
      <c r="AE81" s="9"/>
    </row>
    <row r="82" spans="1:31" ht="13.15" x14ac:dyDescent="0.4">
      <c r="A82" s="82"/>
      <c r="B82" s="82"/>
      <c r="C82" s="144"/>
      <c r="D82" s="135"/>
      <c r="E82" s="9"/>
      <c r="F82" s="9"/>
      <c r="G82" s="9"/>
      <c r="H82" s="9" t="s">
        <v>1158</v>
      </c>
      <c r="I82" s="9" t="s">
        <v>454</v>
      </c>
      <c r="J82" s="9"/>
      <c r="K82" s="9"/>
      <c r="L82" s="9"/>
      <c r="M82" s="9"/>
      <c r="N82" s="9"/>
      <c r="O82" s="9"/>
      <c r="P82" s="9"/>
      <c r="Q82" s="9"/>
      <c r="R82" s="9"/>
      <c r="S82" s="9"/>
      <c r="T82" s="9"/>
      <c r="U82" s="9"/>
      <c r="V82" s="9"/>
      <c r="W82" s="9"/>
      <c r="X82" s="9"/>
      <c r="Y82" s="9"/>
      <c r="Z82" s="9"/>
      <c r="AA82" s="9"/>
      <c r="AB82" s="9"/>
      <c r="AC82" s="9"/>
      <c r="AD82" s="9"/>
      <c r="AE82" s="9"/>
    </row>
    <row r="83" spans="1:31" ht="13.15" x14ac:dyDescent="0.4">
      <c r="A83" s="82"/>
      <c r="B83" s="82"/>
      <c r="C83" s="144"/>
      <c r="D83" s="135"/>
      <c r="E83" s="9"/>
      <c r="F83" s="9"/>
      <c r="G83" s="9"/>
      <c r="H83" s="9" t="s">
        <v>389</v>
      </c>
      <c r="I83" s="9" t="s">
        <v>930</v>
      </c>
      <c r="J83" s="9"/>
      <c r="K83" s="9"/>
      <c r="L83" s="9"/>
      <c r="M83" s="9"/>
      <c r="N83" s="9"/>
      <c r="O83" s="9"/>
      <c r="P83" s="9"/>
      <c r="Q83" s="9"/>
      <c r="R83" s="9"/>
      <c r="S83" s="9"/>
      <c r="T83" s="9"/>
      <c r="U83" s="9"/>
      <c r="V83" s="9"/>
      <c r="W83" s="9"/>
      <c r="X83" s="9"/>
      <c r="Y83" s="9"/>
      <c r="Z83" s="9"/>
      <c r="AA83" s="9"/>
      <c r="AB83" s="9"/>
      <c r="AC83" s="9"/>
      <c r="AD83" s="9"/>
      <c r="AE83" s="9"/>
    </row>
    <row r="84" spans="1:31" ht="13.15" x14ac:dyDescent="0.4">
      <c r="A84" s="82"/>
      <c r="B84" s="82"/>
      <c r="C84" s="144"/>
      <c r="D84" s="135"/>
      <c r="E84" s="9"/>
      <c r="F84" s="9"/>
      <c r="G84" s="9"/>
      <c r="H84" s="9" t="s">
        <v>840</v>
      </c>
      <c r="I84" s="9" t="s">
        <v>840</v>
      </c>
      <c r="J84" s="9"/>
      <c r="K84" s="9"/>
      <c r="L84" s="9"/>
      <c r="M84" s="9"/>
      <c r="N84" s="9"/>
      <c r="O84" s="9"/>
      <c r="P84" s="9"/>
      <c r="Q84" s="9"/>
      <c r="R84" s="9"/>
      <c r="S84" s="9"/>
      <c r="T84" s="9"/>
      <c r="U84" s="9"/>
      <c r="V84" s="9"/>
      <c r="W84" s="9"/>
      <c r="X84" s="9"/>
      <c r="Y84" s="9"/>
      <c r="Z84" s="9"/>
      <c r="AA84" s="9"/>
      <c r="AB84" s="9"/>
      <c r="AC84" s="9"/>
      <c r="AD84" s="9"/>
      <c r="AE84" s="9"/>
    </row>
    <row r="85" spans="1:31" ht="13.15" x14ac:dyDescent="0.4">
      <c r="A85" s="82"/>
      <c r="B85" s="82"/>
      <c r="C85" s="144"/>
      <c r="D85" s="135"/>
      <c r="E85" s="9"/>
      <c r="F85" s="9"/>
      <c r="G85" s="9"/>
      <c r="H85" s="9" t="s">
        <v>841</v>
      </c>
      <c r="I85" s="9" t="s">
        <v>170</v>
      </c>
      <c r="J85" s="9"/>
      <c r="K85" s="9"/>
      <c r="L85" s="9"/>
      <c r="M85" s="9"/>
      <c r="N85" s="9"/>
      <c r="O85" s="9"/>
      <c r="P85" s="9"/>
      <c r="Q85" s="9"/>
      <c r="R85" s="9"/>
      <c r="S85" s="9"/>
      <c r="T85" s="9"/>
      <c r="U85" s="9"/>
      <c r="V85" s="9"/>
      <c r="W85" s="9"/>
      <c r="X85" s="9"/>
      <c r="Y85" s="9"/>
      <c r="Z85" s="9"/>
      <c r="AA85" s="9"/>
      <c r="AB85" s="9"/>
      <c r="AC85" s="9"/>
      <c r="AD85" s="9"/>
      <c r="AE85" s="9"/>
    </row>
    <row r="86" spans="1:31" ht="13.15" x14ac:dyDescent="0.4">
      <c r="A86" s="82"/>
      <c r="B86" s="82"/>
      <c r="C86" s="144"/>
      <c r="D86" s="135"/>
      <c r="E86" s="9"/>
      <c r="F86" s="9"/>
      <c r="G86" s="9"/>
      <c r="H86" s="9" t="s">
        <v>1084</v>
      </c>
      <c r="I86" s="9" t="s">
        <v>455</v>
      </c>
      <c r="J86" s="9"/>
      <c r="K86" s="9"/>
      <c r="L86" s="9"/>
      <c r="M86" s="9"/>
      <c r="N86" s="9"/>
      <c r="O86" s="9"/>
      <c r="P86" s="9"/>
      <c r="Q86" s="9"/>
      <c r="R86" s="9"/>
      <c r="S86" s="9"/>
      <c r="T86" s="9"/>
      <c r="U86" s="9"/>
      <c r="V86" s="9"/>
      <c r="W86" s="9"/>
      <c r="X86" s="9"/>
      <c r="Y86" s="9"/>
      <c r="Z86" s="9"/>
      <c r="AA86" s="9"/>
      <c r="AB86" s="9"/>
      <c r="AC86" s="9"/>
      <c r="AD86" s="9"/>
      <c r="AE86" s="9"/>
    </row>
    <row r="87" spans="1:31" ht="13.15" x14ac:dyDescent="0.4">
      <c r="A87" s="82"/>
      <c r="B87" s="82"/>
      <c r="C87" s="144"/>
      <c r="D87" s="135"/>
      <c r="E87" s="9"/>
      <c r="F87" s="9"/>
      <c r="G87" s="9"/>
      <c r="H87" s="9" t="s">
        <v>1005</v>
      </c>
      <c r="I87" s="9" t="s">
        <v>931</v>
      </c>
      <c r="J87" s="9"/>
      <c r="K87" s="9"/>
      <c r="L87" s="9"/>
      <c r="M87" s="9"/>
      <c r="N87" s="9"/>
      <c r="O87" s="9"/>
      <c r="P87" s="9"/>
      <c r="Q87" s="9"/>
      <c r="R87" s="9"/>
      <c r="S87" s="9"/>
      <c r="T87" s="9"/>
      <c r="U87" s="9"/>
      <c r="V87" s="9"/>
      <c r="W87" s="9"/>
      <c r="X87" s="9"/>
      <c r="Y87" s="9"/>
      <c r="Z87" s="9"/>
      <c r="AA87" s="9"/>
      <c r="AB87" s="9"/>
      <c r="AC87" s="9"/>
      <c r="AD87" s="9"/>
      <c r="AE87" s="9"/>
    </row>
    <row r="88" spans="1:31" ht="13.15" x14ac:dyDescent="0.4">
      <c r="A88" s="82"/>
      <c r="B88" s="82"/>
      <c r="C88" s="144"/>
      <c r="D88" s="135"/>
      <c r="E88" s="9"/>
      <c r="F88" s="9"/>
      <c r="G88" s="9"/>
      <c r="H88" s="9" t="s">
        <v>842</v>
      </c>
      <c r="I88" s="9" t="s">
        <v>685</v>
      </c>
      <c r="J88" s="9"/>
      <c r="K88" s="9"/>
      <c r="L88" s="9"/>
      <c r="M88" s="9"/>
      <c r="N88" s="9"/>
      <c r="O88" s="9"/>
      <c r="P88" s="9"/>
      <c r="Q88" s="9"/>
      <c r="R88" s="9"/>
      <c r="S88" s="9"/>
      <c r="T88" s="9"/>
      <c r="U88" s="9"/>
      <c r="V88" s="9"/>
      <c r="W88" s="9"/>
      <c r="X88" s="9"/>
      <c r="Y88" s="9"/>
      <c r="Z88" s="9"/>
      <c r="AA88" s="9"/>
      <c r="AB88" s="9"/>
      <c r="AC88" s="9"/>
      <c r="AD88" s="9"/>
      <c r="AE88" s="9"/>
    </row>
    <row r="89" spans="1:31" ht="13.15" x14ac:dyDescent="0.4">
      <c r="A89" s="82"/>
      <c r="B89" s="82"/>
      <c r="C89" s="144"/>
      <c r="D89" s="135"/>
      <c r="E89" s="9"/>
      <c r="F89" s="9"/>
      <c r="G89" s="9"/>
      <c r="H89" s="9" t="s">
        <v>2</v>
      </c>
      <c r="I89" s="9" t="s">
        <v>535</v>
      </c>
      <c r="J89" s="9"/>
      <c r="K89" s="9"/>
      <c r="L89" s="9"/>
      <c r="M89" s="9"/>
      <c r="N89" s="9"/>
      <c r="O89" s="9"/>
      <c r="P89" s="9"/>
      <c r="Q89" s="9"/>
      <c r="R89" s="9"/>
      <c r="S89" s="9"/>
      <c r="T89" s="9"/>
      <c r="U89" s="9"/>
      <c r="V89" s="9"/>
      <c r="W89" s="9"/>
      <c r="X89" s="9"/>
      <c r="Y89" s="9"/>
      <c r="Z89" s="9"/>
      <c r="AA89" s="9"/>
      <c r="AB89" s="9"/>
      <c r="AC89" s="9"/>
      <c r="AD89" s="9"/>
      <c r="AE89" s="9"/>
    </row>
    <row r="90" spans="1:31" ht="13.15" x14ac:dyDescent="0.4">
      <c r="A90" s="82"/>
      <c r="B90" s="82"/>
      <c r="C90" s="144"/>
      <c r="D90" s="135"/>
      <c r="E90" s="9"/>
      <c r="F90" s="9"/>
      <c r="G90" s="9"/>
      <c r="H90" s="9" t="s">
        <v>83</v>
      </c>
      <c r="I90" s="9" t="s">
        <v>932</v>
      </c>
      <c r="J90" s="9"/>
      <c r="K90" s="9"/>
      <c r="L90" s="9"/>
      <c r="M90" s="9"/>
      <c r="N90" s="9"/>
      <c r="O90" s="9"/>
      <c r="P90" s="9"/>
      <c r="Q90" s="9"/>
      <c r="R90" s="9"/>
      <c r="S90" s="9"/>
      <c r="T90" s="9"/>
      <c r="U90" s="9"/>
      <c r="V90" s="9"/>
      <c r="W90" s="9"/>
      <c r="X90" s="9"/>
      <c r="Y90" s="9"/>
      <c r="Z90" s="9"/>
      <c r="AA90" s="9"/>
      <c r="AB90" s="9"/>
      <c r="AC90" s="9"/>
      <c r="AD90" s="9"/>
      <c r="AE90" s="9"/>
    </row>
    <row r="91" spans="1:31" ht="13.15" x14ac:dyDescent="0.4">
      <c r="A91" s="82"/>
      <c r="B91" s="82"/>
      <c r="C91" s="144"/>
      <c r="D91" s="135"/>
      <c r="E91" s="9"/>
      <c r="F91" s="9"/>
      <c r="G91" s="9"/>
      <c r="H91" s="9" t="s">
        <v>843</v>
      </c>
      <c r="I91" s="9" t="s">
        <v>933</v>
      </c>
      <c r="J91" s="9"/>
      <c r="K91" s="9"/>
      <c r="L91" s="9"/>
      <c r="M91" s="9"/>
      <c r="N91" s="9"/>
      <c r="O91" s="9"/>
      <c r="P91" s="9"/>
      <c r="Q91" s="9"/>
      <c r="R91" s="9"/>
      <c r="S91" s="9"/>
      <c r="T91" s="9"/>
      <c r="U91" s="9"/>
      <c r="V91" s="9"/>
      <c r="W91" s="9"/>
      <c r="X91" s="9"/>
      <c r="Y91" s="9"/>
      <c r="Z91" s="9"/>
      <c r="AA91" s="9"/>
      <c r="AB91" s="9"/>
      <c r="AC91" s="9"/>
      <c r="AD91" s="9"/>
      <c r="AE91" s="9"/>
    </row>
    <row r="92" spans="1:31" ht="13.15" x14ac:dyDescent="0.4">
      <c r="A92" s="82"/>
      <c r="B92" s="82"/>
      <c r="C92" s="144"/>
      <c r="D92" s="135"/>
      <c r="E92" s="9"/>
      <c r="F92" s="9"/>
      <c r="G92" s="9"/>
      <c r="H92" s="9" t="s">
        <v>844</v>
      </c>
      <c r="I92" s="9" t="s">
        <v>235</v>
      </c>
      <c r="J92" s="9"/>
      <c r="K92" s="9"/>
      <c r="L92" s="9"/>
      <c r="M92" s="9"/>
      <c r="N92" s="9"/>
      <c r="O92" s="9"/>
      <c r="P92" s="9"/>
      <c r="Q92" s="9"/>
      <c r="R92" s="9"/>
      <c r="S92" s="9"/>
      <c r="T92" s="9"/>
      <c r="U92" s="9"/>
      <c r="V92" s="9"/>
      <c r="W92" s="9"/>
      <c r="X92" s="9"/>
      <c r="Y92" s="9"/>
      <c r="Z92" s="9"/>
      <c r="AA92" s="9"/>
      <c r="AB92" s="9"/>
      <c r="AC92" s="9"/>
      <c r="AD92" s="9"/>
      <c r="AE92" s="9"/>
    </row>
    <row r="93" spans="1:31" ht="13.15" x14ac:dyDescent="0.4">
      <c r="A93" s="82"/>
      <c r="B93" s="82"/>
      <c r="C93" s="144"/>
      <c r="D93" s="135"/>
      <c r="E93" s="9"/>
      <c r="F93" s="9"/>
      <c r="G93" s="9"/>
      <c r="H93" s="9" t="s">
        <v>236</v>
      </c>
      <c r="I93" s="9" t="s">
        <v>536</v>
      </c>
      <c r="J93" s="9"/>
      <c r="K93" s="9"/>
      <c r="L93" s="9"/>
      <c r="M93" s="9"/>
      <c r="N93" s="9"/>
      <c r="O93" s="9"/>
      <c r="P93" s="9"/>
      <c r="Q93" s="9"/>
      <c r="R93" s="9"/>
      <c r="S93" s="9"/>
      <c r="T93" s="9"/>
      <c r="U93" s="9"/>
      <c r="V93" s="9"/>
      <c r="W93" s="9"/>
      <c r="X93" s="9"/>
      <c r="Y93" s="9"/>
      <c r="Z93" s="9"/>
      <c r="AA93" s="9"/>
      <c r="AB93" s="9"/>
      <c r="AC93" s="9"/>
      <c r="AD93" s="9"/>
      <c r="AE93" s="9"/>
    </row>
    <row r="94" spans="1:31" ht="13.15" x14ac:dyDescent="0.4">
      <c r="A94" s="82"/>
      <c r="B94" s="82"/>
      <c r="C94" s="144"/>
      <c r="D94" s="135"/>
      <c r="E94" s="9"/>
      <c r="F94" s="9"/>
      <c r="G94" s="9"/>
      <c r="H94" s="9" t="s">
        <v>537</v>
      </c>
      <c r="I94" s="9" t="s">
        <v>84</v>
      </c>
      <c r="J94" s="9"/>
      <c r="K94" s="9"/>
      <c r="L94" s="9"/>
      <c r="M94" s="9"/>
      <c r="N94" s="9"/>
      <c r="O94" s="9"/>
      <c r="P94" s="9"/>
      <c r="Q94" s="9"/>
      <c r="R94" s="9"/>
      <c r="S94" s="9"/>
      <c r="T94" s="9"/>
      <c r="V94" s="9"/>
      <c r="W94" s="9"/>
      <c r="X94" s="9"/>
      <c r="Y94" s="9"/>
      <c r="Z94" s="9"/>
      <c r="AA94" s="9"/>
      <c r="AB94" s="9"/>
      <c r="AC94" s="9"/>
      <c r="AD94" s="9"/>
      <c r="AE94" s="9"/>
    </row>
    <row r="95" spans="1:31" ht="13.15" x14ac:dyDescent="0.4">
      <c r="A95" s="82"/>
      <c r="B95" s="82"/>
      <c r="C95" s="144"/>
      <c r="D95" s="135"/>
      <c r="E95" s="9"/>
      <c r="F95" s="9"/>
      <c r="G95" s="9"/>
      <c r="H95" s="9" t="s">
        <v>85</v>
      </c>
      <c r="I95" s="9" t="s">
        <v>86</v>
      </c>
      <c r="J95" s="9"/>
      <c r="K95" s="9"/>
      <c r="L95" s="9"/>
      <c r="M95" s="9"/>
      <c r="N95" s="9"/>
      <c r="O95" s="9"/>
      <c r="P95" s="9"/>
      <c r="Q95" s="9"/>
      <c r="R95" s="9"/>
      <c r="S95" s="9"/>
      <c r="T95" s="9"/>
      <c r="V95" s="9"/>
      <c r="W95" s="9"/>
      <c r="X95" s="9"/>
      <c r="Y95" s="9"/>
      <c r="Z95" s="9"/>
      <c r="AA95" s="9"/>
      <c r="AB95" s="9"/>
      <c r="AC95" s="9"/>
      <c r="AD95" s="9"/>
      <c r="AE95" s="9"/>
    </row>
    <row r="96" spans="1:31" ht="13.15" x14ac:dyDescent="0.4">
      <c r="A96" s="82"/>
      <c r="B96" s="82"/>
      <c r="C96" s="144"/>
      <c r="D96" s="135"/>
      <c r="E96" s="9"/>
      <c r="F96" s="9"/>
      <c r="G96" s="9"/>
      <c r="H96" s="9" t="s">
        <v>3</v>
      </c>
      <c r="I96" s="9" t="s">
        <v>390</v>
      </c>
      <c r="J96" s="9"/>
      <c r="K96" s="9"/>
      <c r="L96" s="9"/>
      <c r="M96" s="9"/>
      <c r="N96" s="9"/>
      <c r="O96" s="9"/>
      <c r="P96" s="9"/>
      <c r="Q96" s="9"/>
      <c r="R96" s="9"/>
      <c r="S96" s="9"/>
      <c r="T96" s="9"/>
      <c r="V96" s="9"/>
      <c r="W96" s="9"/>
      <c r="X96" s="9"/>
      <c r="Y96" s="9"/>
      <c r="Z96" s="9"/>
      <c r="AA96" s="9"/>
      <c r="AB96" s="9"/>
      <c r="AC96" s="9"/>
      <c r="AD96" s="9"/>
      <c r="AE96" s="9"/>
    </row>
    <row r="97" spans="1:31" ht="13.15" x14ac:dyDescent="0.4">
      <c r="A97" s="82"/>
      <c r="B97" s="82"/>
      <c r="C97" s="144"/>
      <c r="D97" s="135"/>
      <c r="E97" s="9"/>
      <c r="F97" s="9"/>
      <c r="G97" s="9"/>
      <c r="H97" s="9" t="s">
        <v>845</v>
      </c>
      <c r="I97" s="9" t="s">
        <v>1085</v>
      </c>
      <c r="J97" s="9"/>
      <c r="K97" s="9"/>
      <c r="L97" s="9"/>
      <c r="M97" s="9"/>
      <c r="N97" s="9"/>
      <c r="O97" s="9"/>
      <c r="P97" s="9"/>
      <c r="Q97" s="9"/>
      <c r="R97" s="9"/>
      <c r="S97" s="9"/>
      <c r="T97" s="9"/>
      <c r="V97" s="9"/>
      <c r="W97" s="9"/>
      <c r="X97" s="9"/>
      <c r="Y97" s="9"/>
      <c r="Z97" s="9"/>
      <c r="AA97" s="9"/>
      <c r="AB97" s="9"/>
      <c r="AC97" s="9"/>
      <c r="AD97" s="9"/>
      <c r="AE97" s="9"/>
    </row>
    <row r="98" spans="1:31" ht="13.15" x14ac:dyDescent="0.4">
      <c r="A98" s="82"/>
      <c r="B98" s="82"/>
      <c r="C98" s="144"/>
      <c r="D98" s="135"/>
      <c r="E98" s="9"/>
      <c r="F98" s="9"/>
      <c r="G98" s="9"/>
      <c r="H98" s="9" t="s">
        <v>609</v>
      </c>
      <c r="I98" s="9" t="s">
        <v>1159</v>
      </c>
      <c r="J98" s="9"/>
      <c r="K98" s="9"/>
      <c r="L98" s="9"/>
      <c r="M98" s="9"/>
      <c r="N98" s="9"/>
      <c r="O98" s="9"/>
      <c r="P98" s="9"/>
      <c r="Q98" s="9"/>
      <c r="R98" s="9"/>
      <c r="S98" s="9"/>
      <c r="T98" s="9"/>
      <c r="V98" s="9"/>
      <c r="W98" s="9"/>
      <c r="X98" s="9"/>
      <c r="Y98" s="9"/>
      <c r="Z98" s="9"/>
      <c r="AA98" s="9"/>
      <c r="AB98" s="9"/>
      <c r="AC98" s="9"/>
      <c r="AD98" s="9"/>
      <c r="AE98" s="9"/>
    </row>
    <row r="99" spans="1:31" ht="13.15" x14ac:dyDescent="0.4">
      <c r="A99" s="82"/>
      <c r="B99" s="82"/>
      <c r="C99" s="144"/>
      <c r="D99" s="135"/>
      <c r="E99" s="9"/>
      <c r="F99" s="9"/>
      <c r="G99" s="9"/>
      <c r="H99" s="9" t="s">
        <v>1086</v>
      </c>
      <c r="I99" s="9" t="s">
        <v>538</v>
      </c>
      <c r="J99" s="9"/>
      <c r="K99" s="9"/>
      <c r="L99" s="9"/>
      <c r="M99" s="9"/>
      <c r="N99" s="9"/>
      <c r="O99" s="9"/>
      <c r="P99" s="9"/>
      <c r="Q99" s="9"/>
      <c r="R99" s="9"/>
      <c r="S99" s="9"/>
      <c r="T99" s="9"/>
      <c r="U99" s="9"/>
      <c r="V99" s="9"/>
      <c r="W99" s="9"/>
      <c r="X99" s="9"/>
      <c r="Y99" s="9"/>
      <c r="Z99" s="9"/>
      <c r="AA99" s="9"/>
      <c r="AB99" s="9"/>
      <c r="AC99" s="9"/>
      <c r="AD99" s="9"/>
      <c r="AE99" s="9"/>
    </row>
    <row r="100" spans="1:31" ht="13.15" x14ac:dyDescent="0.4">
      <c r="A100" s="82"/>
      <c r="B100" s="82"/>
      <c r="C100" s="144"/>
      <c r="D100" s="135"/>
      <c r="E100" s="9"/>
      <c r="F100" s="9"/>
      <c r="G100" s="9"/>
      <c r="H100" s="9" t="s">
        <v>606</v>
      </c>
      <c r="I100" s="9" t="s">
        <v>610</v>
      </c>
      <c r="J100" s="9"/>
      <c r="K100" s="9"/>
      <c r="L100" s="9"/>
      <c r="M100" s="9"/>
      <c r="N100" s="9"/>
      <c r="O100" s="9"/>
      <c r="P100" s="9"/>
      <c r="Q100" s="9"/>
      <c r="R100" s="9"/>
      <c r="S100" s="9"/>
      <c r="T100" s="9"/>
      <c r="U100" s="9"/>
      <c r="V100" s="9"/>
      <c r="W100" s="9"/>
      <c r="X100" s="9"/>
      <c r="Y100" s="9"/>
      <c r="Z100" s="9"/>
      <c r="AA100" s="9"/>
      <c r="AB100" s="9"/>
      <c r="AC100" s="9"/>
      <c r="AD100" s="9"/>
      <c r="AE100" s="9"/>
    </row>
    <row r="101" spans="1:31" ht="13.15" x14ac:dyDescent="0.4">
      <c r="A101" s="82"/>
      <c r="B101" s="82"/>
      <c r="C101" s="144"/>
      <c r="D101" s="135"/>
      <c r="E101" s="9"/>
      <c r="F101" s="9"/>
      <c r="G101" s="9"/>
      <c r="H101" s="9" t="s">
        <v>456</v>
      </c>
      <c r="I101" s="9" t="s">
        <v>686</v>
      </c>
      <c r="J101" s="9"/>
      <c r="K101" s="9"/>
      <c r="L101" s="9"/>
      <c r="M101" s="9"/>
      <c r="N101" s="9"/>
      <c r="O101" s="9"/>
      <c r="P101" s="9"/>
      <c r="Q101" s="9"/>
      <c r="R101" s="9"/>
      <c r="S101" s="9"/>
      <c r="T101" s="9"/>
      <c r="U101" s="9"/>
      <c r="V101" s="9"/>
      <c r="W101" s="9"/>
      <c r="X101" s="9"/>
      <c r="Y101" s="9"/>
      <c r="Z101" s="9"/>
      <c r="AA101" s="9"/>
      <c r="AB101" s="9"/>
      <c r="AC101" s="9"/>
      <c r="AD101" s="9"/>
      <c r="AE101" s="9"/>
    </row>
    <row r="102" spans="1:31" ht="13.15" x14ac:dyDescent="0.4">
      <c r="A102" s="82"/>
      <c r="B102" s="82"/>
      <c r="C102" s="144"/>
      <c r="D102" s="135"/>
      <c r="E102" s="9"/>
      <c r="F102" s="9"/>
      <c r="G102" s="9"/>
      <c r="H102" s="9" t="s">
        <v>934</v>
      </c>
      <c r="I102" s="9" t="s">
        <v>611</v>
      </c>
      <c r="J102" s="9"/>
      <c r="K102" s="9"/>
      <c r="L102" s="9"/>
      <c r="M102" s="9"/>
      <c r="N102" s="9"/>
      <c r="O102" s="9"/>
      <c r="P102" s="9"/>
      <c r="Q102" s="9"/>
      <c r="R102" s="9"/>
      <c r="S102" s="9"/>
      <c r="T102" s="9"/>
      <c r="U102" s="9"/>
      <c r="V102" s="9"/>
      <c r="W102" s="9"/>
      <c r="X102" s="9"/>
      <c r="Y102" s="9"/>
      <c r="Z102" s="9"/>
      <c r="AA102" s="9"/>
      <c r="AB102" s="9"/>
      <c r="AC102" s="9"/>
      <c r="AD102" s="9"/>
      <c r="AE102" s="9"/>
    </row>
    <row r="103" spans="1:31" ht="13.15" x14ac:dyDescent="0.4">
      <c r="A103" s="82"/>
      <c r="B103" s="82"/>
      <c r="C103" s="144"/>
      <c r="D103" s="135"/>
      <c r="E103" s="9"/>
      <c r="F103" s="9"/>
      <c r="G103" s="9"/>
      <c r="H103" s="9" t="s">
        <v>612</v>
      </c>
      <c r="I103" s="9" t="s">
        <v>457</v>
      </c>
      <c r="J103" s="9"/>
      <c r="K103" s="9"/>
      <c r="L103" s="9"/>
      <c r="M103" s="9"/>
      <c r="N103" s="9"/>
      <c r="O103" s="9"/>
      <c r="P103" s="9"/>
      <c r="Q103" s="9"/>
      <c r="R103" s="9"/>
      <c r="S103" s="9"/>
      <c r="T103" s="9"/>
      <c r="U103" s="9"/>
      <c r="V103" s="9"/>
      <c r="W103" s="9"/>
      <c r="X103" s="9"/>
      <c r="Y103" s="9"/>
      <c r="Z103" s="9"/>
      <c r="AA103" s="9"/>
      <c r="AB103" s="9"/>
      <c r="AC103" s="9"/>
      <c r="AD103" s="9"/>
      <c r="AE103" s="9"/>
    </row>
    <row r="104" spans="1:31" ht="13.15" x14ac:dyDescent="0.4">
      <c r="A104" s="82"/>
      <c r="B104" s="82"/>
      <c r="C104" s="144"/>
      <c r="D104" s="135"/>
      <c r="E104" s="9"/>
      <c r="F104" s="9"/>
      <c r="G104" s="9"/>
      <c r="H104" s="9" t="s">
        <v>837</v>
      </c>
      <c r="I104" s="9" t="s">
        <v>391</v>
      </c>
      <c r="J104" s="9"/>
      <c r="K104" s="9"/>
      <c r="L104" s="9"/>
      <c r="M104" s="9"/>
      <c r="N104" s="9"/>
      <c r="O104" s="9"/>
      <c r="P104" s="9"/>
      <c r="Q104" s="9"/>
      <c r="R104" s="9"/>
      <c r="S104" s="9"/>
      <c r="T104" s="9"/>
      <c r="U104" s="9"/>
      <c r="V104" s="9"/>
      <c r="W104" s="9"/>
      <c r="X104" s="9"/>
      <c r="Y104" s="9"/>
      <c r="Z104" s="9"/>
      <c r="AA104" s="9"/>
      <c r="AB104" s="9"/>
      <c r="AC104" s="9"/>
      <c r="AD104" s="9"/>
      <c r="AE104" s="9"/>
    </row>
    <row r="105" spans="1:31" ht="13.15" x14ac:dyDescent="0.4">
      <c r="A105" s="82"/>
      <c r="B105" s="82"/>
      <c r="C105" s="144"/>
      <c r="D105" s="135"/>
      <c r="E105" s="9"/>
      <c r="F105" s="9"/>
      <c r="G105" s="9"/>
      <c r="H105" s="9" t="s">
        <v>458</v>
      </c>
      <c r="I105" s="9" t="s">
        <v>312</v>
      </c>
      <c r="J105" s="9"/>
      <c r="K105" s="9"/>
      <c r="L105" s="9"/>
      <c r="M105" s="9"/>
      <c r="N105" s="9"/>
      <c r="O105" s="9"/>
      <c r="P105" s="9"/>
      <c r="Q105" s="9"/>
      <c r="R105" s="9"/>
      <c r="S105" s="9"/>
      <c r="T105" s="9"/>
      <c r="U105" s="9"/>
      <c r="V105" s="9"/>
      <c r="W105" s="9"/>
      <c r="X105" s="9"/>
      <c r="Y105" s="9"/>
      <c r="Z105" s="9"/>
      <c r="AA105" s="9"/>
      <c r="AB105" s="9"/>
      <c r="AC105" s="9"/>
      <c r="AD105" s="9"/>
      <c r="AE105" s="9"/>
    </row>
    <row r="106" spans="1:31" ht="13.15" x14ac:dyDescent="0.4">
      <c r="A106" s="82"/>
      <c r="B106" s="82"/>
      <c r="C106" s="144"/>
      <c r="D106" s="135"/>
      <c r="E106" s="9"/>
      <c r="F106" s="9"/>
      <c r="G106" s="9"/>
      <c r="H106" s="9" t="s">
        <v>539</v>
      </c>
      <c r="I106" s="9" t="s">
        <v>1087</v>
      </c>
      <c r="J106" s="9"/>
      <c r="K106" s="9"/>
      <c r="L106" s="9"/>
      <c r="M106" s="9"/>
      <c r="N106" s="9"/>
      <c r="O106" s="9"/>
      <c r="P106" s="9"/>
      <c r="Q106" s="9"/>
      <c r="R106" s="9"/>
      <c r="S106" s="9"/>
      <c r="T106" s="9"/>
      <c r="U106" s="9"/>
      <c r="V106" s="9"/>
      <c r="W106" s="9"/>
      <c r="X106" s="9"/>
      <c r="Y106" s="9"/>
      <c r="Z106" s="9"/>
      <c r="AA106" s="9"/>
      <c r="AB106" s="9"/>
      <c r="AC106" s="9"/>
      <c r="AD106" s="9"/>
      <c r="AE106" s="9"/>
    </row>
    <row r="107" spans="1:31" ht="13.15" x14ac:dyDescent="0.4">
      <c r="A107" s="82"/>
      <c r="B107" s="82"/>
      <c r="C107" s="144"/>
      <c r="D107" s="135"/>
      <c r="E107" s="9"/>
      <c r="F107" s="9"/>
      <c r="G107" s="9"/>
      <c r="H107" s="9" t="s">
        <v>760</v>
      </c>
      <c r="I107" s="9" t="s">
        <v>87</v>
      </c>
      <c r="J107" s="9"/>
      <c r="K107" s="9"/>
      <c r="L107" s="9"/>
      <c r="M107" s="9"/>
      <c r="N107" s="9"/>
      <c r="O107" s="9"/>
      <c r="P107" s="9"/>
      <c r="Q107" s="9"/>
      <c r="R107" s="9"/>
      <c r="S107" s="9"/>
      <c r="T107" s="9"/>
      <c r="U107" s="9"/>
      <c r="V107" s="9"/>
      <c r="W107" s="9"/>
      <c r="X107" s="9"/>
      <c r="Y107" s="9"/>
      <c r="Z107" s="9"/>
      <c r="AA107" s="9"/>
      <c r="AB107" s="9"/>
      <c r="AC107" s="9"/>
      <c r="AD107" s="9"/>
      <c r="AE107" s="9"/>
    </row>
    <row r="108" spans="1:31" ht="13.15" x14ac:dyDescent="0.4">
      <c r="A108" s="82"/>
      <c r="B108" s="82"/>
      <c r="C108" s="144"/>
      <c r="D108" s="135"/>
      <c r="E108" s="9"/>
      <c r="F108" s="9"/>
      <c r="G108" s="9"/>
      <c r="H108" s="9" t="s">
        <v>935</v>
      </c>
      <c r="I108" s="9" t="s">
        <v>392</v>
      </c>
      <c r="J108" s="9"/>
      <c r="K108" s="9"/>
      <c r="L108" s="9"/>
      <c r="M108" s="9"/>
      <c r="N108" s="9"/>
      <c r="O108" s="9"/>
      <c r="P108" s="9"/>
      <c r="Q108" s="9"/>
      <c r="R108" s="9"/>
      <c r="S108" s="9"/>
      <c r="T108" s="9"/>
      <c r="U108" s="9"/>
      <c r="V108" s="9"/>
      <c r="W108" s="9"/>
      <c r="X108" s="9"/>
      <c r="Y108" s="9"/>
      <c r="Z108" s="9"/>
      <c r="AA108" s="9"/>
      <c r="AB108" s="9"/>
      <c r="AC108" s="9"/>
      <c r="AD108" s="9"/>
      <c r="AE108" s="9"/>
    </row>
    <row r="109" spans="1:31" ht="13.15" x14ac:dyDescent="0.4">
      <c r="A109" s="82"/>
      <c r="B109" s="82"/>
      <c r="C109" s="144"/>
      <c r="D109" s="135"/>
      <c r="E109" s="9"/>
      <c r="F109" s="9"/>
      <c r="G109" s="9"/>
      <c r="H109" s="9" t="s">
        <v>393</v>
      </c>
      <c r="I109" s="9" t="s">
        <v>459</v>
      </c>
      <c r="J109" s="9"/>
      <c r="K109" s="9"/>
      <c r="L109" s="9"/>
      <c r="M109" s="9"/>
      <c r="N109" s="9"/>
      <c r="O109" s="9"/>
      <c r="P109" s="9"/>
      <c r="Q109" s="9"/>
      <c r="R109" s="9"/>
      <c r="S109" s="9"/>
      <c r="T109" s="9"/>
      <c r="U109" s="9"/>
      <c r="V109" s="9"/>
      <c r="W109" s="9"/>
      <c r="X109" s="9"/>
      <c r="Y109" s="9"/>
      <c r="Z109" s="9"/>
      <c r="AA109" s="9"/>
      <c r="AB109" s="9"/>
      <c r="AC109" s="9"/>
      <c r="AD109" s="9"/>
      <c r="AE109" s="9"/>
    </row>
    <row r="110" spans="1:31" ht="13.15" x14ac:dyDescent="0.4">
      <c r="A110" s="82"/>
      <c r="B110" s="82"/>
      <c r="C110" s="144"/>
      <c r="D110" s="135"/>
      <c r="E110" s="9"/>
      <c r="F110" s="9"/>
      <c r="G110" s="9"/>
      <c r="H110" s="9" t="s">
        <v>687</v>
      </c>
      <c r="I110" s="9" t="s">
        <v>540</v>
      </c>
      <c r="J110" s="9"/>
      <c r="K110" s="9"/>
      <c r="L110" s="9"/>
      <c r="M110" s="9"/>
      <c r="N110" s="9"/>
      <c r="O110" s="9"/>
      <c r="P110" s="9"/>
      <c r="Q110" s="9"/>
      <c r="R110" s="9"/>
      <c r="S110" s="9"/>
      <c r="T110" s="9"/>
      <c r="U110" s="9"/>
      <c r="V110" s="9"/>
      <c r="W110" s="9"/>
      <c r="X110" s="9"/>
      <c r="Y110" s="9"/>
      <c r="Z110" s="9"/>
      <c r="AA110" s="9"/>
      <c r="AB110" s="9"/>
      <c r="AC110" s="9"/>
      <c r="AD110" s="9"/>
      <c r="AE110" s="9"/>
    </row>
    <row r="111" spans="1:31" ht="13.15" x14ac:dyDescent="0.4">
      <c r="A111" s="82"/>
      <c r="B111" s="82"/>
      <c r="C111" s="144"/>
      <c r="D111" s="135"/>
      <c r="E111" s="9"/>
      <c r="F111" s="9"/>
      <c r="G111" s="9"/>
      <c r="H111" s="9" t="s">
        <v>460</v>
      </c>
      <c r="I111" s="9" t="s">
        <v>541</v>
      </c>
      <c r="J111" s="9"/>
      <c r="K111" s="9"/>
      <c r="L111" s="9"/>
      <c r="M111" s="9"/>
      <c r="N111" s="9"/>
      <c r="O111" s="9"/>
      <c r="P111" s="9"/>
      <c r="Q111" s="9"/>
      <c r="R111" s="9"/>
      <c r="S111" s="9"/>
      <c r="T111" s="9"/>
      <c r="U111" s="9"/>
      <c r="V111" s="9"/>
      <c r="W111" s="9"/>
      <c r="X111" s="9"/>
      <c r="Y111" s="9"/>
      <c r="Z111" s="9"/>
      <c r="AA111" s="9"/>
      <c r="AB111" s="9"/>
      <c r="AC111" s="9"/>
      <c r="AD111" s="9"/>
      <c r="AE111" s="9"/>
    </row>
    <row r="112" spans="1:31" ht="13.15" x14ac:dyDescent="0.4">
      <c r="A112" s="82"/>
      <c r="B112" s="82"/>
      <c r="C112" s="144"/>
      <c r="D112" s="135"/>
      <c r="E112" s="9"/>
      <c r="F112" s="9"/>
      <c r="G112" s="9"/>
      <c r="H112" s="9" t="s">
        <v>461</v>
      </c>
      <c r="I112" s="9" t="s">
        <v>613</v>
      </c>
      <c r="J112" s="9"/>
      <c r="K112" s="9"/>
      <c r="L112" s="9"/>
      <c r="M112" s="9"/>
      <c r="N112" s="9"/>
      <c r="O112" s="9"/>
      <c r="P112" s="9"/>
      <c r="Q112" s="9"/>
      <c r="R112" s="9"/>
      <c r="S112" s="9"/>
      <c r="T112" s="9"/>
      <c r="U112" s="9"/>
      <c r="V112" s="9"/>
      <c r="W112" s="9"/>
      <c r="X112" s="9"/>
      <c r="Y112" s="9"/>
      <c r="Z112" s="9"/>
      <c r="AA112" s="9"/>
      <c r="AB112" s="9"/>
      <c r="AC112" s="9"/>
      <c r="AD112" s="9"/>
      <c r="AE112" s="9"/>
    </row>
    <row r="113" spans="1:31" ht="13.15" x14ac:dyDescent="0.4">
      <c r="A113" s="82"/>
      <c r="B113" s="82"/>
      <c r="C113" s="144"/>
      <c r="D113" s="135"/>
      <c r="E113" s="9"/>
      <c r="F113" s="9"/>
      <c r="G113" s="9"/>
      <c r="H113" s="9" t="s">
        <v>237</v>
      </c>
      <c r="I113" s="9" t="s">
        <v>1006</v>
      </c>
      <c r="J113" s="9"/>
      <c r="K113" s="9"/>
      <c r="L113" s="9"/>
      <c r="M113" s="9"/>
      <c r="N113" s="9"/>
      <c r="O113" s="9"/>
      <c r="P113" s="9"/>
      <c r="Q113" s="9"/>
      <c r="R113" s="9"/>
      <c r="S113" s="9"/>
      <c r="T113" s="9"/>
      <c r="U113" s="9"/>
      <c r="V113" s="9"/>
      <c r="W113" s="9"/>
      <c r="X113" s="9"/>
      <c r="Y113" s="9"/>
      <c r="Z113" s="9"/>
      <c r="AA113" s="9"/>
      <c r="AB113" s="9"/>
      <c r="AC113" s="9"/>
      <c r="AD113" s="9"/>
      <c r="AE113" s="9"/>
    </row>
    <row r="114" spans="1:31" ht="13.15" x14ac:dyDescent="0.4">
      <c r="A114" s="82"/>
      <c r="B114" s="9"/>
      <c r="C114" s="9"/>
      <c r="D114" s="9"/>
      <c r="E114" s="9"/>
      <c r="F114" s="9"/>
      <c r="G114" s="9"/>
      <c r="H114" s="69"/>
      <c r="I114" s="9"/>
      <c r="J114" s="9"/>
      <c r="K114" s="9"/>
      <c r="L114" s="190"/>
      <c r="M114" s="9"/>
      <c r="N114" s="9"/>
      <c r="O114" s="9"/>
      <c r="P114" s="9"/>
      <c r="Q114" s="9"/>
      <c r="R114" s="9"/>
      <c r="S114" s="9"/>
      <c r="T114" s="9"/>
      <c r="U114" s="9"/>
      <c r="V114" s="9"/>
      <c r="W114" s="9"/>
      <c r="X114" s="9"/>
      <c r="Y114" s="9"/>
      <c r="Z114" s="9"/>
      <c r="AA114" s="9"/>
      <c r="AB114" s="9"/>
      <c r="AC114" s="9"/>
      <c r="AD114" s="9"/>
      <c r="AE114" s="9"/>
    </row>
    <row r="115" spans="1:31" ht="13.15" x14ac:dyDescent="0.4">
      <c r="A115" s="41" t="s">
        <v>761</v>
      </c>
      <c r="B115" s="41"/>
      <c r="C115" s="169"/>
      <c r="D115" s="232"/>
      <c r="E115" s="169"/>
      <c r="F115" s="210"/>
      <c r="G115" s="41"/>
      <c r="H115" s="41"/>
      <c r="I115" s="41"/>
      <c r="J115" s="41"/>
      <c r="K115" s="41"/>
      <c r="L115" s="41"/>
      <c r="M115" s="41"/>
      <c r="N115" s="41"/>
      <c r="O115" s="41"/>
      <c r="P115" s="41"/>
      <c r="Q115" s="41"/>
      <c r="R115" s="41"/>
      <c r="S115" s="41"/>
      <c r="T115" s="41"/>
      <c r="U115" s="41"/>
      <c r="V115" s="41"/>
      <c r="W115" s="41"/>
      <c r="X115" s="41"/>
      <c r="Y115" s="41"/>
      <c r="Z115" s="41"/>
      <c r="AA115" s="41"/>
      <c r="AB115" s="41"/>
      <c r="AC115" s="41"/>
      <c r="AD115" s="41"/>
      <c r="AE115" s="41"/>
    </row>
    <row r="116" spans="1:31" ht="13.15" x14ac:dyDescent="0.4"/>
    <row r="117" spans="1:31" ht="13.15" x14ac:dyDescent="0.4"/>
    <row r="118" spans="1:31" ht="13.15" x14ac:dyDescent="0.4"/>
    <row r="119" spans="1:31" ht="13.15" x14ac:dyDescent="0.4"/>
    <row r="120" spans="1:31" ht="13.15" x14ac:dyDescent="0.4"/>
    <row r="121" spans="1:31" ht="13.15" x14ac:dyDescent="0.4"/>
    <row r="122" spans="1:31" ht="13.15" x14ac:dyDescent="0.4"/>
    <row r="123" spans="1:31" ht="13.15" x14ac:dyDescent="0.4"/>
    <row r="124" spans="1:31" ht="13.15" x14ac:dyDescent="0.4"/>
    <row r="125" spans="1:31" ht="13.15" x14ac:dyDescent="0.4"/>
    <row r="126" spans="1:31" ht="13.15" x14ac:dyDescent="0.4"/>
    <row r="127" spans="1:31" ht="13.15" x14ac:dyDescent="0.4"/>
    <row r="128" spans="1:31" ht="13.15" x14ac:dyDescent="0.4"/>
    <row r="129" ht="13.15" x14ac:dyDescent="0.4"/>
    <row r="130" ht="13.15" x14ac:dyDescent="0.4"/>
    <row r="131" ht="13.15" x14ac:dyDescent="0.4"/>
    <row r="132" ht="13.15" x14ac:dyDescent="0.4"/>
    <row r="133" ht="13.15" x14ac:dyDescent="0.4"/>
    <row r="134" ht="13.15" x14ac:dyDescent="0.4"/>
    <row r="135" ht="13.15" x14ac:dyDescent="0.4"/>
    <row r="136" ht="13.15" x14ac:dyDescent="0.4"/>
    <row r="137" ht="13.15" x14ac:dyDescent="0.4"/>
    <row r="138" ht="13.15" x14ac:dyDescent="0.4"/>
    <row r="139" ht="13.15" x14ac:dyDescent="0.4"/>
    <row r="140" ht="13.15" x14ac:dyDescent="0.4"/>
    <row r="141" ht="13.15" x14ac:dyDescent="0.4"/>
    <row r="142" ht="13.15" x14ac:dyDescent="0.4"/>
    <row r="143" ht="13.15" x14ac:dyDescent="0.4"/>
    <row r="144" ht="13.15" x14ac:dyDescent="0.4"/>
    <row r="145" ht="13.15" x14ac:dyDescent="0.4"/>
    <row r="146" ht="13.15" x14ac:dyDescent="0.4"/>
    <row r="147" ht="13.15" x14ac:dyDescent="0.4"/>
    <row r="148" ht="13.15" x14ac:dyDescent="0.4"/>
    <row r="149" ht="13.15" x14ac:dyDescent="0.4"/>
    <row r="150" ht="13.15" x14ac:dyDescent="0.4"/>
    <row r="151" ht="13.15" x14ac:dyDescent="0.4"/>
    <row r="152" ht="13.15" x14ac:dyDescent="0.4"/>
    <row r="153" ht="13.15" x14ac:dyDescent="0.4"/>
    <row r="154" ht="13.15" x14ac:dyDescent="0.4"/>
    <row r="155" ht="13.15" x14ac:dyDescent="0.4"/>
    <row r="156" ht="13.15" x14ac:dyDescent="0.4"/>
    <row r="157" ht="13.15" x14ac:dyDescent="0.4"/>
    <row r="158" ht="13.15" x14ac:dyDescent="0.4"/>
    <row r="159" ht="13.15" x14ac:dyDescent="0.4"/>
    <row r="160" ht="13.15" x14ac:dyDescent="0.4"/>
    <row r="161" ht="13.15" x14ac:dyDescent="0.4"/>
    <row r="162" ht="13.15" x14ac:dyDescent="0.4"/>
    <row r="163" ht="13.15" x14ac:dyDescent="0.4"/>
    <row r="164" ht="13.15" x14ac:dyDescent="0.4"/>
    <row r="165" ht="13.15" x14ac:dyDescent="0.4"/>
    <row r="166" ht="13.15" x14ac:dyDescent="0.4"/>
    <row r="167" ht="13.15" x14ac:dyDescent="0.4"/>
    <row r="168" ht="13.15" x14ac:dyDescent="0.4"/>
    <row r="169" ht="13.15" x14ac:dyDescent="0.4"/>
    <row r="170" ht="13.15" x14ac:dyDescent="0.4"/>
    <row r="171" ht="13.15" x14ac:dyDescent="0.4"/>
    <row r="172" ht="13.15" x14ac:dyDescent="0.4"/>
    <row r="173" ht="13.15" x14ac:dyDescent="0.4"/>
    <row r="174" ht="13.15" x14ac:dyDescent="0.4"/>
    <row r="175" ht="13.15" x14ac:dyDescent="0.4"/>
    <row r="176" ht="13.15" x14ac:dyDescent="0.4"/>
    <row r="177" ht="13.15" x14ac:dyDescent="0.4"/>
    <row r="178" ht="13.15" x14ac:dyDescent="0.4"/>
    <row r="179" ht="13.15" x14ac:dyDescent="0.4"/>
    <row r="180" ht="13.15" x14ac:dyDescent="0.4"/>
    <row r="181" ht="13.15" x14ac:dyDescent="0.4"/>
    <row r="182" ht="13.15" x14ac:dyDescent="0.4"/>
    <row r="183" ht="13.15" x14ac:dyDescent="0.4"/>
    <row r="184" ht="13.15" x14ac:dyDescent="0.4"/>
    <row r="185" ht="13.15" x14ac:dyDescent="0.4"/>
    <row r="186" ht="13.15" x14ac:dyDescent="0.4"/>
    <row r="187" ht="13.15" x14ac:dyDescent="0.4"/>
    <row r="188" ht="13.15" x14ac:dyDescent="0.4"/>
    <row r="189" ht="13.15" x14ac:dyDescent="0.4"/>
    <row r="190" ht="13.15" x14ac:dyDescent="0.4"/>
    <row r="191" ht="13.15" x14ac:dyDescent="0.4"/>
    <row r="192" ht="13.15" x14ac:dyDescent="0.4"/>
    <row r="193" ht="13.15" x14ac:dyDescent="0.4"/>
    <row r="194" ht="13.15" x14ac:dyDescent="0.4"/>
    <row r="195" ht="13.15" x14ac:dyDescent="0.4"/>
    <row r="196" ht="13.15" x14ac:dyDescent="0.4"/>
    <row r="197" ht="13.15" x14ac:dyDescent="0.4"/>
    <row r="198" ht="13.15" x14ac:dyDescent="0.4"/>
    <row r="199" ht="13.15" x14ac:dyDescent="0.4"/>
    <row r="200" ht="13.15" x14ac:dyDescent="0.4"/>
    <row r="201" ht="13.15" x14ac:dyDescent="0.4"/>
    <row r="202" ht="13.15" x14ac:dyDescent="0.4"/>
    <row r="203" ht="13.15" x14ac:dyDescent="0.4"/>
    <row r="204" ht="13.15" x14ac:dyDescent="0.4"/>
    <row r="205" ht="13.15" x14ac:dyDescent="0.4"/>
    <row r="206" ht="13.15" x14ac:dyDescent="0.4"/>
    <row r="207" ht="13.15" x14ac:dyDescent="0.4"/>
    <row r="208" ht="12.75" customHeight="1" x14ac:dyDescent="0.4"/>
    <row r="209" ht="12.75" customHeight="1" x14ac:dyDescent="0.4"/>
    <row r="210" ht="12.75" customHeight="1" x14ac:dyDescent="0.4"/>
  </sheetData>
  <conditionalFormatting sqref="Y32 AC32">
    <cfRule type="cellIs" dxfId="85" priority="1" stopIfTrue="1" operator="equal">
      <formula>"FEED"</formula>
    </cfRule>
    <cfRule type="cellIs" dxfId="84" priority="2" stopIfTrue="1" operator="equal">
      <formula>"EPC"</formula>
    </cfRule>
    <cfRule type="cellIs" dxfId="83" priority="3" stopIfTrue="1" operator="equal">
      <formula>"Operations"</formula>
    </cfRule>
  </conditionalFormatting>
  <pageMargins left="0.70866141732283472" right="0.70866141732283472" top="0.74803149606299213" bottom="0.74803149606299213" header="0.31496062992125984" footer="0.31496062992125984"/>
  <pageSetup paperSize="8" scale="49" orientation="landscape"/>
  <headerFooter>
    <oddHeader>&amp;L&amp;F&amp;CSheet: &amp;A&amp;ROFFICIAL</oddHeader>
    <oddFooter>&amp;LPrinted on &amp;D at &amp;T&amp;CPage &amp;P of &amp;N&amp;ROfwat</oddFooter>
  </headerFooter>
  <customProperties>
    <customPr name="MMSheetType" r:id="rId1"/>
  </customPropertie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CCCCE"/>
    <pageSetUpPr fitToPage="1"/>
  </sheetPr>
  <dimension ref="A1:XFD59"/>
  <sheetViews>
    <sheetView showGridLines="0" zoomScale="80" workbookViewId="0"/>
  </sheetViews>
  <sheetFormatPr defaultColWidth="0" defaultRowHeight="13.15" zeroHeight="1" x14ac:dyDescent="0.4"/>
  <cols>
    <col min="1" max="4" width="3.6328125" style="159" customWidth="1"/>
    <col min="5" max="5" width="70" style="159" customWidth="1"/>
    <col min="6" max="6" width="4.36328125" style="159" customWidth="1"/>
    <col min="7" max="7" width="48.6328125" style="159" bestFit="1" customWidth="1"/>
    <col min="8" max="8" width="3.6328125" style="159" customWidth="1"/>
    <col min="9" max="9" width="55" style="159" bestFit="1" customWidth="1"/>
    <col min="10" max="10" width="3.6328125" style="159" customWidth="1"/>
    <col min="11" max="11" width="35.6328125" style="159" customWidth="1"/>
    <col min="12" max="13" width="9.08984375" style="159" hidden="1" customWidth="1"/>
    <col min="14" max="16384" width="12.453125" style="159" hidden="1"/>
  </cols>
  <sheetData>
    <row r="1" spans="1:11" s="198" customFormat="1" ht="30.75" x14ac:dyDescent="0.25">
      <c r="A1" s="27" t="str">
        <f ca="1" xml:space="preserve"> RIGHT(CELL("filename", A1), LEN(CELL("filename", A1)) - SEARCH("]", CELL("filename", A1)))</f>
        <v>FAST</v>
      </c>
    </row>
    <row r="2" spans="1:11" x14ac:dyDescent="0.4"/>
    <row r="3" spans="1:11" s="224" customFormat="1" ht="21" x14ac:dyDescent="0.65">
      <c r="A3" s="131" t="s">
        <v>238</v>
      </c>
      <c r="I3" s="131" t="s">
        <v>4</v>
      </c>
      <c r="K3" s="131" t="s">
        <v>462</v>
      </c>
    </row>
    <row r="4" spans="1:11" x14ac:dyDescent="0.4"/>
    <row r="5" spans="1:11" s="120" customFormat="1" ht="15.75" x14ac:dyDescent="0.5">
      <c r="B5" s="118" t="s">
        <v>936</v>
      </c>
      <c r="D5" s="109"/>
      <c r="E5" s="71"/>
    </row>
    <row r="6" spans="1:11" x14ac:dyDescent="0.4">
      <c r="B6" s="83"/>
      <c r="C6" s="83"/>
      <c r="D6" s="110"/>
      <c r="E6" s="176" t="s">
        <v>846</v>
      </c>
      <c r="G6" s="50" t="s">
        <v>313</v>
      </c>
      <c r="H6" s="84"/>
      <c r="I6" s="50" t="s">
        <v>688</v>
      </c>
      <c r="J6" s="84"/>
      <c r="K6" s="84" t="s">
        <v>239</v>
      </c>
    </row>
    <row r="7" spans="1:11" x14ac:dyDescent="0.4">
      <c r="B7" s="83"/>
      <c r="C7" s="83"/>
      <c r="D7" s="110"/>
      <c r="E7" s="209"/>
      <c r="G7" s="50"/>
      <c r="H7" s="84"/>
      <c r="I7" s="84" t="s">
        <v>463</v>
      </c>
      <c r="J7" s="84"/>
      <c r="K7" s="84"/>
    </row>
    <row r="8" spans="1:11" x14ac:dyDescent="0.4">
      <c r="B8" s="83"/>
      <c r="C8" s="83"/>
      <c r="D8" s="110"/>
      <c r="E8" s="177" t="s">
        <v>1160</v>
      </c>
      <c r="G8" s="50" t="s">
        <v>1161</v>
      </c>
      <c r="H8" s="84"/>
      <c r="I8" s="84" t="s">
        <v>394</v>
      </c>
      <c r="J8" s="84"/>
      <c r="K8" s="84" t="s">
        <v>239</v>
      </c>
    </row>
    <row r="9" spans="1:11" x14ac:dyDescent="0.4">
      <c r="B9" s="83"/>
      <c r="C9" s="83"/>
      <c r="D9" s="110"/>
      <c r="E9" s="50"/>
      <c r="G9" s="50"/>
      <c r="H9" s="84"/>
      <c r="I9" s="84" t="s">
        <v>314</v>
      </c>
      <c r="J9" s="84"/>
      <c r="K9" s="84"/>
    </row>
    <row r="10" spans="1:11" x14ac:dyDescent="0.4">
      <c r="B10" s="83"/>
      <c r="C10" s="83"/>
      <c r="D10" s="110"/>
      <c r="E10" s="50" t="s">
        <v>395</v>
      </c>
      <c r="F10" s="84"/>
      <c r="G10" s="50" t="s">
        <v>1007</v>
      </c>
      <c r="H10" s="84"/>
      <c r="I10" s="84" t="s">
        <v>1088</v>
      </c>
      <c r="J10" s="84"/>
      <c r="K10" s="84" t="s">
        <v>239</v>
      </c>
    </row>
    <row r="11" spans="1:11" x14ac:dyDescent="0.4">
      <c r="B11" s="83"/>
      <c r="C11" s="83"/>
      <c r="D11" s="110"/>
      <c r="E11" s="50"/>
      <c r="F11" s="84"/>
      <c r="G11" s="50"/>
      <c r="H11" s="84"/>
      <c r="I11" s="84"/>
      <c r="J11" s="84"/>
      <c r="K11" s="84"/>
    </row>
    <row r="12" spans="1:11" x14ac:dyDescent="0.4">
      <c r="B12" s="83"/>
      <c r="C12" s="83"/>
      <c r="D12" s="110"/>
      <c r="E12" s="50" t="s">
        <v>240</v>
      </c>
      <c r="F12" s="84"/>
      <c r="G12" s="50"/>
      <c r="H12" s="84"/>
      <c r="I12" s="84"/>
      <c r="J12" s="84"/>
      <c r="K12" s="84"/>
    </row>
    <row r="13" spans="1:11" x14ac:dyDescent="0.4">
      <c r="B13" s="83"/>
      <c r="C13" s="83"/>
      <c r="D13" s="110"/>
      <c r="E13" s="50" t="s">
        <v>762</v>
      </c>
      <c r="F13" s="84"/>
      <c r="G13" s="50"/>
      <c r="H13" s="84"/>
      <c r="I13" s="84"/>
      <c r="J13" s="84"/>
      <c r="K13" s="84"/>
    </row>
    <row r="14" spans="1:11" x14ac:dyDescent="0.4">
      <c r="B14" s="83"/>
      <c r="C14" s="83"/>
      <c r="D14" s="110"/>
      <c r="E14" s="50"/>
      <c r="F14" s="84"/>
      <c r="G14" s="50"/>
      <c r="H14" s="84"/>
      <c r="I14" s="84"/>
      <c r="J14" s="84"/>
      <c r="K14" s="84"/>
    </row>
    <row r="15" spans="1:11" x14ac:dyDescent="0.4">
      <c r="B15" s="83"/>
      <c r="C15" s="83"/>
      <c r="D15" s="110"/>
      <c r="E15" s="228" t="s">
        <v>464</v>
      </c>
      <c r="G15" s="50" t="s">
        <v>88</v>
      </c>
      <c r="I15" s="159" t="s">
        <v>89</v>
      </c>
      <c r="K15" s="159" t="s">
        <v>239</v>
      </c>
    </row>
    <row r="16" spans="1:11" x14ac:dyDescent="0.4">
      <c r="B16" s="83"/>
      <c r="C16" s="83"/>
      <c r="D16" s="110"/>
      <c r="E16" s="50"/>
      <c r="G16" s="50"/>
      <c r="I16" s="159" t="s">
        <v>5</v>
      </c>
    </row>
    <row r="17" spans="2:11" s="120" customFormat="1" ht="15.75" x14ac:dyDescent="0.5">
      <c r="B17" s="118" t="s">
        <v>542</v>
      </c>
      <c r="C17" s="125"/>
      <c r="D17" s="109"/>
      <c r="E17" s="71"/>
      <c r="G17" s="71"/>
    </row>
    <row r="18" spans="2:11" x14ac:dyDescent="0.4">
      <c r="B18" s="83"/>
      <c r="C18" s="83"/>
      <c r="D18" s="110"/>
      <c r="E18" s="191" t="s">
        <v>396</v>
      </c>
      <c r="G18" s="50" t="s">
        <v>531</v>
      </c>
      <c r="I18" s="159" t="s">
        <v>1088</v>
      </c>
      <c r="K18" s="159" t="s">
        <v>1008</v>
      </c>
    </row>
    <row r="19" spans="2:11" x14ac:dyDescent="0.4">
      <c r="B19" s="83"/>
      <c r="C19" s="83"/>
      <c r="D19" s="110"/>
      <c r="E19" s="50"/>
      <c r="G19" s="50"/>
      <c r="K19" s="159" t="s">
        <v>1162</v>
      </c>
    </row>
    <row r="20" spans="2:11" x14ac:dyDescent="0.4">
      <c r="B20" s="83"/>
      <c r="C20" s="83"/>
      <c r="D20" s="110"/>
      <c r="E20" s="150" t="s">
        <v>937</v>
      </c>
      <c r="G20" s="50" t="s">
        <v>241</v>
      </c>
      <c r="I20" s="159" t="s">
        <v>1088</v>
      </c>
      <c r="K20" s="159" t="s">
        <v>689</v>
      </c>
    </row>
    <row r="21" spans="2:11" x14ac:dyDescent="0.4">
      <c r="B21" s="83"/>
      <c r="C21" s="83"/>
      <c r="D21" s="110"/>
      <c r="E21" s="50"/>
      <c r="G21" s="50"/>
      <c r="K21" s="159" t="s">
        <v>465</v>
      </c>
    </row>
    <row r="22" spans="2:11" x14ac:dyDescent="0.4">
      <c r="B22" s="83"/>
      <c r="C22" s="83"/>
      <c r="D22" s="110"/>
      <c r="E22" s="241" t="s">
        <v>397</v>
      </c>
      <c r="G22" s="50" t="s">
        <v>763</v>
      </c>
      <c r="I22" s="159" t="s">
        <v>688</v>
      </c>
      <c r="K22" s="159" t="s">
        <v>689</v>
      </c>
    </row>
    <row r="23" spans="2:11" x14ac:dyDescent="0.4">
      <c r="B23" s="83"/>
      <c r="C23" s="83"/>
      <c r="D23" s="110"/>
      <c r="E23" s="50"/>
      <c r="G23" s="50"/>
      <c r="I23" s="159" t="s">
        <v>463</v>
      </c>
      <c r="K23" s="159" t="s">
        <v>465</v>
      </c>
    </row>
    <row r="24" spans="2:11" x14ac:dyDescent="0.4">
      <c r="B24" s="83"/>
      <c r="C24" s="83"/>
      <c r="D24" s="110"/>
      <c r="E24" s="237" t="s">
        <v>1163</v>
      </c>
      <c r="G24" s="50" t="s">
        <v>543</v>
      </c>
      <c r="I24" s="159" t="s">
        <v>1088</v>
      </c>
      <c r="K24" s="159" t="s">
        <v>764</v>
      </c>
    </row>
    <row r="25" spans="2:11" x14ac:dyDescent="0.4">
      <c r="K25" s="159" t="s">
        <v>690</v>
      </c>
    </row>
    <row r="26" spans="2:11" x14ac:dyDescent="0.4">
      <c r="E26" s="173" t="s">
        <v>765</v>
      </c>
      <c r="G26" s="159" t="s">
        <v>6</v>
      </c>
      <c r="I26" s="159" t="s">
        <v>1089</v>
      </c>
      <c r="K26" s="159" t="s">
        <v>847</v>
      </c>
    </row>
    <row r="27" spans="2:11" x14ac:dyDescent="0.4">
      <c r="K27" s="159" t="s">
        <v>242</v>
      </c>
    </row>
    <row r="28" spans="2:11" ht="24.75" customHeight="1" x14ac:dyDescent="0.4">
      <c r="E28" s="174">
        <v>0</v>
      </c>
      <c r="G28" s="159" t="s">
        <v>398</v>
      </c>
      <c r="I28" s="159" t="s">
        <v>1089</v>
      </c>
      <c r="K28" s="159" t="s">
        <v>315</v>
      </c>
    </row>
    <row r="29" spans="2:11" x14ac:dyDescent="0.4">
      <c r="K29" s="159" t="s">
        <v>691</v>
      </c>
    </row>
    <row r="30" spans="2:11" x14ac:dyDescent="0.4">
      <c r="E30" s="159" t="s">
        <v>614</v>
      </c>
    </row>
    <row r="31" spans="2:11" x14ac:dyDescent="0.4"/>
    <row r="32" spans="2:11" s="120" customFormat="1" ht="15.75" x14ac:dyDescent="0.5">
      <c r="B32" s="118" t="s">
        <v>243</v>
      </c>
      <c r="C32" s="125"/>
      <c r="D32" s="109"/>
      <c r="E32" s="71"/>
      <c r="F32" s="71"/>
      <c r="G32" s="71"/>
    </row>
    <row r="33" spans="1:11" x14ac:dyDescent="0.4">
      <c r="B33" s="83"/>
      <c r="C33" s="83"/>
      <c r="D33" s="110"/>
      <c r="E33" s="150" t="s">
        <v>848</v>
      </c>
      <c r="F33" s="50"/>
      <c r="G33" s="50" t="s">
        <v>316</v>
      </c>
      <c r="I33" s="159" t="s">
        <v>239</v>
      </c>
      <c r="K33" s="159" t="s">
        <v>689</v>
      </c>
    </row>
    <row r="34" spans="1:11" x14ac:dyDescent="0.4">
      <c r="B34" s="83"/>
      <c r="C34" s="83"/>
      <c r="D34" s="110"/>
      <c r="E34" s="50"/>
      <c r="F34" s="50"/>
      <c r="G34" s="50"/>
      <c r="K34" s="159" t="s">
        <v>465</v>
      </c>
    </row>
    <row r="35" spans="1:11" x14ac:dyDescent="0.4">
      <c r="B35" s="83"/>
      <c r="C35" s="83"/>
      <c r="D35" s="110"/>
      <c r="E35" s="178" t="s">
        <v>544</v>
      </c>
      <c r="F35" s="50"/>
      <c r="G35" s="50" t="s">
        <v>545</v>
      </c>
      <c r="I35" s="159" t="s">
        <v>1009</v>
      </c>
      <c r="K35" s="159" t="s">
        <v>849</v>
      </c>
    </row>
    <row r="36" spans="1:11" x14ac:dyDescent="0.4">
      <c r="B36" s="83"/>
      <c r="C36" s="83"/>
      <c r="D36" s="110"/>
      <c r="E36" s="50"/>
      <c r="F36" s="50"/>
      <c r="G36" s="50"/>
      <c r="I36" s="159" t="s">
        <v>244</v>
      </c>
      <c r="K36" s="159" t="s">
        <v>1010</v>
      </c>
    </row>
    <row r="37" spans="1:11" s="120" customFormat="1" ht="15.75" x14ac:dyDescent="0.5">
      <c r="B37" s="118" t="s">
        <v>171</v>
      </c>
      <c r="C37" s="125"/>
      <c r="D37" s="109"/>
      <c r="E37" s="71"/>
      <c r="F37" s="71"/>
      <c r="G37" s="71"/>
    </row>
    <row r="38" spans="1:11" x14ac:dyDescent="0.4">
      <c r="B38" s="83"/>
      <c r="C38" s="83"/>
      <c r="D38" s="110"/>
      <c r="E38" s="50"/>
      <c r="F38" s="50"/>
      <c r="G38" s="50"/>
    </row>
    <row r="39" spans="1:11" x14ac:dyDescent="0.4">
      <c r="B39" s="83"/>
      <c r="C39" s="83"/>
      <c r="D39" s="110"/>
      <c r="E39" s="233" t="s">
        <v>1164</v>
      </c>
      <c r="F39" s="50"/>
      <c r="G39" s="50" t="s">
        <v>766</v>
      </c>
      <c r="I39" s="159" t="s">
        <v>1088</v>
      </c>
      <c r="K39" s="159" t="s">
        <v>317</v>
      </c>
    </row>
    <row r="40" spans="1:11" x14ac:dyDescent="0.4">
      <c r="B40" s="83"/>
      <c r="C40" s="83"/>
      <c r="D40" s="110"/>
      <c r="E40" s="50"/>
      <c r="F40" s="50"/>
      <c r="G40" s="50"/>
      <c r="K40" s="159" t="s">
        <v>245</v>
      </c>
    </row>
    <row r="41" spans="1:11" s="120" customFormat="1" ht="15.75" x14ac:dyDescent="0.5">
      <c r="A41" s="71"/>
      <c r="B41" s="118" t="s">
        <v>615</v>
      </c>
      <c r="C41" s="125"/>
      <c r="D41" s="109"/>
      <c r="E41" s="71"/>
      <c r="F41" s="71"/>
      <c r="G41" s="71"/>
    </row>
    <row r="42" spans="1:11" x14ac:dyDescent="0.4">
      <c r="B42" s="83"/>
      <c r="C42" s="83"/>
      <c r="D42" s="110"/>
      <c r="E42" s="50"/>
      <c r="F42" s="50"/>
      <c r="G42" s="50"/>
    </row>
    <row r="43" spans="1:11" x14ac:dyDescent="0.4">
      <c r="B43" s="83"/>
      <c r="C43" s="83"/>
      <c r="D43" s="110"/>
      <c r="E43" s="181" t="s">
        <v>466</v>
      </c>
      <c r="F43" s="50"/>
      <c r="G43" s="50" t="s">
        <v>1011</v>
      </c>
      <c r="K43" s="159" t="s">
        <v>1008</v>
      </c>
    </row>
    <row r="44" spans="1:11" x14ac:dyDescent="0.4">
      <c r="B44" s="83"/>
      <c r="C44" s="83"/>
      <c r="D44" s="110"/>
      <c r="E44" s="115"/>
      <c r="F44" s="50"/>
      <c r="G44" s="50"/>
      <c r="K44" s="159" t="s">
        <v>767</v>
      </c>
    </row>
    <row r="45" spans="1:11" x14ac:dyDescent="0.4">
      <c r="B45" s="83"/>
      <c r="C45" s="83"/>
      <c r="D45" s="110"/>
      <c r="E45" s="207" t="s">
        <v>7</v>
      </c>
      <c r="F45" s="50"/>
      <c r="G45" s="50" t="s">
        <v>1294</v>
      </c>
      <c r="K45" s="159" t="s">
        <v>689</v>
      </c>
    </row>
    <row r="46" spans="1:11" x14ac:dyDescent="0.4">
      <c r="B46" s="83"/>
      <c r="C46" s="83"/>
      <c r="D46" s="110"/>
      <c r="E46" s="115"/>
      <c r="F46" s="50"/>
      <c r="G46" s="50"/>
      <c r="K46" s="159" t="s">
        <v>1090</v>
      </c>
    </row>
    <row r="47" spans="1:11" x14ac:dyDescent="0.4">
      <c r="B47" s="83"/>
      <c r="C47" s="83"/>
      <c r="D47" s="110"/>
      <c r="E47" s="188" t="s">
        <v>8</v>
      </c>
      <c r="F47" s="50"/>
      <c r="G47" s="50" t="s">
        <v>1012</v>
      </c>
      <c r="K47" s="159" t="s">
        <v>318</v>
      </c>
    </row>
    <row r="48" spans="1:11" x14ac:dyDescent="0.4">
      <c r="B48" s="83"/>
      <c r="C48" s="83"/>
      <c r="D48" s="110"/>
      <c r="E48" s="115"/>
      <c r="F48" s="50"/>
      <c r="G48" s="50"/>
      <c r="K48" s="159" t="s">
        <v>319</v>
      </c>
    </row>
    <row r="49" spans="1:16384" x14ac:dyDescent="0.4">
      <c r="B49" s="83"/>
      <c r="C49" s="83"/>
      <c r="D49" s="110"/>
      <c r="E49" s="223" t="s">
        <v>692</v>
      </c>
      <c r="F49" s="50"/>
      <c r="G49" s="50" t="s">
        <v>1013</v>
      </c>
      <c r="K49" s="159" t="s">
        <v>850</v>
      </c>
    </row>
    <row r="50" spans="1:16384" x14ac:dyDescent="0.4">
      <c r="B50" s="83"/>
      <c r="C50" s="83"/>
      <c r="D50" s="110"/>
      <c r="E50" s="115"/>
      <c r="F50" s="50"/>
      <c r="G50" s="50"/>
      <c r="K50" s="134" t="s">
        <v>693</v>
      </c>
    </row>
    <row r="51" spans="1:16384" x14ac:dyDescent="0.4">
      <c r="B51" s="84"/>
      <c r="C51" s="84"/>
      <c r="D51" s="84"/>
      <c r="E51" s="194" t="s">
        <v>1091</v>
      </c>
      <c r="F51" s="84"/>
      <c r="G51" s="84" t="s">
        <v>399</v>
      </c>
      <c r="K51" s="159" t="s">
        <v>90</v>
      </c>
    </row>
    <row r="52" spans="1:16384" x14ac:dyDescent="0.4">
      <c r="B52" s="84"/>
      <c r="C52" s="84"/>
      <c r="D52" s="84"/>
      <c r="E52" s="115"/>
      <c r="F52" s="84"/>
      <c r="G52" s="84"/>
      <c r="K52" s="134" t="s">
        <v>938</v>
      </c>
    </row>
    <row r="53" spans="1:16384" x14ac:dyDescent="0.4">
      <c r="B53" s="84"/>
      <c r="C53" s="84"/>
      <c r="D53" s="84"/>
      <c r="E53" s="195" t="s">
        <v>91</v>
      </c>
      <c r="F53" s="84"/>
      <c r="G53" s="84" t="s">
        <v>172</v>
      </c>
      <c r="K53" s="159" t="s">
        <v>9</v>
      </c>
    </row>
    <row r="54" spans="1:16384" x14ac:dyDescent="0.4">
      <c r="K54" s="134" t="s">
        <v>467</v>
      </c>
    </row>
    <row r="55" spans="1:16384" x14ac:dyDescent="0.4">
      <c r="K55" s="134"/>
    </row>
    <row r="56" spans="1:16384" s="184" customFormat="1" ht="15.75" x14ac:dyDescent="0.25">
      <c r="A56" s="184" t="s">
        <v>851</v>
      </c>
      <c r="L56" s="184" t="s">
        <v>851</v>
      </c>
      <c r="M56" s="184" t="s">
        <v>851</v>
      </c>
      <c r="N56" s="184" t="s">
        <v>851</v>
      </c>
      <c r="O56" s="184" t="s">
        <v>851</v>
      </c>
      <c r="P56" s="184" t="s">
        <v>851</v>
      </c>
      <c r="Q56" s="184" t="s">
        <v>851</v>
      </c>
      <c r="R56" s="184" t="s">
        <v>851</v>
      </c>
      <c r="S56" s="184" t="s">
        <v>851</v>
      </c>
      <c r="T56" s="184" t="s">
        <v>851</v>
      </c>
      <c r="U56" s="184" t="s">
        <v>851</v>
      </c>
      <c r="V56" s="184" t="s">
        <v>851</v>
      </c>
      <c r="W56" s="184" t="s">
        <v>851</v>
      </c>
      <c r="X56" s="184" t="s">
        <v>851</v>
      </c>
      <c r="Y56" s="184" t="s">
        <v>851</v>
      </c>
      <c r="Z56" s="184" t="s">
        <v>851</v>
      </c>
      <c r="AA56" s="184" t="s">
        <v>851</v>
      </c>
      <c r="AB56" s="184" t="s">
        <v>851</v>
      </c>
      <c r="AC56" s="184" t="s">
        <v>851</v>
      </c>
      <c r="AD56" s="184" t="s">
        <v>851</v>
      </c>
      <c r="AE56" s="184" t="s">
        <v>851</v>
      </c>
      <c r="AF56" s="184" t="s">
        <v>851</v>
      </c>
      <c r="AG56" s="184" t="s">
        <v>851</v>
      </c>
      <c r="AH56" s="184" t="s">
        <v>851</v>
      </c>
      <c r="AI56" s="184" t="s">
        <v>851</v>
      </c>
      <c r="AJ56" s="184" t="s">
        <v>851</v>
      </c>
      <c r="AK56" s="184" t="s">
        <v>851</v>
      </c>
      <c r="AL56" s="184" t="s">
        <v>851</v>
      </c>
      <c r="AM56" s="184" t="s">
        <v>851</v>
      </c>
      <c r="AN56" s="184" t="s">
        <v>851</v>
      </c>
      <c r="AO56" s="184" t="s">
        <v>851</v>
      </c>
      <c r="AP56" s="184" t="s">
        <v>851</v>
      </c>
      <c r="AQ56" s="184" t="s">
        <v>851</v>
      </c>
      <c r="AR56" s="184" t="s">
        <v>851</v>
      </c>
      <c r="AS56" s="184" t="s">
        <v>851</v>
      </c>
      <c r="AT56" s="184" t="s">
        <v>851</v>
      </c>
      <c r="AU56" s="184" t="s">
        <v>851</v>
      </c>
      <c r="AV56" s="184" t="s">
        <v>851</v>
      </c>
      <c r="AW56" s="184" t="s">
        <v>851</v>
      </c>
      <c r="AX56" s="184" t="s">
        <v>851</v>
      </c>
      <c r="AY56" s="184" t="s">
        <v>851</v>
      </c>
      <c r="AZ56" s="184" t="s">
        <v>851</v>
      </c>
      <c r="BA56" s="184" t="s">
        <v>851</v>
      </c>
      <c r="BB56" s="184" t="s">
        <v>851</v>
      </c>
      <c r="BC56" s="184" t="s">
        <v>851</v>
      </c>
      <c r="BD56" s="184" t="s">
        <v>851</v>
      </c>
      <c r="BE56" s="184" t="s">
        <v>851</v>
      </c>
      <c r="BF56" s="184" t="s">
        <v>851</v>
      </c>
      <c r="BG56" s="184" t="s">
        <v>851</v>
      </c>
      <c r="BH56" s="184" t="s">
        <v>851</v>
      </c>
      <c r="BI56" s="184" t="s">
        <v>851</v>
      </c>
      <c r="BJ56" s="184" t="s">
        <v>851</v>
      </c>
      <c r="BK56" s="184" t="s">
        <v>851</v>
      </c>
      <c r="BL56" s="184" t="s">
        <v>851</v>
      </c>
      <c r="BM56" s="184" t="s">
        <v>851</v>
      </c>
      <c r="BN56" s="184" t="s">
        <v>851</v>
      </c>
      <c r="BO56" s="184" t="s">
        <v>851</v>
      </c>
      <c r="BP56" s="184" t="s">
        <v>851</v>
      </c>
      <c r="BQ56" s="184" t="s">
        <v>851</v>
      </c>
      <c r="BR56" s="184" t="s">
        <v>851</v>
      </c>
      <c r="BS56" s="184" t="s">
        <v>851</v>
      </c>
      <c r="BT56" s="184" t="s">
        <v>851</v>
      </c>
      <c r="BU56" s="184" t="s">
        <v>851</v>
      </c>
      <c r="BV56" s="184" t="s">
        <v>851</v>
      </c>
      <c r="BW56" s="184" t="s">
        <v>851</v>
      </c>
      <c r="BX56" s="184" t="s">
        <v>851</v>
      </c>
      <c r="BY56" s="184" t="s">
        <v>851</v>
      </c>
      <c r="BZ56" s="184" t="s">
        <v>851</v>
      </c>
      <c r="CA56" s="184" t="s">
        <v>851</v>
      </c>
      <c r="CB56" s="184" t="s">
        <v>851</v>
      </c>
      <c r="CC56" s="184" t="s">
        <v>851</v>
      </c>
      <c r="CD56" s="184" t="s">
        <v>851</v>
      </c>
      <c r="CE56" s="184" t="s">
        <v>851</v>
      </c>
      <c r="CF56" s="184" t="s">
        <v>851</v>
      </c>
      <c r="CG56" s="184" t="s">
        <v>851</v>
      </c>
      <c r="CH56" s="184" t="s">
        <v>851</v>
      </c>
      <c r="CI56" s="184" t="s">
        <v>851</v>
      </c>
      <c r="CJ56" s="184" t="s">
        <v>851</v>
      </c>
      <c r="CK56" s="184" t="s">
        <v>851</v>
      </c>
      <c r="CL56" s="184" t="s">
        <v>851</v>
      </c>
      <c r="CM56" s="184" t="s">
        <v>851</v>
      </c>
      <c r="CN56" s="184" t="s">
        <v>851</v>
      </c>
      <c r="CO56" s="184" t="s">
        <v>851</v>
      </c>
      <c r="CP56" s="184" t="s">
        <v>851</v>
      </c>
      <c r="CQ56" s="184" t="s">
        <v>851</v>
      </c>
      <c r="CR56" s="184" t="s">
        <v>851</v>
      </c>
      <c r="CS56" s="184" t="s">
        <v>851</v>
      </c>
      <c r="CT56" s="184" t="s">
        <v>851</v>
      </c>
      <c r="CU56" s="184" t="s">
        <v>851</v>
      </c>
      <c r="CV56" s="184" t="s">
        <v>851</v>
      </c>
      <c r="CW56" s="184" t="s">
        <v>851</v>
      </c>
      <c r="CX56" s="184" t="s">
        <v>851</v>
      </c>
      <c r="CY56" s="184" t="s">
        <v>851</v>
      </c>
      <c r="CZ56" s="184" t="s">
        <v>851</v>
      </c>
      <c r="DA56" s="184" t="s">
        <v>851</v>
      </c>
      <c r="DB56" s="184" t="s">
        <v>851</v>
      </c>
      <c r="DC56" s="184" t="s">
        <v>851</v>
      </c>
      <c r="DD56" s="184" t="s">
        <v>851</v>
      </c>
      <c r="DE56" s="184" t="s">
        <v>851</v>
      </c>
      <c r="DF56" s="184" t="s">
        <v>851</v>
      </c>
      <c r="DG56" s="184" t="s">
        <v>851</v>
      </c>
      <c r="DH56" s="184" t="s">
        <v>851</v>
      </c>
      <c r="DI56" s="184" t="s">
        <v>851</v>
      </c>
      <c r="DJ56" s="184" t="s">
        <v>851</v>
      </c>
      <c r="DK56" s="184" t="s">
        <v>851</v>
      </c>
      <c r="DL56" s="184" t="s">
        <v>851</v>
      </c>
      <c r="DM56" s="184" t="s">
        <v>851</v>
      </c>
      <c r="DN56" s="184" t="s">
        <v>851</v>
      </c>
      <c r="DO56" s="184" t="s">
        <v>851</v>
      </c>
      <c r="DP56" s="184" t="s">
        <v>851</v>
      </c>
      <c r="DQ56" s="184" t="s">
        <v>851</v>
      </c>
      <c r="DR56" s="184" t="s">
        <v>851</v>
      </c>
      <c r="DS56" s="184" t="s">
        <v>851</v>
      </c>
      <c r="DT56" s="184" t="s">
        <v>851</v>
      </c>
      <c r="DU56" s="184" t="s">
        <v>851</v>
      </c>
      <c r="DV56" s="184" t="s">
        <v>851</v>
      </c>
      <c r="DW56" s="184" t="s">
        <v>851</v>
      </c>
      <c r="DX56" s="184" t="s">
        <v>851</v>
      </c>
      <c r="DY56" s="184" t="s">
        <v>851</v>
      </c>
      <c r="DZ56" s="184" t="s">
        <v>851</v>
      </c>
      <c r="EA56" s="184" t="s">
        <v>851</v>
      </c>
      <c r="EB56" s="184" t="s">
        <v>851</v>
      </c>
      <c r="EC56" s="184" t="s">
        <v>851</v>
      </c>
      <c r="ED56" s="184" t="s">
        <v>851</v>
      </c>
      <c r="EE56" s="184" t="s">
        <v>851</v>
      </c>
      <c r="EF56" s="184" t="s">
        <v>851</v>
      </c>
      <c r="EG56" s="184" t="s">
        <v>851</v>
      </c>
      <c r="EH56" s="184" t="s">
        <v>851</v>
      </c>
      <c r="EI56" s="184" t="s">
        <v>851</v>
      </c>
      <c r="EJ56" s="184" t="s">
        <v>851</v>
      </c>
      <c r="EK56" s="184" t="s">
        <v>851</v>
      </c>
      <c r="EL56" s="184" t="s">
        <v>851</v>
      </c>
      <c r="EM56" s="184" t="s">
        <v>851</v>
      </c>
      <c r="EN56" s="184" t="s">
        <v>851</v>
      </c>
      <c r="EO56" s="184" t="s">
        <v>851</v>
      </c>
      <c r="EP56" s="184" t="s">
        <v>851</v>
      </c>
      <c r="EQ56" s="184" t="s">
        <v>851</v>
      </c>
      <c r="ER56" s="184" t="s">
        <v>851</v>
      </c>
      <c r="ES56" s="184" t="s">
        <v>851</v>
      </c>
      <c r="ET56" s="184" t="s">
        <v>851</v>
      </c>
      <c r="EU56" s="184" t="s">
        <v>851</v>
      </c>
      <c r="EV56" s="184" t="s">
        <v>851</v>
      </c>
      <c r="EW56" s="184" t="s">
        <v>851</v>
      </c>
      <c r="EX56" s="184" t="s">
        <v>851</v>
      </c>
      <c r="EY56" s="184" t="s">
        <v>851</v>
      </c>
      <c r="EZ56" s="184" t="s">
        <v>851</v>
      </c>
      <c r="FA56" s="184" t="s">
        <v>851</v>
      </c>
      <c r="FB56" s="184" t="s">
        <v>851</v>
      </c>
      <c r="FC56" s="184" t="s">
        <v>851</v>
      </c>
      <c r="FD56" s="184" t="s">
        <v>851</v>
      </c>
      <c r="FE56" s="184" t="s">
        <v>851</v>
      </c>
      <c r="FF56" s="184" t="s">
        <v>851</v>
      </c>
      <c r="FG56" s="184" t="s">
        <v>851</v>
      </c>
      <c r="FH56" s="184" t="s">
        <v>851</v>
      </c>
      <c r="FI56" s="184" t="s">
        <v>851</v>
      </c>
      <c r="FJ56" s="184" t="s">
        <v>851</v>
      </c>
      <c r="FK56" s="184" t="s">
        <v>851</v>
      </c>
      <c r="FL56" s="184" t="s">
        <v>851</v>
      </c>
      <c r="FM56" s="184" t="s">
        <v>851</v>
      </c>
      <c r="FN56" s="184" t="s">
        <v>851</v>
      </c>
      <c r="FO56" s="184" t="s">
        <v>851</v>
      </c>
      <c r="FP56" s="184" t="s">
        <v>851</v>
      </c>
      <c r="FQ56" s="184" t="s">
        <v>851</v>
      </c>
      <c r="FR56" s="184" t="s">
        <v>851</v>
      </c>
      <c r="FS56" s="184" t="s">
        <v>851</v>
      </c>
      <c r="FT56" s="184" t="s">
        <v>851</v>
      </c>
      <c r="FU56" s="184" t="s">
        <v>851</v>
      </c>
      <c r="FV56" s="184" t="s">
        <v>851</v>
      </c>
      <c r="FW56" s="184" t="s">
        <v>851</v>
      </c>
      <c r="FX56" s="184" t="s">
        <v>851</v>
      </c>
      <c r="FY56" s="184" t="s">
        <v>851</v>
      </c>
      <c r="FZ56" s="184" t="s">
        <v>851</v>
      </c>
      <c r="GA56" s="184" t="s">
        <v>851</v>
      </c>
      <c r="GB56" s="184" t="s">
        <v>851</v>
      </c>
      <c r="GC56" s="184" t="s">
        <v>851</v>
      </c>
      <c r="GD56" s="184" t="s">
        <v>851</v>
      </c>
      <c r="GE56" s="184" t="s">
        <v>851</v>
      </c>
      <c r="GF56" s="184" t="s">
        <v>851</v>
      </c>
      <c r="GG56" s="184" t="s">
        <v>851</v>
      </c>
      <c r="GH56" s="184" t="s">
        <v>851</v>
      </c>
      <c r="GI56" s="184" t="s">
        <v>851</v>
      </c>
      <c r="GJ56" s="184" t="s">
        <v>851</v>
      </c>
      <c r="GK56" s="184" t="s">
        <v>851</v>
      </c>
      <c r="GL56" s="184" t="s">
        <v>851</v>
      </c>
      <c r="GM56" s="184" t="s">
        <v>851</v>
      </c>
      <c r="GN56" s="184" t="s">
        <v>851</v>
      </c>
      <c r="GO56" s="184" t="s">
        <v>851</v>
      </c>
      <c r="GP56" s="184" t="s">
        <v>851</v>
      </c>
      <c r="GQ56" s="184" t="s">
        <v>851</v>
      </c>
      <c r="GR56" s="184" t="s">
        <v>851</v>
      </c>
      <c r="GS56" s="184" t="s">
        <v>851</v>
      </c>
      <c r="GT56" s="184" t="s">
        <v>851</v>
      </c>
      <c r="GU56" s="184" t="s">
        <v>851</v>
      </c>
      <c r="GV56" s="184" t="s">
        <v>851</v>
      </c>
      <c r="GW56" s="184" t="s">
        <v>851</v>
      </c>
      <c r="GX56" s="184" t="s">
        <v>851</v>
      </c>
      <c r="GY56" s="184" t="s">
        <v>851</v>
      </c>
      <c r="GZ56" s="184" t="s">
        <v>851</v>
      </c>
      <c r="HA56" s="184" t="s">
        <v>851</v>
      </c>
      <c r="HB56" s="184" t="s">
        <v>851</v>
      </c>
      <c r="HC56" s="184" t="s">
        <v>851</v>
      </c>
      <c r="HD56" s="184" t="s">
        <v>851</v>
      </c>
      <c r="HE56" s="184" t="s">
        <v>851</v>
      </c>
      <c r="HF56" s="184" t="s">
        <v>851</v>
      </c>
      <c r="HG56" s="184" t="s">
        <v>851</v>
      </c>
      <c r="HH56" s="184" t="s">
        <v>851</v>
      </c>
      <c r="HI56" s="184" t="s">
        <v>851</v>
      </c>
      <c r="HJ56" s="184" t="s">
        <v>851</v>
      </c>
      <c r="HK56" s="184" t="s">
        <v>851</v>
      </c>
      <c r="HL56" s="184" t="s">
        <v>851</v>
      </c>
      <c r="HM56" s="184" t="s">
        <v>851</v>
      </c>
      <c r="HN56" s="184" t="s">
        <v>851</v>
      </c>
      <c r="HO56" s="184" t="s">
        <v>851</v>
      </c>
      <c r="HP56" s="184" t="s">
        <v>851</v>
      </c>
      <c r="HQ56" s="184" t="s">
        <v>851</v>
      </c>
      <c r="HR56" s="184" t="s">
        <v>851</v>
      </c>
      <c r="HS56" s="184" t="s">
        <v>851</v>
      </c>
      <c r="HT56" s="184" t="s">
        <v>851</v>
      </c>
      <c r="HU56" s="184" t="s">
        <v>851</v>
      </c>
      <c r="HV56" s="184" t="s">
        <v>851</v>
      </c>
      <c r="HW56" s="184" t="s">
        <v>851</v>
      </c>
      <c r="HX56" s="184" t="s">
        <v>851</v>
      </c>
      <c r="HY56" s="184" t="s">
        <v>851</v>
      </c>
      <c r="HZ56" s="184" t="s">
        <v>851</v>
      </c>
      <c r="IA56" s="184" t="s">
        <v>851</v>
      </c>
      <c r="IB56" s="184" t="s">
        <v>851</v>
      </c>
      <c r="IC56" s="184" t="s">
        <v>851</v>
      </c>
      <c r="ID56" s="184" t="s">
        <v>851</v>
      </c>
      <c r="IE56" s="184" t="s">
        <v>851</v>
      </c>
      <c r="IF56" s="184" t="s">
        <v>851</v>
      </c>
      <c r="IG56" s="184" t="s">
        <v>851</v>
      </c>
      <c r="IH56" s="184" t="s">
        <v>851</v>
      </c>
      <c r="II56" s="184" t="s">
        <v>851</v>
      </c>
      <c r="IJ56" s="184" t="s">
        <v>851</v>
      </c>
      <c r="IK56" s="184" t="s">
        <v>851</v>
      </c>
      <c r="IL56" s="184" t="s">
        <v>851</v>
      </c>
      <c r="IM56" s="184" t="s">
        <v>851</v>
      </c>
      <c r="IN56" s="184" t="s">
        <v>851</v>
      </c>
      <c r="IO56" s="184" t="s">
        <v>851</v>
      </c>
      <c r="IP56" s="184" t="s">
        <v>851</v>
      </c>
      <c r="IQ56" s="184" t="s">
        <v>851</v>
      </c>
      <c r="IR56" s="184" t="s">
        <v>851</v>
      </c>
      <c r="IS56" s="184" t="s">
        <v>851</v>
      </c>
      <c r="IT56" s="184" t="s">
        <v>851</v>
      </c>
      <c r="IU56" s="184" t="s">
        <v>851</v>
      </c>
      <c r="IV56" s="184" t="s">
        <v>851</v>
      </c>
      <c r="IW56" s="184" t="s">
        <v>851</v>
      </c>
      <c r="IX56" s="184" t="s">
        <v>851</v>
      </c>
      <c r="IY56" s="184" t="s">
        <v>851</v>
      </c>
      <c r="IZ56" s="184" t="s">
        <v>851</v>
      </c>
      <c r="JA56" s="184" t="s">
        <v>851</v>
      </c>
      <c r="JB56" s="184" t="s">
        <v>851</v>
      </c>
      <c r="JC56" s="184" t="s">
        <v>851</v>
      </c>
      <c r="JD56" s="184" t="s">
        <v>851</v>
      </c>
      <c r="JE56" s="184" t="s">
        <v>851</v>
      </c>
      <c r="JF56" s="184" t="s">
        <v>851</v>
      </c>
      <c r="JG56" s="184" t="s">
        <v>851</v>
      </c>
      <c r="JH56" s="184" t="s">
        <v>851</v>
      </c>
      <c r="JI56" s="184" t="s">
        <v>851</v>
      </c>
      <c r="JJ56" s="184" t="s">
        <v>851</v>
      </c>
      <c r="JK56" s="184" t="s">
        <v>851</v>
      </c>
      <c r="JL56" s="184" t="s">
        <v>851</v>
      </c>
      <c r="JM56" s="184" t="s">
        <v>851</v>
      </c>
      <c r="JN56" s="184" t="s">
        <v>851</v>
      </c>
      <c r="JO56" s="184" t="s">
        <v>851</v>
      </c>
      <c r="JP56" s="184" t="s">
        <v>851</v>
      </c>
      <c r="JQ56" s="184" t="s">
        <v>851</v>
      </c>
      <c r="JR56" s="184" t="s">
        <v>851</v>
      </c>
      <c r="JS56" s="184" t="s">
        <v>851</v>
      </c>
      <c r="JT56" s="184" t="s">
        <v>851</v>
      </c>
      <c r="JU56" s="184" t="s">
        <v>851</v>
      </c>
      <c r="JV56" s="184" t="s">
        <v>851</v>
      </c>
      <c r="JW56" s="184" t="s">
        <v>851</v>
      </c>
      <c r="JX56" s="184" t="s">
        <v>851</v>
      </c>
      <c r="JY56" s="184" t="s">
        <v>851</v>
      </c>
      <c r="JZ56" s="184" t="s">
        <v>851</v>
      </c>
      <c r="KA56" s="184" t="s">
        <v>851</v>
      </c>
      <c r="KB56" s="184" t="s">
        <v>851</v>
      </c>
      <c r="KC56" s="184" t="s">
        <v>851</v>
      </c>
      <c r="KD56" s="184" t="s">
        <v>851</v>
      </c>
      <c r="KE56" s="184" t="s">
        <v>851</v>
      </c>
      <c r="KF56" s="184" t="s">
        <v>851</v>
      </c>
      <c r="KG56" s="184" t="s">
        <v>851</v>
      </c>
      <c r="KH56" s="184" t="s">
        <v>851</v>
      </c>
      <c r="KI56" s="184" t="s">
        <v>851</v>
      </c>
      <c r="KJ56" s="184" t="s">
        <v>851</v>
      </c>
      <c r="KK56" s="184" t="s">
        <v>851</v>
      </c>
      <c r="KL56" s="184" t="s">
        <v>851</v>
      </c>
      <c r="KM56" s="184" t="s">
        <v>851</v>
      </c>
      <c r="KN56" s="184" t="s">
        <v>851</v>
      </c>
      <c r="KO56" s="184" t="s">
        <v>851</v>
      </c>
      <c r="KP56" s="184" t="s">
        <v>851</v>
      </c>
      <c r="KQ56" s="184" t="s">
        <v>851</v>
      </c>
      <c r="KR56" s="184" t="s">
        <v>851</v>
      </c>
      <c r="KS56" s="184" t="s">
        <v>851</v>
      </c>
      <c r="KT56" s="184" t="s">
        <v>851</v>
      </c>
      <c r="KU56" s="184" t="s">
        <v>851</v>
      </c>
      <c r="KV56" s="184" t="s">
        <v>851</v>
      </c>
      <c r="KW56" s="184" t="s">
        <v>851</v>
      </c>
      <c r="KX56" s="184" t="s">
        <v>851</v>
      </c>
      <c r="KY56" s="184" t="s">
        <v>851</v>
      </c>
      <c r="KZ56" s="184" t="s">
        <v>851</v>
      </c>
      <c r="LA56" s="184" t="s">
        <v>851</v>
      </c>
      <c r="LB56" s="184" t="s">
        <v>851</v>
      </c>
      <c r="LC56" s="184" t="s">
        <v>851</v>
      </c>
      <c r="LD56" s="184" t="s">
        <v>851</v>
      </c>
      <c r="LE56" s="184" t="s">
        <v>851</v>
      </c>
      <c r="LF56" s="184" t="s">
        <v>851</v>
      </c>
      <c r="LG56" s="184" t="s">
        <v>851</v>
      </c>
      <c r="LH56" s="184" t="s">
        <v>851</v>
      </c>
      <c r="LI56" s="184" t="s">
        <v>851</v>
      </c>
      <c r="LJ56" s="184" t="s">
        <v>851</v>
      </c>
      <c r="LK56" s="184" t="s">
        <v>851</v>
      </c>
      <c r="LL56" s="184" t="s">
        <v>851</v>
      </c>
      <c r="LM56" s="184" t="s">
        <v>851</v>
      </c>
      <c r="LN56" s="184" t="s">
        <v>851</v>
      </c>
      <c r="LO56" s="184" t="s">
        <v>851</v>
      </c>
      <c r="LP56" s="184" t="s">
        <v>851</v>
      </c>
      <c r="LQ56" s="184" t="s">
        <v>851</v>
      </c>
      <c r="LR56" s="184" t="s">
        <v>851</v>
      </c>
      <c r="LS56" s="184" t="s">
        <v>851</v>
      </c>
      <c r="LT56" s="184" t="s">
        <v>851</v>
      </c>
      <c r="LU56" s="184" t="s">
        <v>851</v>
      </c>
      <c r="LV56" s="184" t="s">
        <v>851</v>
      </c>
      <c r="LW56" s="184" t="s">
        <v>851</v>
      </c>
      <c r="LX56" s="184" t="s">
        <v>851</v>
      </c>
      <c r="LY56" s="184" t="s">
        <v>851</v>
      </c>
      <c r="LZ56" s="184" t="s">
        <v>851</v>
      </c>
      <c r="MA56" s="184" t="s">
        <v>851</v>
      </c>
      <c r="MB56" s="184" t="s">
        <v>851</v>
      </c>
      <c r="MC56" s="184" t="s">
        <v>851</v>
      </c>
      <c r="MD56" s="184" t="s">
        <v>851</v>
      </c>
      <c r="ME56" s="184" t="s">
        <v>851</v>
      </c>
      <c r="MF56" s="184" t="s">
        <v>851</v>
      </c>
      <c r="MG56" s="184" t="s">
        <v>851</v>
      </c>
      <c r="MH56" s="184" t="s">
        <v>851</v>
      </c>
      <c r="MI56" s="184" t="s">
        <v>851</v>
      </c>
      <c r="MJ56" s="184" t="s">
        <v>851</v>
      </c>
      <c r="MK56" s="184" t="s">
        <v>851</v>
      </c>
      <c r="ML56" s="184" t="s">
        <v>851</v>
      </c>
      <c r="MM56" s="184" t="s">
        <v>851</v>
      </c>
      <c r="MN56" s="184" t="s">
        <v>851</v>
      </c>
      <c r="MO56" s="184" t="s">
        <v>851</v>
      </c>
      <c r="MP56" s="184" t="s">
        <v>851</v>
      </c>
      <c r="MQ56" s="184" t="s">
        <v>851</v>
      </c>
      <c r="MR56" s="184" t="s">
        <v>851</v>
      </c>
      <c r="MS56" s="184" t="s">
        <v>851</v>
      </c>
      <c r="MT56" s="184" t="s">
        <v>851</v>
      </c>
      <c r="MU56" s="184" t="s">
        <v>851</v>
      </c>
      <c r="MV56" s="184" t="s">
        <v>851</v>
      </c>
      <c r="MW56" s="184" t="s">
        <v>851</v>
      </c>
      <c r="MX56" s="184" t="s">
        <v>851</v>
      </c>
      <c r="MY56" s="184" t="s">
        <v>851</v>
      </c>
      <c r="MZ56" s="184" t="s">
        <v>851</v>
      </c>
      <c r="NA56" s="184" t="s">
        <v>851</v>
      </c>
      <c r="NB56" s="184" t="s">
        <v>851</v>
      </c>
      <c r="NC56" s="184" t="s">
        <v>851</v>
      </c>
      <c r="ND56" s="184" t="s">
        <v>851</v>
      </c>
      <c r="NE56" s="184" t="s">
        <v>851</v>
      </c>
      <c r="NF56" s="184" t="s">
        <v>851</v>
      </c>
      <c r="NG56" s="184" t="s">
        <v>851</v>
      </c>
      <c r="NH56" s="184" t="s">
        <v>851</v>
      </c>
      <c r="NI56" s="184" t="s">
        <v>851</v>
      </c>
      <c r="NJ56" s="184" t="s">
        <v>851</v>
      </c>
      <c r="NK56" s="184" t="s">
        <v>851</v>
      </c>
      <c r="NL56" s="184" t="s">
        <v>851</v>
      </c>
      <c r="NM56" s="184" t="s">
        <v>851</v>
      </c>
      <c r="NN56" s="184" t="s">
        <v>851</v>
      </c>
      <c r="NO56" s="184" t="s">
        <v>851</v>
      </c>
      <c r="NP56" s="184" t="s">
        <v>851</v>
      </c>
      <c r="NQ56" s="184" t="s">
        <v>851</v>
      </c>
      <c r="NR56" s="184" t="s">
        <v>851</v>
      </c>
      <c r="NS56" s="184" t="s">
        <v>851</v>
      </c>
      <c r="NT56" s="184" t="s">
        <v>851</v>
      </c>
      <c r="NU56" s="184" t="s">
        <v>851</v>
      </c>
      <c r="NV56" s="184" t="s">
        <v>851</v>
      </c>
      <c r="NW56" s="184" t="s">
        <v>851</v>
      </c>
      <c r="NX56" s="184" t="s">
        <v>851</v>
      </c>
      <c r="NY56" s="184" t="s">
        <v>851</v>
      </c>
      <c r="NZ56" s="184" t="s">
        <v>851</v>
      </c>
      <c r="OA56" s="184" t="s">
        <v>851</v>
      </c>
      <c r="OB56" s="184" t="s">
        <v>851</v>
      </c>
      <c r="OC56" s="184" t="s">
        <v>851</v>
      </c>
      <c r="OD56" s="184" t="s">
        <v>851</v>
      </c>
      <c r="OE56" s="184" t="s">
        <v>851</v>
      </c>
      <c r="OF56" s="184" t="s">
        <v>851</v>
      </c>
      <c r="OG56" s="184" t="s">
        <v>851</v>
      </c>
      <c r="OH56" s="184" t="s">
        <v>851</v>
      </c>
      <c r="OI56" s="184" t="s">
        <v>851</v>
      </c>
      <c r="OJ56" s="184" t="s">
        <v>851</v>
      </c>
      <c r="OK56" s="184" t="s">
        <v>851</v>
      </c>
      <c r="OL56" s="184" t="s">
        <v>851</v>
      </c>
      <c r="OM56" s="184" t="s">
        <v>851</v>
      </c>
      <c r="ON56" s="184" t="s">
        <v>851</v>
      </c>
      <c r="OO56" s="184" t="s">
        <v>851</v>
      </c>
      <c r="OP56" s="184" t="s">
        <v>851</v>
      </c>
      <c r="OQ56" s="184" t="s">
        <v>851</v>
      </c>
      <c r="OR56" s="184" t="s">
        <v>851</v>
      </c>
      <c r="OS56" s="184" t="s">
        <v>851</v>
      </c>
      <c r="OT56" s="184" t="s">
        <v>851</v>
      </c>
      <c r="OU56" s="184" t="s">
        <v>851</v>
      </c>
      <c r="OV56" s="184" t="s">
        <v>851</v>
      </c>
      <c r="OW56" s="184" t="s">
        <v>851</v>
      </c>
      <c r="OX56" s="184" t="s">
        <v>851</v>
      </c>
      <c r="OY56" s="184" t="s">
        <v>851</v>
      </c>
      <c r="OZ56" s="184" t="s">
        <v>851</v>
      </c>
      <c r="PA56" s="184" t="s">
        <v>851</v>
      </c>
      <c r="PB56" s="184" t="s">
        <v>851</v>
      </c>
      <c r="PC56" s="184" t="s">
        <v>851</v>
      </c>
      <c r="PD56" s="184" t="s">
        <v>851</v>
      </c>
      <c r="PE56" s="184" t="s">
        <v>851</v>
      </c>
      <c r="PF56" s="184" t="s">
        <v>851</v>
      </c>
      <c r="PG56" s="184" t="s">
        <v>851</v>
      </c>
      <c r="PH56" s="184" t="s">
        <v>851</v>
      </c>
      <c r="PI56" s="184" t="s">
        <v>851</v>
      </c>
      <c r="PJ56" s="184" t="s">
        <v>851</v>
      </c>
      <c r="PK56" s="184" t="s">
        <v>851</v>
      </c>
      <c r="PL56" s="184" t="s">
        <v>851</v>
      </c>
      <c r="PM56" s="184" t="s">
        <v>851</v>
      </c>
      <c r="PN56" s="184" t="s">
        <v>851</v>
      </c>
      <c r="PO56" s="184" t="s">
        <v>851</v>
      </c>
      <c r="PP56" s="184" t="s">
        <v>851</v>
      </c>
      <c r="PQ56" s="184" t="s">
        <v>851</v>
      </c>
      <c r="PR56" s="184" t="s">
        <v>851</v>
      </c>
      <c r="PS56" s="184" t="s">
        <v>851</v>
      </c>
      <c r="PT56" s="184" t="s">
        <v>851</v>
      </c>
      <c r="PU56" s="184" t="s">
        <v>851</v>
      </c>
      <c r="PV56" s="184" t="s">
        <v>851</v>
      </c>
      <c r="PW56" s="184" t="s">
        <v>851</v>
      </c>
      <c r="PX56" s="184" t="s">
        <v>851</v>
      </c>
      <c r="PY56" s="184" t="s">
        <v>851</v>
      </c>
      <c r="PZ56" s="184" t="s">
        <v>851</v>
      </c>
      <c r="QA56" s="184" t="s">
        <v>851</v>
      </c>
      <c r="QB56" s="184" t="s">
        <v>851</v>
      </c>
      <c r="QC56" s="184" t="s">
        <v>851</v>
      </c>
      <c r="QD56" s="184" t="s">
        <v>851</v>
      </c>
      <c r="QE56" s="184" t="s">
        <v>851</v>
      </c>
      <c r="QF56" s="184" t="s">
        <v>851</v>
      </c>
      <c r="QG56" s="184" t="s">
        <v>851</v>
      </c>
      <c r="QH56" s="184" t="s">
        <v>851</v>
      </c>
      <c r="QI56" s="184" t="s">
        <v>851</v>
      </c>
      <c r="QJ56" s="184" t="s">
        <v>851</v>
      </c>
      <c r="QK56" s="184" t="s">
        <v>851</v>
      </c>
      <c r="QL56" s="184" t="s">
        <v>851</v>
      </c>
      <c r="QM56" s="184" t="s">
        <v>851</v>
      </c>
      <c r="QN56" s="184" t="s">
        <v>851</v>
      </c>
      <c r="QO56" s="184" t="s">
        <v>851</v>
      </c>
      <c r="QP56" s="184" t="s">
        <v>851</v>
      </c>
      <c r="QQ56" s="184" t="s">
        <v>851</v>
      </c>
      <c r="QR56" s="184" t="s">
        <v>851</v>
      </c>
      <c r="QS56" s="184" t="s">
        <v>851</v>
      </c>
      <c r="QT56" s="184" t="s">
        <v>851</v>
      </c>
      <c r="QU56" s="184" t="s">
        <v>851</v>
      </c>
      <c r="QV56" s="184" t="s">
        <v>851</v>
      </c>
      <c r="QW56" s="184" t="s">
        <v>851</v>
      </c>
      <c r="QX56" s="184" t="s">
        <v>851</v>
      </c>
      <c r="QY56" s="184" t="s">
        <v>851</v>
      </c>
      <c r="QZ56" s="184" t="s">
        <v>851</v>
      </c>
      <c r="RA56" s="184" t="s">
        <v>851</v>
      </c>
      <c r="RB56" s="184" t="s">
        <v>851</v>
      </c>
      <c r="RC56" s="184" t="s">
        <v>851</v>
      </c>
      <c r="RD56" s="184" t="s">
        <v>851</v>
      </c>
      <c r="RE56" s="184" t="s">
        <v>851</v>
      </c>
      <c r="RF56" s="184" t="s">
        <v>851</v>
      </c>
      <c r="RG56" s="184" t="s">
        <v>851</v>
      </c>
      <c r="RH56" s="184" t="s">
        <v>851</v>
      </c>
      <c r="RI56" s="184" t="s">
        <v>851</v>
      </c>
      <c r="RJ56" s="184" t="s">
        <v>851</v>
      </c>
      <c r="RK56" s="184" t="s">
        <v>851</v>
      </c>
      <c r="RL56" s="184" t="s">
        <v>851</v>
      </c>
      <c r="RM56" s="184" t="s">
        <v>851</v>
      </c>
      <c r="RN56" s="184" t="s">
        <v>851</v>
      </c>
      <c r="RO56" s="184" t="s">
        <v>851</v>
      </c>
      <c r="RP56" s="184" t="s">
        <v>851</v>
      </c>
      <c r="RQ56" s="184" t="s">
        <v>851</v>
      </c>
      <c r="RR56" s="184" t="s">
        <v>851</v>
      </c>
      <c r="RS56" s="184" t="s">
        <v>851</v>
      </c>
      <c r="RT56" s="184" t="s">
        <v>851</v>
      </c>
      <c r="RU56" s="184" t="s">
        <v>851</v>
      </c>
      <c r="RV56" s="184" t="s">
        <v>851</v>
      </c>
      <c r="RW56" s="184" t="s">
        <v>851</v>
      </c>
      <c r="RX56" s="184" t="s">
        <v>851</v>
      </c>
      <c r="RY56" s="184" t="s">
        <v>851</v>
      </c>
      <c r="RZ56" s="184" t="s">
        <v>851</v>
      </c>
      <c r="SA56" s="184" t="s">
        <v>851</v>
      </c>
      <c r="SB56" s="184" t="s">
        <v>851</v>
      </c>
      <c r="SC56" s="184" t="s">
        <v>851</v>
      </c>
      <c r="SD56" s="184" t="s">
        <v>851</v>
      </c>
      <c r="SE56" s="184" t="s">
        <v>851</v>
      </c>
      <c r="SF56" s="184" t="s">
        <v>851</v>
      </c>
      <c r="SG56" s="184" t="s">
        <v>851</v>
      </c>
      <c r="SH56" s="184" t="s">
        <v>851</v>
      </c>
      <c r="SI56" s="184" t="s">
        <v>851</v>
      </c>
      <c r="SJ56" s="184" t="s">
        <v>851</v>
      </c>
      <c r="SK56" s="184" t="s">
        <v>851</v>
      </c>
      <c r="SL56" s="184" t="s">
        <v>851</v>
      </c>
      <c r="SM56" s="184" t="s">
        <v>851</v>
      </c>
      <c r="SN56" s="184" t="s">
        <v>851</v>
      </c>
      <c r="SO56" s="184" t="s">
        <v>851</v>
      </c>
      <c r="SP56" s="184" t="s">
        <v>851</v>
      </c>
      <c r="SQ56" s="184" t="s">
        <v>851</v>
      </c>
      <c r="SR56" s="184" t="s">
        <v>851</v>
      </c>
      <c r="SS56" s="184" t="s">
        <v>851</v>
      </c>
      <c r="ST56" s="184" t="s">
        <v>851</v>
      </c>
      <c r="SU56" s="184" t="s">
        <v>851</v>
      </c>
      <c r="SV56" s="184" t="s">
        <v>851</v>
      </c>
      <c r="SW56" s="184" t="s">
        <v>851</v>
      </c>
      <c r="SX56" s="184" t="s">
        <v>851</v>
      </c>
      <c r="SY56" s="184" t="s">
        <v>851</v>
      </c>
      <c r="SZ56" s="184" t="s">
        <v>851</v>
      </c>
      <c r="TA56" s="184" t="s">
        <v>851</v>
      </c>
      <c r="TB56" s="184" t="s">
        <v>851</v>
      </c>
      <c r="TC56" s="184" t="s">
        <v>851</v>
      </c>
      <c r="TD56" s="184" t="s">
        <v>851</v>
      </c>
      <c r="TE56" s="184" t="s">
        <v>851</v>
      </c>
      <c r="TF56" s="184" t="s">
        <v>851</v>
      </c>
      <c r="TG56" s="184" t="s">
        <v>851</v>
      </c>
      <c r="TH56" s="184" t="s">
        <v>851</v>
      </c>
      <c r="TI56" s="184" t="s">
        <v>851</v>
      </c>
      <c r="TJ56" s="184" t="s">
        <v>851</v>
      </c>
      <c r="TK56" s="184" t="s">
        <v>851</v>
      </c>
      <c r="TL56" s="184" t="s">
        <v>851</v>
      </c>
      <c r="TM56" s="184" t="s">
        <v>851</v>
      </c>
      <c r="TN56" s="184" t="s">
        <v>851</v>
      </c>
      <c r="TO56" s="184" t="s">
        <v>851</v>
      </c>
      <c r="TP56" s="184" t="s">
        <v>851</v>
      </c>
      <c r="TQ56" s="184" t="s">
        <v>851</v>
      </c>
      <c r="TR56" s="184" t="s">
        <v>851</v>
      </c>
      <c r="TS56" s="184" t="s">
        <v>851</v>
      </c>
      <c r="TT56" s="184" t="s">
        <v>851</v>
      </c>
      <c r="TU56" s="184" t="s">
        <v>851</v>
      </c>
      <c r="TV56" s="184" t="s">
        <v>851</v>
      </c>
      <c r="TW56" s="184" t="s">
        <v>851</v>
      </c>
      <c r="TX56" s="184" t="s">
        <v>851</v>
      </c>
      <c r="TY56" s="184" t="s">
        <v>851</v>
      </c>
      <c r="TZ56" s="184" t="s">
        <v>851</v>
      </c>
      <c r="UA56" s="184" t="s">
        <v>851</v>
      </c>
      <c r="UB56" s="184" t="s">
        <v>851</v>
      </c>
      <c r="UC56" s="184" t="s">
        <v>851</v>
      </c>
      <c r="UD56" s="184" t="s">
        <v>851</v>
      </c>
      <c r="UE56" s="184" t="s">
        <v>851</v>
      </c>
      <c r="UF56" s="184" t="s">
        <v>851</v>
      </c>
      <c r="UG56" s="184" t="s">
        <v>851</v>
      </c>
      <c r="UH56" s="184" t="s">
        <v>851</v>
      </c>
      <c r="UI56" s="184" t="s">
        <v>851</v>
      </c>
      <c r="UJ56" s="184" t="s">
        <v>851</v>
      </c>
      <c r="UK56" s="184" t="s">
        <v>851</v>
      </c>
      <c r="UL56" s="184" t="s">
        <v>851</v>
      </c>
      <c r="UM56" s="184" t="s">
        <v>851</v>
      </c>
      <c r="UN56" s="184" t="s">
        <v>851</v>
      </c>
      <c r="UO56" s="184" t="s">
        <v>851</v>
      </c>
      <c r="UP56" s="184" t="s">
        <v>851</v>
      </c>
      <c r="UQ56" s="184" t="s">
        <v>851</v>
      </c>
      <c r="UR56" s="184" t="s">
        <v>851</v>
      </c>
      <c r="US56" s="184" t="s">
        <v>851</v>
      </c>
      <c r="UT56" s="184" t="s">
        <v>851</v>
      </c>
      <c r="UU56" s="184" t="s">
        <v>851</v>
      </c>
      <c r="UV56" s="184" t="s">
        <v>851</v>
      </c>
      <c r="UW56" s="184" t="s">
        <v>851</v>
      </c>
      <c r="UX56" s="184" t="s">
        <v>851</v>
      </c>
      <c r="UY56" s="184" t="s">
        <v>851</v>
      </c>
      <c r="UZ56" s="184" t="s">
        <v>851</v>
      </c>
      <c r="VA56" s="184" t="s">
        <v>851</v>
      </c>
      <c r="VB56" s="184" t="s">
        <v>851</v>
      </c>
      <c r="VC56" s="184" t="s">
        <v>851</v>
      </c>
      <c r="VD56" s="184" t="s">
        <v>851</v>
      </c>
      <c r="VE56" s="184" t="s">
        <v>851</v>
      </c>
      <c r="VF56" s="184" t="s">
        <v>851</v>
      </c>
      <c r="VG56" s="184" t="s">
        <v>851</v>
      </c>
      <c r="VH56" s="184" t="s">
        <v>851</v>
      </c>
      <c r="VI56" s="184" t="s">
        <v>851</v>
      </c>
      <c r="VJ56" s="184" t="s">
        <v>851</v>
      </c>
      <c r="VK56" s="184" t="s">
        <v>851</v>
      </c>
      <c r="VL56" s="184" t="s">
        <v>851</v>
      </c>
      <c r="VM56" s="184" t="s">
        <v>851</v>
      </c>
      <c r="VN56" s="184" t="s">
        <v>851</v>
      </c>
      <c r="VO56" s="184" t="s">
        <v>851</v>
      </c>
      <c r="VP56" s="184" t="s">
        <v>851</v>
      </c>
      <c r="VQ56" s="184" t="s">
        <v>851</v>
      </c>
      <c r="VR56" s="184" t="s">
        <v>851</v>
      </c>
      <c r="VS56" s="184" t="s">
        <v>851</v>
      </c>
      <c r="VT56" s="184" t="s">
        <v>851</v>
      </c>
      <c r="VU56" s="184" t="s">
        <v>851</v>
      </c>
      <c r="VV56" s="184" t="s">
        <v>851</v>
      </c>
      <c r="VW56" s="184" t="s">
        <v>851</v>
      </c>
      <c r="VX56" s="184" t="s">
        <v>851</v>
      </c>
      <c r="VY56" s="184" t="s">
        <v>851</v>
      </c>
      <c r="VZ56" s="184" t="s">
        <v>851</v>
      </c>
      <c r="WA56" s="184" t="s">
        <v>851</v>
      </c>
      <c r="WB56" s="184" t="s">
        <v>851</v>
      </c>
      <c r="WC56" s="184" t="s">
        <v>851</v>
      </c>
      <c r="WD56" s="184" t="s">
        <v>851</v>
      </c>
      <c r="WE56" s="184" t="s">
        <v>851</v>
      </c>
      <c r="WF56" s="184" t="s">
        <v>851</v>
      </c>
      <c r="WG56" s="184" t="s">
        <v>851</v>
      </c>
      <c r="WH56" s="184" t="s">
        <v>851</v>
      </c>
      <c r="WI56" s="184" t="s">
        <v>851</v>
      </c>
      <c r="WJ56" s="184" t="s">
        <v>851</v>
      </c>
      <c r="WK56" s="184" t="s">
        <v>851</v>
      </c>
      <c r="WL56" s="184" t="s">
        <v>851</v>
      </c>
      <c r="WM56" s="184" t="s">
        <v>851</v>
      </c>
      <c r="WN56" s="184" t="s">
        <v>851</v>
      </c>
      <c r="WO56" s="184" t="s">
        <v>851</v>
      </c>
      <c r="WP56" s="184" t="s">
        <v>851</v>
      </c>
      <c r="WQ56" s="184" t="s">
        <v>851</v>
      </c>
      <c r="WR56" s="184" t="s">
        <v>851</v>
      </c>
      <c r="WS56" s="184" t="s">
        <v>851</v>
      </c>
      <c r="WT56" s="184" t="s">
        <v>851</v>
      </c>
      <c r="WU56" s="184" t="s">
        <v>851</v>
      </c>
      <c r="WV56" s="184" t="s">
        <v>851</v>
      </c>
      <c r="WW56" s="184" t="s">
        <v>851</v>
      </c>
      <c r="WX56" s="184" t="s">
        <v>851</v>
      </c>
      <c r="WY56" s="184" t="s">
        <v>851</v>
      </c>
      <c r="WZ56" s="184" t="s">
        <v>851</v>
      </c>
      <c r="XA56" s="184" t="s">
        <v>851</v>
      </c>
      <c r="XB56" s="184" t="s">
        <v>851</v>
      </c>
      <c r="XC56" s="184" t="s">
        <v>851</v>
      </c>
      <c r="XD56" s="184" t="s">
        <v>851</v>
      </c>
      <c r="XE56" s="184" t="s">
        <v>851</v>
      </c>
      <c r="XF56" s="184" t="s">
        <v>851</v>
      </c>
      <c r="XG56" s="184" t="s">
        <v>851</v>
      </c>
      <c r="XH56" s="184" t="s">
        <v>851</v>
      </c>
      <c r="XI56" s="184" t="s">
        <v>851</v>
      </c>
      <c r="XJ56" s="184" t="s">
        <v>851</v>
      </c>
      <c r="XK56" s="184" t="s">
        <v>851</v>
      </c>
      <c r="XL56" s="184" t="s">
        <v>851</v>
      </c>
      <c r="XM56" s="184" t="s">
        <v>851</v>
      </c>
      <c r="XN56" s="184" t="s">
        <v>851</v>
      </c>
      <c r="XO56" s="184" t="s">
        <v>851</v>
      </c>
      <c r="XP56" s="184" t="s">
        <v>851</v>
      </c>
      <c r="XQ56" s="184" t="s">
        <v>851</v>
      </c>
      <c r="XR56" s="184" t="s">
        <v>851</v>
      </c>
      <c r="XS56" s="184" t="s">
        <v>851</v>
      </c>
      <c r="XT56" s="184" t="s">
        <v>851</v>
      </c>
      <c r="XU56" s="184" t="s">
        <v>851</v>
      </c>
      <c r="XV56" s="184" t="s">
        <v>851</v>
      </c>
      <c r="XW56" s="184" t="s">
        <v>851</v>
      </c>
      <c r="XX56" s="184" t="s">
        <v>851</v>
      </c>
      <c r="XY56" s="184" t="s">
        <v>851</v>
      </c>
      <c r="XZ56" s="184" t="s">
        <v>851</v>
      </c>
      <c r="YA56" s="184" t="s">
        <v>851</v>
      </c>
      <c r="YB56" s="184" t="s">
        <v>851</v>
      </c>
      <c r="YC56" s="184" t="s">
        <v>851</v>
      </c>
      <c r="YD56" s="184" t="s">
        <v>851</v>
      </c>
      <c r="YE56" s="184" t="s">
        <v>851</v>
      </c>
      <c r="YF56" s="184" t="s">
        <v>851</v>
      </c>
      <c r="YG56" s="184" t="s">
        <v>851</v>
      </c>
      <c r="YH56" s="184" t="s">
        <v>851</v>
      </c>
      <c r="YI56" s="184" t="s">
        <v>851</v>
      </c>
      <c r="YJ56" s="184" t="s">
        <v>851</v>
      </c>
      <c r="YK56" s="184" t="s">
        <v>851</v>
      </c>
      <c r="YL56" s="184" t="s">
        <v>851</v>
      </c>
      <c r="YM56" s="184" t="s">
        <v>851</v>
      </c>
      <c r="YN56" s="184" t="s">
        <v>851</v>
      </c>
      <c r="YO56" s="184" t="s">
        <v>851</v>
      </c>
      <c r="YP56" s="184" t="s">
        <v>851</v>
      </c>
      <c r="YQ56" s="184" t="s">
        <v>851</v>
      </c>
      <c r="YR56" s="184" t="s">
        <v>851</v>
      </c>
      <c r="YS56" s="184" t="s">
        <v>851</v>
      </c>
      <c r="YT56" s="184" t="s">
        <v>851</v>
      </c>
      <c r="YU56" s="184" t="s">
        <v>851</v>
      </c>
      <c r="YV56" s="184" t="s">
        <v>851</v>
      </c>
      <c r="YW56" s="184" t="s">
        <v>851</v>
      </c>
      <c r="YX56" s="184" t="s">
        <v>851</v>
      </c>
      <c r="YY56" s="184" t="s">
        <v>851</v>
      </c>
      <c r="YZ56" s="184" t="s">
        <v>851</v>
      </c>
      <c r="ZA56" s="184" t="s">
        <v>851</v>
      </c>
      <c r="ZB56" s="184" t="s">
        <v>851</v>
      </c>
      <c r="ZC56" s="184" t="s">
        <v>851</v>
      </c>
      <c r="ZD56" s="184" t="s">
        <v>851</v>
      </c>
      <c r="ZE56" s="184" t="s">
        <v>851</v>
      </c>
      <c r="ZF56" s="184" t="s">
        <v>851</v>
      </c>
      <c r="ZG56" s="184" t="s">
        <v>851</v>
      </c>
      <c r="ZH56" s="184" t="s">
        <v>851</v>
      </c>
      <c r="ZI56" s="184" t="s">
        <v>851</v>
      </c>
      <c r="ZJ56" s="184" t="s">
        <v>851</v>
      </c>
      <c r="ZK56" s="184" t="s">
        <v>851</v>
      </c>
      <c r="ZL56" s="184" t="s">
        <v>851</v>
      </c>
      <c r="ZM56" s="184" t="s">
        <v>851</v>
      </c>
      <c r="ZN56" s="184" t="s">
        <v>851</v>
      </c>
      <c r="ZO56" s="184" t="s">
        <v>851</v>
      </c>
      <c r="ZP56" s="184" t="s">
        <v>851</v>
      </c>
      <c r="ZQ56" s="184" t="s">
        <v>851</v>
      </c>
      <c r="ZR56" s="184" t="s">
        <v>851</v>
      </c>
      <c r="ZS56" s="184" t="s">
        <v>851</v>
      </c>
      <c r="ZT56" s="184" t="s">
        <v>851</v>
      </c>
      <c r="ZU56" s="184" t="s">
        <v>851</v>
      </c>
      <c r="ZV56" s="184" t="s">
        <v>851</v>
      </c>
      <c r="ZW56" s="184" t="s">
        <v>851</v>
      </c>
      <c r="ZX56" s="184" t="s">
        <v>851</v>
      </c>
      <c r="ZY56" s="184" t="s">
        <v>851</v>
      </c>
      <c r="ZZ56" s="184" t="s">
        <v>851</v>
      </c>
      <c r="AAA56" s="184" t="s">
        <v>851</v>
      </c>
      <c r="AAB56" s="184" t="s">
        <v>851</v>
      </c>
      <c r="AAC56" s="184" t="s">
        <v>851</v>
      </c>
      <c r="AAD56" s="184" t="s">
        <v>851</v>
      </c>
      <c r="AAE56" s="184" t="s">
        <v>851</v>
      </c>
      <c r="AAF56" s="184" t="s">
        <v>851</v>
      </c>
      <c r="AAG56" s="184" t="s">
        <v>851</v>
      </c>
      <c r="AAH56" s="184" t="s">
        <v>851</v>
      </c>
      <c r="AAI56" s="184" t="s">
        <v>851</v>
      </c>
      <c r="AAJ56" s="184" t="s">
        <v>851</v>
      </c>
      <c r="AAK56" s="184" t="s">
        <v>851</v>
      </c>
      <c r="AAL56" s="184" t="s">
        <v>851</v>
      </c>
      <c r="AAM56" s="184" t="s">
        <v>851</v>
      </c>
      <c r="AAN56" s="184" t="s">
        <v>851</v>
      </c>
      <c r="AAO56" s="184" t="s">
        <v>851</v>
      </c>
      <c r="AAP56" s="184" t="s">
        <v>851</v>
      </c>
      <c r="AAQ56" s="184" t="s">
        <v>851</v>
      </c>
      <c r="AAR56" s="184" t="s">
        <v>851</v>
      </c>
      <c r="AAS56" s="184" t="s">
        <v>851</v>
      </c>
      <c r="AAT56" s="184" t="s">
        <v>851</v>
      </c>
      <c r="AAU56" s="184" t="s">
        <v>851</v>
      </c>
      <c r="AAV56" s="184" t="s">
        <v>851</v>
      </c>
      <c r="AAW56" s="184" t="s">
        <v>851</v>
      </c>
      <c r="AAX56" s="184" t="s">
        <v>851</v>
      </c>
      <c r="AAY56" s="184" t="s">
        <v>851</v>
      </c>
      <c r="AAZ56" s="184" t="s">
        <v>851</v>
      </c>
      <c r="ABA56" s="184" t="s">
        <v>851</v>
      </c>
      <c r="ABB56" s="184" t="s">
        <v>851</v>
      </c>
      <c r="ABC56" s="184" t="s">
        <v>851</v>
      </c>
      <c r="ABD56" s="184" t="s">
        <v>851</v>
      </c>
      <c r="ABE56" s="184" t="s">
        <v>851</v>
      </c>
      <c r="ABF56" s="184" t="s">
        <v>851</v>
      </c>
      <c r="ABG56" s="184" t="s">
        <v>851</v>
      </c>
      <c r="ABH56" s="184" t="s">
        <v>851</v>
      </c>
      <c r="ABI56" s="184" t="s">
        <v>851</v>
      </c>
      <c r="ABJ56" s="184" t="s">
        <v>851</v>
      </c>
      <c r="ABK56" s="184" t="s">
        <v>851</v>
      </c>
      <c r="ABL56" s="184" t="s">
        <v>851</v>
      </c>
      <c r="ABM56" s="184" t="s">
        <v>851</v>
      </c>
      <c r="ABN56" s="184" t="s">
        <v>851</v>
      </c>
      <c r="ABO56" s="184" t="s">
        <v>851</v>
      </c>
      <c r="ABP56" s="184" t="s">
        <v>851</v>
      </c>
      <c r="ABQ56" s="184" t="s">
        <v>851</v>
      </c>
      <c r="ABR56" s="184" t="s">
        <v>851</v>
      </c>
      <c r="ABS56" s="184" t="s">
        <v>851</v>
      </c>
      <c r="ABT56" s="184" t="s">
        <v>851</v>
      </c>
      <c r="ABU56" s="184" t="s">
        <v>851</v>
      </c>
      <c r="ABV56" s="184" t="s">
        <v>851</v>
      </c>
      <c r="ABW56" s="184" t="s">
        <v>851</v>
      </c>
      <c r="ABX56" s="184" t="s">
        <v>851</v>
      </c>
      <c r="ABY56" s="184" t="s">
        <v>851</v>
      </c>
      <c r="ABZ56" s="184" t="s">
        <v>851</v>
      </c>
      <c r="ACA56" s="184" t="s">
        <v>851</v>
      </c>
      <c r="ACB56" s="184" t="s">
        <v>851</v>
      </c>
      <c r="ACC56" s="184" t="s">
        <v>851</v>
      </c>
      <c r="ACD56" s="184" t="s">
        <v>851</v>
      </c>
      <c r="ACE56" s="184" t="s">
        <v>851</v>
      </c>
      <c r="ACF56" s="184" t="s">
        <v>851</v>
      </c>
      <c r="ACG56" s="184" t="s">
        <v>851</v>
      </c>
      <c r="ACH56" s="184" t="s">
        <v>851</v>
      </c>
      <c r="ACI56" s="184" t="s">
        <v>851</v>
      </c>
      <c r="ACJ56" s="184" t="s">
        <v>851</v>
      </c>
      <c r="ACK56" s="184" t="s">
        <v>851</v>
      </c>
      <c r="ACL56" s="184" t="s">
        <v>851</v>
      </c>
      <c r="ACM56" s="184" t="s">
        <v>851</v>
      </c>
      <c r="ACN56" s="184" t="s">
        <v>851</v>
      </c>
      <c r="ACO56" s="184" t="s">
        <v>851</v>
      </c>
      <c r="ACP56" s="184" t="s">
        <v>851</v>
      </c>
      <c r="ACQ56" s="184" t="s">
        <v>851</v>
      </c>
      <c r="ACR56" s="184" t="s">
        <v>851</v>
      </c>
      <c r="ACS56" s="184" t="s">
        <v>851</v>
      </c>
      <c r="ACT56" s="184" t="s">
        <v>851</v>
      </c>
      <c r="ACU56" s="184" t="s">
        <v>851</v>
      </c>
      <c r="ACV56" s="184" t="s">
        <v>851</v>
      </c>
      <c r="ACW56" s="184" t="s">
        <v>851</v>
      </c>
      <c r="ACX56" s="184" t="s">
        <v>851</v>
      </c>
      <c r="ACY56" s="184" t="s">
        <v>851</v>
      </c>
      <c r="ACZ56" s="184" t="s">
        <v>851</v>
      </c>
      <c r="ADA56" s="184" t="s">
        <v>851</v>
      </c>
      <c r="ADB56" s="184" t="s">
        <v>851</v>
      </c>
      <c r="ADC56" s="184" t="s">
        <v>851</v>
      </c>
      <c r="ADD56" s="184" t="s">
        <v>851</v>
      </c>
      <c r="ADE56" s="184" t="s">
        <v>851</v>
      </c>
      <c r="ADF56" s="184" t="s">
        <v>851</v>
      </c>
      <c r="ADG56" s="184" t="s">
        <v>851</v>
      </c>
      <c r="ADH56" s="184" t="s">
        <v>851</v>
      </c>
      <c r="ADI56" s="184" t="s">
        <v>851</v>
      </c>
      <c r="ADJ56" s="184" t="s">
        <v>851</v>
      </c>
      <c r="ADK56" s="184" t="s">
        <v>851</v>
      </c>
      <c r="ADL56" s="184" t="s">
        <v>851</v>
      </c>
      <c r="ADM56" s="184" t="s">
        <v>851</v>
      </c>
      <c r="ADN56" s="184" t="s">
        <v>851</v>
      </c>
      <c r="ADO56" s="184" t="s">
        <v>851</v>
      </c>
      <c r="ADP56" s="184" t="s">
        <v>851</v>
      </c>
      <c r="ADQ56" s="184" t="s">
        <v>851</v>
      </c>
      <c r="ADR56" s="184" t="s">
        <v>851</v>
      </c>
      <c r="ADS56" s="184" t="s">
        <v>851</v>
      </c>
      <c r="ADT56" s="184" t="s">
        <v>851</v>
      </c>
      <c r="ADU56" s="184" t="s">
        <v>851</v>
      </c>
      <c r="ADV56" s="184" t="s">
        <v>851</v>
      </c>
      <c r="ADW56" s="184" t="s">
        <v>851</v>
      </c>
      <c r="ADX56" s="184" t="s">
        <v>851</v>
      </c>
      <c r="ADY56" s="184" t="s">
        <v>851</v>
      </c>
      <c r="ADZ56" s="184" t="s">
        <v>851</v>
      </c>
      <c r="AEA56" s="184" t="s">
        <v>851</v>
      </c>
      <c r="AEB56" s="184" t="s">
        <v>851</v>
      </c>
      <c r="AEC56" s="184" t="s">
        <v>851</v>
      </c>
      <c r="AED56" s="184" t="s">
        <v>851</v>
      </c>
      <c r="AEE56" s="184" t="s">
        <v>851</v>
      </c>
      <c r="AEF56" s="184" t="s">
        <v>851</v>
      </c>
      <c r="AEG56" s="184" t="s">
        <v>851</v>
      </c>
      <c r="AEH56" s="184" t="s">
        <v>851</v>
      </c>
      <c r="AEI56" s="184" t="s">
        <v>851</v>
      </c>
      <c r="AEJ56" s="184" t="s">
        <v>851</v>
      </c>
      <c r="AEK56" s="184" t="s">
        <v>851</v>
      </c>
      <c r="AEL56" s="184" t="s">
        <v>851</v>
      </c>
      <c r="AEM56" s="184" t="s">
        <v>851</v>
      </c>
      <c r="AEN56" s="184" t="s">
        <v>851</v>
      </c>
      <c r="AEO56" s="184" t="s">
        <v>851</v>
      </c>
      <c r="AEP56" s="184" t="s">
        <v>851</v>
      </c>
      <c r="AEQ56" s="184" t="s">
        <v>851</v>
      </c>
      <c r="AER56" s="184" t="s">
        <v>851</v>
      </c>
      <c r="AES56" s="184" t="s">
        <v>851</v>
      </c>
      <c r="AET56" s="184" t="s">
        <v>851</v>
      </c>
      <c r="AEU56" s="184" t="s">
        <v>851</v>
      </c>
      <c r="AEV56" s="184" t="s">
        <v>851</v>
      </c>
      <c r="AEW56" s="184" t="s">
        <v>851</v>
      </c>
      <c r="AEX56" s="184" t="s">
        <v>851</v>
      </c>
      <c r="AEY56" s="184" t="s">
        <v>851</v>
      </c>
      <c r="AEZ56" s="184" t="s">
        <v>851</v>
      </c>
      <c r="AFA56" s="184" t="s">
        <v>851</v>
      </c>
      <c r="AFB56" s="184" t="s">
        <v>851</v>
      </c>
      <c r="AFC56" s="184" t="s">
        <v>851</v>
      </c>
      <c r="AFD56" s="184" t="s">
        <v>851</v>
      </c>
      <c r="AFE56" s="184" t="s">
        <v>851</v>
      </c>
      <c r="AFF56" s="184" t="s">
        <v>851</v>
      </c>
      <c r="AFG56" s="184" t="s">
        <v>851</v>
      </c>
      <c r="AFH56" s="184" t="s">
        <v>851</v>
      </c>
      <c r="AFI56" s="184" t="s">
        <v>851</v>
      </c>
      <c r="AFJ56" s="184" t="s">
        <v>851</v>
      </c>
      <c r="AFK56" s="184" t="s">
        <v>851</v>
      </c>
      <c r="AFL56" s="184" t="s">
        <v>851</v>
      </c>
      <c r="AFM56" s="184" t="s">
        <v>851</v>
      </c>
      <c r="AFN56" s="184" t="s">
        <v>851</v>
      </c>
      <c r="AFO56" s="184" t="s">
        <v>851</v>
      </c>
      <c r="AFP56" s="184" t="s">
        <v>851</v>
      </c>
      <c r="AFQ56" s="184" t="s">
        <v>851</v>
      </c>
      <c r="AFR56" s="184" t="s">
        <v>851</v>
      </c>
      <c r="AFS56" s="184" t="s">
        <v>851</v>
      </c>
      <c r="AFT56" s="184" t="s">
        <v>851</v>
      </c>
      <c r="AFU56" s="184" t="s">
        <v>851</v>
      </c>
      <c r="AFV56" s="184" t="s">
        <v>851</v>
      </c>
      <c r="AFW56" s="184" t="s">
        <v>851</v>
      </c>
      <c r="AFX56" s="184" t="s">
        <v>851</v>
      </c>
      <c r="AFY56" s="184" t="s">
        <v>851</v>
      </c>
      <c r="AFZ56" s="184" t="s">
        <v>851</v>
      </c>
      <c r="AGA56" s="184" t="s">
        <v>851</v>
      </c>
      <c r="AGB56" s="184" t="s">
        <v>851</v>
      </c>
      <c r="AGC56" s="184" t="s">
        <v>851</v>
      </c>
      <c r="AGD56" s="184" t="s">
        <v>851</v>
      </c>
      <c r="AGE56" s="184" t="s">
        <v>851</v>
      </c>
      <c r="AGF56" s="184" t="s">
        <v>851</v>
      </c>
      <c r="AGG56" s="184" t="s">
        <v>851</v>
      </c>
      <c r="AGH56" s="184" t="s">
        <v>851</v>
      </c>
      <c r="AGI56" s="184" t="s">
        <v>851</v>
      </c>
      <c r="AGJ56" s="184" t="s">
        <v>851</v>
      </c>
      <c r="AGK56" s="184" t="s">
        <v>851</v>
      </c>
      <c r="AGL56" s="184" t="s">
        <v>851</v>
      </c>
      <c r="AGM56" s="184" t="s">
        <v>851</v>
      </c>
      <c r="AGN56" s="184" t="s">
        <v>851</v>
      </c>
      <c r="AGO56" s="184" t="s">
        <v>851</v>
      </c>
      <c r="AGP56" s="184" t="s">
        <v>851</v>
      </c>
      <c r="AGQ56" s="184" t="s">
        <v>851</v>
      </c>
      <c r="AGR56" s="184" t="s">
        <v>851</v>
      </c>
      <c r="AGS56" s="184" t="s">
        <v>851</v>
      </c>
      <c r="AGT56" s="184" t="s">
        <v>851</v>
      </c>
      <c r="AGU56" s="184" t="s">
        <v>851</v>
      </c>
      <c r="AGV56" s="184" t="s">
        <v>851</v>
      </c>
      <c r="AGW56" s="184" t="s">
        <v>851</v>
      </c>
      <c r="AGX56" s="184" t="s">
        <v>851</v>
      </c>
      <c r="AGY56" s="184" t="s">
        <v>851</v>
      </c>
      <c r="AGZ56" s="184" t="s">
        <v>851</v>
      </c>
      <c r="AHA56" s="184" t="s">
        <v>851</v>
      </c>
      <c r="AHB56" s="184" t="s">
        <v>851</v>
      </c>
      <c r="AHC56" s="184" t="s">
        <v>851</v>
      </c>
      <c r="AHD56" s="184" t="s">
        <v>851</v>
      </c>
      <c r="AHE56" s="184" t="s">
        <v>851</v>
      </c>
      <c r="AHF56" s="184" t="s">
        <v>851</v>
      </c>
      <c r="AHG56" s="184" t="s">
        <v>851</v>
      </c>
      <c r="AHH56" s="184" t="s">
        <v>851</v>
      </c>
      <c r="AHI56" s="184" t="s">
        <v>851</v>
      </c>
      <c r="AHJ56" s="184" t="s">
        <v>851</v>
      </c>
      <c r="AHK56" s="184" t="s">
        <v>851</v>
      </c>
      <c r="AHL56" s="184" t="s">
        <v>851</v>
      </c>
      <c r="AHM56" s="184" t="s">
        <v>851</v>
      </c>
      <c r="AHN56" s="184" t="s">
        <v>851</v>
      </c>
      <c r="AHO56" s="184" t="s">
        <v>851</v>
      </c>
      <c r="AHP56" s="184" t="s">
        <v>851</v>
      </c>
      <c r="AHQ56" s="184" t="s">
        <v>851</v>
      </c>
      <c r="AHR56" s="184" t="s">
        <v>851</v>
      </c>
      <c r="AHS56" s="184" t="s">
        <v>851</v>
      </c>
      <c r="AHT56" s="184" t="s">
        <v>851</v>
      </c>
      <c r="AHU56" s="184" t="s">
        <v>851</v>
      </c>
      <c r="AHV56" s="184" t="s">
        <v>851</v>
      </c>
      <c r="AHW56" s="184" t="s">
        <v>851</v>
      </c>
      <c r="AHX56" s="184" t="s">
        <v>851</v>
      </c>
      <c r="AHY56" s="184" t="s">
        <v>851</v>
      </c>
      <c r="AHZ56" s="184" t="s">
        <v>851</v>
      </c>
      <c r="AIA56" s="184" t="s">
        <v>851</v>
      </c>
      <c r="AIB56" s="184" t="s">
        <v>851</v>
      </c>
      <c r="AIC56" s="184" t="s">
        <v>851</v>
      </c>
      <c r="AID56" s="184" t="s">
        <v>851</v>
      </c>
      <c r="AIE56" s="184" t="s">
        <v>851</v>
      </c>
      <c r="AIF56" s="184" t="s">
        <v>851</v>
      </c>
      <c r="AIG56" s="184" t="s">
        <v>851</v>
      </c>
      <c r="AIH56" s="184" t="s">
        <v>851</v>
      </c>
      <c r="AII56" s="184" t="s">
        <v>851</v>
      </c>
      <c r="AIJ56" s="184" t="s">
        <v>851</v>
      </c>
      <c r="AIK56" s="184" t="s">
        <v>851</v>
      </c>
      <c r="AIL56" s="184" t="s">
        <v>851</v>
      </c>
      <c r="AIM56" s="184" t="s">
        <v>851</v>
      </c>
      <c r="AIN56" s="184" t="s">
        <v>851</v>
      </c>
      <c r="AIO56" s="184" t="s">
        <v>851</v>
      </c>
      <c r="AIP56" s="184" t="s">
        <v>851</v>
      </c>
      <c r="AIQ56" s="184" t="s">
        <v>851</v>
      </c>
      <c r="AIR56" s="184" t="s">
        <v>851</v>
      </c>
      <c r="AIS56" s="184" t="s">
        <v>851</v>
      </c>
      <c r="AIT56" s="184" t="s">
        <v>851</v>
      </c>
      <c r="AIU56" s="184" t="s">
        <v>851</v>
      </c>
      <c r="AIV56" s="184" t="s">
        <v>851</v>
      </c>
      <c r="AIW56" s="184" t="s">
        <v>851</v>
      </c>
      <c r="AIX56" s="184" t="s">
        <v>851</v>
      </c>
      <c r="AIY56" s="184" t="s">
        <v>851</v>
      </c>
      <c r="AIZ56" s="184" t="s">
        <v>851</v>
      </c>
      <c r="AJA56" s="184" t="s">
        <v>851</v>
      </c>
      <c r="AJB56" s="184" t="s">
        <v>851</v>
      </c>
      <c r="AJC56" s="184" t="s">
        <v>851</v>
      </c>
      <c r="AJD56" s="184" t="s">
        <v>851</v>
      </c>
      <c r="AJE56" s="184" t="s">
        <v>851</v>
      </c>
      <c r="AJF56" s="184" t="s">
        <v>851</v>
      </c>
      <c r="AJG56" s="184" t="s">
        <v>851</v>
      </c>
      <c r="AJH56" s="184" t="s">
        <v>851</v>
      </c>
      <c r="AJI56" s="184" t="s">
        <v>851</v>
      </c>
      <c r="AJJ56" s="184" t="s">
        <v>851</v>
      </c>
      <c r="AJK56" s="184" t="s">
        <v>851</v>
      </c>
      <c r="AJL56" s="184" t="s">
        <v>851</v>
      </c>
      <c r="AJM56" s="184" t="s">
        <v>851</v>
      </c>
      <c r="AJN56" s="184" t="s">
        <v>851</v>
      </c>
      <c r="AJO56" s="184" t="s">
        <v>851</v>
      </c>
      <c r="AJP56" s="184" t="s">
        <v>851</v>
      </c>
      <c r="AJQ56" s="184" t="s">
        <v>851</v>
      </c>
      <c r="AJR56" s="184" t="s">
        <v>851</v>
      </c>
      <c r="AJS56" s="184" t="s">
        <v>851</v>
      </c>
      <c r="AJT56" s="184" t="s">
        <v>851</v>
      </c>
      <c r="AJU56" s="184" t="s">
        <v>851</v>
      </c>
      <c r="AJV56" s="184" t="s">
        <v>851</v>
      </c>
      <c r="AJW56" s="184" t="s">
        <v>851</v>
      </c>
      <c r="AJX56" s="184" t="s">
        <v>851</v>
      </c>
      <c r="AJY56" s="184" t="s">
        <v>851</v>
      </c>
      <c r="AJZ56" s="184" t="s">
        <v>851</v>
      </c>
      <c r="AKA56" s="184" t="s">
        <v>851</v>
      </c>
      <c r="AKB56" s="184" t="s">
        <v>851</v>
      </c>
      <c r="AKC56" s="184" t="s">
        <v>851</v>
      </c>
      <c r="AKD56" s="184" t="s">
        <v>851</v>
      </c>
      <c r="AKE56" s="184" t="s">
        <v>851</v>
      </c>
      <c r="AKF56" s="184" t="s">
        <v>851</v>
      </c>
      <c r="AKG56" s="184" t="s">
        <v>851</v>
      </c>
      <c r="AKH56" s="184" t="s">
        <v>851</v>
      </c>
      <c r="AKI56" s="184" t="s">
        <v>851</v>
      </c>
      <c r="AKJ56" s="184" t="s">
        <v>851</v>
      </c>
      <c r="AKK56" s="184" t="s">
        <v>851</v>
      </c>
      <c r="AKL56" s="184" t="s">
        <v>851</v>
      </c>
      <c r="AKM56" s="184" t="s">
        <v>851</v>
      </c>
      <c r="AKN56" s="184" t="s">
        <v>851</v>
      </c>
      <c r="AKO56" s="184" t="s">
        <v>851</v>
      </c>
      <c r="AKP56" s="184" t="s">
        <v>851</v>
      </c>
      <c r="AKQ56" s="184" t="s">
        <v>851</v>
      </c>
      <c r="AKR56" s="184" t="s">
        <v>851</v>
      </c>
      <c r="AKS56" s="184" t="s">
        <v>851</v>
      </c>
      <c r="AKT56" s="184" t="s">
        <v>851</v>
      </c>
      <c r="AKU56" s="184" t="s">
        <v>851</v>
      </c>
      <c r="AKV56" s="184" t="s">
        <v>851</v>
      </c>
      <c r="AKW56" s="184" t="s">
        <v>851</v>
      </c>
      <c r="AKX56" s="184" t="s">
        <v>851</v>
      </c>
      <c r="AKY56" s="184" t="s">
        <v>851</v>
      </c>
      <c r="AKZ56" s="184" t="s">
        <v>851</v>
      </c>
      <c r="ALA56" s="184" t="s">
        <v>851</v>
      </c>
      <c r="ALB56" s="184" t="s">
        <v>851</v>
      </c>
      <c r="ALC56" s="184" t="s">
        <v>851</v>
      </c>
      <c r="ALD56" s="184" t="s">
        <v>851</v>
      </c>
      <c r="ALE56" s="184" t="s">
        <v>851</v>
      </c>
      <c r="ALF56" s="184" t="s">
        <v>851</v>
      </c>
      <c r="ALG56" s="184" t="s">
        <v>851</v>
      </c>
      <c r="ALH56" s="184" t="s">
        <v>851</v>
      </c>
      <c r="ALI56" s="184" t="s">
        <v>851</v>
      </c>
      <c r="ALJ56" s="184" t="s">
        <v>851</v>
      </c>
      <c r="ALK56" s="184" t="s">
        <v>851</v>
      </c>
      <c r="ALL56" s="184" t="s">
        <v>851</v>
      </c>
      <c r="ALM56" s="184" t="s">
        <v>851</v>
      </c>
      <c r="ALN56" s="184" t="s">
        <v>851</v>
      </c>
      <c r="ALO56" s="184" t="s">
        <v>851</v>
      </c>
      <c r="ALP56" s="184" t="s">
        <v>851</v>
      </c>
      <c r="ALQ56" s="184" t="s">
        <v>851</v>
      </c>
      <c r="ALR56" s="184" t="s">
        <v>851</v>
      </c>
      <c r="ALS56" s="184" t="s">
        <v>851</v>
      </c>
      <c r="ALT56" s="184" t="s">
        <v>851</v>
      </c>
      <c r="ALU56" s="184" t="s">
        <v>851</v>
      </c>
      <c r="ALV56" s="184" t="s">
        <v>851</v>
      </c>
      <c r="ALW56" s="184" t="s">
        <v>851</v>
      </c>
      <c r="ALX56" s="184" t="s">
        <v>851</v>
      </c>
      <c r="ALY56" s="184" t="s">
        <v>851</v>
      </c>
      <c r="ALZ56" s="184" t="s">
        <v>851</v>
      </c>
      <c r="AMA56" s="184" t="s">
        <v>851</v>
      </c>
      <c r="AMB56" s="184" t="s">
        <v>851</v>
      </c>
      <c r="AMC56" s="184" t="s">
        <v>851</v>
      </c>
      <c r="AMD56" s="184" t="s">
        <v>851</v>
      </c>
      <c r="AME56" s="184" t="s">
        <v>851</v>
      </c>
      <c r="AMF56" s="184" t="s">
        <v>851</v>
      </c>
      <c r="AMG56" s="184" t="s">
        <v>851</v>
      </c>
      <c r="AMH56" s="184" t="s">
        <v>851</v>
      </c>
      <c r="AMI56" s="184" t="s">
        <v>851</v>
      </c>
      <c r="AMJ56" s="184" t="s">
        <v>851</v>
      </c>
      <c r="AMK56" s="184" t="s">
        <v>851</v>
      </c>
      <c r="AML56" s="184" t="s">
        <v>851</v>
      </c>
      <c r="AMM56" s="184" t="s">
        <v>851</v>
      </c>
      <c r="AMN56" s="184" t="s">
        <v>851</v>
      </c>
      <c r="AMO56" s="184" t="s">
        <v>851</v>
      </c>
      <c r="AMP56" s="184" t="s">
        <v>851</v>
      </c>
      <c r="AMQ56" s="184" t="s">
        <v>851</v>
      </c>
      <c r="AMR56" s="184" t="s">
        <v>851</v>
      </c>
      <c r="AMS56" s="184" t="s">
        <v>851</v>
      </c>
      <c r="AMT56" s="184" t="s">
        <v>851</v>
      </c>
      <c r="AMU56" s="184" t="s">
        <v>851</v>
      </c>
      <c r="AMV56" s="184" t="s">
        <v>851</v>
      </c>
      <c r="AMW56" s="184" t="s">
        <v>851</v>
      </c>
      <c r="AMX56" s="184" t="s">
        <v>851</v>
      </c>
      <c r="AMY56" s="184" t="s">
        <v>851</v>
      </c>
      <c r="AMZ56" s="184" t="s">
        <v>851</v>
      </c>
      <c r="ANA56" s="184" t="s">
        <v>851</v>
      </c>
      <c r="ANB56" s="184" t="s">
        <v>851</v>
      </c>
      <c r="ANC56" s="184" t="s">
        <v>851</v>
      </c>
      <c r="AND56" s="184" t="s">
        <v>851</v>
      </c>
      <c r="ANE56" s="184" t="s">
        <v>851</v>
      </c>
      <c r="ANF56" s="184" t="s">
        <v>851</v>
      </c>
      <c r="ANG56" s="184" t="s">
        <v>851</v>
      </c>
      <c r="ANH56" s="184" t="s">
        <v>851</v>
      </c>
      <c r="ANI56" s="184" t="s">
        <v>851</v>
      </c>
      <c r="ANJ56" s="184" t="s">
        <v>851</v>
      </c>
      <c r="ANK56" s="184" t="s">
        <v>851</v>
      </c>
      <c r="ANL56" s="184" t="s">
        <v>851</v>
      </c>
      <c r="ANM56" s="184" t="s">
        <v>851</v>
      </c>
      <c r="ANN56" s="184" t="s">
        <v>851</v>
      </c>
      <c r="ANO56" s="184" t="s">
        <v>851</v>
      </c>
      <c r="ANP56" s="184" t="s">
        <v>851</v>
      </c>
      <c r="ANQ56" s="184" t="s">
        <v>851</v>
      </c>
      <c r="ANR56" s="184" t="s">
        <v>851</v>
      </c>
      <c r="ANS56" s="184" t="s">
        <v>851</v>
      </c>
      <c r="ANT56" s="184" t="s">
        <v>851</v>
      </c>
      <c r="ANU56" s="184" t="s">
        <v>851</v>
      </c>
      <c r="ANV56" s="184" t="s">
        <v>851</v>
      </c>
      <c r="ANW56" s="184" t="s">
        <v>851</v>
      </c>
      <c r="ANX56" s="184" t="s">
        <v>851</v>
      </c>
      <c r="ANY56" s="184" t="s">
        <v>851</v>
      </c>
      <c r="ANZ56" s="184" t="s">
        <v>851</v>
      </c>
      <c r="AOA56" s="184" t="s">
        <v>851</v>
      </c>
      <c r="AOB56" s="184" t="s">
        <v>851</v>
      </c>
      <c r="AOC56" s="184" t="s">
        <v>851</v>
      </c>
      <c r="AOD56" s="184" t="s">
        <v>851</v>
      </c>
      <c r="AOE56" s="184" t="s">
        <v>851</v>
      </c>
      <c r="AOF56" s="184" t="s">
        <v>851</v>
      </c>
      <c r="AOG56" s="184" t="s">
        <v>851</v>
      </c>
      <c r="AOH56" s="184" t="s">
        <v>851</v>
      </c>
      <c r="AOI56" s="184" t="s">
        <v>851</v>
      </c>
      <c r="AOJ56" s="184" t="s">
        <v>851</v>
      </c>
      <c r="AOK56" s="184" t="s">
        <v>851</v>
      </c>
      <c r="AOL56" s="184" t="s">
        <v>851</v>
      </c>
      <c r="AOM56" s="184" t="s">
        <v>851</v>
      </c>
      <c r="AON56" s="184" t="s">
        <v>851</v>
      </c>
      <c r="AOO56" s="184" t="s">
        <v>851</v>
      </c>
      <c r="AOP56" s="184" t="s">
        <v>851</v>
      </c>
      <c r="AOQ56" s="184" t="s">
        <v>851</v>
      </c>
      <c r="AOR56" s="184" t="s">
        <v>851</v>
      </c>
      <c r="AOS56" s="184" t="s">
        <v>851</v>
      </c>
      <c r="AOT56" s="184" t="s">
        <v>851</v>
      </c>
      <c r="AOU56" s="184" t="s">
        <v>851</v>
      </c>
      <c r="AOV56" s="184" t="s">
        <v>851</v>
      </c>
      <c r="AOW56" s="184" t="s">
        <v>851</v>
      </c>
      <c r="AOX56" s="184" t="s">
        <v>851</v>
      </c>
      <c r="AOY56" s="184" t="s">
        <v>851</v>
      </c>
      <c r="AOZ56" s="184" t="s">
        <v>851</v>
      </c>
      <c r="APA56" s="184" t="s">
        <v>851</v>
      </c>
      <c r="APB56" s="184" t="s">
        <v>851</v>
      </c>
      <c r="APC56" s="184" t="s">
        <v>851</v>
      </c>
      <c r="APD56" s="184" t="s">
        <v>851</v>
      </c>
      <c r="APE56" s="184" t="s">
        <v>851</v>
      </c>
      <c r="APF56" s="184" t="s">
        <v>851</v>
      </c>
      <c r="APG56" s="184" t="s">
        <v>851</v>
      </c>
      <c r="APH56" s="184" t="s">
        <v>851</v>
      </c>
      <c r="API56" s="184" t="s">
        <v>851</v>
      </c>
      <c r="APJ56" s="184" t="s">
        <v>851</v>
      </c>
      <c r="APK56" s="184" t="s">
        <v>851</v>
      </c>
      <c r="APL56" s="184" t="s">
        <v>851</v>
      </c>
      <c r="APM56" s="184" t="s">
        <v>851</v>
      </c>
      <c r="APN56" s="184" t="s">
        <v>851</v>
      </c>
      <c r="APO56" s="184" t="s">
        <v>851</v>
      </c>
      <c r="APP56" s="184" t="s">
        <v>851</v>
      </c>
      <c r="APQ56" s="184" t="s">
        <v>851</v>
      </c>
      <c r="APR56" s="184" t="s">
        <v>851</v>
      </c>
      <c r="APS56" s="184" t="s">
        <v>851</v>
      </c>
      <c r="APT56" s="184" t="s">
        <v>851</v>
      </c>
      <c r="APU56" s="184" t="s">
        <v>851</v>
      </c>
      <c r="APV56" s="184" t="s">
        <v>851</v>
      </c>
      <c r="APW56" s="184" t="s">
        <v>851</v>
      </c>
      <c r="APX56" s="184" t="s">
        <v>851</v>
      </c>
      <c r="APY56" s="184" t="s">
        <v>851</v>
      </c>
      <c r="APZ56" s="184" t="s">
        <v>851</v>
      </c>
      <c r="AQA56" s="184" t="s">
        <v>851</v>
      </c>
      <c r="AQB56" s="184" t="s">
        <v>851</v>
      </c>
      <c r="AQC56" s="184" t="s">
        <v>851</v>
      </c>
      <c r="AQD56" s="184" t="s">
        <v>851</v>
      </c>
      <c r="AQE56" s="184" t="s">
        <v>851</v>
      </c>
      <c r="AQF56" s="184" t="s">
        <v>851</v>
      </c>
      <c r="AQG56" s="184" t="s">
        <v>851</v>
      </c>
      <c r="AQH56" s="184" t="s">
        <v>851</v>
      </c>
      <c r="AQI56" s="184" t="s">
        <v>851</v>
      </c>
      <c r="AQJ56" s="184" t="s">
        <v>851</v>
      </c>
      <c r="AQK56" s="184" t="s">
        <v>851</v>
      </c>
      <c r="AQL56" s="184" t="s">
        <v>851</v>
      </c>
      <c r="AQM56" s="184" t="s">
        <v>851</v>
      </c>
      <c r="AQN56" s="184" t="s">
        <v>851</v>
      </c>
      <c r="AQO56" s="184" t="s">
        <v>851</v>
      </c>
      <c r="AQP56" s="184" t="s">
        <v>851</v>
      </c>
      <c r="AQQ56" s="184" t="s">
        <v>851</v>
      </c>
      <c r="AQR56" s="184" t="s">
        <v>851</v>
      </c>
      <c r="AQS56" s="184" t="s">
        <v>851</v>
      </c>
      <c r="AQT56" s="184" t="s">
        <v>851</v>
      </c>
      <c r="AQU56" s="184" t="s">
        <v>851</v>
      </c>
      <c r="AQV56" s="184" t="s">
        <v>851</v>
      </c>
      <c r="AQW56" s="184" t="s">
        <v>851</v>
      </c>
      <c r="AQX56" s="184" t="s">
        <v>851</v>
      </c>
      <c r="AQY56" s="184" t="s">
        <v>851</v>
      </c>
      <c r="AQZ56" s="184" t="s">
        <v>851</v>
      </c>
      <c r="ARA56" s="184" t="s">
        <v>851</v>
      </c>
      <c r="ARB56" s="184" t="s">
        <v>851</v>
      </c>
      <c r="ARC56" s="184" t="s">
        <v>851</v>
      </c>
      <c r="ARD56" s="184" t="s">
        <v>851</v>
      </c>
      <c r="ARE56" s="184" t="s">
        <v>851</v>
      </c>
      <c r="ARF56" s="184" t="s">
        <v>851</v>
      </c>
      <c r="ARG56" s="184" t="s">
        <v>851</v>
      </c>
      <c r="ARH56" s="184" t="s">
        <v>851</v>
      </c>
      <c r="ARI56" s="184" t="s">
        <v>851</v>
      </c>
      <c r="ARJ56" s="184" t="s">
        <v>851</v>
      </c>
      <c r="ARK56" s="184" t="s">
        <v>851</v>
      </c>
      <c r="ARL56" s="184" t="s">
        <v>851</v>
      </c>
      <c r="ARM56" s="184" t="s">
        <v>851</v>
      </c>
      <c r="ARN56" s="184" t="s">
        <v>851</v>
      </c>
      <c r="ARO56" s="184" t="s">
        <v>851</v>
      </c>
      <c r="ARP56" s="184" t="s">
        <v>851</v>
      </c>
      <c r="ARQ56" s="184" t="s">
        <v>851</v>
      </c>
      <c r="ARR56" s="184" t="s">
        <v>851</v>
      </c>
      <c r="ARS56" s="184" t="s">
        <v>851</v>
      </c>
      <c r="ART56" s="184" t="s">
        <v>851</v>
      </c>
      <c r="ARU56" s="184" t="s">
        <v>851</v>
      </c>
      <c r="ARV56" s="184" t="s">
        <v>851</v>
      </c>
      <c r="ARW56" s="184" t="s">
        <v>851</v>
      </c>
      <c r="ARX56" s="184" t="s">
        <v>851</v>
      </c>
      <c r="ARY56" s="184" t="s">
        <v>851</v>
      </c>
      <c r="ARZ56" s="184" t="s">
        <v>851</v>
      </c>
      <c r="ASA56" s="184" t="s">
        <v>851</v>
      </c>
      <c r="ASB56" s="184" t="s">
        <v>851</v>
      </c>
      <c r="ASC56" s="184" t="s">
        <v>851</v>
      </c>
      <c r="ASD56" s="184" t="s">
        <v>851</v>
      </c>
      <c r="ASE56" s="184" t="s">
        <v>851</v>
      </c>
      <c r="ASF56" s="184" t="s">
        <v>851</v>
      </c>
      <c r="ASG56" s="184" t="s">
        <v>851</v>
      </c>
      <c r="ASH56" s="184" t="s">
        <v>851</v>
      </c>
      <c r="ASI56" s="184" t="s">
        <v>851</v>
      </c>
      <c r="ASJ56" s="184" t="s">
        <v>851</v>
      </c>
      <c r="ASK56" s="184" t="s">
        <v>851</v>
      </c>
      <c r="ASL56" s="184" t="s">
        <v>851</v>
      </c>
      <c r="ASM56" s="184" t="s">
        <v>851</v>
      </c>
      <c r="ASN56" s="184" t="s">
        <v>851</v>
      </c>
      <c r="ASO56" s="184" t="s">
        <v>851</v>
      </c>
      <c r="ASP56" s="184" t="s">
        <v>851</v>
      </c>
      <c r="ASQ56" s="184" t="s">
        <v>851</v>
      </c>
      <c r="ASR56" s="184" t="s">
        <v>851</v>
      </c>
      <c r="ASS56" s="184" t="s">
        <v>851</v>
      </c>
      <c r="AST56" s="184" t="s">
        <v>851</v>
      </c>
      <c r="ASU56" s="184" t="s">
        <v>851</v>
      </c>
      <c r="ASV56" s="184" t="s">
        <v>851</v>
      </c>
      <c r="ASW56" s="184" t="s">
        <v>851</v>
      </c>
      <c r="ASX56" s="184" t="s">
        <v>851</v>
      </c>
      <c r="ASY56" s="184" t="s">
        <v>851</v>
      </c>
      <c r="ASZ56" s="184" t="s">
        <v>851</v>
      </c>
      <c r="ATA56" s="184" t="s">
        <v>851</v>
      </c>
      <c r="ATB56" s="184" t="s">
        <v>851</v>
      </c>
      <c r="ATC56" s="184" t="s">
        <v>851</v>
      </c>
      <c r="ATD56" s="184" t="s">
        <v>851</v>
      </c>
      <c r="ATE56" s="184" t="s">
        <v>851</v>
      </c>
      <c r="ATF56" s="184" t="s">
        <v>851</v>
      </c>
      <c r="ATG56" s="184" t="s">
        <v>851</v>
      </c>
      <c r="ATH56" s="184" t="s">
        <v>851</v>
      </c>
      <c r="ATI56" s="184" t="s">
        <v>851</v>
      </c>
      <c r="ATJ56" s="184" t="s">
        <v>851</v>
      </c>
      <c r="ATK56" s="184" t="s">
        <v>851</v>
      </c>
      <c r="ATL56" s="184" t="s">
        <v>851</v>
      </c>
      <c r="ATM56" s="184" t="s">
        <v>851</v>
      </c>
      <c r="ATN56" s="184" t="s">
        <v>851</v>
      </c>
      <c r="ATO56" s="184" t="s">
        <v>851</v>
      </c>
      <c r="ATP56" s="184" t="s">
        <v>851</v>
      </c>
      <c r="ATQ56" s="184" t="s">
        <v>851</v>
      </c>
      <c r="ATR56" s="184" t="s">
        <v>851</v>
      </c>
      <c r="ATS56" s="184" t="s">
        <v>851</v>
      </c>
      <c r="ATT56" s="184" t="s">
        <v>851</v>
      </c>
      <c r="ATU56" s="184" t="s">
        <v>851</v>
      </c>
      <c r="ATV56" s="184" t="s">
        <v>851</v>
      </c>
      <c r="ATW56" s="184" t="s">
        <v>851</v>
      </c>
      <c r="ATX56" s="184" t="s">
        <v>851</v>
      </c>
      <c r="ATY56" s="184" t="s">
        <v>851</v>
      </c>
      <c r="ATZ56" s="184" t="s">
        <v>851</v>
      </c>
      <c r="AUA56" s="184" t="s">
        <v>851</v>
      </c>
      <c r="AUB56" s="184" t="s">
        <v>851</v>
      </c>
      <c r="AUC56" s="184" t="s">
        <v>851</v>
      </c>
      <c r="AUD56" s="184" t="s">
        <v>851</v>
      </c>
      <c r="AUE56" s="184" t="s">
        <v>851</v>
      </c>
      <c r="AUF56" s="184" t="s">
        <v>851</v>
      </c>
      <c r="AUG56" s="184" t="s">
        <v>851</v>
      </c>
      <c r="AUH56" s="184" t="s">
        <v>851</v>
      </c>
      <c r="AUI56" s="184" t="s">
        <v>851</v>
      </c>
      <c r="AUJ56" s="184" t="s">
        <v>851</v>
      </c>
      <c r="AUK56" s="184" t="s">
        <v>851</v>
      </c>
      <c r="AUL56" s="184" t="s">
        <v>851</v>
      </c>
      <c r="AUM56" s="184" t="s">
        <v>851</v>
      </c>
      <c r="AUN56" s="184" t="s">
        <v>851</v>
      </c>
      <c r="AUO56" s="184" t="s">
        <v>851</v>
      </c>
      <c r="AUP56" s="184" t="s">
        <v>851</v>
      </c>
      <c r="AUQ56" s="184" t="s">
        <v>851</v>
      </c>
      <c r="AUR56" s="184" t="s">
        <v>851</v>
      </c>
      <c r="AUS56" s="184" t="s">
        <v>851</v>
      </c>
      <c r="AUT56" s="184" t="s">
        <v>851</v>
      </c>
      <c r="AUU56" s="184" t="s">
        <v>851</v>
      </c>
      <c r="AUV56" s="184" t="s">
        <v>851</v>
      </c>
      <c r="AUW56" s="184" t="s">
        <v>851</v>
      </c>
      <c r="AUX56" s="184" t="s">
        <v>851</v>
      </c>
      <c r="AUY56" s="184" t="s">
        <v>851</v>
      </c>
      <c r="AUZ56" s="184" t="s">
        <v>851</v>
      </c>
      <c r="AVA56" s="184" t="s">
        <v>851</v>
      </c>
      <c r="AVB56" s="184" t="s">
        <v>851</v>
      </c>
      <c r="AVC56" s="184" t="s">
        <v>851</v>
      </c>
      <c r="AVD56" s="184" t="s">
        <v>851</v>
      </c>
      <c r="AVE56" s="184" t="s">
        <v>851</v>
      </c>
      <c r="AVF56" s="184" t="s">
        <v>851</v>
      </c>
      <c r="AVG56" s="184" t="s">
        <v>851</v>
      </c>
      <c r="AVH56" s="184" t="s">
        <v>851</v>
      </c>
      <c r="AVI56" s="184" t="s">
        <v>851</v>
      </c>
      <c r="AVJ56" s="184" t="s">
        <v>851</v>
      </c>
      <c r="AVK56" s="184" t="s">
        <v>851</v>
      </c>
      <c r="AVL56" s="184" t="s">
        <v>851</v>
      </c>
      <c r="AVM56" s="184" t="s">
        <v>851</v>
      </c>
      <c r="AVN56" s="184" t="s">
        <v>851</v>
      </c>
      <c r="AVO56" s="184" t="s">
        <v>851</v>
      </c>
      <c r="AVP56" s="184" t="s">
        <v>851</v>
      </c>
      <c r="AVQ56" s="184" t="s">
        <v>851</v>
      </c>
      <c r="AVR56" s="184" t="s">
        <v>851</v>
      </c>
      <c r="AVS56" s="184" t="s">
        <v>851</v>
      </c>
      <c r="AVT56" s="184" t="s">
        <v>851</v>
      </c>
      <c r="AVU56" s="184" t="s">
        <v>851</v>
      </c>
      <c r="AVV56" s="184" t="s">
        <v>851</v>
      </c>
      <c r="AVW56" s="184" t="s">
        <v>851</v>
      </c>
      <c r="AVX56" s="184" t="s">
        <v>851</v>
      </c>
      <c r="AVY56" s="184" t="s">
        <v>851</v>
      </c>
      <c r="AVZ56" s="184" t="s">
        <v>851</v>
      </c>
      <c r="AWA56" s="184" t="s">
        <v>851</v>
      </c>
      <c r="AWB56" s="184" t="s">
        <v>851</v>
      </c>
      <c r="AWC56" s="184" t="s">
        <v>851</v>
      </c>
      <c r="AWD56" s="184" t="s">
        <v>851</v>
      </c>
      <c r="AWE56" s="184" t="s">
        <v>851</v>
      </c>
      <c r="AWF56" s="184" t="s">
        <v>851</v>
      </c>
      <c r="AWG56" s="184" t="s">
        <v>851</v>
      </c>
      <c r="AWH56" s="184" t="s">
        <v>851</v>
      </c>
      <c r="AWI56" s="184" t="s">
        <v>851</v>
      </c>
      <c r="AWJ56" s="184" t="s">
        <v>851</v>
      </c>
      <c r="AWK56" s="184" t="s">
        <v>851</v>
      </c>
      <c r="AWL56" s="184" t="s">
        <v>851</v>
      </c>
      <c r="AWM56" s="184" t="s">
        <v>851</v>
      </c>
      <c r="AWN56" s="184" t="s">
        <v>851</v>
      </c>
      <c r="AWO56" s="184" t="s">
        <v>851</v>
      </c>
      <c r="AWP56" s="184" t="s">
        <v>851</v>
      </c>
      <c r="AWQ56" s="184" t="s">
        <v>851</v>
      </c>
      <c r="AWR56" s="184" t="s">
        <v>851</v>
      </c>
      <c r="AWS56" s="184" t="s">
        <v>851</v>
      </c>
      <c r="AWT56" s="184" t="s">
        <v>851</v>
      </c>
      <c r="AWU56" s="184" t="s">
        <v>851</v>
      </c>
      <c r="AWV56" s="184" t="s">
        <v>851</v>
      </c>
      <c r="AWW56" s="184" t="s">
        <v>851</v>
      </c>
      <c r="AWX56" s="184" t="s">
        <v>851</v>
      </c>
      <c r="AWY56" s="184" t="s">
        <v>851</v>
      </c>
      <c r="AWZ56" s="184" t="s">
        <v>851</v>
      </c>
      <c r="AXA56" s="184" t="s">
        <v>851</v>
      </c>
      <c r="AXB56" s="184" t="s">
        <v>851</v>
      </c>
      <c r="AXC56" s="184" t="s">
        <v>851</v>
      </c>
      <c r="AXD56" s="184" t="s">
        <v>851</v>
      </c>
      <c r="AXE56" s="184" t="s">
        <v>851</v>
      </c>
      <c r="AXF56" s="184" t="s">
        <v>851</v>
      </c>
      <c r="AXG56" s="184" t="s">
        <v>851</v>
      </c>
      <c r="AXH56" s="184" t="s">
        <v>851</v>
      </c>
      <c r="AXI56" s="184" t="s">
        <v>851</v>
      </c>
      <c r="AXJ56" s="184" t="s">
        <v>851</v>
      </c>
      <c r="AXK56" s="184" t="s">
        <v>851</v>
      </c>
      <c r="AXL56" s="184" t="s">
        <v>851</v>
      </c>
      <c r="AXM56" s="184" t="s">
        <v>851</v>
      </c>
      <c r="AXN56" s="184" t="s">
        <v>851</v>
      </c>
      <c r="AXO56" s="184" t="s">
        <v>851</v>
      </c>
      <c r="AXP56" s="184" t="s">
        <v>851</v>
      </c>
      <c r="AXQ56" s="184" t="s">
        <v>851</v>
      </c>
      <c r="AXR56" s="184" t="s">
        <v>851</v>
      </c>
      <c r="AXS56" s="184" t="s">
        <v>851</v>
      </c>
      <c r="AXT56" s="184" t="s">
        <v>851</v>
      </c>
      <c r="AXU56" s="184" t="s">
        <v>851</v>
      </c>
      <c r="AXV56" s="184" t="s">
        <v>851</v>
      </c>
      <c r="AXW56" s="184" t="s">
        <v>851</v>
      </c>
      <c r="AXX56" s="184" t="s">
        <v>851</v>
      </c>
      <c r="AXY56" s="184" t="s">
        <v>851</v>
      </c>
      <c r="AXZ56" s="184" t="s">
        <v>851</v>
      </c>
      <c r="AYA56" s="184" t="s">
        <v>851</v>
      </c>
      <c r="AYB56" s="184" t="s">
        <v>851</v>
      </c>
      <c r="AYC56" s="184" t="s">
        <v>851</v>
      </c>
      <c r="AYD56" s="184" t="s">
        <v>851</v>
      </c>
      <c r="AYE56" s="184" t="s">
        <v>851</v>
      </c>
      <c r="AYF56" s="184" t="s">
        <v>851</v>
      </c>
      <c r="AYG56" s="184" t="s">
        <v>851</v>
      </c>
      <c r="AYH56" s="184" t="s">
        <v>851</v>
      </c>
      <c r="AYI56" s="184" t="s">
        <v>851</v>
      </c>
      <c r="AYJ56" s="184" t="s">
        <v>851</v>
      </c>
      <c r="AYK56" s="184" t="s">
        <v>851</v>
      </c>
      <c r="AYL56" s="184" t="s">
        <v>851</v>
      </c>
      <c r="AYM56" s="184" t="s">
        <v>851</v>
      </c>
      <c r="AYN56" s="184" t="s">
        <v>851</v>
      </c>
      <c r="AYO56" s="184" t="s">
        <v>851</v>
      </c>
      <c r="AYP56" s="184" t="s">
        <v>851</v>
      </c>
      <c r="AYQ56" s="184" t="s">
        <v>851</v>
      </c>
      <c r="AYR56" s="184" t="s">
        <v>851</v>
      </c>
      <c r="AYS56" s="184" t="s">
        <v>851</v>
      </c>
      <c r="AYT56" s="184" t="s">
        <v>851</v>
      </c>
      <c r="AYU56" s="184" t="s">
        <v>851</v>
      </c>
      <c r="AYV56" s="184" t="s">
        <v>851</v>
      </c>
      <c r="AYW56" s="184" t="s">
        <v>851</v>
      </c>
      <c r="AYX56" s="184" t="s">
        <v>851</v>
      </c>
      <c r="AYY56" s="184" t="s">
        <v>851</v>
      </c>
      <c r="AYZ56" s="184" t="s">
        <v>851</v>
      </c>
      <c r="AZA56" s="184" t="s">
        <v>851</v>
      </c>
      <c r="AZB56" s="184" t="s">
        <v>851</v>
      </c>
      <c r="AZC56" s="184" t="s">
        <v>851</v>
      </c>
      <c r="AZD56" s="184" t="s">
        <v>851</v>
      </c>
      <c r="AZE56" s="184" t="s">
        <v>851</v>
      </c>
      <c r="AZF56" s="184" t="s">
        <v>851</v>
      </c>
      <c r="AZG56" s="184" t="s">
        <v>851</v>
      </c>
      <c r="AZH56" s="184" t="s">
        <v>851</v>
      </c>
      <c r="AZI56" s="184" t="s">
        <v>851</v>
      </c>
      <c r="AZJ56" s="184" t="s">
        <v>851</v>
      </c>
      <c r="AZK56" s="184" t="s">
        <v>851</v>
      </c>
      <c r="AZL56" s="184" t="s">
        <v>851</v>
      </c>
      <c r="AZM56" s="184" t="s">
        <v>851</v>
      </c>
      <c r="AZN56" s="184" t="s">
        <v>851</v>
      </c>
      <c r="AZO56" s="184" t="s">
        <v>851</v>
      </c>
      <c r="AZP56" s="184" t="s">
        <v>851</v>
      </c>
      <c r="AZQ56" s="184" t="s">
        <v>851</v>
      </c>
      <c r="AZR56" s="184" t="s">
        <v>851</v>
      </c>
      <c r="AZS56" s="184" t="s">
        <v>851</v>
      </c>
      <c r="AZT56" s="184" t="s">
        <v>851</v>
      </c>
      <c r="AZU56" s="184" t="s">
        <v>851</v>
      </c>
      <c r="AZV56" s="184" t="s">
        <v>851</v>
      </c>
      <c r="AZW56" s="184" t="s">
        <v>851</v>
      </c>
      <c r="AZX56" s="184" t="s">
        <v>851</v>
      </c>
      <c r="AZY56" s="184" t="s">
        <v>851</v>
      </c>
      <c r="AZZ56" s="184" t="s">
        <v>851</v>
      </c>
      <c r="BAA56" s="184" t="s">
        <v>851</v>
      </c>
      <c r="BAB56" s="184" t="s">
        <v>851</v>
      </c>
      <c r="BAC56" s="184" t="s">
        <v>851</v>
      </c>
      <c r="BAD56" s="184" t="s">
        <v>851</v>
      </c>
      <c r="BAE56" s="184" t="s">
        <v>851</v>
      </c>
      <c r="BAF56" s="184" t="s">
        <v>851</v>
      </c>
      <c r="BAG56" s="184" t="s">
        <v>851</v>
      </c>
      <c r="BAH56" s="184" t="s">
        <v>851</v>
      </c>
      <c r="BAI56" s="184" t="s">
        <v>851</v>
      </c>
      <c r="BAJ56" s="184" t="s">
        <v>851</v>
      </c>
      <c r="BAK56" s="184" t="s">
        <v>851</v>
      </c>
      <c r="BAL56" s="184" t="s">
        <v>851</v>
      </c>
      <c r="BAM56" s="184" t="s">
        <v>851</v>
      </c>
      <c r="BAN56" s="184" t="s">
        <v>851</v>
      </c>
      <c r="BAO56" s="184" t="s">
        <v>851</v>
      </c>
      <c r="BAP56" s="184" t="s">
        <v>851</v>
      </c>
      <c r="BAQ56" s="184" t="s">
        <v>851</v>
      </c>
      <c r="BAR56" s="184" t="s">
        <v>851</v>
      </c>
      <c r="BAS56" s="184" t="s">
        <v>851</v>
      </c>
      <c r="BAT56" s="184" t="s">
        <v>851</v>
      </c>
      <c r="BAU56" s="184" t="s">
        <v>851</v>
      </c>
      <c r="BAV56" s="184" t="s">
        <v>851</v>
      </c>
      <c r="BAW56" s="184" t="s">
        <v>851</v>
      </c>
      <c r="BAX56" s="184" t="s">
        <v>851</v>
      </c>
      <c r="BAY56" s="184" t="s">
        <v>851</v>
      </c>
      <c r="BAZ56" s="184" t="s">
        <v>851</v>
      </c>
      <c r="BBA56" s="184" t="s">
        <v>851</v>
      </c>
      <c r="BBB56" s="184" t="s">
        <v>851</v>
      </c>
      <c r="BBC56" s="184" t="s">
        <v>851</v>
      </c>
      <c r="BBD56" s="184" t="s">
        <v>851</v>
      </c>
      <c r="BBE56" s="184" t="s">
        <v>851</v>
      </c>
      <c r="BBF56" s="184" t="s">
        <v>851</v>
      </c>
      <c r="BBG56" s="184" t="s">
        <v>851</v>
      </c>
      <c r="BBH56" s="184" t="s">
        <v>851</v>
      </c>
      <c r="BBI56" s="184" t="s">
        <v>851</v>
      </c>
      <c r="BBJ56" s="184" t="s">
        <v>851</v>
      </c>
      <c r="BBK56" s="184" t="s">
        <v>851</v>
      </c>
      <c r="BBL56" s="184" t="s">
        <v>851</v>
      </c>
      <c r="BBM56" s="184" t="s">
        <v>851</v>
      </c>
      <c r="BBN56" s="184" t="s">
        <v>851</v>
      </c>
      <c r="BBO56" s="184" t="s">
        <v>851</v>
      </c>
      <c r="BBP56" s="184" t="s">
        <v>851</v>
      </c>
      <c r="BBQ56" s="184" t="s">
        <v>851</v>
      </c>
      <c r="BBR56" s="184" t="s">
        <v>851</v>
      </c>
      <c r="BBS56" s="184" t="s">
        <v>851</v>
      </c>
      <c r="BBT56" s="184" t="s">
        <v>851</v>
      </c>
      <c r="BBU56" s="184" t="s">
        <v>851</v>
      </c>
      <c r="BBV56" s="184" t="s">
        <v>851</v>
      </c>
      <c r="BBW56" s="184" t="s">
        <v>851</v>
      </c>
      <c r="BBX56" s="184" t="s">
        <v>851</v>
      </c>
      <c r="BBY56" s="184" t="s">
        <v>851</v>
      </c>
      <c r="BBZ56" s="184" t="s">
        <v>851</v>
      </c>
      <c r="BCA56" s="184" t="s">
        <v>851</v>
      </c>
      <c r="BCB56" s="184" t="s">
        <v>851</v>
      </c>
      <c r="BCC56" s="184" t="s">
        <v>851</v>
      </c>
      <c r="BCD56" s="184" t="s">
        <v>851</v>
      </c>
      <c r="BCE56" s="184" t="s">
        <v>851</v>
      </c>
      <c r="BCF56" s="184" t="s">
        <v>851</v>
      </c>
      <c r="BCG56" s="184" t="s">
        <v>851</v>
      </c>
      <c r="BCH56" s="184" t="s">
        <v>851</v>
      </c>
      <c r="BCI56" s="184" t="s">
        <v>851</v>
      </c>
      <c r="BCJ56" s="184" t="s">
        <v>851</v>
      </c>
      <c r="BCK56" s="184" t="s">
        <v>851</v>
      </c>
      <c r="BCL56" s="184" t="s">
        <v>851</v>
      </c>
      <c r="BCM56" s="184" t="s">
        <v>851</v>
      </c>
      <c r="BCN56" s="184" t="s">
        <v>851</v>
      </c>
      <c r="BCO56" s="184" t="s">
        <v>851</v>
      </c>
      <c r="BCP56" s="184" t="s">
        <v>851</v>
      </c>
      <c r="BCQ56" s="184" t="s">
        <v>851</v>
      </c>
      <c r="BCR56" s="184" t="s">
        <v>851</v>
      </c>
      <c r="BCS56" s="184" t="s">
        <v>851</v>
      </c>
      <c r="BCT56" s="184" t="s">
        <v>851</v>
      </c>
      <c r="BCU56" s="184" t="s">
        <v>851</v>
      </c>
      <c r="BCV56" s="184" t="s">
        <v>851</v>
      </c>
      <c r="BCW56" s="184" t="s">
        <v>851</v>
      </c>
      <c r="BCX56" s="184" t="s">
        <v>851</v>
      </c>
      <c r="BCY56" s="184" t="s">
        <v>851</v>
      </c>
      <c r="BCZ56" s="184" t="s">
        <v>851</v>
      </c>
      <c r="BDA56" s="184" t="s">
        <v>851</v>
      </c>
      <c r="BDB56" s="184" t="s">
        <v>851</v>
      </c>
      <c r="BDC56" s="184" t="s">
        <v>851</v>
      </c>
      <c r="BDD56" s="184" t="s">
        <v>851</v>
      </c>
      <c r="BDE56" s="184" t="s">
        <v>851</v>
      </c>
      <c r="BDF56" s="184" t="s">
        <v>851</v>
      </c>
      <c r="BDG56" s="184" t="s">
        <v>851</v>
      </c>
      <c r="BDH56" s="184" t="s">
        <v>851</v>
      </c>
      <c r="BDI56" s="184" t="s">
        <v>851</v>
      </c>
      <c r="BDJ56" s="184" t="s">
        <v>851</v>
      </c>
      <c r="BDK56" s="184" t="s">
        <v>851</v>
      </c>
      <c r="BDL56" s="184" t="s">
        <v>851</v>
      </c>
      <c r="BDM56" s="184" t="s">
        <v>851</v>
      </c>
      <c r="BDN56" s="184" t="s">
        <v>851</v>
      </c>
      <c r="BDO56" s="184" t="s">
        <v>851</v>
      </c>
      <c r="BDP56" s="184" t="s">
        <v>851</v>
      </c>
      <c r="BDQ56" s="184" t="s">
        <v>851</v>
      </c>
      <c r="BDR56" s="184" t="s">
        <v>851</v>
      </c>
      <c r="BDS56" s="184" t="s">
        <v>851</v>
      </c>
      <c r="BDT56" s="184" t="s">
        <v>851</v>
      </c>
      <c r="BDU56" s="184" t="s">
        <v>851</v>
      </c>
      <c r="BDV56" s="184" t="s">
        <v>851</v>
      </c>
      <c r="BDW56" s="184" t="s">
        <v>851</v>
      </c>
      <c r="BDX56" s="184" t="s">
        <v>851</v>
      </c>
      <c r="BDY56" s="184" t="s">
        <v>851</v>
      </c>
      <c r="BDZ56" s="184" t="s">
        <v>851</v>
      </c>
      <c r="BEA56" s="184" t="s">
        <v>851</v>
      </c>
      <c r="BEB56" s="184" t="s">
        <v>851</v>
      </c>
      <c r="BEC56" s="184" t="s">
        <v>851</v>
      </c>
      <c r="BED56" s="184" t="s">
        <v>851</v>
      </c>
      <c r="BEE56" s="184" t="s">
        <v>851</v>
      </c>
      <c r="BEF56" s="184" t="s">
        <v>851</v>
      </c>
      <c r="BEG56" s="184" t="s">
        <v>851</v>
      </c>
      <c r="BEH56" s="184" t="s">
        <v>851</v>
      </c>
      <c r="BEI56" s="184" t="s">
        <v>851</v>
      </c>
      <c r="BEJ56" s="184" t="s">
        <v>851</v>
      </c>
      <c r="BEK56" s="184" t="s">
        <v>851</v>
      </c>
      <c r="BEL56" s="184" t="s">
        <v>851</v>
      </c>
      <c r="BEM56" s="184" t="s">
        <v>851</v>
      </c>
      <c r="BEN56" s="184" t="s">
        <v>851</v>
      </c>
      <c r="BEO56" s="184" t="s">
        <v>851</v>
      </c>
      <c r="BEP56" s="184" t="s">
        <v>851</v>
      </c>
      <c r="BEQ56" s="184" t="s">
        <v>851</v>
      </c>
      <c r="BER56" s="184" t="s">
        <v>851</v>
      </c>
      <c r="BES56" s="184" t="s">
        <v>851</v>
      </c>
      <c r="BET56" s="184" t="s">
        <v>851</v>
      </c>
      <c r="BEU56" s="184" t="s">
        <v>851</v>
      </c>
      <c r="BEV56" s="184" t="s">
        <v>851</v>
      </c>
      <c r="BEW56" s="184" t="s">
        <v>851</v>
      </c>
      <c r="BEX56" s="184" t="s">
        <v>851</v>
      </c>
      <c r="BEY56" s="184" t="s">
        <v>851</v>
      </c>
      <c r="BEZ56" s="184" t="s">
        <v>851</v>
      </c>
      <c r="BFA56" s="184" t="s">
        <v>851</v>
      </c>
      <c r="BFB56" s="184" t="s">
        <v>851</v>
      </c>
      <c r="BFC56" s="184" t="s">
        <v>851</v>
      </c>
      <c r="BFD56" s="184" t="s">
        <v>851</v>
      </c>
      <c r="BFE56" s="184" t="s">
        <v>851</v>
      </c>
      <c r="BFF56" s="184" t="s">
        <v>851</v>
      </c>
      <c r="BFG56" s="184" t="s">
        <v>851</v>
      </c>
      <c r="BFH56" s="184" t="s">
        <v>851</v>
      </c>
      <c r="BFI56" s="184" t="s">
        <v>851</v>
      </c>
      <c r="BFJ56" s="184" t="s">
        <v>851</v>
      </c>
      <c r="BFK56" s="184" t="s">
        <v>851</v>
      </c>
      <c r="BFL56" s="184" t="s">
        <v>851</v>
      </c>
      <c r="BFM56" s="184" t="s">
        <v>851</v>
      </c>
      <c r="BFN56" s="184" t="s">
        <v>851</v>
      </c>
      <c r="BFO56" s="184" t="s">
        <v>851</v>
      </c>
      <c r="BFP56" s="184" t="s">
        <v>851</v>
      </c>
      <c r="BFQ56" s="184" t="s">
        <v>851</v>
      </c>
      <c r="BFR56" s="184" t="s">
        <v>851</v>
      </c>
      <c r="BFS56" s="184" t="s">
        <v>851</v>
      </c>
      <c r="BFT56" s="184" t="s">
        <v>851</v>
      </c>
      <c r="BFU56" s="184" t="s">
        <v>851</v>
      </c>
      <c r="BFV56" s="184" t="s">
        <v>851</v>
      </c>
      <c r="BFW56" s="184" t="s">
        <v>851</v>
      </c>
      <c r="BFX56" s="184" t="s">
        <v>851</v>
      </c>
      <c r="BFY56" s="184" t="s">
        <v>851</v>
      </c>
      <c r="BFZ56" s="184" t="s">
        <v>851</v>
      </c>
      <c r="BGA56" s="184" t="s">
        <v>851</v>
      </c>
      <c r="BGB56" s="184" t="s">
        <v>851</v>
      </c>
      <c r="BGC56" s="184" t="s">
        <v>851</v>
      </c>
      <c r="BGD56" s="184" t="s">
        <v>851</v>
      </c>
      <c r="BGE56" s="184" t="s">
        <v>851</v>
      </c>
      <c r="BGF56" s="184" t="s">
        <v>851</v>
      </c>
      <c r="BGG56" s="184" t="s">
        <v>851</v>
      </c>
      <c r="BGH56" s="184" t="s">
        <v>851</v>
      </c>
      <c r="BGI56" s="184" t="s">
        <v>851</v>
      </c>
      <c r="BGJ56" s="184" t="s">
        <v>851</v>
      </c>
      <c r="BGK56" s="184" t="s">
        <v>851</v>
      </c>
      <c r="BGL56" s="184" t="s">
        <v>851</v>
      </c>
      <c r="BGM56" s="184" t="s">
        <v>851</v>
      </c>
      <c r="BGN56" s="184" t="s">
        <v>851</v>
      </c>
      <c r="BGO56" s="184" t="s">
        <v>851</v>
      </c>
      <c r="BGP56" s="184" t="s">
        <v>851</v>
      </c>
      <c r="BGQ56" s="184" t="s">
        <v>851</v>
      </c>
      <c r="BGR56" s="184" t="s">
        <v>851</v>
      </c>
      <c r="BGS56" s="184" t="s">
        <v>851</v>
      </c>
      <c r="BGT56" s="184" t="s">
        <v>851</v>
      </c>
      <c r="BGU56" s="184" t="s">
        <v>851</v>
      </c>
      <c r="BGV56" s="184" t="s">
        <v>851</v>
      </c>
      <c r="BGW56" s="184" t="s">
        <v>851</v>
      </c>
      <c r="BGX56" s="184" t="s">
        <v>851</v>
      </c>
      <c r="BGY56" s="184" t="s">
        <v>851</v>
      </c>
      <c r="BGZ56" s="184" t="s">
        <v>851</v>
      </c>
      <c r="BHA56" s="184" t="s">
        <v>851</v>
      </c>
      <c r="BHB56" s="184" t="s">
        <v>851</v>
      </c>
      <c r="BHC56" s="184" t="s">
        <v>851</v>
      </c>
      <c r="BHD56" s="184" t="s">
        <v>851</v>
      </c>
      <c r="BHE56" s="184" t="s">
        <v>851</v>
      </c>
      <c r="BHF56" s="184" t="s">
        <v>851</v>
      </c>
      <c r="BHG56" s="184" t="s">
        <v>851</v>
      </c>
      <c r="BHH56" s="184" t="s">
        <v>851</v>
      </c>
      <c r="BHI56" s="184" t="s">
        <v>851</v>
      </c>
      <c r="BHJ56" s="184" t="s">
        <v>851</v>
      </c>
      <c r="BHK56" s="184" t="s">
        <v>851</v>
      </c>
      <c r="BHL56" s="184" t="s">
        <v>851</v>
      </c>
      <c r="BHM56" s="184" t="s">
        <v>851</v>
      </c>
      <c r="BHN56" s="184" t="s">
        <v>851</v>
      </c>
      <c r="BHO56" s="184" t="s">
        <v>851</v>
      </c>
      <c r="BHP56" s="184" t="s">
        <v>851</v>
      </c>
      <c r="BHQ56" s="184" t="s">
        <v>851</v>
      </c>
      <c r="BHR56" s="184" t="s">
        <v>851</v>
      </c>
      <c r="BHS56" s="184" t="s">
        <v>851</v>
      </c>
      <c r="BHT56" s="184" t="s">
        <v>851</v>
      </c>
      <c r="BHU56" s="184" t="s">
        <v>851</v>
      </c>
      <c r="BHV56" s="184" t="s">
        <v>851</v>
      </c>
      <c r="BHW56" s="184" t="s">
        <v>851</v>
      </c>
      <c r="BHX56" s="184" t="s">
        <v>851</v>
      </c>
      <c r="BHY56" s="184" t="s">
        <v>851</v>
      </c>
      <c r="BHZ56" s="184" t="s">
        <v>851</v>
      </c>
      <c r="BIA56" s="184" t="s">
        <v>851</v>
      </c>
      <c r="BIB56" s="184" t="s">
        <v>851</v>
      </c>
      <c r="BIC56" s="184" t="s">
        <v>851</v>
      </c>
      <c r="BID56" s="184" t="s">
        <v>851</v>
      </c>
      <c r="BIE56" s="184" t="s">
        <v>851</v>
      </c>
      <c r="BIF56" s="184" t="s">
        <v>851</v>
      </c>
      <c r="BIG56" s="184" t="s">
        <v>851</v>
      </c>
      <c r="BIH56" s="184" t="s">
        <v>851</v>
      </c>
      <c r="BII56" s="184" t="s">
        <v>851</v>
      </c>
      <c r="BIJ56" s="184" t="s">
        <v>851</v>
      </c>
      <c r="BIK56" s="184" t="s">
        <v>851</v>
      </c>
      <c r="BIL56" s="184" t="s">
        <v>851</v>
      </c>
      <c r="BIM56" s="184" t="s">
        <v>851</v>
      </c>
      <c r="BIN56" s="184" t="s">
        <v>851</v>
      </c>
      <c r="BIO56" s="184" t="s">
        <v>851</v>
      </c>
      <c r="BIP56" s="184" t="s">
        <v>851</v>
      </c>
      <c r="BIQ56" s="184" t="s">
        <v>851</v>
      </c>
      <c r="BIR56" s="184" t="s">
        <v>851</v>
      </c>
      <c r="BIS56" s="184" t="s">
        <v>851</v>
      </c>
      <c r="BIT56" s="184" t="s">
        <v>851</v>
      </c>
      <c r="BIU56" s="184" t="s">
        <v>851</v>
      </c>
      <c r="BIV56" s="184" t="s">
        <v>851</v>
      </c>
      <c r="BIW56" s="184" t="s">
        <v>851</v>
      </c>
      <c r="BIX56" s="184" t="s">
        <v>851</v>
      </c>
      <c r="BIY56" s="184" t="s">
        <v>851</v>
      </c>
      <c r="BIZ56" s="184" t="s">
        <v>851</v>
      </c>
      <c r="BJA56" s="184" t="s">
        <v>851</v>
      </c>
      <c r="BJB56" s="184" t="s">
        <v>851</v>
      </c>
      <c r="BJC56" s="184" t="s">
        <v>851</v>
      </c>
      <c r="BJD56" s="184" t="s">
        <v>851</v>
      </c>
      <c r="BJE56" s="184" t="s">
        <v>851</v>
      </c>
      <c r="BJF56" s="184" t="s">
        <v>851</v>
      </c>
      <c r="BJG56" s="184" t="s">
        <v>851</v>
      </c>
      <c r="BJH56" s="184" t="s">
        <v>851</v>
      </c>
      <c r="BJI56" s="184" t="s">
        <v>851</v>
      </c>
      <c r="BJJ56" s="184" t="s">
        <v>851</v>
      </c>
      <c r="BJK56" s="184" t="s">
        <v>851</v>
      </c>
      <c r="BJL56" s="184" t="s">
        <v>851</v>
      </c>
      <c r="BJM56" s="184" t="s">
        <v>851</v>
      </c>
      <c r="BJN56" s="184" t="s">
        <v>851</v>
      </c>
      <c r="BJO56" s="184" t="s">
        <v>851</v>
      </c>
      <c r="BJP56" s="184" t="s">
        <v>851</v>
      </c>
      <c r="BJQ56" s="184" t="s">
        <v>851</v>
      </c>
      <c r="BJR56" s="184" t="s">
        <v>851</v>
      </c>
      <c r="BJS56" s="184" t="s">
        <v>851</v>
      </c>
      <c r="BJT56" s="184" t="s">
        <v>851</v>
      </c>
      <c r="BJU56" s="184" t="s">
        <v>851</v>
      </c>
      <c r="BJV56" s="184" t="s">
        <v>851</v>
      </c>
      <c r="BJW56" s="184" t="s">
        <v>851</v>
      </c>
      <c r="BJX56" s="184" t="s">
        <v>851</v>
      </c>
      <c r="BJY56" s="184" t="s">
        <v>851</v>
      </c>
      <c r="BJZ56" s="184" t="s">
        <v>851</v>
      </c>
      <c r="BKA56" s="184" t="s">
        <v>851</v>
      </c>
      <c r="BKB56" s="184" t="s">
        <v>851</v>
      </c>
      <c r="BKC56" s="184" t="s">
        <v>851</v>
      </c>
      <c r="BKD56" s="184" t="s">
        <v>851</v>
      </c>
      <c r="BKE56" s="184" t="s">
        <v>851</v>
      </c>
      <c r="BKF56" s="184" t="s">
        <v>851</v>
      </c>
      <c r="BKG56" s="184" t="s">
        <v>851</v>
      </c>
      <c r="BKH56" s="184" t="s">
        <v>851</v>
      </c>
      <c r="BKI56" s="184" t="s">
        <v>851</v>
      </c>
      <c r="BKJ56" s="184" t="s">
        <v>851</v>
      </c>
      <c r="BKK56" s="184" t="s">
        <v>851</v>
      </c>
      <c r="BKL56" s="184" t="s">
        <v>851</v>
      </c>
      <c r="BKM56" s="184" t="s">
        <v>851</v>
      </c>
      <c r="BKN56" s="184" t="s">
        <v>851</v>
      </c>
      <c r="BKO56" s="184" t="s">
        <v>851</v>
      </c>
      <c r="BKP56" s="184" t="s">
        <v>851</v>
      </c>
      <c r="BKQ56" s="184" t="s">
        <v>851</v>
      </c>
      <c r="BKR56" s="184" t="s">
        <v>851</v>
      </c>
      <c r="BKS56" s="184" t="s">
        <v>851</v>
      </c>
      <c r="BKT56" s="184" t="s">
        <v>851</v>
      </c>
      <c r="BKU56" s="184" t="s">
        <v>851</v>
      </c>
      <c r="BKV56" s="184" t="s">
        <v>851</v>
      </c>
      <c r="BKW56" s="184" t="s">
        <v>851</v>
      </c>
      <c r="BKX56" s="184" t="s">
        <v>851</v>
      </c>
      <c r="BKY56" s="184" t="s">
        <v>851</v>
      </c>
      <c r="BKZ56" s="184" t="s">
        <v>851</v>
      </c>
      <c r="BLA56" s="184" t="s">
        <v>851</v>
      </c>
      <c r="BLB56" s="184" t="s">
        <v>851</v>
      </c>
      <c r="BLC56" s="184" t="s">
        <v>851</v>
      </c>
      <c r="BLD56" s="184" t="s">
        <v>851</v>
      </c>
      <c r="BLE56" s="184" t="s">
        <v>851</v>
      </c>
      <c r="BLF56" s="184" t="s">
        <v>851</v>
      </c>
      <c r="BLG56" s="184" t="s">
        <v>851</v>
      </c>
      <c r="BLH56" s="184" t="s">
        <v>851</v>
      </c>
      <c r="BLI56" s="184" t="s">
        <v>851</v>
      </c>
      <c r="BLJ56" s="184" t="s">
        <v>851</v>
      </c>
      <c r="BLK56" s="184" t="s">
        <v>851</v>
      </c>
      <c r="BLL56" s="184" t="s">
        <v>851</v>
      </c>
      <c r="BLM56" s="184" t="s">
        <v>851</v>
      </c>
      <c r="BLN56" s="184" t="s">
        <v>851</v>
      </c>
      <c r="BLO56" s="184" t="s">
        <v>851</v>
      </c>
      <c r="BLP56" s="184" t="s">
        <v>851</v>
      </c>
      <c r="BLQ56" s="184" t="s">
        <v>851</v>
      </c>
      <c r="BLR56" s="184" t="s">
        <v>851</v>
      </c>
      <c r="BLS56" s="184" t="s">
        <v>851</v>
      </c>
      <c r="BLT56" s="184" t="s">
        <v>851</v>
      </c>
      <c r="BLU56" s="184" t="s">
        <v>851</v>
      </c>
      <c r="BLV56" s="184" t="s">
        <v>851</v>
      </c>
      <c r="BLW56" s="184" t="s">
        <v>851</v>
      </c>
      <c r="BLX56" s="184" t="s">
        <v>851</v>
      </c>
      <c r="BLY56" s="184" t="s">
        <v>851</v>
      </c>
      <c r="BLZ56" s="184" t="s">
        <v>851</v>
      </c>
      <c r="BMA56" s="184" t="s">
        <v>851</v>
      </c>
      <c r="BMB56" s="184" t="s">
        <v>851</v>
      </c>
      <c r="BMC56" s="184" t="s">
        <v>851</v>
      </c>
      <c r="BMD56" s="184" t="s">
        <v>851</v>
      </c>
      <c r="BME56" s="184" t="s">
        <v>851</v>
      </c>
      <c r="BMF56" s="184" t="s">
        <v>851</v>
      </c>
      <c r="BMG56" s="184" t="s">
        <v>851</v>
      </c>
      <c r="BMH56" s="184" t="s">
        <v>851</v>
      </c>
      <c r="BMI56" s="184" t="s">
        <v>851</v>
      </c>
      <c r="BMJ56" s="184" t="s">
        <v>851</v>
      </c>
      <c r="BMK56" s="184" t="s">
        <v>851</v>
      </c>
      <c r="BML56" s="184" t="s">
        <v>851</v>
      </c>
      <c r="BMM56" s="184" t="s">
        <v>851</v>
      </c>
      <c r="BMN56" s="184" t="s">
        <v>851</v>
      </c>
      <c r="BMO56" s="184" t="s">
        <v>851</v>
      </c>
      <c r="BMP56" s="184" t="s">
        <v>851</v>
      </c>
      <c r="BMQ56" s="184" t="s">
        <v>851</v>
      </c>
      <c r="BMR56" s="184" t="s">
        <v>851</v>
      </c>
      <c r="BMS56" s="184" t="s">
        <v>851</v>
      </c>
      <c r="BMT56" s="184" t="s">
        <v>851</v>
      </c>
      <c r="BMU56" s="184" t="s">
        <v>851</v>
      </c>
      <c r="BMV56" s="184" t="s">
        <v>851</v>
      </c>
      <c r="BMW56" s="184" t="s">
        <v>851</v>
      </c>
      <c r="BMX56" s="184" t="s">
        <v>851</v>
      </c>
      <c r="BMY56" s="184" t="s">
        <v>851</v>
      </c>
      <c r="BMZ56" s="184" t="s">
        <v>851</v>
      </c>
      <c r="BNA56" s="184" t="s">
        <v>851</v>
      </c>
      <c r="BNB56" s="184" t="s">
        <v>851</v>
      </c>
      <c r="BNC56" s="184" t="s">
        <v>851</v>
      </c>
      <c r="BND56" s="184" t="s">
        <v>851</v>
      </c>
      <c r="BNE56" s="184" t="s">
        <v>851</v>
      </c>
      <c r="BNF56" s="184" t="s">
        <v>851</v>
      </c>
      <c r="BNG56" s="184" t="s">
        <v>851</v>
      </c>
      <c r="BNH56" s="184" t="s">
        <v>851</v>
      </c>
      <c r="BNI56" s="184" t="s">
        <v>851</v>
      </c>
      <c r="BNJ56" s="184" t="s">
        <v>851</v>
      </c>
      <c r="BNK56" s="184" t="s">
        <v>851</v>
      </c>
      <c r="BNL56" s="184" t="s">
        <v>851</v>
      </c>
      <c r="BNM56" s="184" t="s">
        <v>851</v>
      </c>
      <c r="BNN56" s="184" t="s">
        <v>851</v>
      </c>
      <c r="BNO56" s="184" t="s">
        <v>851</v>
      </c>
      <c r="BNP56" s="184" t="s">
        <v>851</v>
      </c>
      <c r="BNQ56" s="184" t="s">
        <v>851</v>
      </c>
      <c r="BNR56" s="184" t="s">
        <v>851</v>
      </c>
      <c r="BNS56" s="184" t="s">
        <v>851</v>
      </c>
      <c r="BNT56" s="184" t="s">
        <v>851</v>
      </c>
      <c r="BNU56" s="184" t="s">
        <v>851</v>
      </c>
      <c r="BNV56" s="184" t="s">
        <v>851</v>
      </c>
      <c r="BNW56" s="184" t="s">
        <v>851</v>
      </c>
      <c r="BNX56" s="184" t="s">
        <v>851</v>
      </c>
      <c r="BNY56" s="184" t="s">
        <v>851</v>
      </c>
      <c r="BNZ56" s="184" t="s">
        <v>851</v>
      </c>
      <c r="BOA56" s="184" t="s">
        <v>851</v>
      </c>
      <c r="BOB56" s="184" t="s">
        <v>851</v>
      </c>
      <c r="BOC56" s="184" t="s">
        <v>851</v>
      </c>
      <c r="BOD56" s="184" t="s">
        <v>851</v>
      </c>
      <c r="BOE56" s="184" t="s">
        <v>851</v>
      </c>
      <c r="BOF56" s="184" t="s">
        <v>851</v>
      </c>
      <c r="BOG56" s="184" t="s">
        <v>851</v>
      </c>
      <c r="BOH56" s="184" t="s">
        <v>851</v>
      </c>
      <c r="BOI56" s="184" t="s">
        <v>851</v>
      </c>
      <c r="BOJ56" s="184" t="s">
        <v>851</v>
      </c>
      <c r="BOK56" s="184" t="s">
        <v>851</v>
      </c>
      <c r="BOL56" s="184" t="s">
        <v>851</v>
      </c>
      <c r="BOM56" s="184" t="s">
        <v>851</v>
      </c>
      <c r="BON56" s="184" t="s">
        <v>851</v>
      </c>
      <c r="BOO56" s="184" t="s">
        <v>851</v>
      </c>
      <c r="BOP56" s="184" t="s">
        <v>851</v>
      </c>
      <c r="BOQ56" s="184" t="s">
        <v>851</v>
      </c>
      <c r="BOR56" s="184" t="s">
        <v>851</v>
      </c>
      <c r="BOS56" s="184" t="s">
        <v>851</v>
      </c>
      <c r="BOT56" s="184" t="s">
        <v>851</v>
      </c>
      <c r="BOU56" s="184" t="s">
        <v>851</v>
      </c>
      <c r="BOV56" s="184" t="s">
        <v>851</v>
      </c>
      <c r="BOW56" s="184" t="s">
        <v>851</v>
      </c>
      <c r="BOX56" s="184" t="s">
        <v>851</v>
      </c>
      <c r="BOY56" s="184" t="s">
        <v>851</v>
      </c>
      <c r="BOZ56" s="184" t="s">
        <v>851</v>
      </c>
      <c r="BPA56" s="184" t="s">
        <v>851</v>
      </c>
      <c r="BPB56" s="184" t="s">
        <v>851</v>
      </c>
      <c r="BPC56" s="184" t="s">
        <v>851</v>
      </c>
      <c r="BPD56" s="184" t="s">
        <v>851</v>
      </c>
      <c r="BPE56" s="184" t="s">
        <v>851</v>
      </c>
      <c r="BPF56" s="184" t="s">
        <v>851</v>
      </c>
      <c r="BPG56" s="184" t="s">
        <v>851</v>
      </c>
      <c r="BPH56" s="184" t="s">
        <v>851</v>
      </c>
      <c r="BPI56" s="184" t="s">
        <v>851</v>
      </c>
      <c r="BPJ56" s="184" t="s">
        <v>851</v>
      </c>
      <c r="BPK56" s="184" t="s">
        <v>851</v>
      </c>
      <c r="BPL56" s="184" t="s">
        <v>851</v>
      </c>
      <c r="BPM56" s="184" t="s">
        <v>851</v>
      </c>
      <c r="BPN56" s="184" t="s">
        <v>851</v>
      </c>
      <c r="BPO56" s="184" t="s">
        <v>851</v>
      </c>
      <c r="BPP56" s="184" t="s">
        <v>851</v>
      </c>
      <c r="BPQ56" s="184" t="s">
        <v>851</v>
      </c>
      <c r="BPR56" s="184" t="s">
        <v>851</v>
      </c>
      <c r="BPS56" s="184" t="s">
        <v>851</v>
      </c>
      <c r="BPT56" s="184" t="s">
        <v>851</v>
      </c>
      <c r="BPU56" s="184" t="s">
        <v>851</v>
      </c>
      <c r="BPV56" s="184" t="s">
        <v>851</v>
      </c>
      <c r="BPW56" s="184" t="s">
        <v>851</v>
      </c>
      <c r="BPX56" s="184" t="s">
        <v>851</v>
      </c>
      <c r="BPY56" s="184" t="s">
        <v>851</v>
      </c>
      <c r="BPZ56" s="184" t="s">
        <v>851</v>
      </c>
      <c r="BQA56" s="184" t="s">
        <v>851</v>
      </c>
      <c r="BQB56" s="184" t="s">
        <v>851</v>
      </c>
      <c r="BQC56" s="184" t="s">
        <v>851</v>
      </c>
      <c r="BQD56" s="184" t="s">
        <v>851</v>
      </c>
      <c r="BQE56" s="184" t="s">
        <v>851</v>
      </c>
      <c r="BQF56" s="184" t="s">
        <v>851</v>
      </c>
      <c r="BQG56" s="184" t="s">
        <v>851</v>
      </c>
      <c r="BQH56" s="184" t="s">
        <v>851</v>
      </c>
      <c r="BQI56" s="184" t="s">
        <v>851</v>
      </c>
      <c r="BQJ56" s="184" t="s">
        <v>851</v>
      </c>
      <c r="BQK56" s="184" t="s">
        <v>851</v>
      </c>
      <c r="BQL56" s="184" t="s">
        <v>851</v>
      </c>
      <c r="BQM56" s="184" t="s">
        <v>851</v>
      </c>
      <c r="BQN56" s="184" t="s">
        <v>851</v>
      </c>
      <c r="BQO56" s="184" t="s">
        <v>851</v>
      </c>
      <c r="BQP56" s="184" t="s">
        <v>851</v>
      </c>
      <c r="BQQ56" s="184" t="s">
        <v>851</v>
      </c>
      <c r="BQR56" s="184" t="s">
        <v>851</v>
      </c>
      <c r="BQS56" s="184" t="s">
        <v>851</v>
      </c>
      <c r="BQT56" s="184" t="s">
        <v>851</v>
      </c>
      <c r="BQU56" s="184" t="s">
        <v>851</v>
      </c>
      <c r="BQV56" s="184" t="s">
        <v>851</v>
      </c>
      <c r="BQW56" s="184" t="s">
        <v>851</v>
      </c>
      <c r="BQX56" s="184" t="s">
        <v>851</v>
      </c>
      <c r="BQY56" s="184" t="s">
        <v>851</v>
      </c>
      <c r="BQZ56" s="184" t="s">
        <v>851</v>
      </c>
      <c r="BRA56" s="184" t="s">
        <v>851</v>
      </c>
      <c r="BRB56" s="184" t="s">
        <v>851</v>
      </c>
      <c r="BRC56" s="184" t="s">
        <v>851</v>
      </c>
      <c r="BRD56" s="184" t="s">
        <v>851</v>
      </c>
      <c r="BRE56" s="184" t="s">
        <v>851</v>
      </c>
      <c r="BRF56" s="184" t="s">
        <v>851</v>
      </c>
      <c r="BRG56" s="184" t="s">
        <v>851</v>
      </c>
      <c r="BRH56" s="184" t="s">
        <v>851</v>
      </c>
      <c r="BRI56" s="184" t="s">
        <v>851</v>
      </c>
      <c r="BRJ56" s="184" t="s">
        <v>851</v>
      </c>
      <c r="BRK56" s="184" t="s">
        <v>851</v>
      </c>
      <c r="BRL56" s="184" t="s">
        <v>851</v>
      </c>
      <c r="BRM56" s="184" t="s">
        <v>851</v>
      </c>
      <c r="BRN56" s="184" t="s">
        <v>851</v>
      </c>
      <c r="BRO56" s="184" t="s">
        <v>851</v>
      </c>
      <c r="BRP56" s="184" t="s">
        <v>851</v>
      </c>
      <c r="BRQ56" s="184" t="s">
        <v>851</v>
      </c>
      <c r="BRR56" s="184" t="s">
        <v>851</v>
      </c>
      <c r="BRS56" s="184" t="s">
        <v>851</v>
      </c>
      <c r="BRT56" s="184" t="s">
        <v>851</v>
      </c>
      <c r="BRU56" s="184" t="s">
        <v>851</v>
      </c>
      <c r="BRV56" s="184" t="s">
        <v>851</v>
      </c>
      <c r="BRW56" s="184" t="s">
        <v>851</v>
      </c>
      <c r="BRX56" s="184" t="s">
        <v>851</v>
      </c>
      <c r="BRY56" s="184" t="s">
        <v>851</v>
      </c>
      <c r="BRZ56" s="184" t="s">
        <v>851</v>
      </c>
      <c r="BSA56" s="184" t="s">
        <v>851</v>
      </c>
      <c r="BSB56" s="184" t="s">
        <v>851</v>
      </c>
      <c r="BSC56" s="184" t="s">
        <v>851</v>
      </c>
      <c r="BSD56" s="184" t="s">
        <v>851</v>
      </c>
      <c r="BSE56" s="184" t="s">
        <v>851</v>
      </c>
      <c r="BSF56" s="184" t="s">
        <v>851</v>
      </c>
      <c r="BSG56" s="184" t="s">
        <v>851</v>
      </c>
      <c r="BSH56" s="184" t="s">
        <v>851</v>
      </c>
      <c r="BSI56" s="184" t="s">
        <v>851</v>
      </c>
      <c r="BSJ56" s="184" t="s">
        <v>851</v>
      </c>
      <c r="BSK56" s="184" t="s">
        <v>851</v>
      </c>
      <c r="BSL56" s="184" t="s">
        <v>851</v>
      </c>
      <c r="BSM56" s="184" t="s">
        <v>851</v>
      </c>
      <c r="BSN56" s="184" t="s">
        <v>851</v>
      </c>
      <c r="BSO56" s="184" t="s">
        <v>851</v>
      </c>
      <c r="BSP56" s="184" t="s">
        <v>851</v>
      </c>
      <c r="BSQ56" s="184" t="s">
        <v>851</v>
      </c>
      <c r="BSR56" s="184" t="s">
        <v>851</v>
      </c>
      <c r="BSS56" s="184" t="s">
        <v>851</v>
      </c>
      <c r="BST56" s="184" t="s">
        <v>851</v>
      </c>
      <c r="BSU56" s="184" t="s">
        <v>851</v>
      </c>
      <c r="BSV56" s="184" t="s">
        <v>851</v>
      </c>
      <c r="BSW56" s="184" t="s">
        <v>851</v>
      </c>
      <c r="BSX56" s="184" t="s">
        <v>851</v>
      </c>
      <c r="BSY56" s="184" t="s">
        <v>851</v>
      </c>
      <c r="BSZ56" s="184" t="s">
        <v>851</v>
      </c>
      <c r="BTA56" s="184" t="s">
        <v>851</v>
      </c>
      <c r="BTB56" s="184" t="s">
        <v>851</v>
      </c>
      <c r="BTC56" s="184" t="s">
        <v>851</v>
      </c>
      <c r="BTD56" s="184" t="s">
        <v>851</v>
      </c>
      <c r="BTE56" s="184" t="s">
        <v>851</v>
      </c>
      <c r="BTF56" s="184" t="s">
        <v>851</v>
      </c>
      <c r="BTG56" s="184" t="s">
        <v>851</v>
      </c>
      <c r="BTH56" s="184" t="s">
        <v>851</v>
      </c>
      <c r="BTI56" s="184" t="s">
        <v>851</v>
      </c>
      <c r="BTJ56" s="184" t="s">
        <v>851</v>
      </c>
      <c r="BTK56" s="184" t="s">
        <v>851</v>
      </c>
      <c r="BTL56" s="184" t="s">
        <v>851</v>
      </c>
      <c r="BTM56" s="184" t="s">
        <v>851</v>
      </c>
      <c r="BTN56" s="184" t="s">
        <v>851</v>
      </c>
      <c r="BTO56" s="184" t="s">
        <v>851</v>
      </c>
      <c r="BTP56" s="184" t="s">
        <v>851</v>
      </c>
      <c r="BTQ56" s="184" t="s">
        <v>851</v>
      </c>
      <c r="BTR56" s="184" t="s">
        <v>851</v>
      </c>
      <c r="BTS56" s="184" t="s">
        <v>851</v>
      </c>
      <c r="BTT56" s="184" t="s">
        <v>851</v>
      </c>
      <c r="BTU56" s="184" t="s">
        <v>851</v>
      </c>
      <c r="BTV56" s="184" t="s">
        <v>851</v>
      </c>
      <c r="BTW56" s="184" t="s">
        <v>851</v>
      </c>
      <c r="BTX56" s="184" t="s">
        <v>851</v>
      </c>
      <c r="BTY56" s="184" t="s">
        <v>851</v>
      </c>
      <c r="BTZ56" s="184" t="s">
        <v>851</v>
      </c>
      <c r="BUA56" s="184" t="s">
        <v>851</v>
      </c>
      <c r="BUB56" s="184" t="s">
        <v>851</v>
      </c>
      <c r="BUC56" s="184" t="s">
        <v>851</v>
      </c>
      <c r="BUD56" s="184" t="s">
        <v>851</v>
      </c>
      <c r="BUE56" s="184" t="s">
        <v>851</v>
      </c>
      <c r="BUF56" s="184" t="s">
        <v>851</v>
      </c>
      <c r="BUG56" s="184" t="s">
        <v>851</v>
      </c>
      <c r="BUH56" s="184" t="s">
        <v>851</v>
      </c>
      <c r="BUI56" s="184" t="s">
        <v>851</v>
      </c>
      <c r="BUJ56" s="184" t="s">
        <v>851</v>
      </c>
      <c r="BUK56" s="184" t="s">
        <v>851</v>
      </c>
      <c r="BUL56" s="184" t="s">
        <v>851</v>
      </c>
      <c r="BUM56" s="184" t="s">
        <v>851</v>
      </c>
      <c r="BUN56" s="184" t="s">
        <v>851</v>
      </c>
      <c r="BUO56" s="184" t="s">
        <v>851</v>
      </c>
      <c r="BUP56" s="184" t="s">
        <v>851</v>
      </c>
      <c r="BUQ56" s="184" t="s">
        <v>851</v>
      </c>
      <c r="BUR56" s="184" t="s">
        <v>851</v>
      </c>
      <c r="BUS56" s="184" t="s">
        <v>851</v>
      </c>
      <c r="BUT56" s="184" t="s">
        <v>851</v>
      </c>
      <c r="BUU56" s="184" t="s">
        <v>851</v>
      </c>
      <c r="BUV56" s="184" t="s">
        <v>851</v>
      </c>
      <c r="BUW56" s="184" t="s">
        <v>851</v>
      </c>
      <c r="BUX56" s="184" t="s">
        <v>851</v>
      </c>
      <c r="BUY56" s="184" t="s">
        <v>851</v>
      </c>
      <c r="BUZ56" s="184" t="s">
        <v>851</v>
      </c>
      <c r="BVA56" s="184" t="s">
        <v>851</v>
      </c>
      <c r="BVB56" s="184" t="s">
        <v>851</v>
      </c>
      <c r="BVC56" s="184" t="s">
        <v>851</v>
      </c>
      <c r="BVD56" s="184" t="s">
        <v>851</v>
      </c>
      <c r="BVE56" s="184" t="s">
        <v>851</v>
      </c>
      <c r="BVF56" s="184" t="s">
        <v>851</v>
      </c>
      <c r="BVG56" s="184" t="s">
        <v>851</v>
      </c>
      <c r="BVH56" s="184" t="s">
        <v>851</v>
      </c>
      <c r="BVI56" s="184" t="s">
        <v>851</v>
      </c>
      <c r="BVJ56" s="184" t="s">
        <v>851</v>
      </c>
      <c r="BVK56" s="184" t="s">
        <v>851</v>
      </c>
      <c r="BVL56" s="184" t="s">
        <v>851</v>
      </c>
      <c r="BVM56" s="184" t="s">
        <v>851</v>
      </c>
      <c r="BVN56" s="184" t="s">
        <v>851</v>
      </c>
      <c r="BVO56" s="184" t="s">
        <v>851</v>
      </c>
      <c r="BVP56" s="184" t="s">
        <v>851</v>
      </c>
      <c r="BVQ56" s="184" t="s">
        <v>851</v>
      </c>
      <c r="BVR56" s="184" t="s">
        <v>851</v>
      </c>
      <c r="BVS56" s="184" t="s">
        <v>851</v>
      </c>
      <c r="BVT56" s="184" t="s">
        <v>851</v>
      </c>
      <c r="BVU56" s="184" t="s">
        <v>851</v>
      </c>
      <c r="BVV56" s="184" t="s">
        <v>851</v>
      </c>
      <c r="BVW56" s="184" t="s">
        <v>851</v>
      </c>
      <c r="BVX56" s="184" t="s">
        <v>851</v>
      </c>
      <c r="BVY56" s="184" t="s">
        <v>851</v>
      </c>
      <c r="BVZ56" s="184" t="s">
        <v>851</v>
      </c>
      <c r="BWA56" s="184" t="s">
        <v>851</v>
      </c>
      <c r="BWB56" s="184" t="s">
        <v>851</v>
      </c>
      <c r="BWC56" s="184" t="s">
        <v>851</v>
      </c>
      <c r="BWD56" s="184" t="s">
        <v>851</v>
      </c>
      <c r="BWE56" s="184" t="s">
        <v>851</v>
      </c>
      <c r="BWF56" s="184" t="s">
        <v>851</v>
      </c>
      <c r="BWG56" s="184" t="s">
        <v>851</v>
      </c>
      <c r="BWH56" s="184" t="s">
        <v>851</v>
      </c>
      <c r="BWI56" s="184" t="s">
        <v>851</v>
      </c>
      <c r="BWJ56" s="184" t="s">
        <v>851</v>
      </c>
      <c r="BWK56" s="184" t="s">
        <v>851</v>
      </c>
      <c r="BWL56" s="184" t="s">
        <v>851</v>
      </c>
      <c r="BWM56" s="184" t="s">
        <v>851</v>
      </c>
      <c r="BWN56" s="184" t="s">
        <v>851</v>
      </c>
      <c r="BWO56" s="184" t="s">
        <v>851</v>
      </c>
      <c r="BWP56" s="184" t="s">
        <v>851</v>
      </c>
      <c r="BWQ56" s="184" t="s">
        <v>851</v>
      </c>
      <c r="BWR56" s="184" t="s">
        <v>851</v>
      </c>
      <c r="BWS56" s="184" t="s">
        <v>851</v>
      </c>
      <c r="BWT56" s="184" t="s">
        <v>851</v>
      </c>
      <c r="BWU56" s="184" t="s">
        <v>851</v>
      </c>
      <c r="BWV56" s="184" t="s">
        <v>851</v>
      </c>
      <c r="BWW56" s="184" t="s">
        <v>851</v>
      </c>
      <c r="BWX56" s="184" t="s">
        <v>851</v>
      </c>
      <c r="BWY56" s="184" t="s">
        <v>851</v>
      </c>
      <c r="BWZ56" s="184" t="s">
        <v>851</v>
      </c>
      <c r="BXA56" s="184" t="s">
        <v>851</v>
      </c>
      <c r="BXB56" s="184" t="s">
        <v>851</v>
      </c>
      <c r="BXC56" s="184" t="s">
        <v>851</v>
      </c>
      <c r="BXD56" s="184" t="s">
        <v>851</v>
      </c>
      <c r="BXE56" s="184" t="s">
        <v>851</v>
      </c>
      <c r="BXF56" s="184" t="s">
        <v>851</v>
      </c>
      <c r="BXG56" s="184" t="s">
        <v>851</v>
      </c>
      <c r="BXH56" s="184" t="s">
        <v>851</v>
      </c>
      <c r="BXI56" s="184" t="s">
        <v>851</v>
      </c>
      <c r="BXJ56" s="184" t="s">
        <v>851</v>
      </c>
      <c r="BXK56" s="184" t="s">
        <v>851</v>
      </c>
      <c r="BXL56" s="184" t="s">
        <v>851</v>
      </c>
      <c r="BXM56" s="184" t="s">
        <v>851</v>
      </c>
      <c r="BXN56" s="184" t="s">
        <v>851</v>
      </c>
      <c r="BXO56" s="184" t="s">
        <v>851</v>
      </c>
      <c r="BXP56" s="184" t="s">
        <v>851</v>
      </c>
      <c r="BXQ56" s="184" t="s">
        <v>851</v>
      </c>
      <c r="BXR56" s="184" t="s">
        <v>851</v>
      </c>
      <c r="BXS56" s="184" t="s">
        <v>851</v>
      </c>
      <c r="BXT56" s="184" t="s">
        <v>851</v>
      </c>
      <c r="BXU56" s="184" t="s">
        <v>851</v>
      </c>
      <c r="BXV56" s="184" t="s">
        <v>851</v>
      </c>
      <c r="BXW56" s="184" t="s">
        <v>851</v>
      </c>
      <c r="BXX56" s="184" t="s">
        <v>851</v>
      </c>
      <c r="BXY56" s="184" t="s">
        <v>851</v>
      </c>
      <c r="BXZ56" s="184" t="s">
        <v>851</v>
      </c>
      <c r="BYA56" s="184" t="s">
        <v>851</v>
      </c>
      <c r="BYB56" s="184" t="s">
        <v>851</v>
      </c>
      <c r="BYC56" s="184" t="s">
        <v>851</v>
      </c>
      <c r="BYD56" s="184" t="s">
        <v>851</v>
      </c>
      <c r="BYE56" s="184" t="s">
        <v>851</v>
      </c>
      <c r="BYF56" s="184" t="s">
        <v>851</v>
      </c>
      <c r="BYG56" s="184" t="s">
        <v>851</v>
      </c>
      <c r="BYH56" s="184" t="s">
        <v>851</v>
      </c>
      <c r="BYI56" s="184" t="s">
        <v>851</v>
      </c>
      <c r="BYJ56" s="184" t="s">
        <v>851</v>
      </c>
      <c r="BYK56" s="184" t="s">
        <v>851</v>
      </c>
      <c r="BYL56" s="184" t="s">
        <v>851</v>
      </c>
      <c r="BYM56" s="184" t="s">
        <v>851</v>
      </c>
      <c r="BYN56" s="184" t="s">
        <v>851</v>
      </c>
      <c r="BYO56" s="184" t="s">
        <v>851</v>
      </c>
      <c r="BYP56" s="184" t="s">
        <v>851</v>
      </c>
      <c r="BYQ56" s="184" t="s">
        <v>851</v>
      </c>
      <c r="BYR56" s="184" t="s">
        <v>851</v>
      </c>
      <c r="BYS56" s="184" t="s">
        <v>851</v>
      </c>
      <c r="BYT56" s="184" t="s">
        <v>851</v>
      </c>
      <c r="BYU56" s="184" t="s">
        <v>851</v>
      </c>
      <c r="BYV56" s="184" t="s">
        <v>851</v>
      </c>
      <c r="BYW56" s="184" t="s">
        <v>851</v>
      </c>
      <c r="BYX56" s="184" t="s">
        <v>851</v>
      </c>
      <c r="BYY56" s="184" t="s">
        <v>851</v>
      </c>
      <c r="BYZ56" s="184" t="s">
        <v>851</v>
      </c>
      <c r="BZA56" s="184" t="s">
        <v>851</v>
      </c>
      <c r="BZB56" s="184" t="s">
        <v>851</v>
      </c>
      <c r="BZC56" s="184" t="s">
        <v>851</v>
      </c>
      <c r="BZD56" s="184" t="s">
        <v>851</v>
      </c>
      <c r="BZE56" s="184" t="s">
        <v>851</v>
      </c>
      <c r="BZF56" s="184" t="s">
        <v>851</v>
      </c>
      <c r="BZG56" s="184" t="s">
        <v>851</v>
      </c>
      <c r="BZH56" s="184" t="s">
        <v>851</v>
      </c>
      <c r="BZI56" s="184" t="s">
        <v>851</v>
      </c>
      <c r="BZJ56" s="184" t="s">
        <v>851</v>
      </c>
      <c r="BZK56" s="184" t="s">
        <v>851</v>
      </c>
      <c r="BZL56" s="184" t="s">
        <v>851</v>
      </c>
      <c r="BZM56" s="184" t="s">
        <v>851</v>
      </c>
      <c r="BZN56" s="184" t="s">
        <v>851</v>
      </c>
      <c r="BZO56" s="184" t="s">
        <v>851</v>
      </c>
      <c r="BZP56" s="184" t="s">
        <v>851</v>
      </c>
      <c r="BZQ56" s="184" t="s">
        <v>851</v>
      </c>
      <c r="BZR56" s="184" t="s">
        <v>851</v>
      </c>
      <c r="BZS56" s="184" t="s">
        <v>851</v>
      </c>
      <c r="BZT56" s="184" t="s">
        <v>851</v>
      </c>
      <c r="BZU56" s="184" t="s">
        <v>851</v>
      </c>
      <c r="BZV56" s="184" t="s">
        <v>851</v>
      </c>
      <c r="BZW56" s="184" t="s">
        <v>851</v>
      </c>
      <c r="BZX56" s="184" t="s">
        <v>851</v>
      </c>
      <c r="BZY56" s="184" t="s">
        <v>851</v>
      </c>
      <c r="BZZ56" s="184" t="s">
        <v>851</v>
      </c>
      <c r="CAA56" s="184" t="s">
        <v>851</v>
      </c>
      <c r="CAB56" s="184" t="s">
        <v>851</v>
      </c>
      <c r="CAC56" s="184" t="s">
        <v>851</v>
      </c>
      <c r="CAD56" s="184" t="s">
        <v>851</v>
      </c>
      <c r="CAE56" s="184" t="s">
        <v>851</v>
      </c>
      <c r="CAF56" s="184" t="s">
        <v>851</v>
      </c>
      <c r="CAG56" s="184" t="s">
        <v>851</v>
      </c>
      <c r="CAH56" s="184" t="s">
        <v>851</v>
      </c>
      <c r="CAI56" s="184" t="s">
        <v>851</v>
      </c>
      <c r="CAJ56" s="184" t="s">
        <v>851</v>
      </c>
      <c r="CAK56" s="184" t="s">
        <v>851</v>
      </c>
      <c r="CAL56" s="184" t="s">
        <v>851</v>
      </c>
      <c r="CAM56" s="184" t="s">
        <v>851</v>
      </c>
      <c r="CAN56" s="184" t="s">
        <v>851</v>
      </c>
      <c r="CAO56" s="184" t="s">
        <v>851</v>
      </c>
      <c r="CAP56" s="184" t="s">
        <v>851</v>
      </c>
      <c r="CAQ56" s="184" t="s">
        <v>851</v>
      </c>
      <c r="CAR56" s="184" t="s">
        <v>851</v>
      </c>
      <c r="CAS56" s="184" t="s">
        <v>851</v>
      </c>
      <c r="CAT56" s="184" t="s">
        <v>851</v>
      </c>
      <c r="CAU56" s="184" t="s">
        <v>851</v>
      </c>
      <c r="CAV56" s="184" t="s">
        <v>851</v>
      </c>
      <c r="CAW56" s="184" t="s">
        <v>851</v>
      </c>
      <c r="CAX56" s="184" t="s">
        <v>851</v>
      </c>
      <c r="CAY56" s="184" t="s">
        <v>851</v>
      </c>
      <c r="CAZ56" s="184" t="s">
        <v>851</v>
      </c>
      <c r="CBA56" s="184" t="s">
        <v>851</v>
      </c>
      <c r="CBB56" s="184" t="s">
        <v>851</v>
      </c>
      <c r="CBC56" s="184" t="s">
        <v>851</v>
      </c>
      <c r="CBD56" s="184" t="s">
        <v>851</v>
      </c>
      <c r="CBE56" s="184" t="s">
        <v>851</v>
      </c>
      <c r="CBF56" s="184" t="s">
        <v>851</v>
      </c>
      <c r="CBG56" s="184" t="s">
        <v>851</v>
      </c>
      <c r="CBH56" s="184" t="s">
        <v>851</v>
      </c>
      <c r="CBI56" s="184" t="s">
        <v>851</v>
      </c>
      <c r="CBJ56" s="184" t="s">
        <v>851</v>
      </c>
      <c r="CBK56" s="184" t="s">
        <v>851</v>
      </c>
      <c r="CBL56" s="184" t="s">
        <v>851</v>
      </c>
      <c r="CBM56" s="184" t="s">
        <v>851</v>
      </c>
      <c r="CBN56" s="184" t="s">
        <v>851</v>
      </c>
      <c r="CBO56" s="184" t="s">
        <v>851</v>
      </c>
      <c r="CBP56" s="184" t="s">
        <v>851</v>
      </c>
      <c r="CBQ56" s="184" t="s">
        <v>851</v>
      </c>
      <c r="CBR56" s="184" t="s">
        <v>851</v>
      </c>
      <c r="CBS56" s="184" t="s">
        <v>851</v>
      </c>
      <c r="CBT56" s="184" t="s">
        <v>851</v>
      </c>
      <c r="CBU56" s="184" t="s">
        <v>851</v>
      </c>
      <c r="CBV56" s="184" t="s">
        <v>851</v>
      </c>
      <c r="CBW56" s="184" t="s">
        <v>851</v>
      </c>
      <c r="CBX56" s="184" t="s">
        <v>851</v>
      </c>
      <c r="CBY56" s="184" t="s">
        <v>851</v>
      </c>
      <c r="CBZ56" s="184" t="s">
        <v>851</v>
      </c>
      <c r="CCA56" s="184" t="s">
        <v>851</v>
      </c>
      <c r="CCB56" s="184" t="s">
        <v>851</v>
      </c>
      <c r="CCC56" s="184" t="s">
        <v>851</v>
      </c>
      <c r="CCD56" s="184" t="s">
        <v>851</v>
      </c>
      <c r="CCE56" s="184" t="s">
        <v>851</v>
      </c>
      <c r="CCF56" s="184" t="s">
        <v>851</v>
      </c>
      <c r="CCG56" s="184" t="s">
        <v>851</v>
      </c>
      <c r="CCH56" s="184" t="s">
        <v>851</v>
      </c>
      <c r="CCI56" s="184" t="s">
        <v>851</v>
      </c>
      <c r="CCJ56" s="184" t="s">
        <v>851</v>
      </c>
      <c r="CCK56" s="184" t="s">
        <v>851</v>
      </c>
      <c r="CCL56" s="184" t="s">
        <v>851</v>
      </c>
      <c r="CCM56" s="184" t="s">
        <v>851</v>
      </c>
      <c r="CCN56" s="184" t="s">
        <v>851</v>
      </c>
      <c r="CCO56" s="184" t="s">
        <v>851</v>
      </c>
      <c r="CCP56" s="184" t="s">
        <v>851</v>
      </c>
      <c r="CCQ56" s="184" t="s">
        <v>851</v>
      </c>
      <c r="CCR56" s="184" t="s">
        <v>851</v>
      </c>
      <c r="CCS56" s="184" t="s">
        <v>851</v>
      </c>
      <c r="CCT56" s="184" t="s">
        <v>851</v>
      </c>
      <c r="CCU56" s="184" t="s">
        <v>851</v>
      </c>
      <c r="CCV56" s="184" t="s">
        <v>851</v>
      </c>
      <c r="CCW56" s="184" t="s">
        <v>851</v>
      </c>
      <c r="CCX56" s="184" t="s">
        <v>851</v>
      </c>
      <c r="CCY56" s="184" t="s">
        <v>851</v>
      </c>
      <c r="CCZ56" s="184" t="s">
        <v>851</v>
      </c>
      <c r="CDA56" s="184" t="s">
        <v>851</v>
      </c>
      <c r="CDB56" s="184" t="s">
        <v>851</v>
      </c>
      <c r="CDC56" s="184" t="s">
        <v>851</v>
      </c>
      <c r="CDD56" s="184" t="s">
        <v>851</v>
      </c>
      <c r="CDE56" s="184" t="s">
        <v>851</v>
      </c>
      <c r="CDF56" s="184" t="s">
        <v>851</v>
      </c>
      <c r="CDG56" s="184" t="s">
        <v>851</v>
      </c>
      <c r="CDH56" s="184" t="s">
        <v>851</v>
      </c>
      <c r="CDI56" s="184" t="s">
        <v>851</v>
      </c>
      <c r="CDJ56" s="184" t="s">
        <v>851</v>
      </c>
      <c r="CDK56" s="184" t="s">
        <v>851</v>
      </c>
      <c r="CDL56" s="184" t="s">
        <v>851</v>
      </c>
      <c r="CDM56" s="184" t="s">
        <v>851</v>
      </c>
      <c r="CDN56" s="184" t="s">
        <v>851</v>
      </c>
      <c r="CDO56" s="184" t="s">
        <v>851</v>
      </c>
      <c r="CDP56" s="184" t="s">
        <v>851</v>
      </c>
      <c r="CDQ56" s="184" t="s">
        <v>851</v>
      </c>
      <c r="CDR56" s="184" t="s">
        <v>851</v>
      </c>
      <c r="CDS56" s="184" t="s">
        <v>851</v>
      </c>
      <c r="CDT56" s="184" t="s">
        <v>851</v>
      </c>
      <c r="CDU56" s="184" t="s">
        <v>851</v>
      </c>
      <c r="CDV56" s="184" t="s">
        <v>851</v>
      </c>
      <c r="CDW56" s="184" t="s">
        <v>851</v>
      </c>
      <c r="CDX56" s="184" t="s">
        <v>851</v>
      </c>
      <c r="CDY56" s="184" t="s">
        <v>851</v>
      </c>
      <c r="CDZ56" s="184" t="s">
        <v>851</v>
      </c>
      <c r="CEA56" s="184" t="s">
        <v>851</v>
      </c>
      <c r="CEB56" s="184" t="s">
        <v>851</v>
      </c>
      <c r="CEC56" s="184" t="s">
        <v>851</v>
      </c>
      <c r="CED56" s="184" t="s">
        <v>851</v>
      </c>
      <c r="CEE56" s="184" t="s">
        <v>851</v>
      </c>
      <c r="CEF56" s="184" t="s">
        <v>851</v>
      </c>
      <c r="CEG56" s="184" t="s">
        <v>851</v>
      </c>
      <c r="CEH56" s="184" t="s">
        <v>851</v>
      </c>
      <c r="CEI56" s="184" t="s">
        <v>851</v>
      </c>
      <c r="CEJ56" s="184" t="s">
        <v>851</v>
      </c>
      <c r="CEK56" s="184" t="s">
        <v>851</v>
      </c>
      <c r="CEL56" s="184" t="s">
        <v>851</v>
      </c>
      <c r="CEM56" s="184" t="s">
        <v>851</v>
      </c>
      <c r="CEN56" s="184" t="s">
        <v>851</v>
      </c>
      <c r="CEO56" s="184" t="s">
        <v>851</v>
      </c>
      <c r="CEP56" s="184" t="s">
        <v>851</v>
      </c>
      <c r="CEQ56" s="184" t="s">
        <v>851</v>
      </c>
      <c r="CER56" s="184" t="s">
        <v>851</v>
      </c>
      <c r="CES56" s="184" t="s">
        <v>851</v>
      </c>
      <c r="CET56" s="184" t="s">
        <v>851</v>
      </c>
      <c r="CEU56" s="184" t="s">
        <v>851</v>
      </c>
      <c r="CEV56" s="184" t="s">
        <v>851</v>
      </c>
      <c r="CEW56" s="184" t="s">
        <v>851</v>
      </c>
      <c r="CEX56" s="184" t="s">
        <v>851</v>
      </c>
      <c r="CEY56" s="184" t="s">
        <v>851</v>
      </c>
      <c r="CEZ56" s="184" t="s">
        <v>851</v>
      </c>
      <c r="CFA56" s="184" t="s">
        <v>851</v>
      </c>
      <c r="CFB56" s="184" t="s">
        <v>851</v>
      </c>
      <c r="CFC56" s="184" t="s">
        <v>851</v>
      </c>
      <c r="CFD56" s="184" t="s">
        <v>851</v>
      </c>
      <c r="CFE56" s="184" t="s">
        <v>851</v>
      </c>
      <c r="CFF56" s="184" t="s">
        <v>851</v>
      </c>
      <c r="CFG56" s="184" t="s">
        <v>851</v>
      </c>
      <c r="CFH56" s="184" t="s">
        <v>851</v>
      </c>
      <c r="CFI56" s="184" t="s">
        <v>851</v>
      </c>
      <c r="CFJ56" s="184" t="s">
        <v>851</v>
      </c>
      <c r="CFK56" s="184" t="s">
        <v>851</v>
      </c>
      <c r="CFL56" s="184" t="s">
        <v>851</v>
      </c>
      <c r="CFM56" s="184" t="s">
        <v>851</v>
      </c>
      <c r="CFN56" s="184" t="s">
        <v>851</v>
      </c>
      <c r="CFO56" s="184" t="s">
        <v>851</v>
      </c>
      <c r="CFP56" s="184" t="s">
        <v>851</v>
      </c>
      <c r="CFQ56" s="184" t="s">
        <v>851</v>
      </c>
      <c r="CFR56" s="184" t="s">
        <v>851</v>
      </c>
      <c r="CFS56" s="184" t="s">
        <v>851</v>
      </c>
      <c r="CFT56" s="184" t="s">
        <v>851</v>
      </c>
      <c r="CFU56" s="184" t="s">
        <v>851</v>
      </c>
      <c r="CFV56" s="184" t="s">
        <v>851</v>
      </c>
      <c r="CFW56" s="184" t="s">
        <v>851</v>
      </c>
      <c r="CFX56" s="184" t="s">
        <v>851</v>
      </c>
      <c r="CFY56" s="184" t="s">
        <v>851</v>
      </c>
      <c r="CFZ56" s="184" t="s">
        <v>851</v>
      </c>
      <c r="CGA56" s="184" t="s">
        <v>851</v>
      </c>
      <c r="CGB56" s="184" t="s">
        <v>851</v>
      </c>
      <c r="CGC56" s="184" t="s">
        <v>851</v>
      </c>
      <c r="CGD56" s="184" t="s">
        <v>851</v>
      </c>
      <c r="CGE56" s="184" t="s">
        <v>851</v>
      </c>
      <c r="CGF56" s="184" t="s">
        <v>851</v>
      </c>
      <c r="CGG56" s="184" t="s">
        <v>851</v>
      </c>
      <c r="CGH56" s="184" t="s">
        <v>851</v>
      </c>
      <c r="CGI56" s="184" t="s">
        <v>851</v>
      </c>
      <c r="CGJ56" s="184" t="s">
        <v>851</v>
      </c>
      <c r="CGK56" s="184" t="s">
        <v>851</v>
      </c>
      <c r="CGL56" s="184" t="s">
        <v>851</v>
      </c>
      <c r="CGM56" s="184" t="s">
        <v>851</v>
      </c>
      <c r="CGN56" s="184" t="s">
        <v>851</v>
      </c>
      <c r="CGO56" s="184" t="s">
        <v>851</v>
      </c>
      <c r="CGP56" s="184" t="s">
        <v>851</v>
      </c>
      <c r="CGQ56" s="184" t="s">
        <v>851</v>
      </c>
      <c r="CGR56" s="184" t="s">
        <v>851</v>
      </c>
      <c r="CGS56" s="184" t="s">
        <v>851</v>
      </c>
      <c r="CGT56" s="184" t="s">
        <v>851</v>
      </c>
      <c r="CGU56" s="184" t="s">
        <v>851</v>
      </c>
      <c r="CGV56" s="184" t="s">
        <v>851</v>
      </c>
      <c r="CGW56" s="184" t="s">
        <v>851</v>
      </c>
      <c r="CGX56" s="184" t="s">
        <v>851</v>
      </c>
      <c r="CGY56" s="184" t="s">
        <v>851</v>
      </c>
      <c r="CGZ56" s="184" t="s">
        <v>851</v>
      </c>
      <c r="CHA56" s="184" t="s">
        <v>851</v>
      </c>
      <c r="CHB56" s="184" t="s">
        <v>851</v>
      </c>
      <c r="CHC56" s="184" t="s">
        <v>851</v>
      </c>
      <c r="CHD56" s="184" t="s">
        <v>851</v>
      </c>
      <c r="CHE56" s="184" t="s">
        <v>851</v>
      </c>
      <c r="CHF56" s="184" t="s">
        <v>851</v>
      </c>
      <c r="CHG56" s="184" t="s">
        <v>851</v>
      </c>
      <c r="CHH56" s="184" t="s">
        <v>851</v>
      </c>
      <c r="CHI56" s="184" t="s">
        <v>851</v>
      </c>
      <c r="CHJ56" s="184" t="s">
        <v>851</v>
      </c>
      <c r="CHK56" s="184" t="s">
        <v>851</v>
      </c>
      <c r="CHL56" s="184" t="s">
        <v>851</v>
      </c>
      <c r="CHM56" s="184" t="s">
        <v>851</v>
      </c>
      <c r="CHN56" s="184" t="s">
        <v>851</v>
      </c>
      <c r="CHO56" s="184" t="s">
        <v>851</v>
      </c>
      <c r="CHP56" s="184" t="s">
        <v>851</v>
      </c>
      <c r="CHQ56" s="184" t="s">
        <v>851</v>
      </c>
      <c r="CHR56" s="184" t="s">
        <v>851</v>
      </c>
      <c r="CHS56" s="184" t="s">
        <v>851</v>
      </c>
      <c r="CHT56" s="184" t="s">
        <v>851</v>
      </c>
      <c r="CHU56" s="184" t="s">
        <v>851</v>
      </c>
      <c r="CHV56" s="184" t="s">
        <v>851</v>
      </c>
      <c r="CHW56" s="184" t="s">
        <v>851</v>
      </c>
      <c r="CHX56" s="184" t="s">
        <v>851</v>
      </c>
      <c r="CHY56" s="184" t="s">
        <v>851</v>
      </c>
      <c r="CHZ56" s="184" t="s">
        <v>851</v>
      </c>
      <c r="CIA56" s="184" t="s">
        <v>851</v>
      </c>
      <c r="CIB56" s="184" t="s">
        <v>851</v>
      </c>
      <c r="CIC56" s="184" t="s">
        <v>851</v>
      </c>
      <c r="CID56" s="184" t="s">
        <v>851</v>
      </c>
      <c r="CIE56" s="184" t="s">
        <v>851</v>
      </c>
      <c r="CIF56" s="184" t="s">
        <v>851</v>
      </c>
      <c r="CIG56" s="184" t="s">
        <v>851</v>
      </c>
      <c r="CIH56" s="184" t="s">
        <v>851</v>
      </c>
      <c r="CII56" s="184" t="s">
        <v>851</v>
      </c>
      <c r="CIJ56" s="184" t="s">
        <v>851</v>
      </c>
      <c r="CIK56" s="184" t="s">
        <v>851</v>
      </c>
      <c r="CIL56" s="184" t="s">
        <v>851</v>
      </c>
      <c r="CIM56" s="184" t="s">
        <v>851</v>
      </c>
      <c r="CIN56" s="184" t="s">
        <v>851</v>
      </c>
      <c r="CIO56" s="184" t="s">
        <v>851</v>
      </c>
      <c r="CIP56" s="184" t="s">
        <v>851</v>
      </c>
      <c r="CIQ56" s="184" t="s">
        <v>851</v>
      </c>
      <c r="CIR56" s="184" t="s">
        <v>851</v>
      </c>
      <c r="CIS56" s="184" t="s">
        <v>851</v>
      </c>
      <c r="CIT56" s="184" t="s">
        <v>851</v>
      </c>
      <c r="CIU56" s="184" t="s">
        <v>851</v>
      </c>
      <c r="CIV56" s="184" t="s">
        <v>851</v>
      </c>
      <c r="CIW56" s="184" t="s">
        <v>851</v>
      </c>
      <c r="CIX56" s="184" t="s">
        <v>851</v>
      </c>
      <c r="CIY56" s="184" t="s">
        <v>851</v>
      </c>
      <c r="CIZ56" s="184" t="s">
        <v>851</v>
      </c>
      <c r="CJA56" s="184" t="s">
        <v>851</v>
      </c>
      <c r="CJB56" s="184" t="s">
        <v>851</v>
      </c>
      <c r="CJC56" s="184" t="s">
        <v>851</v>
      </c>
      <c r="CJD56" s="184" t="s">
        <v>851</v>
      </c>
      <c r="CJE56" s="184" t="s">
        <v>851</v>
      </c>
      <c r="CJF56" s="184" t="s">
        <v>851</v>
      </c>
      <c r="CJG56" s="184" t="s">
        <v>851</v>
      </c>
      <c r="CJH56" s="184" t="s">
        <v>851</v>
      </c>
      <c r="CJI56" s="184" t="s">
        <v>851</v>
      </c>
      <c r="CJJ56" s="184" t="s">
        <v>851</v>
      </c>
      <c r="CJK56" s="184" t="s">
        <v>851</v>
      </c>
      <c r="CJL56" s="184" t="s">
        <v>851</v>
      </c>
      <c r="CJM56" s="184" t="s">
        <v>851</v>
      </c>
      <c r="CJN56" s="184" t="s">
        <v>851</v>
      </c>
      <c r="CJO56" s="184" t="s">
        <v>851</v>
      </c>
      <c r="CJP56" s="184" t="s">
        <v>851</v>
      </c>
      <c r="CJQ56" s="184" t="s">
        <v>851</v>
      </c>
      <c r="CJR56" s="184" t="s">
        <v>851</v>
      </c>
      <c r="CJS56" s="184" t="s">
        <v>851</v>
      </c>
      <c r="CJT56" s="184" t="s">
        <v>851</v>
      </c>
      <c r="CJU56" s="184" t="s">
        <v>851</v>
      </c>
      <c r="CJV56" s="184" t="s">
        <v>851</v>
      </c>
      <c r="CJW56" s="184" t="s">
        <v>851</v>
      </c>
      <c r="CJX56" s="184" t="s">
        <v>851</v>
      </c>
      <c r="CJY56" s="184" t="s">
        <v>851</v>
      </c>
      <c r="CJZ56" s="184" t="s">
        <v>851</v>
      </c>
      <c r="CKA56" s="184" t="s">
        <v>851</v>
      </c>
      <c r="CKB56" s="184" t="s">
        <v>851</v>
      </c>
      <c r="CKC56" s="184" t="s">
        <v>851</v>
      </c>
      <c r="CKD56" s="184" t="s">
        <v>851</v>
      </c>
      <c r="CKE56" s="184" t="s">
        <v>851</v>
      </c>
      <c r="CKF56" s="184" t="s">
        <v>851</v>
      </c>
      <c r="CKG56" s="184" t="s">
        <v>851</v>
      </c>
      <c r="CKH56" s="184" t="s">
        <v>851</v>
      </c>
      <c r="CKI56" s="184" t="s">
        <v>851</v>
      </c>
      <c r="CKJ56" s="184" t="s">
        <v>851</v>
      </c>
      <c r="CKK56" s="184" t="s">
        <v>851</v>
      </c>
      <c r="CKL56" s="184" t="s">
        <v>851</v>
      </c>
      <c r="CKM56" s="184" t="s">
        <v>851</v>
      </c>
      <c r="CKN56" s="184" t="s">
        <v>851</v>
      </c>
      <c r="CKO56" s="184" t="s">
        <v>851</v>
      </c>
      <c r="CKP56" s="184" t="s">
        <v>851</v>
      </c>
      <c r="CKQ56" s="184" t="s">
        <v>851</v>
      </c>
      <c r="CKR56" s="184" t="s">
        <v>851</v>
      </c>
      <c r="CKS56" s="184" t="s">
        <v>851</v>
      </c>
      <c r="CKT56" s="184" t="s">
        <v>851</v>
      </c>
      <c r="CKU56" s="184" t="s">
        <v>851</v>
      </c>
      <c r="CKV56" s="184" t="s">
        <v>851</v>
      </c>
      <c r="CKW56" s="184" t="s">
        <v>851</v>
      </c>
      <c r="CKX56" s="184" t="s">
        <v>851</v>
      </c>
      <c r="CKY56" s="184" t="s">
        <v>851</v>
      </c>
      <c r="CKZ56" s="184" t="s">
        <v>851</v>
      </c>
      <c r="CLA56" s="184" t="s">
        <v>851</v>
      </c>
      <c r="CLB56" s="184" t="s">
        <v>851</v>
      </c>
      <c r="CLC56" s="184" t="s">
        <v>851</v>
      </c>
      <c r="CLD56" s="184" t="s">
        <v>851</v>
      </c>
      <c r="CLE56" s="184" t="s">
        <v>851</v>
      </c>
      <c r="CLF56" s="184" t="s">
        <v>851</v>
      </c>
      <c r="CLG56" s="184" t="s">
        <v>851</v>
      </c>
      <c r="CLH56" s="184" t="s">
        <v>851</v>
      </c>
      <c r="CLI56" s="184" t="s">
        <v>851</v>
      </c>
      <c r="CLJ56" s="184" t="s">
        <v>851</v>
      </c>
      <c r="CLK56" s="184" t="s">
        <v>851</v>
      </c>
      <c r="CLL56" s="184" t="s">
        <v>851</v>
      </c>
      <c r="CLM56" s="184" t="s">
        <v>851</v>
      </c>
      <c r="CLN56" s="184" t="s">
        <v>851</v>
      </c>
      <c r="CLO56" s="184" t="s">
        <v>851</v>
      </c>
      <c r="CLP56" s="184" t="s">
        <v>851</v>
      </c>
      <c r="CLQ56" s="184" t="s">
        <v>851</v>
      </c>
      <c r="CLR56" s="184" t="s">
        <v>851</v>
      </c>
      <c r="CLS56" s="184" t="s">
        <v>851</v>
      </c>
      <c r="CLT56" s="184" t="s">
        <v>851</v>
      </c>
      <c r="CLU56" s="184" t="s">
        <v>851</v>
      </c>
      <c r="CLV56" s="184" t="s">
        <v>851</v>
      </c>
      <c r="CLW56" s="184" t="s">
        <v>851</v>
      </c>
      <c r="CLX56" s="184" t="s">
        <v>851</v>
      </c>
      <c r="CLY56" s="184" t="s">
        <v>851</v>
      </c>
      <c r="CLZ56" s="184" t="s">
        <v>851</v>
      </c>
      <c r="CMA56" s="184" t="s">
        <v>851</v>
      </c>
      <c r="CMB56" s="184" t="s">
        <v>851</v>
      </c>
      <c r="CMC56" s="184" t="s">
        <v>851</v>
      </c>
      <c r="CMD56" s="184" t="s">
        <v>851</v>
      </c>
      <c r="CME56" s="184" t="s">
        <v>851</v>
      </c>
      <c r="CMF56" s="184" t="s">
        <v>851</v>
      </c>
      <c r="CMG56" s="184" t="s">
        <v>851</v>
      </c>
      <c r="CMH56" s="184" t="s">
        <v>851</v>
      </c>
      <c r="CMI56" s="184" t="s">
        <v>851</v>
      </c>
      <c r="CMJ56" s="184" t="s">
        <v>851</v>
      </c>
      <c r="CMK56" s="184" t="s">
        <v>851</v>
      </c>
      <c r="CML56" s="184" t="s">
        <v>851</v>
      </c>
      <c r="CMM56" s="184" t="s">
        <v>851</v>
      </c>
      <c r="CMN56" s="184" t="s">
        <v>851</v>
      </c>
      <c r="CMO56" s="184" t="s">
        <v>851</v>
      </c>
      <c r="CMP56" s="184" t="s">
        <v>851</v>
      </c>
      <c r="CMQ56" s="184" t="s">
        <v>851</v>
      </c>
      <c r="CMR56" s="184" t="s">
        <v>851</v>
      </c>
      <c r="CMS56" s="184" t="s">
        <v>851</v>
      </c>
      <c r="CMT56" s="184" t="s">
        <v>851</v>
      </c>
      <c r="CMU56" s="184" t="s">
        <v>851</v>
      </c>
      <c r="CMV56" s="184" t="s">
        <v>851</v>
      </c>
      <c r="CMW56" s="184" t="s">
        <v>851</v>
      </c>
      <c r="CMX56" s="184" t="s">
        <v>851</v>
      </c>
      <c r="CMY56" s="184" t="s">
        <v>851</v>
      </c>
      <c r="CMZ56" s="184" t="s">
        <v>851</v>
      </c>
      <c r="CNA56" s="184" t="s">
        <v>851</v>
      </c>
      <c r="CNB56" s="184" t="s">
        <v>851</v>
      </c>
      <c r="CNC56" s="184" t="s">
        <v>851</v>
      </c>
      <c r="CND56" s="184" t="s">
        <v>851</v>
      </c>
      <c r="CNE56" s="184" t="s">
        <v>851</v>
      </c>
      <c r="CNF56" s="184" t="s">
        <v>851</v>
      </c>
      <c r="CNG56" s="184" t="s">
        <v>851</v>
      </c>
      <c r="CNH56" s="184" t="s">
        <v>851</v>
      </c>
      <c r="CNI56" s="184" t="s">
        <v>851</v>
      </c>
      <c r="CNJ56" s="184" t="s">
        <v>851</v>
      </c>
      <c r="CNK56" s="184" t="s">
        <v>851</v>
      </c>
      <c r="CNL56" s="184" t="s">
        <v>851</v>
      </c>
      <c r="CNM56" s="184" t="s">
        <v>851</v>
      </c>
      <c r="CNN56" s="184" t="s">
        <v>851</v>
      </c>
      <c r="CNO56" s="184" t="s">
        <v>851</v>
      </c>
      <c r="CNP56" s="184" t="s">
        <v>851</v>
      </c>
      <c r="CNQ56" s="184" t="s">
        <v>851</v>
      </c>
      <c r="CNR56" s="184" t="s">
        <v>851</v>
      </c>
      <c r="CNS56" s="184" t="s">
        <v>851</v>
      </c>
      <c r="CNT56" s="184" t="s">
        <v>851</v>
      </c>
      <c r="CNU56" s="184" t="s">
        <v>851</v>
      </c>
      <c r="CNV56" s="184" t="s">
        <v>851</v>
      </c>
      <c r="CNW56" s="184" t="s">
        <v>851</v>
      </c>
      <c r="CNX56" s="184" t="s">
        <v>851</v>
      </c>
      <c r="CNY56" s="184" t="s">
        <v>851</v>
      </c>
      <c r="CNZ56" s="184" t="s">
        <v>851</v>
      </c>
      <c r="COA56" s="184" t="s">
        <v>851</v>
      </c>
      <c r="COB56" s="184" t="s">
        <v>851</v>
      </c>
      <c r="COC56" s="184" t="s">
        <v>851</v>
      </c>
      <c r="COD56" s="184" t="s">
        <v>851</v>
      </c>
      <c r="COE56" s="184" t="s">
        <v>851</v>
      </c>
      <c r="COF56" s="184" t="s">
        <v>851</v>
      </c>
      <c r="COG56" s="184" t="s">
        <v>851</v>
      </c>
      <c r="COH56" s="184" t="s">
        <v>851</v>
      </c>
      <c r="COI56" s="184" t="s">
        <v>851</v>
      </c>
      <c r="COJ56" s="184" t="s">
        <v>851</v>
      </c>
      <c r="COK56" s="184" t="s">
        <v>851</v>
      </c>
      <c r="COL56" s="184" t="s">
        <v>851</v>
      </c>
      <c r="COM56" s="184" t="s">
        <v>851</v>
      </c>
      <c r="CON56" s="184" t="s">
        <v>851</v>
      </c>
      <c r="COO56" s="184" t="s">
        <v>851</v>
      </c>
      <c r="COP56" s="184" t="s">
        <v>851</v>
      </c>
      <c r="COQ56" s="184" t="s">
        <v>851</v>
      </c>
      <c r="COR56" s="184" t="s">
        <v>851</v>
      </c>
      <c r="COS56" s="184" t="s">
        <v>851</v>
      </c>
      <c r="COT56" s="184" t="s">
        <v>851</v>
      </c>
      <c r="COU56" s="184" t="s">
        <v>851</v>
      </c>
      <c r="COV56" s="184" t="s">
        <v>851</v>
      </c>
      <c r="COW56" s="184" t="s">
        <v>851</v>
      </c>
      <c r="COX56" s="184" t="s">
        <v>851</v>
      </c>
      <c r="COY56" s="184" t="s">
        <v>851</v>
      </c>
      <c r="COZ56" s="184" t="s">
        <v>851</v>
      </c>
      <c r="CPA56" s="184" t="s">
        <v>851</v>
      </c>
      <c r="CPB56" s="184" t="s">
        <v>851</v>
      </c>
      <c r="CPC56" s="184" t="s">
        <v>851</v>
      </c>
      <c r="CPD56" s="184" t="s">
        <v>851</v>
      </c>
      <c r="CPE56" s="184" t="s">
        <v>851</v>
      </c>
      <c r="CPF56" s="184" t="s">
        <v>851</v>
      </c>
      <c r="CPG56" s="184" t="s">
        <v>851</v>
      </c>
      <c r="CPH56" s="184" t="s">
        <v>851</v>
      </c>
      <c r="CPI56" s="184" t="s">
        <v>851</v>
      </c>
      <c r="CPJ56" s="184" t="s">
        <v>851</v>
      </c>
      <c r="CPK56" s="184" t="s">
        <v>851</v>
      </c>
      <c r="CPL56" s="184" t="s">
        <v>851</v>
      </c>
      <c r="CPM56" s="184" t="s">
        <v>851</v>
      </c>
      <c r="CPN56" s="184" t="s">
        <v>851</v>
      </c>
      <c r="CPO56" s="184" t="s">
        <v>851</v>
      </c>
      <c r="CPP56" s="184" t="s">
        <v>851</v>
      </c>
      <c r="CPQ56" s="184" t="s">
        <v>851</v>
      </c>
      <c r="CPR56" s="184" t="s">
        <v>851</v>
      </c>
      <c r="CPS56" s="184" t="s">
        <v>851</v>
      </c>
      <c r="CPT56" s="184" t="s">
        <v>851</v>
      </c>
      <c r="CPU56" s="184" t="s">
        <v>851</v>
      </c>
      <c r="CPV56" s="184" t="s">
        <v>851</v>
      </c>
      <c r="CPW56" s="184" t="s">
        <v>851</v>
      </c>
      <c r="CPX56" s="184" t="s">
        <v>851</v>
      </c>
      <c r="CPY56" s="184" t="s">
        <v>851</v>
      </c>
      <c r="CPZ56" s="184" t="s">
        <v>851</v>
      </c>
      <c r="CQA56" s="184" t="s">
        <v>851</v>
      </c>
      <c r="CQB56" s="184" t="s">
        <v>851</v>
      </c>
      <c r="CQC56" s="184" t="s">
        <v>851</v>
      </c>
      <c r="CQD56" s="184" t="s">
        <v>851</v>
      </c>
      <c r="CQE56" s="184" t="s">
        <v>851</v>
      </c>
      <c r="CQF56" s="184" t="s">
        <v>851</v>
      </c>
      <c r="CQG56" s="184" t="s">
        <v>851</v>
      </c>
      <c r="CQH56" s="184" t="s">
        <v>851</v>
      </c>
      <c r="CQI56" s="184" t="s">
        <v>851</v>
      </c>
      <c r="CQJ56" s="184" t="s">
        <v>851</v>
      </c>
      <c r="CQK56" s="184" t="s">
        <v>851</v>
      </c>
      <c r="CQL56" s="184" t="s">
        <v>851</v>
      </c>
      <c r="CQM56" s="184" t="s">
        <v>851</v>
      </c>
      <c r="CQN56" s="184" t="s">
        <v>851</v>
      </c>
      <c r="CQO56" s="184" t="s">
        <v>851</v>
      </c>
      <c r="CQP56" s="184" t="s">
        <v>851</v>
      </c>
      <c r="CQQ56" s="184" t="s">
        <v>851</v>
      </c>
      <c r="CQR56" s="184" t="s">
        <v>851</v>
      </c>
      <c r="CQS56" s="184" t="s">
        <v>851</v>
      </c>
      <c r="CQT56" s="184" t="s">
        <v>851</v>
      </c>
      <c r="CQU56" s="184" t="s">
        <v>851</v>
      </c>
      <c r="CQV56" s="184" t="s">
        <v>851</v>
      </c>
      <c r="CQW56" s="184" t="s">
        <v>851</v>
      </c>
      <c r="CQX56" s="184" t="s">
        <v>851</v>
      </c>
      <c r="CQY56" s="184" t="s">
        <v>851</v>
      </c>
      <c r="CQZ56" s="184" t="s">
        <v>851</v>
      </c>
      <c r="CRA56" s="184" t="s">
        <v>851</v>
      </c>
      <c r="CRB56" s="184" t="s">
        <v>851</v>
      </c>
      <c r="CRC56" s="184" t="s">
        <v>851</v>
      </c>
      <c r="CRD56" s="184" t="s">
        <v>851</v>
      </c>
      <c r="CRE56" s="184" t="s">
        <v>851</v>
      </c>
      <c r="CRF56" s="184" t="s">
        <v>851</v>
      </c>
      <c r="CRG56" s="184" t="s">
        <v>851</v>
      </c>
      <c r="CRH56" s="184" t="s">
        <v>851</v>
      </c>
      <c r="CRI56" s="184" t="s">
        <v>851</v>
      </c>
      <c r="CRJ56" s="184" t="s">
        <v>851</v>
      </c>
      <c r="CRK56" s="184" t="s">
        <v>851</v>
      </c>
      <c r="CRL56" s="184" t="s">
        <v>851</v>
      </c>
      <c r="CRM56" s="184" t="s">
        <v>851</v>
      </c>
      <c r="CRN56" s="184" t="s">
        <v>851</v>
      </c>
      <c r="CRO56" s="184" t="s">
        <v>851</v>
      </c>
      <c r="CRP56" s="184" t="s">
        <v>851</v>
      </c>
      <c r="CRQ56" s="184" t="s">
        <v>851</v>
      </c>
      <c r="CRR56" s="184" t="s">
        <v>851</v>
      </c>
      <c r="CRS56" s="184" t="s">
        <v>851</v>
      </c>
      <c r="CRT56" s="184" t="s">
        <v>851</v>
      </c>
      <c r="CRU56" s="184" t="s">
        <v>851</v>
      </c>
      <c r="CRV56" s="184" t="s">
        <v>851</v>
      </c>
      <c r="CRW56" s="184" t="s">
        <v>851</v>
      </c>
      <c r="CRX56" s="184" t="s">
        <v>851</v>
      </c>
      <c r="CRY56" s="184" t="s">
        <v>851</v>
      </c>
      <c r="CRZ56" s="184" t="s">
        <v>851</v>
      </c>
      <c r="CSA56" s="184" t="s">
        <v>851</v>
      </c>
      <c r="CSB56" s="184" t="s">
        <v>851</v>
      </c>
      <c r="CSC56" s="184" t="s">
        <v>851</v>
      </c>
      <c r="CSD56" s="184" t="s">
        <v>851</v>
      </c>
      <c r="CSE56" s="184" t="s">
        <v>851</v>
      </c>
      <c r="CSF56" s="184" t="s">
        <v>851</v>
      </c>
      <c r="CSG56" s="184" t="s">
        <v>851</v>
      </c>
      <c r="CSH56" s="184" t="s">
        <v>851</v>
      </c>
      <c r="CSI56" s="184" t="s">
        <v>851</v>
      </c>
      <c r="CSJ56" s="184" t="s">
        <v>851</v>
      </c>
      <c r="CSK56" s="184" t="s">
        <v>851</v>
      </c>
      <c r="CSL56" s="184" t="s">
        <v>851</v>
      </c>
      <c r="CSM56" s="184" t="s">
        <v>851</v>
      </c>
      <c r="CSN56" s="184" t="s">
        <v>851</v>
      </c>
      <c r="CSO56" s="184" t="s">
        <v>851</v>
      </c>
      <c r="CSP56" s="184" t="s">
        <v>851</v>
      </c>
      <c r="CSQ56" s="184" t="s">
        <v>851</v>
      </c>
      <c r="CSR56" s="184" t="s">
        <v>851</v>
      </c>
      <c r="CSS56" s="184" t="s">
        <v>851</v>
      </c>
      <c r="CST56" s="184" t="s">
        <v>851</v>
      </c>
      <c r="CSU56" s="184" t="s">
        <v>851</v>
      </c>
      <c r="CSV56" s="184" t="s">
        <v>851</v>
      </c>
      <c r="CSW56" s="184" t="s">
        <v>851</v>
      </c>
      <c r="CSX56" s="184" t="s">
        <v>851</v>
      </c>
      <c r="CSY56" s="184" t="s">
        <v>851</v>
      </c>
      <c r="CSZ56" s="184" t="s">
        <v>851</v>
      </c>
      <c r="CTA56" s="184" t="s">
        <v>851</v>
      </c>
      <c r="CTB56" s="184" t="s">
        <v>851</v>
      </c>
      <c r="CTC56" s="184" t="s">
        <v>851</v>
      </c>
      <c r="CTD56" s="184" t="s">
        <v>851</v>
      </c>
      <c r="CTE56" s="184" t="s">
        <v>851</v>
      </c>
      <c r="CTF56" s="184" t="s">
        <v>851</v>
      </c>
      <c r="CTG56" s="184" t="s">
        <v>851</v>
      </c>
      <c r="CTH56" s="184" t="s">
        <v>851</v>
      </c>
      <c r="CTI56" s="184" t="s">
        <v>851</v>
      </c>
      <c r="CTJ56" s="184" t="s">
        <v>851</v>
      </c>
      <c r="CTK56" s="184" t="s">
        <v>851</v>
      </c>
      <c r="CTL56" s="184" t="s">
        <v>851</v>
      </c>
      <c r="CTM56" s="184" t="s">
        <v>851</v>
      </c>
      <c r="CTN56" s="184" t="s">
        <v>851</v>
      </c>
      <c r="CTO56" s="184" t="s">
        <v>851</v>
      </c>
      <c r="CTP56" s="184" t="s">
        <v>851</v>
      </c>
      <c r="CTQ56" s="184" t="s">
        <v>851</v>
      </c>
      <c r="CTR56" s="184" t="s">
        <v>851</v>
      </c>
      <c r="CTS56" s="184" t="s">
        <v>851</v>
      </c>
      <c r="CTT56" s="184" t="s">
        <v>851</v>
      </c>
      <c r="CTU56" s="184" t="s">
        <v>851</v>
      </c>
      <c r="CTV56" s="184" t="s">
        <v>851</v>
      </c>
      <c r="CTW56" s="184" t="s">
        <v>851</v>
      </c>
      <c r="CTX56" s="184" t="s">
        <v>851</v>
      </c>
      <c r="CTY56" s="184" t="s">
        <v>851</v>
      </c>
      <c r="CTZ56" s="184" t="s">
        <v>851</v>
      </c>
      <c r="CUA56" s="184" t="s">
        <v>851</v>
      </c>
      <c r="CUB56" s="184" t="s">
        <v>851</v>
      </c>
      <c r="CUC56" s="184" t="s">
        <v>851</v>
      </c>
      <c r="CUD56" s="184" t="s">
        <v>851</v>
      </c>
      <c r="CUE56" s="184" t="s">
        <v>851</v>
      </c>
      <c r="CUF56" s="184" t="s">
        <v>851</v>
      </c>
      <c r="CUG56" s="184" t="s">
        <v>851</v>
      </c>
      <c r="CUH56" s="184" t="s">
        <v>851</v>
      </c>
      <c r="CUI56" s="184" t="s">
        <v>851</v>
      </c>
      <c r="CUJ56" s="184" t="s">
        <v>851</v>
      </c>
      <c r="CUK56" s="184" t="s">
        <v>851</v>
      </c>
      <c r="CUL56" s="184" t="s">
        <v>851</v>
      </c>
      <c r="CUM56" s="184" t="s">
        <v>851</v>
      </c>
      <c r="CUN56" s="184" t="s">
        <v>851</v>
      </c>
      <c r="CUO56" s="184" t="s">
        <v>851</v>
      </c>
      <c r="CUP56" s="184" t="s">
        <v>851</v>
      </c>
      <c r="CUQ56" s="184" t="s">
        <v>851</v>
      </c>
      <c r="CUR56" s="184" t="s">
        <v>851</v>
      </c>
      <c r="CUS56" s="184" t="s">
        <v>851</v>
      </c>
      <c r="CUT56" s="184" t="s">
        <v>851</v>
      </c>
      <c r="CUU56" s="184" t="s">
        <v>851</v>
      </c>
      <c r="CUV56" s="184" t="s">
        <v>851</v>
      </c>
      <c r="CUW56" s="184" t="s">
        <v>851</v>
      </c>
      <c r="CUX56" s="184" t="s">
        <v>851</v>
      </c>
      <c r="CUY56" s="184" t="s">
        <v>851</v>
      </c>
      <c r="CUZ56" s="184" t="s">
        <v>851</v>
      </c>
      <c r="CVA56" s="184" t="s">
        <v>851</v>
      </c>
      <c r="CVB56" s="184" t="s">
        <v>851</v>
      </c>
      <c r="CVC56" s="184" t="s">
        <v>851</v>
      </c>
      <c r="CVD56" s="184" t="s">
        <v>851</v>
      </c>
      <c r="CVE56" s="184" t="s">
        <v>851</v>
      </c>
      <c r="CVF56" s="184" t="s">
        <v>851</v>
      </c>
      <c r="CVG56" s="184" t="s">
        <v>851</v>
      </c>
      <c r="CVH56" s="184" t="s">
        <v>851</v>
      </c>
      <c r="CVI56" s="184" t="s">
        <v>851</v>
      </c>
      <c r="CVJ56" s="184" t="s">
        <v>851</v>
      </c>
      <c r="CVK56" s="184" t="s">
        <v>851</v>
      </c>
      <c r="CVL56" s="184" t="s">
        <v>851</v>
      </c>
      <c r="CVM56" s="184" t="s">
        <v>851</v>
      </c>
      <c r="CVN56" s="184" t="s">
        <v>851</v>
      </c>
      <c r="CVO56" s="184" t="s">
        <v>851</v>
      </c>
      <c r="CVP56" s="184" t="s">
        <v>851</v>
      </c>
      <c r="CVQ56" s="184" t="s">
        <v>851</v>
      </c>
      <c r="CVR56" s="184" t="s">
        <v>851</v>
      </c>
      <c r="CVS56" s="184" t="s">
        <v>851</v>
      </c>
      <c r="CVT56" s="184" t="s">
        <v>851</v>
      </c>
      <c r="CVU56" s="184" t="s">
        <v>851</v>
      </c>
      <c r="CVV56" s="184" t="s">
        <v>851</v>
      </c>
      <c r="CVW56" s="184" t="s">
        <v>851</v>
      </c>
      <c r="CVX56" s="184" t="s">
        <v>851</v>
      </c>
      <c r="CVY56" s="184" t="s">
        <v>851</v>
      </c>
      <c r="CVZ56" s="184" t="s">
        <v>851</v>
      </c>
      <c r="CWA56" s="184" t="s">
        <v>851</v>
      </c>
      <c r="CWB56" s="184" t="s">
        <v>851</v>
      </c>
      <c r="CWC56" s="184" t="s">
        <v>851</v>
      </c>
      <c r="CWD56" s="184" t="s">
        <v>851</v>
      </c>
      <c r="CWE56" s="184" t="s">
        <v>851</v>
      </c>
      <c r="CWF56" s="184" t="s">
        <v>851</v>
      </c>
      <c r="CWG56" s="184" t="s">
        <v>851</v>
      </c>
      <c r="CWH56" s="184" t="s">
        <v>851</v>
      </c>
      <c r="CWI56" s="184" t="s">
        <v>851</v>
      </c>
      <c r="CWJ56" s="184" t="s">
        <v>851</v>
      </c>
      <c r="CWK56" s="184" t="s">
        <v>851</v>
      </c>
      <c r="CWL56" s="184" t="s">
        <v>851</v>
      </c>
      <c r="CWM56" s="184" t="s">
        <v>851</v>
      </c>
      <c r="CWN56" s="184" t="s">
        <v>851</v>
      </c>
      <c r="CWO56" s="184" t="s">
        <v>851</v>
      </c>
      <c r="CWP56" s="184" t="s">
        <v>851</v>
      </c>
      <c r="CWQ56" s="184" t="s">
        <v>851</v>
      </c>
      <c r="CWR56" s="184" t="s">
        <v>851</v>
      </c>
      <c r="CWS56" s="184" t="s">
        <v>851</v>
      </c>
      <c r="CWT56" s="184" t="s">
        <v>851</v>
      </c>
      <c r="CWU56" s="184" t="s">
        <v>851</v>
      </c>
      <c r="CWV56" s="184" t="s">
        <v>851</v>
      </c>
      <c r="CWW56" s="184" t="s">
        <v>851</v>
      </c>
      <c r="CWX56" s="184" t="s">
        <v>851</v>
      </c>
      <c r="CWY56" s="184" t="s">
        <v>851</v>
      </c>
      <c r="CWZ56" s="184" t="s">
        <v>851</v>
      </c>
      <c r="CXA56" s="184" t="s">
        <v>851</v>
      </c>
      <c r="CXB56" s="184" t="s">
        <v>851</v>
      </c>
      <c r="CXC56" s="184" t="s">
        <v>851</v>
      </c>
      <c r="CXD56" s="184" t="s">
        <v>851</v>
      </c>
      <c r="CXE56" s="184" t="s">
        <v>851</v>
      </c>
      <c r="CXF56" s="184" t="s">
        <v>851</v>
      </c>
      <c r="CXG56" s="184" t="s">
        <v>851</v>
      </c>
      <c r="CXH56" s="184" t="s">
        <v>851</v>
      </c>
      <c r="CXI56" s="184" t="s">
        <v>851</v>
      </c>
      <c r="CXJ56" s="184" t="s">
        <v>851</v>
      </c>
      <c r="CXK56" s="184" t="s">
        <v>851</v>
      </c>
      <c r="CXL56" s="184" t="s">
        <v>851</v>
      </c>
      <c r="CXM56" s="184" t="s">
        <v>851</v>
      </c>
      <c r="CXN56" s="184" t="s">
        <v>851</v>
      </c>
      <c r="CXO56" s="184" t="s">
        <v>851</v>
      </c>
      <c r="CXP56" s="184" t="s">
        <v>851</v>
      </c>
      <c r="CXQ56" s="184" t="s">
        <v>851</v>
      </c>
      <c r="CXR56" s="184" t="s">
        <v>851</v>
      </c>
      <c r="CXS56" s="184" t="s">
        <v>851</v>
      </c>
      <c r="CXT56" s="184" t="s">
        <v>851</v>
      </c>
      <c r="CXU56" s="184" t="s">
        <v>851</v>
      </c>
      <c r="CXV56" s="184" t="s">
        <v>851</v>
      </c>
      <c r="CXW56" s="184" t="s">
        <v>851</v>
      </c>
      <c r="CXX56" s="184" t="s">
        <v>851</v>
      </c>
      <c r="CXY56" s="184" t="s">
        <v>851</v>
      </c>
      <c r="CXZ56" s="184" t="s">
        <v>851</v>
      </c>
      <c r="CYA56" s="184" t="s">
        <v>851</v>
      </c>
      <c r="CYB56" s="184" t="s">
        <v>851</v>
      </c>
      <c r="CYC56" s="184" t="s">
        <v>851</v>
      </c>
      <c r="CYD56" s="184" t="s">
        <v>851</v>
      </c>
      <c r="CYE56" s="184" t="s">
        <v>851</v>
      </c>
      <c r="CYF56" s="184" t="s">
        <v>851</v>
      </c>
      <c r="CYG56" s="184" t="s">
        <v>851</v>
      </c>
      <c r="CYH56" s="184" t="s">
        <v>851</v>
      </c>
      <c r="CYI56" s="184" t="s">
        <v>851</v>
      </c>
      <c r="CYJ56" s="184" t="s">
        <v>851</v>
      </c>
      <c r="CYK56" s="184" t="s">
        <v>851</v>
      </c>
      <c r="CYL56" s="184" t="s">
        <v>851</v>
      </c>
      <c r="CYM56" s="184" t="s">
        <v>851</v>
      </c>
      <c r="CYN56" s="184" t="s">
        <v>851</v>
      </c>
      <c r="CYO56" s="184" t="s">
        <v>851</v>
      </c>
      <c r="CYP56" s="184" t="s">
        <v>851</v>
      </c>
      <c r="CYQ56" s="184" t="s">
        <v>851</v>
      </c>
      <c r="CYR56" s="184" t="s">
        <v>851</v>
      </c>
      <c r="CYS56" s="184" t="s">
        <v>851</v>
      </c>
      <c r="CYT56" s="184" t="s">
        <v>851</v>
      </c>
      <c r="CYU56" s="184" t="s">
        <v>851</v>
      </c>
      <c r="CYV56" s="184" t="s">
        <v>851</v>
      </c>
      <c r="CYW56" s="184" t="s">
        <v>851</v>
      </c>
      <c r="CYX56" s="184" t="s">
        <v>851</v>
      </c>
      <c r="CYY56" s="184" t="s">
        <v>851</v>
      </c>
      <c r="CYZ56" s="184" t="s">
        <v>851</v>
      </c>
      <c r="CZA56" s="184" t="s">
        <v>851</v>
      </c>
      <c r="CZB56" s="184" t="s">
        <v>851</v>
      </c>
      <c r="CZC56" s="184" t="s">
        <v>851</v>
      </c>
      <c r="CZD56" s="184" t="s">
        <v>851</v>
      </c>
      <c r="CZE56" s="184" t="s">
        <v>851</v>
      </c>
      <c r="CZF56" s="184" t="s">
        <v>851</v>
      </c>
      <c r="CZG56" s="184" t="s">
        <v>851</v>
      </c>
      <c r="CZH56" s="184" t="s">
        <v>851</v>
      </c>
      <c r="CZI56" s="184" t="s">
        <v>851</v>
      </c>
      <c r="CZJ56" s="184" t="s">
        <v>851</v>
      </c>
      <c r="CZK56" s="184" t="s">
        <v>851</v>
      </c>
      <c r="CZL56" s="184" t="s">
        <v>851</v>
      </c>
      <c r="CZM56" s="184" t="s">
        <v>851</v>
      </c>
      <c r="CZN56" s="184" t="s">
        <v>851</v>
      </c>
      <c r="CZO56" s="184" t="s">
        <v>851</v>
      </c>
      <c r="CZP56" s="184" t="s">
        <v>851</v>
      </c>
      <c r="CZQ56" s="184" t="s">
        <v>851</v>
      </c>
      <c r="CZR56" s="184" t="s">
        <v>851</v>
      </c>
      <c r="CZS56" s="184" t="s">
        <v>851</v>
      </c>
      <c r="CZT56" s="184" t="s">
        <v>851</v>
      </c>
      <c r="CZU56" s="184" t="s">
        <v>851</v>
      </c>
      <c r="CZV56" s="184" t="s">
        <v>851</v>
      </c>
      <c r="CZW56" s="184" t="s">
        <v>851</v>
      </c>
      <c r="CZX56" s="184" t="s">
        <v>851</v>
      </c>
      <c r="CZY56" s="184" t="s">
        <v>851</v>
      </c>
      <c r="CZZ56" s="184" t="s">
        <v>851</v>
      </c>
      <c r="DAA56" s="184" t="s">
        <v>851</v>
      </c>
      <c r="DAB56" s="184" t="s">
        <v>851</v>
      </c>
      <c r="DAC56" s="184" t="s">
        <v>851</v>
      </c>
      <c r="DAD56" s="184" t="s">
        <v>851</v>
      </c>
      <c r="DAE56" s="184" t="s">
        <v>851</v>
      </c>
      <c r="DAF56" s="184" t="s">
        <v>851</v>
      </c>
      <c r="DAG56" s="184" t="s">
        <v>851</v>
      </c>
      <c r="DAH56" s="184" t="s">
        <v>851</v>
      </c>
      <c r="DAI56" s="184" t="s">
        <v>851</v>
      </c>
      <c r="DAJ56" s="184" t="s">
        <v>851</v>
      </c>
      <c r="DAK56" s="184" t="s">
        <v>851</v>
      </c>
      <c r="DAL56" s="184" t="s">
        <v>851</v>
      </c>
      <c r="DAM56" s="184" t="s">
        <v>851</v>
      </c>
      <c r="DAN56" s="184" t="s">
        <v>851</v>
      </c>
      <c r="DAO56" s="184" t="s">
        <v>851</v>
      </c>
      <c r="DAP56" s="184" t="s">
        <v>851</v>
      </c>
      <c r="DAQ56" s="184" t="s">
        <v>851</v>
      </c>
      <c r="DAR56" s="184" t="s">
        <v>851</v>
      </c>
      <c r="DAS56" s="184" t="s">
        <v>851</v>
      </c>
      <c r="DAT56" s="184" t="s">
        <v>851</v>
      </c>
      <c r="DAU56" s="184" t="s">
        <v>851</v>
      </c>
      <c r="DAV56" s="184" t="s">
        <v>851</v>
      </c>
      <c r="DAW56" s="184" t="s">
        <v>851</v>
      </c>
      <c r="DAX56" s="184" t="s">
        <v>851</v>
      </c>
      <c r="DAY56" s="184" t="s">
        <v>851</v>
      </c>
      <c r="DAZ56" s="184" t="s">
        <v>851</v>
      </c>
      <c r="DBA56" s="184" t="s">
        <v>851</v>
      </c>
      <c r="DBB56" s="184" t="s">
        <v>851</v>
      </c>
      <c r="DBC56" s="184" t="s">
        <v>851</v>
      </c>
      <c r="DBD56" s="184" t="s">
        <v>851</v>
      </c>
      <c r="DBE56" s="184" t="s">
        <v>851</v>
      </c>
      <c r="DBF56" s="184" t="s">
        <v>851</v>
      </c>
      <c r="DBG56" s="184" t="s">
        <v>851</v>
      </c>
      <c r="DBH56" s="184" t="s">
        <v>851</v>
      </c>
      <c r="DBI56" s="184" t="s">
        <v>851</v>
      </c>
      <c r="DBJ56" s="184" t="s">
        <v>851</v>
      </c>
      <c r="DBK56" s="184" t="s">
        <v>851</v>
      </c>
      <c r="DBL56" s="184" t="s">
        <v>851</v>
      </c>
      <c r="DBM56" s="184" t="s">
        <v>851</v>
      </c>
      <c r="DBN56" s="184" t="s">
        <v>851</v>
      </c>
      <c r="DBO56" s="184" t="s">
        <v>851</v>
      </c>
      <c r="DBP56" s="184" t="s">
        <v>851</v>
      </c>
      <c r="DBQ56" s="184" t="s">
        <v>851</v>
      </c>
      <c r="DBR56" s="184" t="s">
        <v>851</v>
      </c>
      <c r="DBS56" s="184" t="s">
        <v>851</v>
      </c>
      <c r="DBT56" s="184" t="s">
        <v>851</v>
      </c>
      <c r="DBU56" s="184" t="s">
        <v>851</v>
      </c>
      <c r="DBV56" s="184" t="s">
        <v>851</v>
      </c>
      <c r="DBW56" s="184" t="s">
        <v>851</v>
      </c>
      <c r="DBX56" s="184" t="s">
        <v>851</v>
      </c>
      <c r="DBY56" s="184" t="s">
        <v>851</v>
      </c>
      <c r="DBZ56" s="184" t="s">
        <v>851</v>
      </c>
      <c r="DCA56" s="184" t="s">
        <v>851</v>
      </c>
      <c r="DCB56" s="184" t="s">
        <v>851</v>
      </c>
      <c r="DCC56" s="184" t="s">
        <v>851</v>
      </c>
      <c r="DCD56" s="184" t="s">
        <v>851</v>
      </c>
      <c r="DCE56" s="184" t="s">
        <v>851</v>
      </c>
      <c r="DCF56" s="184" t="s">
        <v>851</v>
      </c>
      <c r="DCG56" s="184" t="s">
        <v>851</v>
      </c>
      <c r="DCH56" s="184" t="s">
        <v>851</v>
      </c>
      <c r="DCI56" s="184" t="s">
        <v>851</v>
      </c>
      <c r="DCJ56" s="184" t="s">
        <v>851</v>
      </c>
      <c r="DCK56" s="184" t="s">
        <v>851</v>
      </c>
      <c r="DCL56" s="184" t="s">
        <v>851</v>
      </c>
      <c r="DCM56" s="184" t="s">
        <v>851</v>
      </c>
      <c r="DCN56" s="184" t="s">
        <v>851</v>
      </c>
      <c r="DCO56" s="184" t="s">
        <v>851</v>
      </c>
      <c r="DCP56" s="184" t="s">
        <v>851</v>
      </c>
      <c r="DCQ56" s="184" t="s">
        <v>851</v>
      </c>
      <c r="DCR56" s="184" t="s">
        <v>851</v>
      </c>
      <c r="DCS56" s="184" t="s">
        <v>851</v>
      </c>
      <c r="DCT56" s="184" t="s">
        <v>851</v>
      </c>
      <c r="DCU56" s="184" t="s">
        <v>851</v>
      </c>
      <c r="DCV56" s="184" t="s">
        <v>851</v>
      </c>
      <c r="DCW56" s="184" t="s">
        <v>851</v>
      </c>
      <c r="DCX56" s="184" t="s">
        <v>851</v>
      </c>
      <c r="DCY56" s="184" t="s">
        <v>851</v>
      </c>
      <c r="DCZ56" s="184" t="s">
        <v>851</v>
      </c>
      <c r="DDA56" s="184" t="s">
        <v>851</v>
      </c>
      <c r="DDB56" s="184" t="s">
        <v>851</v>
      </c>
      <c r="DDC56" s="184" t="s">
        <v>851</v>
      </c>
      <c r="DDD56" s="184" t="s">
        <v>851</v>
      </c>
      <c r="DDE56" s="184" t="s">
        <v>851</v>
      </c>
      <c r="DDF56" s="184" t="s">
        <v>851</v>
      </c>
      <c r="DDG56" s="184" t="s">
        <v>851</v>
      </c>
      <c r="DDH56" s="184" t="s">
        <v>851</v>
      </c>
      <c r="DDI56" s="184" t="s">
        <v>851</v>
      </c>
      <c r="DDJ56" s="184" t="s">
        <v>851</v>
      </c>
      <c r="DDK56" s="184" t="s">
        <v>851</v>
      </c>
      <c r="DDL56" s="184" t="s">
        <v>851</v>
      </c>
      <c r="DDM56" s="184" t="s">
        <v>851</v>
      </c>
      <c r="DDN56" s="184" t="s">
        <v>851</v>
      </c>
      <c r="DDO56" s="184" t="s">
        <v>851</v>
      </c>
      <c r="DDP56" s="184" t="s">
        <v>851</v>
      </c>
      <c r="DDQ56" s="184" t="s">
        <v>851</v>
      </c>
      <c r="DDR56" s="184" t="s">
        <v>851</v>
      </c>
      <c r="DDS56" s="184" t="s">
        <v>851</v>
      </c>
      <c r="DDT56" s="184" t="s">
        <v>851</v>
      </c>
      <c r="DDU56" s="184" t="s">
        <v>851</v>
      </c>
      <c r="DDV56" s="184" t="s">
        <v>851</v>
      </c>
      <c r="DDW56" s="184" t="s">
        <v>851</v>
      </c>
      <c r="DDX56" s="184" t="s">
        <v>851</v>
      </c>
      <c r="DDY56" s="184" t="s">
        <v>851</v>
      </c>
      <c r="DDZ56" s="184" t="s">
        <v>851</v>
      </c>
      <c r="DEA56" s="184" t="s">
        <v>851</v>
      </c>
      <c r="DEB56" s="184" t="s">
        <v>851</v>
      </c>
      <c r="DEC56" s="184" t="s">
        <v>851</v>
      </c>
      <c r="DED56" s="184" t="s">
        <v>851</v>
      </c>
      <c r="DEE56" s="184" t="s">
        <v>851</v>
      </c>
      <c r="DEF56" s="184" t="s">
        <v>851</v>
      </c>
      <c r="DEG56" s="184" t="s">
        <v>851</v>
      </c>
      <c r="DEH56" s="184" t="s">
        <v>851</v>
      </c>
      <c r="DEI56" s="184" t="s">
        <v>851</v>
      </c>
      <c r="DEJ56" s="184" t="s">
        <v>851</v>
      </c>
      <c r="DEK56" s="184" t="s">
        <v>851</v>
      </c>
      <c r="DEL56" s="184" t="s">
        <v>851</v>
      </c>
      <c r="DEM56" s="184" t="s">
        <v>851</v>
      </c>
      <c r="DEN56" s="184" t="s">
        <v>851</v>
      </c>
      <c r="DEO56" s="184" t="s">
        <v>851</v>
      </c>
      <c r="DEP56" s="184" t="s">
        <v>851</v>
      </c>
      <c r="DEQ56" s="184" t="s">
        <v>851</v>
      </c>
      <c r="DER56" s="184" t="s">
        <v>851</v>
      </c>
      <c r="DES56" s="184" t="s">
        <v>851</v>
      </c>
      <c r="DET56" s="184" t="s">
        <v>851</v>
      </c>
      <c r="DEU56" s="184" t="s">
        <v>851</v>
      </c>
      <c r="DEV56" s="184" t="s">
        <v>851</v>
      </c>
      <c r="DEW56" s="184" t="s">
        <v>851</v>
      </c>
      <c r="DEX56" s="184" t="s">
        <v>851</v>
      </c>
      <c r="DEY56" s="184" t="s">
        <v>851</v>
      </c>
      <c r="DEZ56" s="184" t="s">
        <v>851</v>
      </c>
      <c r="DFA56" s="184" t="s">
        <v>851</v>
      </c>
      <c r="DFB56" s="184" t="s">
        <v>851</v>
      </c>
      <c r="DFC56" s="184" t="s">
        <v>851</v>
      </c>
      <c r="DFD56" s="184" t="s">
        <v>851</v>
      </c>
      <c r="DFE56" s="184" t="s">
        <v>851</v>
      </c>
      <c r="DFF56" s="184" t="s">
        <v>851</v>
      </c>
      <c r="DFG56" s="184" t="s">
        <v>851</v>
      </c>
      <c r="DFH56" s="184" t="s">
        <v>851</v>
      </c>
      <c r="DFI56" s="184" t="s">
        <v>851</v>
      </c>
      <c r="DFJ56" s="184" t="s">
        <v>851</v>
      </c>
      <c r="DFK56" s="184" t="s">
        <v>851</v>
      </c>
      <c r="DFL56" s="184" t="s">
        <v>851</v>
      </c>
      <c r="DFM56" s="184" t="s">
        <v>851</v>
      </c>
      <c r="DFN56" s="184" t="s">
        <v>851</v>
      </c>
      <c r="DFO56" s="184" t="s">
        <v>851</v>
      </c>
      <c r="DFP56" s="184" t="s">
        <v>851</v>
      </c>
      <c r="DFQ56" s="184" t="s">
        <v>851</v>
      </c>
      <c r="DFR56" s="184" t="s">
        <v>851</v>
      </c>
      <c r="DFS56" s="184" t="s">
        <v>851</v>
      </c>
      <c r="DFT56" s="184" t="s">
        <v>851</v>
      </c>
      <c r="DFU56" s="184" t="s">
        <v>851</v>
      </c>
      <c r="DFV56" s="184" t="s">
        <v>851</v>
      </c>
      <c r="DFW56" s="184" t="s">
        <v>851</v>
      </c>
      <c r="DFX56" s="184" t="s">
        <v>851</v>
      </c>
      <c r="DFY56" s="184" t="s">
        <v>851</v>
      </c>
      <c r="DFZ56" s="184" t="s">
        <v>851</v>
      </c>
      <c r="DGA56" s="184" t="s">
        <v>851</v>
      </c>
      <c r="DGB56" s="184" t="s">
        <v>851</v>
      </c>
      <c r="DGC56" s="184" t="s">
        <v>851</v>
      </c>
      <c r="DGD56" s="184" t="s">
        <v>851</v>
      </c>
      <c r="DGE56" s="184" t="s">
        <v>851</v>
      </c>
      <c r="DGF56" s="184" t="s">
        <v>851</v>
      </c>
      <c r="DGG56" s="184" t="s">
        <v>851</v>
      </c>
      <c r="DGH56" s="184" t="s">
        <v>851</v>
      </c>
      <c r="DGI56" s="184" t="s">
        <v>851</v>
      </c>
      <c r="DGJ56" s="184" t="s">
        <v>851</v>
      </c>
      <c r="DGK56" s="184" t="s">
        <v>851</v>
      </c>
      <c r="DGL56" s="184" t="s">
        <v>851</v>
      </c>
      <c r="DGM56" s="184" t="s">
        <v>851</v>
      </c>
      <c r="DGN56" s="184" t="s">
        <v>851</v>
      </c>
      <c r="DGO56" s="184" t="s">
        <v>851</v>
      </c>
      <c r="DGP56" s="184" t="s">
        <v>851</v>
      </c>
      <c r="DGQ56" s="184" t="s">
        <v>851</v>
      </c>
      <c r="DGR56" s="184" t="s">
        <v>851</v>
      </c>
      <c r="DGS56" s="184" t="s">
        <v>851</v>
      </c>
      <c r="DGT56" s="184" t="s">
        <v>851</v>
      </c>
      <c r="DGU56" s="184" t="s">
        <v>851</v>
      </c>
      <c r="DGV56" s="184" t="s">
        <v>851</v>
      </c>
      <c r="DGW56" s="184" t="s">
        <v>851</v>
      </c>
      <c r="DGX56" s="184" t="s">
        <v>851</v>
      </c>
      <c r="DGY56" s="184" t="s">
        <v>851</v>
      </c>
      <c r="DGZ56" s="184" t="s">
        <v>851</v>
      </c>
      <c r="DHA56" s="184" t="s">
        <v>851</v>
      </c>
      <c r="DHB56" s="184" t="s">
        <v>851</v>
      </c>
      <c r="DHC56" s="184" t="s">
        <v>851</v>
      </c>
      <c r="DHD56" s="184" t="s">
        <v>851</v>
      </c>
      <c r="DHE56" s="184" t="s">
        <v>851</v>
      </c>
      <c r="DHF56" s="184" t="s">
        <v>851</v>
      </c>
      <c r="DHG56" s="184" t="s">
        <v>851</v>
      </c>
      <c r="DHH56" s="184" t="s">
        <v>851</v>
      </c>
      <c r="DHI56" s="184" t="s">
        <v>851</v>
      </c>
      <c r="DHJ56" s="184" t="s">
        <v>851</v>
      </c>
      <c r="DHK56" s="184" t="s">
        <v>851</v>
      </c>
      <c r="DHL56" s="184" t="s">
        <v>851</v>
      </c>
      <c r="DHM56" s="184" t="s">
        <v>851</v>
      </c>
      <c r="DHN56" s="184" t="s">
        <v>851</v>
      </c>
      <c r="DHO56" s="184" t="s">
        <v>851</v>
      </c>
      <c r="DHP56" s="184" t="s">
        <v>851</v>
      </c>
      <c r="DHQ56" s="184" t="s">
        <v>851</v>
      </c>
      <c r="DHR56" s="184" t="s">
        <v>851</v>
      </c>
      <c r="DHS56" s="184" t="s">
        <v>851</v>
      </c>
      <c r="DHT56" s="184" t="s">
        <v>851</v>
      </c>
      <c r="DHU56" s="184" t="s">
        <v>851</v>
      </c>
      <c r="DHV56" s="184" t="s">
        <v>851</v>
      </c>
      <c r="DHW56" s="184" t="s">
        <v>851</v>
      </c>
      <c r="DHX56" s="184" t="s">
        <v>851</v>
      </c>
      <c r="DHY56" s="184" t="s">
        <v>851</v>
      </c>
      <c r="DHZ56" s="184" t="s">
        <v>851</v>
      </c>
      <c r="DIA56" s="184" t="s">
        <v>851</v>
      </c>
      <c r="DIB56" s="184" t="s">
        <v>851</v>
      </c>
      <c r="DIC56" s="184" t="s">
        <v>851</v>
      </c>
      <c r="DID56" s="184" t="s">
        <v>851</v>
      </c>
      <c r="DIE56" s="184" t="s">
        <v>851</v>
      </c>
      <c r="DIF56" s="184" t="s">
        <v>851</v>
      </c>
      <c r="DIG56" s="184" t="s">
        <v>851</v>
      </c>
      <c r="DIH56" s="184" t="s">
        <v>851</v>
      </c>
      <c r="DII56" s="184" t="s">
        <v>851</v>
      </c>
      <c r="DIJ56" s="184" t="s">
        <v>851</v>
      </c>
      <c r="DIK56" s="184" t="s">
        <v>851</v>
      </c>
      <c r="DIL56" s="184" t="s">
        <v>851</v>
      </c>
      <c r="DIM56" s="184" t="s">
        <v>851</v>
      </c>
      <c r="DIN56" s="184" t="s">
        <v>851</v>
      </c>
      <c r="DIO56" s="184" t="s">
        <v>851</v>
      </c>
      <c r="DIP56" s="184" t="s">
        <v>851</v>
      </c>
      <c r="DIQ56" s="184" t="s">
        <v>851</v>
      </c>
      <c r="DIR56" s="184" t="s">
        <v>851</v>
      </c>
      <c r="DIS56" s="184" t="s">
        <v>851</v>
      </c>
      <c r="DIT56" s="184" t="s">
        <v>851</v>
      </c>
      <c r="DIU56" s="184" t="s">
        <v>851</v>
      </c>
      <c r="DIV56" s="184" t="s">
        <v>851</v>
      </c>
      <c r="DIW56" s="184" t="s">
        <v>851</v>
      </c>
      <c r="DIX56" s="184" t="s">
        <v>851</v>
      </c>
      <c r="DIY56" s="184" t="s">
        <v>851</v>
      </c>
      <c r="DIZ56" s="184" t="s">
        <v>851</v>
      </c>
      <c r="DJA56" s="184" t="s">
        <v>851</v>
      </c>
      <c r="DJB56" s="184" t="s">
        <v>851</v>
      </c>
      <c r="DJC56" s="184" t="s">
        <v>851</v>
      </c>
      <c r="DJD56" s="184" t="s">
        <v>851</v>
      </c>
      <c r="DJE56" s="184" t="s">
        <v>851</v>
      </c>
      <c r="DJF56" s="184" t="s">
        <v>851</v>
      </c>
      <c r="DJG56" s="184" t="s">
        <v>851</v>
      </c>
      <c r="DJH56" s="184" t="s">
        <v>851</v>
      </c>
      <c r="DJI56" s="184" t="s">
        <v>851</v>
      </c>
      <c r="DJJ56" s="184" t="s">
        <v>851</v>
      </c>
      <c r="DJK56" s="184" t="s">
        <v>851</v>
      </c>
      <c r="DJL56" s="184" t="s">
        <v>851</v>
      </c>
      <c r="DJM56" s="184" t="s">
        <v>851</v>
      </c>
      <c r="DJN56" s="184" t="s">
        <v>851</v>
      </c>
      <c r="DJO56" s="184" t="s">
        <v>851</v>
      </c>
      <c r="DJP56" s="184" t="s">
        <v>851</v>
      </c>
      <c r="DJQ56" s="184" t="s">
        <v>851</v>
      </c>
      <c r="DJR56" s="184" t="s">
        <v>851</v>
      </c>
      <c r="DJS56" s="184" t="s">
        <v>851</v>
      </c>
      <c r="DJT56" s="184" t="s">
        <v>851</v>
      </c>
      <c r="DJU56" s="184" t="s">
        <v>851</v>
      </c>
      <c r="DJV56" s="184" t="s">
        <v>851</v>
      </c>
      <c r="DJW56" s="184" t="s">
        <v>851</v>
      </c>
      <c r="DJX56" s="184" t="s">
        <v>851</v>
      </c>
      <c r="DJY56" s="184" t="s">
        <v>851</v>
      </c>
      <c r="DJZ56" s="184" t="s">
        <v>851</v>
      </c>
      <c r="DKA56" s="184" t="s">
        <v>851</v>
      </c>
      <c r="DKB56" s="184" t="s">
        <v>851</v>
      </c>
      <c r="DKC56" s="184" t="s">
        <v>851</v>
      </c>
      <c r="DKD56" s="184" t="s">
        <v>851</v>
      </c>
      <c r="DKE56" s="184" t="s">
        <v>851</v>
      </c>
      <c r="DKF56" s="184" t="s">
        <v>851</v>
      </c>
      <c r="DKG56" s="184" t="s">
        <v>851</v>
      </c>
      <c r="DKH56" s="184" t="s">
        <v>851</v>
      </c>
      <c r="DKI56" s="184" t="s">
        <v>851</v>
      </c>
      <c r="DKJ56" s="184" t="s">
        <v>851</v>
      </c>
      <c r="DKK56" s="184" t="s">
        <v>851</v>
      </c>
      <c r="DKL56" s="184" t="s">
        <v>851</v>
      </c>
      <c r="DKM56" s="184" t="s">
        <v>851</v>
      </c>
      <c r="DKN56" s="184" t="s">
        <v>851</v>
      </c>
      <c r="DKO56" s="184" t="s">
        <v>851</v>
      </c>
      <c r="DKP56" s="184" t="s">
        <v>851</v>
      </c>
      <c r="DKQ56" s="184" t="s">
        <v>851</v>
      </c>
      <c r="DKR56" s="184" t="s">
        <v>851</v>
      </c>
      <c r="DKS56" s="184" t="s">
        <v>851</v>
      </c>
      <c r="DKT56" s="184" t="s">
        <v>851</v>
      </c>
      <c r="DKU56" s="184" t="s">
        <v>851</v>
      </c>
      <c r="DKV56" s="184" t="s">
        <v>851</v>
      </c>
      <c r="DKW56" s="184" t="s">
        <v>851</v>
      </c>
      <c r="DKX56" s="184" t="s">
        <v>851</v>
      </c>
      <c r="DKY56" s="184" t="s">
        <v>851</v>
      </c>
      <c r="DKZ56" s="184" t="s">
        <v>851</v>
      </c>
      <c r="DLA56" s="184" t="s">
        <v>851</v>
      </c>
      <c r="DLB56" s="184" t="s">
        <v>851</v>
      </c>
      <c r="DLC56" s="184" t="s">
        <v>851</v>
      </c>
      <c r="DLD56" s="184" t="s">
        <v>851</v>
      </c>
      <c r="DLE56" s="184" t="s">
        <v>851</v>
      </c>
      <c r="DLF56" s="184" t="s">
        <v>851</v>
      </c>
      <c r="DLG56" s="184" t="s">
        <v>851</v>
      </c>
      <c r="DLH56" s="184" t="s">
        <v>851</v>
      </c>
      <c r="DLI56" s="184" t="s">
        <v>851</v>
      </c>
      <c r="DLJ56" s="184" t="s">
        <v>851</v>
      </c>
      <c r="DLK56" s="184" t="s">
        <v>851</v>
      </c>
      <c r="DLL56" s="184" t="s">
        <v>851</v>
      </c>
      <c r="DLM56" s="184" t="s">
        <v>851</v>
      </c>
      <c r="DLN56" s="184" t="s">
        <v>851</v>
      </c>
      <c r="DLO56" s="184" t="s">
        <v>851</v>
      </c>
      <c r="DLP56" s="184" t="s">
        <v>851</v>
      </c>
      <c r="DLQ56" s="184" t="s">
        <v>851</v>
      </c>
      <c r="DLR56" s="184" t="s">
        <v>851</v>
      </c>
      <c r="DLS56" s="184" t="s">
        <v>851</v>
      </c>
      <c r="DLT56" s="184" t="s">
        <v>851</v>
      </c>
      <c r="DLU56" s="184" t="s">
        <v>851</v>
      </c>
      <c r="DLV56" s="184" t="s">
        <v>851</v>
      </c>
      <c r="DLW56" s="184" t="s">
        <v>851</v>
      </c>
      <c r="DLX56" s="184" t="s">
        <v>851</v>
      </c>
      <c r="DLY56" s="184" t="s">
        <v>851</v>
      </c>
      <c r="DLZ56" s="184" t="s">
        <v>851</v>
      </c>
      <c r="DMA56" s="184" t="s">
        <v>851</v>
      </c>
      <c r="DMB56" s="184" t="s">
        <v>851</v>
      </c>
      <c r="DMC56" s="184" t="s">
        <v>851</v>
      </c>
      <c r="DMD56" s="184" t="s">
        <v>851</v>
      </c>
      <c r="DME56" s="184" t="s">
        <v>851</v>
      </c>
      <c r="DMF56" s="184" t="s">
        <v>851</v>
      </c>
      <c r="DMG56" s="184" t="s">
        <v>851</v>
      </c>
      <c r="DMH56" s="184" t="s">
        <v>851</v>
      </c>
      <c r="DMI56" s="184" t="s">
        <v>851</v>
      </c>
      <c r="DMJ56" s="184" t="s">
        <v>851</v>
      </c>
      <c r="DMK56" s="184" t="s">
        <v>851</v>
      </c>
      <c r="DML56" s="184" t="s">
        <v>851</v>
      </c>
      <c r="DMM56" s="184" t="s">
        <v>851</v>
      </c>
      <c r="DMN56" s="184" t="s">
        <v>851</v>
      </c>
      <c r="DMO56" s="184" t="s">
        <v>851</v>
      </c>
      <c r="DMP56" s="184" t="s">
        <v>851</v>
      </c>
      <c r="DMQ56" s="184" t="s">
        <v>851</v>
      </c>
      <c r="DMR56" s="184" t="s">
        <v>851</v>
      </c>
      <c r="DMS56" s="184" t="s">
        <v>851</v>
      </c>
      <c r="DMT56" s="184" t="s">
        <v>851</v>
      </c>
      <c r="DMU56" s="184" t="s">
        <v>851</v>
      </c>
      <c r="DMV56" s="184" t="s">
        <v>851</v>
      </c>
      <c r="DMW56" s="184" t="s">
        <v>851</v>
      </c>
      <c r="DMX56" s="184" t="s">
        <v>851</v>
      </c>
      <c r="DMY56" s="184" t="s">
        <v>851</v>
      </c>
      <c r="DMZ56" s="184" t="s">
        <v>851</v>
      </c>
      <c r="DNA56" s="184" t="s">
        <v>851</v>
      </c>
      <c r="DNB56" s="184" t="s">
        <v>851</v>
      </c>
      <c r="DNC56" s="184" t="s">
        <v>851</v>
      </c>
      <c r="DND56" s="184" t="s">
        <v>851</v>
      </c>
      <c r="DNE56" s="184" t="s">
        <v>851</v>
      </c>
      <c r="DNF56" s="184" t="s">
        <v>851</v>
      </c>
      <c r="DNG56" s="184" t="s">
        <v>851</v>
      </c>
      <c r="DNH56" s="184" t="s">
        <v>851</v>
      </c>
      <c r="DNI56" s="184" t="s">
        <v>851</v>
      </c>
      <c r="DNJ56" s="184" t="s">
        <v>851</v>
      </c>
      <c r="DNK56" s="184" t="s">
        <v>851</v>
      </c>
      <c r="DNL56" s="184" t="s">
        <v>851</v>
      </c>
      <c r="DNM56" s="184" t="s">
        <v>851</v>
      </c>
      <c r="DNN56" s="184" t="s">
        <v>851</v>
      </c>
      <c r="DNO56" s="184" t="s">
        <v>851</v>
      </c>
      <c r="DNP56" s="184" t="s">
        <v>851</v>
      </c>
      <c r="DNQ56" s="184" t="s">
        <v>851</v>
      </c>
      <c r="DNR56" s="184" t="s">
        <v>851</v>
      </c>
      <c r="DNS56" s="184" t="s">
        <v>851</v>
      </c>
      <c r="DNT56" s="184" t="s">
        <v>851</v>
      </c>
      <c r="DNU56" s="184" t="s">
        <v>851</v>
      </c>
      <c r="DNV56" s="184" t="s">
        <v>851</v>
      </c>
      <c r="DNW56" s="184" t="s">
        <v>851</v>
      </c>
      <c r="DNX56" s="184" t="s">
        <v>851</v>
      </c>
      <c r="DNY56" s="184" t="s">
        <v>851</v>
      </c>
      <c r="DNZ56" s="184" t="s">
        <v>851</v>
      </c>
      <c r="DOA56" s="184" t="s">
        <v>851</v>
      </c>
      <c r="DOB56" s="184" t="s">
        <v>851</v>
      </c>
      <c r="DOC56" s="184" t="s">
        <v>851</v>
      </c>
      <c r="DOD56" s="184" t="s">
        <v>851</v>
      </c>
      <c r="DOE56" s="184" t="s">
        <v>851</v>
      </c>
      <c r="DOF56" s="184" t="s">
        <v>851</v>
      </c>
      <c r="DOG56" s="184" t="s">
        <v>851</v>
      </c>
      <c r="DOH56" s="184" t="s">
        <v>851</v>
      </c>
      <c r="DOI56" s="184" t="s">
        <v>851</v>
      </c>
      <c r="DOJ56" s="184" t="s">
        <v>851</v>
      </c>
      <c r="DOK56" s="184" t="s">
        <v>851</v>
      </c>
      <c r="DOL56" s="184" t="s">
        <v>851</v>
      </c>
      <c r="DOM56" s="184" t="s">
        <v>851</v>
      </c>
      <c r="DON56" s="184" t="s">
        <v>851</v>
      </c>
      <c r="DOO56" s="184" t="s">
        <v>851</v>
      </c>
      <c r="DOP56" s="184" t="s">
        <v>851</v>
      </c>
      <c r="DOQ56" s="184" t="s">
        <v>851</v>
      </c>
      <c r="DOR56" s="184" t="s">
        <v>851</v>
      </c>
      <c r="DOS56" s="184" t="s">
        <v>851</v>
      </c>
      <c r="DOT56" s="184" t="s">
        <v>851</v>
      </c>
      <c r="DOU56" s="184" t="s">
        <v>851</v>
      </c>
      <c r="DOV56" s="184" t="s">
        <v>851</v>
      </c>
      <c r="DOW56" s="184" t="s">
        <v>851</v>
      </c>
      <c r="DOX56" s="184" t="s">
        <v>851</v>
      </c>
      <c r="DOY56" s="184" t="s">
        <v>851</v>
      </c>
      <c r="DOZ56" s="184" t="s">
        <v>851</v>
      </c>
      <c r="DPA56" s="184" t="s">
        <v>851</v>
      </c>
      <c r="DPB56" s="184" t="s">
        <v>851</v>
      </c>
      <c r="DPC56" s="184" t="s">
        <v>851</v>
      </c>
      <c r="DPD56" s="184" t="s">
        <v>851</v>
      </c>
      <c r="DPE56" s="184" t="s">
        <v>851</v>
      </c>
      <c r="DPF56" s="184" t="s">
        <v>851</v>
      </c>
      <c r="DPG56" s="184" t="s">
        <v>851</v>
      </c>
      <c r="DPH56" s="184" t="s">
        <v>851</v>
      </c>
      <c r="DPI56" s="184" t="s">
        <v>851</v>
      </c>
      <c r="DPJ56" s="184" t="s">
        <v>851</v>
      </c>
      <c r="DPK56" s="184" t="s">
        <v>851</v>
      </c>
      <c r="DPL56" s="184" t="s">
        <v>851</v>
      </c>
      <c r="DPM56" s="184" t="s">
        <v>851</v>
      </c>
      <c r="DPN56" s="184" t="s">
        <v>851</v>
      </c>
      <c r="DPO56" s="184" t="s">
        <v>851</v>
      </c>
      <c r="DPP56" s="184" t="s">
        <v>851</v>
      </c>
      <c r="DPQ56" s="184" t="s">
        <v>851</v>
      </c>
      <c r="DPR56" s="184" t="s">
        <v>851</v>
      </c>
      <c r="DPS56" s="184" t="s">
        <v>851</v>
      </c>
      <c r="DPT56" s="184" t="s">
        <v>851</v>
      </c>
      <c r="DPU56" s="184" t="s">
        <v>851</v>
      </c>
      <c r="DPV56" s="184" t="s">
        <v>851</v>
      </c>
      <c r="DPW56" s="184" t="s">
        <v>851</v>
      </c>
      <c r="DPX56" s="184" t="s">
        <v>851</v>
      </c>
      <c r="DPY56" s="184" t="s">
        <v>851</v>
      </c>
      <c r="DPZ56" s="184" t="s">
        <v>851</v>
      </c>
      <c r="DQA56" s="184" t="s">
        <v>851</v>
      </c>
      <c r="DQB56" s="184" t="s">
        <v>851</v>
      </c>
      <c r="DQC56" s="184" t="s">
        <v>851</v>
      </c>
      <c r="DQD56" s="184" t="s">
        <v>851</v>
      </c>
      <c r="DQE56" s="184" t="s">
        <v>851</v>
      </c>
      <c r="DQF56" s="184" t="s">
        <v>851</v>
      </c>
      <c r="DQG56" s="184" t="s">
        <v>851</v>
      </c>
      <c r="DQH56" s="184" t="s">
        <v>851</v>
      </c>
      <c r="DQI56" s="184" t="s">
        <v>851</v>
      </c>
      <c r="DQJ56" s="184" t="s">
        <v>851</v>
      </c>
      <c r="DQK56" s="184" t="s">
        <v>851</v>
      </c>
      <c r="DQL56" s="184" t="s">
        <v>851</v>
      </c>
      <c r="DQM56" s="184" t="s">
        <v>851</v>
      </c>
      <c r="DQN56" s="184" t="s">
        <v>851</v>
      </c>
      <c r="DQO56" s="184" t="s">
        <v>851</v>
      </c>
      <c r="DQP56" s="184" t="s">
        <v>851</v>
      </c>
      <c r="DQQ56" s="184" t="s">
        <v>851</v>
      </c>
      <c r="DQR56" s="184" t="s">
        <v>851</v>
      </c>
      <c r="DQS56" s="184" t="s">
        <v>851</v>
      </c>
      <c r="DQT56" s="184" t="s">
        <v>851</v>
      </c>
      <c r="DQU56" s="184" t="s">
        <v>851</v>
      </c>
      <c r="DQV56" s="184" t="s">
        <v>851</v>
      </c>
      <c r="DQW56" s="184" t="s">
        <v>851</v>
      </c>
      <c r="DQX56" s="184" t="s">
        <v>851</v>
      </c>
      <c r="DQY56" s="184" t="s">
        <v>851</v>
      </c>
      <c r="DQZ56" s="184" t="s">
        <v>851</v>
      </c>
      <c r="DRA56" s="184" t="s">
        <v>851</v>
      </c>
      <c r="DRB56" s="184" t="s">
        <v>851</v>
      </c>
      <c r="DRC56" s="184" t="s">
        <v>851</v>
      </c>
      <c r="DRD56" s="184" t="s">
        <v>851</v>
      </c>
      <c r="DRE56" s="184" t="s">
        <v>851</v>
      </c>
      <c r="DRF56" s="184" t="s">
        <v>851</v>
      </c>
      <c r="DRG56" s="184" t="s">
        <v>851</v>
      </c>
      <c r="DRH56" s="184" t="s">
        <v>851</v>
      </c>
      <c r="DRI56" s="184" t="s">
        <v>851</v>
      </c>
      <c r="DRJ56" s="184" t="s">
        <v>851</v>
      </c>
      <c r="DRK56" s="184" t="s">
        <v>851</v>
      </c>
      <c r="DRL56" s="184" t="s">
        <v>851</v>
      </c>
      <c r="DRM56" s="184" t="s">
        <v>851</v>
      </c>
      <c r="DRN56" s="184" t="s">
        <v>851</v>
      </c>
      <c r="DRO56" s="184" t="s">
        <v>851</v>
      </c>
      <c r="DRP56" s="184" t="s">
        <v>851</v>
      </c>
      <c r="DRQ56" s="184" t="s">
        <v>851</v>
      </c>
      <c r="DRR56" s="184" t="s">
        <v>851</v>
      </c>
      <c r="DRS56" s="184" t="s">
        <v>851</v>
      </c>
      <c r="DRT56" s="184" t="s">
        <v>851</v>
      </c>
      <c r="DRU56" s="184" t="s">
        <v>851</v>
      </c>
      <c r="DRV56" s="184" t="s">
        <v>851</v>
      </c>
      <c r="DRW56" s="184" t="s">
        <v>851</v>
      </c>
      <c r="DRX56" s="184" t="s">
        <v>851</v>
      </c>
      <c r="DRY56" s="184" t="s">
        <v>851</v>
      </c>
      <c r="DRZ56" s="184" t="s">
        <v>851</v>
      </c>
      <c r="DSA56" s="184" t="s">
        <v>851</v>
      </c>
      <c r="DSB56" s="184" t="s">
        <v>851</v>
      </c>
      <c r="DSC56" s="184" t="s">
        <v>851</v>
      </c>
      <c r="DSD56" s="184" t="s">
        <v>851</v>
      </c>
      <c r="DSE56" s="184" t="s">
        <v>851</v>
      </c>
      <c r="DSF56" s="184" t="s">
        <v>851</v>
      </c>
      <c r="DSG56" s="184" t="s">
        <v>851</v>
      </c>
      <c r="DSH56" s="184" t="s">
        <v>851</v>
      </c>
      <c r="DSI56" s="184" t="s">
        <v>851</v>
      </c>
      <c r="DSJ56" s="184" t="s">
        <v>851</v>
      </c>
      <c r="DSK56" s="184" t="s">
        <v>851</v>
      </c>
      <c r="DSL56" s="184" t="s">
        <v>851</v>
      </c>
      <c r="DSM56" s="184" t="s">
        <v>851</v>
      </c>
      <c r="DSN56" s="184" t="s">
        <v>851</v>
      </c>
      <c r="DSO56" s="184" t="s">
        <v>851</v>
      </c>
      <c r="DSP56" s="184" t="s">
        <v>851</v>
      </c>
      <c r="DSQ56" s="184" t="s">
        <v>851</v>
      </c>
      <c r="DSR56" s="184" t="s">
        <v>851</v>
      </c>
      <c r="DSS56" s="184" t="s">
        <v>851</v>
      </c>
      <c r="DST56" s="184" t="s">
        <v>851</v>
      </c>
      <c r="DSU56" s="184" t="s">
        <v>851</v>
      </c>
      <c r="DSV56" s="184" t="s">
        <v>851</v>
      </c>
      <c r="DSW56" s="184" t="s">
        <v>851</v>
      </c>
      <c r="DSX56" s="184" t="s">
        <v>851</v>
      </c>
      <c r="DSY56" s="184" t="s">
        <v>851</v>
      </c>
      <c r="DSZ56" s="184" t="s">
        <v>851</v>
      </c>
      <c r="DTA56" s="184" t="s">
        <v>851</v>
      </c>
      <c r="DTB56" s="184" t="s">
        <v>851</v>
      </c>
      <c r="DTC56" s="184" t="s">
        <v>851</v>
      </c>
      <c r="DTD56" s="184" t="s">
        <v>851</v>
      </c>
      <c r="DTE56" s="184" t="s">
        <v>851</v>
      </c>
      <c r="DTF56" s="184" t="s">
        <v>851</v>
      </c>
      <c r="DTG56" s="184" t="s">
        <v>851</v>
      </c>
      <c r="DTH56" s="184" t="s">
        <v>851</v>
      </c>
      <c r="DTI56" s="184" t="s">
        <v>851</v>
      </c>
      <c r="DTJ56" s="184" t="s">
        <v>851</v>
      </c>
      <c r="DTK56" s="184" t="s">
        <v>851</v>
      </c>
      <c r="DTL56" s="184" t="s">
        <v>851</v>
      </c>
      <c r="DTM56" s="184" t="s">
        <v>851</v>
      </c>
      <c r="DTN56" s="184" t="s">
        <v>851</v>
      </c>
      <c r="DTO56" s="184" t="s">
        <v>851</v>
      </c>
      <c r="DTP56" s="184" t="s">
        <v>851</v>
      </c>
      <c r="DTQ56" s="184" t="s">
        <v>851</v>
      </c>
      <c r="DTR56" s="184" t="s">
        <v>851</v>
      </c>
      <c r="DTS56" s="184" t="s">
        <v>851</v>
      </c>
      <c r="DTT56" s="184" t="s">
        <v>851</v>
      </c>
      <c r="DTU56" s="184" t="s">
        <v>851</v>
      </c>
      <c r="DTV56" s="184" t="s">
        <v>851</v>
      </c>
      <c r="DTW56" s="184" t="s">
        <v>851</v>
      </c>
      <c r="DTX56" s="184" t="s">
        <v>851</v>
      </c>
      <c r="DTY56" s="184" t="s">
        <v>851</v>
      </c>
      <c r="DTZ56" s="184" t="s">
        <v>851</v>
      </c>
      <c r="DUA56" s="184" t="s">
        <v>851</v>
      </c>
      <c r="DUB56" s="184" t="s">
        <v>851</v>
      </c>
      <c r="DUC56" s="184" t="s">
        <v>851</v>
      </c>
      <c r="DUD56" s="184" t="s">
        <v>851</v>
      </c>
      <c r="DUE56" s="184" t="s">
        <v>851</v>
      </c>
      <c r="DUF56" s="184" t="s">
        <v>851</v>
      </c>
      <c r="DUG56" s="184" t="s">
        <v>851</v>
      </c>
      <c r="DUH56" s="184" t="s">
        <v>851</v>
      </c>
      <c r="DUI56" s="184" t="s">
        <v>851</v>
      </c>
      <c r="DUJ56" s="184" t="s">
        <v>851</v>
      </c>
      <c r="DUK56" s="184" t="s">
        <v>851</v>
      </c>
      <c r="DUL56" s="184" t="s">
        <v>851</v>
      </c>
      <c r="DUM56" s="184" t="s">
        <v>851</v>
      </c>
      <c r="DUN56" s="184" t="s">
        <v>851</v>
      </c>
      <c r="DUO56" s="184" t="s">
        <v>851</v>
      </c>
      <c r="DUP56" s="184" t="s">
        <v>851</v>
      </c>
      <c r="DUQ56" s="184" t="s">
        <v>851</v>
      </c>
      <c r="DUR56" s="184" t="s">
        <v>851</v>
      </c>
      <c r="DUS56" s="184" t="s">
        <v>851</v>
      </c>
      <c r="DUT56" s="184" t="s">
        <v>851</v>
      </c>
      <c r="DUU56" s="184" t="s">
        <v>851</v>
      </c>
      <c r="DUV56" s="184" t="s">
        <v>851</v>
      </c>
      <c r="DUW56" s="184" t="s">
        <v>851</v>
      </c>
      <c r="DUX56" s="184" t="s">
        <v>851</v>
      </c>
      <c r="DUY56" s="184" t="s">
        <v>851</v>
      </c>
      <c r="DUZ56" s="184" t="s">
        <v>851</v>
      </c>
      <c r="DVA56" s="184" t="s">
        <v>851</v>
      </c>
      <c r="DVB56" s="184" t="s">
        <v>851</v>
      </c>
      <c r="DVC56" s="184" t="s">
        <v>851</v>
      </c>
      <c r="DVD56" s="184" t="s">
        <v>851</v>
      </c>
      <c r="DVE56" s="184" t="s">
        <v>851</v>
      </c>
      <c r="DVF56" s="184" t="s">
        <v>851</v>
      </c>
      <c r="DVG56" s="184" t="s">
        <v>851</v>
      </c>
      <c r="DVH56" s="184" t="s">
        <v>851</v>
      </c>
      <c r="DVI56" s="184" t="s">
        <v>851</v>
      </c>
      <c r="DVJ56" s="184" t="s">
        <v>851</v>
      </c>
      <c r="DVK56" s="184" t="s">
        <v>851</v>
      </c>
      <c r="DVL56" s="184" t="s">
        <v>851</v>
      </c>
      <c r="DVM56" s="184" t="s">
        <v>851</v>
      </c>
      <c r="DVN56" s="184" t="s">
        <v>851</v>
      </c>
      <c r="DVO56" s="184" t="s">
        <v>851</v>
      </c>
      <c r="DVP56" s="184" t="s">
        <v>851</v>
      </c>
      <c r="DVQ56" s="184" t="s">
        <v>851</v>
      </c>
      <c r="DVR56" s="184" t="s">
        <v>851</v>
      </c>
      <c r="DVS56" s="184" t="s">
        <v>851</v>
      </c>
      <c r="DVT56" s="184" t="s">
        <v>851</v>
      </c>
      <c r="DVU56" s="184" t="s">
        <v>851</v>
      </c>
      <c r="DVV56" s="184" t="s">
        <v>851</v>
      </c>
      <c r="DVW56" s="184" t="s">
        <v>851</v>
      </c>
      <c r="DVX56" s="184" t="s">
        <v>851</v>
      </c>
      <c r="DVY56" s="184" t="s">
        <v>851</v>
      </c>
      <c r="DVZ56" s="184" t="s">
        <v>851</v>
      </c>
      <c r="DWA56" s="184" t="s">
        <v>851</v>
      </c>
      <c r="DWB56" s="184" t="s">
        <v>851</v>
      </c>
      <c r="DWC56" s="184" t="s">
        <v>851</v>
      </c>
      <c r="DWD56" s="184" t="s">
        <v>851</v>
      </c>
      <c r="DWE56" s="184" t="s">
        <v>851</v>
      </c>
      <c r="DWF56" s="184" t="s">
        <v>851</v>
      </c>
      <c r="DWG56" s="184" t="s">
        <v>851</v>
      </c>
      <c r="DWH56" s="184" t="s">
        <v>851</v>
      </c>
      <c r="DWI56" s="184" t="s">
        <v>851</v>
      </c>
      <c r="DWJ56" s="184" t="s">
        <v>851</v>
      </c>
      <c r="DWK56" s="184" t="s">
        <v>851</v>
      </c>
      <c r="DWL56" s="184" t="s">
        <v>851</v>
      </c>
      <c r="DWM56" s="184" t="s">
        <v>851</v>
      </c>
      <c r="DWN56" s="184" t="s">
        <v>851</v>
      </c>
      <c r="DWO56" s="184" t="s">
        <v>851</v>
      </c>
      <c r="DWP56" s="184" t="s">
        <v>851</v>
      </c>
      <c r="DWQ56" s="184" t="s">
        <v>851</v>
      </c>
      <c r="DWR56" s="184" t="s">
        <v>851</v>
      </c>
      <c r="DWS56" s="184" t="s">
        <v>851</v>
      </c>
      <c r="DWT56" s="184" t="s">
        <v>851</v>
      </c>
      <c r="DWU56" s="184" t="s">
        <v>851</v>
      </c>
      <c r="DWV56" s="184" t="s">
        <v>851</v>
      </c>
      <c r="DWW56" s="184" t="s">
        <v>851</v>
      </c>
      <c r="DWX56" s="184" t="s">
        <v>851</v>
      </c>
      <c r="DWY56" s="184" t="s">
        <v>851</v>
      </c>
      <c r="DWZ56" s="184" t="s">
        <v>851</v>
      </c>
      <c r="DXA56" s="184" t="s">
        <v>851</v>
      </c>
      <c r="DXB56" s="184" t="s">
        <v>851</v>
      </c>
      <c r="DXC56" s="184" t="s">
        <v>851</v>
      </c>
      <c r="DXD56" s="184" t="s">
        <v>851</v>
      </c>
      <c r="DXE56" s="184" t="s">
        <v>851</v>
      </c>
      <c r="DXF56" s="184" t="s">
        <v>851</v>
      </c>
      <c r="DXG56" s="184" t="s">
        <v>851</v>
      </c>
      <c r="DXH56" s="184" t="s">
        <v>851</v>
      </c>
      <c r="DXI56" s="184" t="s">
        <v>851</v>
      </c>
      <c r="DXJ56" s="184" t="s">
        <v>851</v>
      </c>
      <c r="DXK56" s="184" t="s">
        <v>851</v>
      </c>
      <c r="DXL56" s="184" t="s">
        <v>851</v>
      </c>
      <c r="DXM56" s="184" t="s">
        <v>851</v>
      </c>
      <c r="DXN56" s="184" t="s">
        <v>851</v>
      </c>
      <c r="DXO56" s="184" t="s">
        <v>851</v>
      </c>
      <c r="DXP56" s="184" t="s">
        <v>851</v>
      </c>
      <c r="DXQ56" s="184" t="s">
        <v>851</v>
      </c>
      <c r="DXR56" s="184" t="s">
        <v>851</v>
      </c>
      <c r="DXS56" s="184" t="s">
        <v>851</v>
      </c>
      <c r="DXT56" s="184" t="s">
        <v>851</v>
      </c>
      <c r="DXU56" s="184" t="s">
        <v>851</v>
      </c>
      <c r="DXV56" s="184" t="s">
        <v>851</v>
      </c>
      <c r="DXW56" s="184" t="s">
        <v>851</v>
      </c>
      <c r="DXX56" s="184" t="s">
        <v>851</v>
      </c>
      <c r="DXY56" s="184" t="s">
        <v>851</v>
      </c>
      <c r="DXZ56" s="184" t="s">
        <v>851</v>
      </c>
      <c r="DYA56" s="184" t="s">
        <v>851</v>
      </c>
      <c r="DYB56" s="184" t="s">
        <v>851</v>
      </c>
      <c r="DYC56" s="184" t="s">
        <v>851</v>
      </c>
      <c r="DYD56" s="184" t="s">
        <v>851</v>
      </c>
      <c r="DYE56" s="184" t="s">
        <v>851</v>
      </c>
      <c r="DYF56" s="184" t="s">
        <v>851</v>
      </c>
      <c r="DYG56" s="184" t="s">
        <v>851</v>
      </c>
      <c r="DYH56" s="184" t="s">
        <v>851</v>
      </c>
      <c r="DYI56" s="184" t="s">
        <v>851</v>
      </c>
      <c r="DYJ56" s="184" t="s">
        <v>851</v>
      </c>
      <c r="DYK56" s="184" t="s">
        <v>851</v>
      </c>
      <c r="DYL56" s="184" t="s">
        <v>851</v>
      </c>
      <c r="DYM56" s="184" t="s">
        <v>851</v>
      </c>
      <c r="DYN56" s="184" t="s">
        <v>851</v>
      </c>
      <c r="DYO56" s="184" t="s">
        <v>851</v>
      </c>
      <c r="DYP56" s="184" t="s">
        <v>851</v>
      </c>
      <c r="DYQ56" s="184" t="s">
        <v>851</v>
      </c>
      <c r="DYR56" s="184" t="s">
        <v>851</v>
      </c>
      <c r="DYS56" s="184" t="s">
        <v>851</v>
      </c>
      <c r="DYT56" s="184" t="s">
        <v>851</v>
      </c>
      <c r="DYU56" s="184" t="s">
        <v>851</v>
      </c>
      <c r="DYV56" s="184" t="s">
        <v>851</v>
      </c>
      <c r="DYW56" s="184" t="s">
        <v>851</v>
      </c>
      <c r="DYX56" s="184" t="s">
        <v>851</v>
      </c>
      <c r="DYY56" s="184" t="s">
        <v>851</v>
      </c>
      <c r="DYZ56" s="184" t="s">
        <v>851</v>
      </c>
      <c r="DZA56" s="184" t="s">
        <v>851</v>
      </c>
      <c r="DZB56" s="184" t="s">
        <v>851</v>
      </c>
      <c r="DZC56" s="184" t="s">
        <v>851</v>
      </c>
      <c r="DZD56" s="184" t="s">
        <v>851</v>
      </c>
      <c r="DZE56" s="184" t="s">
        <v>851</v>
      </c>
      <c r="DZF56" s="184" t="s">
        <v>851</v>
      </c>
      <c r="DZG56" s="184" t="s">
        <v>851</v>
      </c>
      <c r="DZH56" s="184" t="s">
        <v>851</v>
      </c>
      <c r="DZI56" s="184" t="s">
        <v>851</v>
      </c>
      <c r="DZJ56" s="184" t="s">
        <v>851</v>
      </c>
      <c r="DZK56" s="184" t="s">
        <v>851</v>
      </c>
      <c r="DZL56" s="184" t="s">
        <v>851</v>
      </c>
      <c r="DZM56" s="184" t="s">
        <v>851</v>
      </c>
      <c r="DZN56" s="184" t="s">
        <v>851</v>
      </c>
      <c r="DZO56" s="184" t="s">
        <v>851</v>
      </c>
      <c r="DZP56" s="184" t="s">
        <v>851</v>
      </c>
      <c r="DZQ56" s="184" t="s">
        <v>851</v>
      </c>
      <c r="DZR56" s="184" t="s">
        <v>851</v>
      </c>
      <c r="DZS56" s="184" t="s">
        <v>851</v>
      </c>
      <c r="DZT56" s="184" t="s">
        <v>851</v>
      </c>
      <c r="DZU56" s="184" t="s">
        <v>851</v>
      </c>
      <c r="DZV56" s="184" t="s">
        <v>851</v>
      </c>
      <c r="DZW56" s="184" t="s">
        <v>851</v>
      </c>
      <c r="DZX56" s="184" t="s">
        <v>851</v>
      </c>
      <c r="DZY56" s="184" t="s">
        <v>851</v>
      </c>
      <c r="DZZ56" s="184" t="s">
        <v>851</v>
      </c>
      <c r="EAA56" s="184" t="s">
        <v>851</v>
      </c>
      <c r="EAB56" s="184" t="s">
        <v>851</v>
      </c>
      <c r="EAC56" s="184" t="s">
        <v>851</v>
      </c>
      <c r="EAD56" s="184" t="s">
        <v>851</v>
      </c>
      <c r="EAE56" s="184" t="s">
        <v>851</v>
      </c>
      <c r="EAF56" s="184" t="s">
        <v>851</v>
      </c>
      <c r="EAG56" s="184" t="s">
        <v>851</v>
      </c>
      <c r="EAH56" s="184" t="s">
        <v>851</v>
      </c>
      <c r="EAI56" s="184" t="s">
        <v>851</v>
      </c>
      <c r="EAJ56" s="184" t="s">
        <v>851</v>
      </c>
      <c r="EAK56" s="184" t="s">
        <v>851</v>
      </c>
      <c r="EAL56" s="184" t="s">
        <v>851</v>
      </c>
      <c r="EAM56" s="184" t="s">
        <v>851</v>
      </c>
      <c r="EAN56" s="184" t="s">
        <v>851</v>
      </c>
      <c r="EAO56" s="184" t="s">
        <v>851</v>
      </c>
      <c r="EAP56" s="184" t="s">
        <v>851</v>
      </c>
      <c r="EAQ56" s="184" t="s">
        <v>851</v>
      </c>
      <c r="EAR56" s="184" t="s">
        <v>851</v>
      </c>
      <c r="EAS56" s="184" t="s">
        <v>851</v>
      </c>
      <c r="EAT56" s="184" t="s">
        <v>851</v>
      </c>
      <c r="EAU56" s="184" t="s">
        <v>851</v>
      </c>
      <c r="EAV56" s="184" t="s">
        <v>851</v>
      </c>
      <c r="EAW56" s="184" t="s">
        <v>851</v>
      </c>
      <c r="EAX56" s="184" t="s">
        <v>851</v>
      </c>
      <c r="EAY56" s="184" t="s">
        <v>851</v>
      </c>
      <c r="EAZ56" s="184" t="s">
        <v>851</v>
      </c>
      <c r="EBA56" s="184" t="s">
        <v>851</v>
      </c>
      <c r="EBB56" s="184" t="s">
        <v>851</v>
      </c>
      <c r="EBC56" s="184" t="s">
        <v>851</v>
      </c>
      <c r="EBD56" s="184" t="s">
        <v>851</v>
      </c>
      <c r="EBE56" s="184" t="s">
        <v>851</v>
      </c>
      <c r="EBF56" s="184" t="s">
        <v>851</v>
      </c>
      <c r="EBG56" s="184" t="s">
        <v>851</v>
      </c>
      <c r="EBH56" s="184" t="s">
        <v>851</v>
      </c>
      <c r="EBI56" s="184" t="s">
        <v>851</v>
      </c>
      <c r="EBJ56" s="184" t="s">
        <v>851</v>
      </c>
      <c r="EBK56" s="184" t="s">
        <v>851</v>
      </c>
      <c r="EBL56" s="184" t="s">
        <v>851</v>
      </c>
      <c r="EBM56" s="184" t="s">
        <v>851</v>
      </c>
      <c r="EBN56" s="184" t="s">
        <v>851</v>
      </c>
      <c r="EBO56" s="184" t="s">
        <v>851</v>
      </c>
      <c r="EBP56" s="184" t="s">
        <v>851</v>
      </c>
      <c r="EBQ56" s="184" t="s">
        <v>851</v>
      </c>
      <c r="EBR56" s="184" t="s">
        <v>851</v>
      </c>
      <c r="EBS56" s="184" t="s">
        <v>851</v>
      </c>
      <c r="EBT56" s="184" t="s">
        <v>851</v>
      </c>
      <c r="EBU56" s="184" t="s">
        <v>851</v>
      </c>
      <c r="EBV56" s="184" t="s">
        <v>851</v>
      </c>
      <c r="EBW56" s="184" t="s">
        <v>851</v>
      </c>
      <c r="EBX56" s="184" t="s">
        <v>851</v>
      </c>
      <c r="EBY56" s="184" t="s">
        <v>851</v>
      </c>
      <c r="EBZ56" s="184" t="s">
        <v>851</v>
      </c>
      <c r="ECA56" s="184" t="s">
        <v>851</v>
      </c>
      <c r="ECB56" s="184" t="s">
        <v>851</v>
      </c>
      <c r="ECC56" s="184" t="s">
        <v>851</v>
      </c>
      <c r="ECD56" s="184" t="s">
        <v>851</v>
      </c>
      <c r="ECE56" s="184" t="s">
        <v>851</v>
      </c>
      <c r="ECF56" s="184" t="s">
        <v>851</v>
      </c>
      <c r="ECG56" s="184" t="s">
        <v>851</v>
      </c>
      <c r="ECH56" s="184" t="s">
        <v>851</v>
      </c>
      <c r="ECI56" s="184" t="s">
        <v>851</v>
      </c>
      <c r="ECJ56" s="184" t="s">
        <v>851</v>
      </c>
      <c r="ECK56" s="184" t="s">
        <v>851</v>
      </c>
      <c r="ECL56" s="184" t="s">
        <v>851</v>
      </c>
      <c r="ECM56" s="184" t="s">
        <v>851</v>
      </c>
      <c r="ECN56" s="184" t="s">
        <v>851</v>
      </c>
      <c r="ECO56" s="184" t="s">
        <v>851</v>
      </c>
      <c r="ECP56" s="184" t="s">
        <v>851</v>
      </c>
      <c r="ECQ56" s="184" t="s">
        <v>851</v>
      </c>
      <c r="ECR56" s="184" t="s">
        <v>851</v>
      </c>
      <c r="ECS56" s="184" t="s">
        <v>851</v>
      </c>
      <c r="ECT56" s="184" t="s">
        <v>851</v>
      </c>
      <c r="ECU56" s="184" t="s">
        <v>851</v>
      </c>
      <c r="ECV56" s="184" t="s">
        <v>851</v>
      </c>
      <c r="ECW56" s="184" t="s">
        <v>851</v>
      </c>
      <c r="ECX56" s="184" t="s">
        <v>851</v>
      </c>
      <c r="ECY56" s="184" t="s">
        <v>851</v>
      </c>
      <c r="ECZ56" s="184" t="s">
        <v>851</v>
      </c>
      <c r="EDA56" s="184" t="s">
        <v>851</v>
      </c>
      <c r="EDB56" s="184" t="s">
        <v>851</v>
      </c>
      <c r="EDC56" s="184" t="s">
        <v>851</v>
      </c>
      <c r="EDD56" s="184" t="s">
        <v>851</v>
      </c>
      <c r="EDE56" s="184" t="s">
        <v>851</v>
      </c>
      <c r="EDF56" s="184" t="s">
        <v>851</v>
      </c>
      <c r="EDG56" s="184" t="s">
        <v>851</v>
      </c>
      <c r="EDH56" s="184" t="s">
        <v>851</v>
      </c>
      <c r="EDI56" s="184" t="s">
        <v>851</v>
      </c>
      <c r="EDJ56" s="184" t="s">
        <v>851</v>
      </c>
      <c r="EDK56" s="184" t="s">
        <v>851</v>
      </c>
      <c r="EDL56" s="184" t="s">
        <v>851</v>
      </c>
      <c r="EDM56" s="184" t="s">
        <v>851</v>
      </c>
      <c r="EDN56" s="184" t="s">
        <v>851</v>
      </c>
      <c r="EDO56" s="184" t="s">
        <v>851</v>
      </c>
      <c r="EDP56" s="184" t="s">
        <v>851</v>
      </c>
      <c r="EDQ56" s="184" t="s">
        <v>851</v>
      </c>
      <c r="EDR56" s="184" t="s">
        <v>851</v>
      </c>
      <c r="EDS56" s="184" t="s">
        <v>851</v>
      </c>
      <c r="EDT56" s="184" t="s">
        <v>851</v>
      </c>
      <c r="EDU56" s="184" t="s">
        <v>851</v>
      </c>
      <c r="EDV56" s="184" t="s">
        <v>851</v>
      </c>
      <c r="EDW56" s="184" t="s">
        <v>851</v>
      </c>
      <c r="EDX56" s="184" t="s">
        <v>851</v>
      </c>
      <c r="EDY56" s="184" t="s">
        <v>851</v>
      </c>
      <c r="EDZ56" s="184" t="s">
        <v>851</v>
      </c>
      <c r="EEA56" s="184" t="s">
        <v>851</v>
      </c>
      <c r="EEB56" s="184" t="s">
        <v>851</v>
      </c>
      <c r="EEC56" s="184" t="s">
        <v>851</v>
      </c>
      <c r="EED56" s="184" t="s">
        <v>851</v>
      </c>
      <c r="EEE56" s="184" t="s">
        <v>851</v>
      </c>
      <c r="EEF56" s="184" t="s">
        <v>851</v>
      </c>
      <c r="EEG56" s="184" t="s">
        <v>851</v>
      </c>
      <c r="EEH56" s="184" t="s">
        <v>851</v>
      </c>
      <c r="EEI56" s="184" t="s">
        <v>851</v>
      </c>
      <c r="EEJ56" s="184" t="s">
        <v>851</v>
      </c>
      <c r="EEK56" s="184" t="s">
        <v>851</v>
      </c>
      <c r="EEL56" s="184" t="s">
        <v>851</v>
      </c>
      <c r="EEM56" s="184" t="s">
        <v>851</v>
      </c>
      <c r="EEN56" s="184" t="s">
        <v>851</v>
      </c>
      <c r="EEO56" s="184" t="s">
        <v>851</v>
      </c>
      <c r="EEP56" s="184" t="s">
        <v>851</v>
      </c>
      <c r="EEQ56" s="184" t="s">
        <v>851</v>
      </c>
      <c r="EER56" s="184" t="s">
        <v>851</v>
      </c>
      <c r="EES56" s="184" t="s">
        <v>851</v>
      </c>
      <c r="EET56" s="184" t="s">
        <v>851</v>
      </c>
      <c r="EEU56" s="184" t="s">
        <v>851</v>
      </c>
      <c r="EEV56" s="184" t="s">
        <v>851</v>
      </c>
      <c r="EEW56" s="184" t="s">
        <v>851</v>
      </c>
      <c r="EEX56" s="184" t="s">
        <v>851</v>
      </c>
      <c r="EEY56" s="184" t="s">
        <v>851</v>
      </c>
      <c r="EEZ56" s="184" t="s">
        <v>851</v>
      </c>
      <c r="EFA56" s="184" t="s">
        <v>851</v>
      </c>
      <c r="EFB56" s="184" t="s">
        <v>851</v>
      </c>
      <c r="EFC56" s="184" t="s">
        <v>851</v>
      </c>
      <c r="EFD56" s="184" t="s">
        <v>851</v>
      </c>
      <c r="EFE56" s="184" t="s">
        <v>851</v>
      </c>
      <c r="EFF56" s="184" t="s">
        <v>851</v>
      </c>
      <c r="EFG56" s="184" t="s">
        <v>851</v>
      </c>
      <c r="EFH56" s="184" t="s">
        <v>851</v>
      </c>
      <c r="EFI56" s="184" t="s">
        <v>851</v>
      </c>
      <c r="EFJ56" s="184" t="s">
        <v>851</v>
      </c>
      <c r="EFK56" s="184" t="s">
        <v>851</v>
      </c>
      <c r="EFL56" s="184" t="s">
        <v>851</v>
      </c>
      <c r="EFM56" s="184" t="s">
        <v>851</v>
      </c>
      <c r="EFN56" s="184" t="s">
        <v>851</v>
      </c>
      <c r="EFO56" s="184" t="s">
        <v>851</v>
      </c>
      <c r="EFP56" s="184" t="s">
        <v>851</v>
      </c>
      <c r="EFQ56" s="184" t="s">
        <v>851</v>
      </c>
      <c r="EFR56" s="184" t="s">
        <v>851</v>
      </c>
      <c r="EFS56" s="184" t="s">
        <v>851</v>
      </c>
      <c r="EFT56" s="184" t="s">
        <v>851</v>
      </c>
      <c r="EFU56" s="184" t="s">
        <v>851</v>
      </c>
      <c r="EFV56" s="184" t="s">
        <v>851</v>
      </c>
      <c r="EFW56" s="184" t="s">
        <v>851</v>
      </c>
      <c r="EFX56" s="184" t="s">
        <v>851</v>
      </c>
      <c r="EFY56" s="184" t="s">
        <v>851</v>
      </c>
      <c r="EFZ56" s="184" t="s">
        <v>851</v>
      </c>
      <c r="EGA56" s="184" t="s">
        <v>851</v>
      </c>
      <c r="EGB56" s="184" t="s">
        <v>851</v>
      </c>
      <c r="EGC56" s="184" t="s">
        <v>851</v>
      </c>
      <c r="EGD56" s="184" t="s">
        <v>851</v>
      </c>
      <c r="EGE56" s="184" t="s">
        <v>851</v>
      </c>
      <c r="EGF56" s="184" t="s">
        <v>851</v>
      </c>
      <c r="EGG56" s="184" t="s">
        <v>851</v>
      </c>
      <c r="EGH56" s="184" t="s">
        <v>851</v>
      </c>
      <c r="EGI56" s="184" t="s">
        <v>851</v>
      </c>
      <c r="EGJ56" s="184" t="s">
        <v>851</v>
      </c>
      <c r="EGK56" s="184" t="s">
        <v>851</v>
      </c>
      <c r="EGL56" s="184" t="s">
        <v>851</v>
      </c>
      <c r="EGM56" s="184" t="s">
        <v>851</v>
      </c>
      <c r="EGN56" s="184" t="s">
        <v>851</v>
      </c>
      <c r="EGO56" s="184" t="s">
        <v>851</v>
      </c>
      <c r="EGP56" s="184" t="s">
        <v>851</v>
      </c>
      <c r="EGQ56" s="184" t="s">
        <v>851</v>
      </c>
      <c r="EGR56" s="184" t="s">
        <v>851</v>
      </c>
      <c r="EGS56" s="184" t="s">
        <v>851</v>
      </c>
      <c r="EGT56" s="184" t="s">
        <v>851</v>
      </c>
      <c r="EGU56" s="184" t="s">
        <v>851</v>
      </c>
      <c r="EGV56" s="184" t="s">
        <v>851</v>
      </c>
      <c r="EGW56" s="184" t="s">
        <v>851</v>
      </c>
      <c r="EGX56" s="184" t="s">
        <v>851</v>
      </c>
      <c r="EGY56" s="184" t="s">
        <v>851</v>
      </c>
      <c r="EGZ56" s="184" t="s">
        <v>851</v>
      </c>
      <c r="EHA56" s="184" t="s">
        <v>851</v>
      </c>
      <c r="EHB56" s="184" t="s">
        <v>851</v>
      </c>
      <c r="EHC56" s="184" t="s">
        <v>851</v>
      </c>
      <c r="EHD56" s="184" t="s">
        <v>851</v>
      </c>
      <c r="EHE56" s="184" t="s">
        <v>851</v>
      </c>
      <c r="EHF56" s="184" t="s">
        <v>851</v>
      </c>
      <c r="EHG56" s="184" t="s">
        <v>851</v>
      </c>
      <c r="EHH56" s="184" t="s">
        <v>851</v>
      </c>
      <c r="EHI56" s="184" t="s">
        <v>851</v>
      </c>
      <c r="EHJ56" s="184" t="s">
        <v>851</v>
      </c>
      <c r="EHK56" s="184" t="s">
        <v>851</v>
      </c>
      <c r="EHL56" s="184" t="s">
        <v>851</v>
      </c>
      <c r="EHM56" s="184" t="s">
        <v>851</v>
      </c>
      <c r="EHN56" s="184" t="s">
        <v>851</v>
      </c>
      <c r="EHO56" s="184" t="s">
        <v>851</v>
      </c>
      <c r="EHP56" s="184" t="s">
        <v>851</v>
      </c>
      <c r="EHQ56" s="184" t="s">
        <v>851</v>
      </c>
      <c r="EHR56" s="184" t="s">
        <v>851</v>
      </c>
      <c r="EHS56" s="184" t="s">
        <v>851</v>
      </c>
      <c r="EHT56" s="184" t="s">
        <v>851</v>
      </c>
      <c r="EHU56" s="184" t="s">
        <v>851</v>
      </c>
      <c r="EHV56" s="184" t="s">
        <v>851</v>
      </c>
      <c r="EHW56" s="184" t="s">
        <v>851</v>
      </c>
      <c r="EHX56" s="184" t="s">
        <v>851</v>
      </c>
      <c r="EHY56" s="184" t="s">
        <v>851</v>
      </c>
      <c r="EHZ56" s="184" t="s">
        <v>851</v>
      </c>
      <c r="EIA56" s="184" t="s">
        <v>851</v>
      </c>
      <c r="EIB56" s="184" t="s">
        <v>851</v>
      </c>
      <c r="EIC56" s="184" t="s">
        <v>851</v>
      </c>
      <c r="EID56" s="184" t="s">
        <v>851</v>
      </c>
      <c r="EIE56" s="184" t="s">
        <v>851</v>
      </c>
      <c r="EIF56" s="184" t="s">
        <v>851</v>
      </c>
      <c r="EIG56" s="184" t="s">
        <v>851</v>
      </c>
      <c r="EIH56" s="184" t="s">
        <v>851</v>
      </c>
      <c r="EII56" s="184" t="s">
        <v>851</v>
      </c>
      <c r="EIJ56" s="184" t="s">
        <v>851</v>
      </c>
      <c r="EIK56" s="184" t="s">
        <v>851</v>
      </c>
      <c r="EIL56" s="184" t="s">
        <v>851</v>
      </c>
      <c r="EIM56" s="184" t="s">
        <v>851</v>
      </c>
      <c r="EIN56" s="184" t="s">
        <v>851</v>
      </c>
      <c r="EIO56" s="184" t="s">
        <v>851</v>
      </c>
      <c r="EIP56" s="184" t="s">
        <v>851</v>
      </c>
      <c r="EIQ56" s="184" t="s">
        <v>851</v>
      </c>
      <c r="EIR56" s="184" t="s">
        <v>851</v>
      </c>
      <c r="EIS56" s="184" t="s">
        <v>851</v>
      </c>
      <c r="EIT56" s="184" t="s">
        <v>851</v>
      </c>
      <c r="EIU56" s="184" t="s">
        <v>851</v>
      </c>
      <c r="EIV56" s="184" t="s">
        <v>851</v>
      </c>
      <c r="EIW56" s="184" t="s">
        <v>851</v>
      </c>
      <c r="EIX56" s="184" t="s">
        <v>851</v>
      </c>
      <c r="EIY56" s="184" t="s">
        <v>851</v>
      </c>
      <c r="EIZ56" s="184" t="s">
        <v>851</v>
      </c>
      <c r="EJA56" s="184" t="s">
        <v>851</v>
      </c>
      <c r="EJB56" s="184" t="s">
        <v>851</v>
      </c>
      <c r="EJC56" s="184" t="s">
        <v>851</v>
      </c>
      <c r="EJD56" s="184" t="s">
        <v>851</v>
      </c>
      <c r="EJE56" s="184" t="s">
        <v>851</v>
      </c>
      <c r="EJF56" s="184" t="s">
        <v>851</v>
      </c>
      <c r="EJG56" s="184" t="s">
        <v>851</v>
      </c>
      <c r="EJH56" s="184" t="s">
        <v>851</v>
      </c>
      <c r="EJI56" s="184" t="s">
        <v>851</v>
      </c>
      <c r="EJJ56" s="184" t="s">
        <v>851</v>
      </c>
      <c r="EJK56" s="184" t="s">
        <v>851</v>
      </c>
      <c r="EJL56" s="184" t="s">
        <v>851</v>
      </c>
      <c r="EJM56" s="184" t="s">
        <v>851</v>
      </c>
      <c r="EJN56" s="184" t="s">
        <v>851</v>
      </c>
      <c r="EJO56" s="184" t="s">
        <v>851</v>
      </c>
      <c r="EJP56" s="184" t="s">
        <v>851</v>
      </c>
      <c r="EJQ56" s="184" t="s">
        <v>851</v>
      </c>
      <c r="EJR56" s="184" t="s">
        <v>851</v>
      </c>
      <c r="EJS56" s="184" t="s">
        <v>851</v>
      </c>
      <c r="EJT56" s="184" t="s">
        <v>851</v>
      </c>
      <c r="EJU56" s="184" t="s">
        <v>851</v>
      </c>
      <c r="EJV56" s="184" t="s">
        <v>851</v>
      </c>
      <c r="EJW56" s="184" t="s">
        <v>851</v>
      </c>
      <c r="EJX56" s="184" t="s">
        <v>851</v>
      </c>
      <c r="EJY56" s="184" t="s">
        <v>851</v>
      </c>
      <c r="EJZ56" s="184" t="s">
        <v>851</v>
      </c>
      <c r="EKA56" s="184" t="s">
        <v>851</v>
      </c>
      <c r="EKB56" s="184" t="s">
        <v>851</v>
      </c>
      <c r="EKC56" s="184" t="s">
        <v>851</v>
      </c>
      <c r="EKD56" s="184" t="s">
        <v>851</v>
      </c>
      <c r="EKE56" s="184" t="s">
        <v>851</v>
      </c>
      <c r="EKF56" s="184" t="s">
        <v>851</v>
      </c>
      <c r="EKG56" s="184" t="s">
        <v>851</v>
      </c>
      <c r="EKH56" s="184" t="s">
        <v>851</v>
      </c>
      <c r="EKI56" s="184" t="s">
        <v>851</v>
      </c>
      <c r="EKJ56" s="184" t="s">
        <v>851</v>
      </c>
      <c r="EKK56" s="184" t="s">
        <v>851</v>
      </c>
      <c r="EKL56" s="184" t="s">
        <v>851</v>
      </c>
      <c r="EKM56" s="184" t="s">
        <v>851</v>
      </c>
      <c r="EKN56" s="184" t="s">
        <v>851</v>
      </c>
      <c r="EKO56" s="184" t="s">
        <v>851</v>
      </c>
      <c r="EKP56" s="184" t="s">
        <v>851</v>
      </c>
      <c r="EKQ56" s="184" t="s">
        <v>851</v>
      </c>
      <c r="EKR56" s="184" t="s">
        <v>851</v>
      </c>
      <c r="EKS56" s="184" t="s">
        <v>851</v>
      </c>
      <c r="EKT56" s="184" t="s">
        <v>851</v>
      </c>
      <c r="EKU56" s="184" t="s">
        <v>851</v>
      </c>
      <c r="EKV56" s="184" t="s">
        <v>851</v>
      </c>
      <c r="EKW56" s="184" t="s">
        <v>851</v>
      </c>
      <c r="EKX56" s="184" t="s">
        <v>851</v>
      </c>
      <c r="EKY56" s="184" t="s">
        <v>851</v>
      </c>
      <c r="EKZ56" s="184" t="s">
        <v>851</v>
      </c>
      <c r="ELA56" s="184" t="s">
        <v>851</v>
      </c>
      <c r="ELB56" s="184" t="s">
        <v>851</v>
      </c>
      <c r="ELC56" s="184" t="s">
        <v>851</v>
      </c>
      <c r="ELD56" s="184" t="s">
        <v>851</v>
      </c>
      <c r="ELE56" s="184" t="s">
        <v>851</v>
      </c>
      <c r="ELF56" s="184" t="s">
        <v>851</v>
      </c>
      <c r="ELG56" s="184" t="s">
        <v>851</v>
      </c>
      <c r="ELH56" s="184" t="s">
        <v>851</v>
      </c>
      <c r="ELI56" s="184" t="s">
        <v>851</v>
      </c>
      <c r="ELJ56" s="184" t="s">
        <v>851</v>
      </c>
      <c r="ELK56" s="184" t="s">
        <v>851</v>
      </c>
      <c r="ELL56" s="184" t="s">
        <v>851</v>
      </c>
      <c r="ELM56" s="184" t="s">
        <v>851</v>
      </c>
      <c r="ELN56" s="184" t="s">
        <v>851</v>
      </c>
      <c r="ELO56" s="184" t="s">
        <v>851</v>
      </c>
      <c r="ELP56" s="184" t="s">
        <v>851</v>
      </c>
      <c r="ELQ56" s="184" t="s">
        <v>851</v>
      </c>
      <c r="ELR56" s="184" t="s">
        <v>851</v>
      </c>
      <c r="ELS56" s="184" t="s">
        <v>851</v>
      </c>
      <c r="ELT56" s="184" t="s">
        <v>851</v>
      </c>
      <c r="ELU56" s="184" t="s">
        <v>851</v>
      </c>
      <c r="ELV56" s="184" t="s">
        <v>851</v>
      </c>
      <c r="ELW56" s="184" t="s">
        <v>851</v>
      </c>
      <c r="ELX56" s="184" t="s">
        <v>851</v>
      </c>
      <c r="ELY56" s="184" t="s">
        <v>851</v>
      </c>
      <c r="ELZ56" s="184" t="s">
        <v>851</v>
      </c>
      <c r="EMA56" s="184" t="s">
        <v>851</v>
      </c>
      <c r="EMB56" s="184" t="s">
        <v>851</v>
      </c>
      <c r="EMC56" s="184" t="s">
        <v>851</v>
      </c>
      <c r="EMD56" s="184" t="s">
        <v>851</v>
      </c>
      <c r="EME56" s="184" t="s">
        <v>851</v>
      </c>
      <c r="EMF56" s="184" t="s">
        <v>851</v>
      </c>
      <c r="EMG56" s="184" t="s">
        <v>851</v>
      </c>
      <c r="EMH56" s="184" t="s">
        <v>851</v>
      </c>
      <c r="EMI56" s="184" t="s">
        <v>851</v>
      </c>
      <c r="EMJ56" s="184" t="s">
        <v>851</v>
      </c>
      <c r="EMK56" s="184" t="s">
        <v>851</v>
      </c>
      <c r="EML56" s="184" t="s">
        <v>851</v>
      </c>
      <c r="EMM56" s="184" t="s">
        <v>851</v>
      </c>
      <c r="EMN56" s="184" t="s">
        <v>851</v>
      </c>
      <c r="EMO56" s="184" t="s">
        <v>851</v>
      </c>
      <c r="EMP56" s="184" t="s">
        <v>851</v>
      </c>
      <c r="EMQ56" s="184" t="s">
        <v>851</v>
      </c>
      <c r="EMR56" s="184" t="s">
        <v>851</v>
      </c>
      <c r="EMS56" s="184" t="s">
        <v>851</v>
      </c>
      <c r="EMT56" s="184" t="s">
        <v>851</v>
      </c>
      <c r="EMU56" s="184" t="s">
        <v>851</v>
      </c>
      <c r="EMV56" s="184" t="s">
        <v>851</v>
      </c>
      <c r="EMW56" s="184" t="s">
        <v>851</v>
      </c>
      <c r="EMX56" s="184" t="s">
        <v>851</v>
      </c>
      <c r="EMY56" s="184" t="s">
        <v>851</v>
      </c>
      <c r="EMZ56" s="184" t="s">
        <v>851</v>
      </c>
      <c r="ENA56" s="184" t="s">
        <v>851</v>
      </c>
      <c r="ENB56" s="184" t="s">
        <v>851</v>
      </c>
      <c r="ENC56" s="184" t="s">
        <v>851</v>
      </c>
      <c r="END56" s="184" t="s">
        <v>851</v>
      </c>
      <c r="ENE56" s="184" t="s">
        <v>851</v>
      </c>
      <c r="ENF56" s="184" t="s">
        <v>851</v>
      </c>
      <c r="ENG56" s="184" t="s">
        <v>851</v>
      </c>
      <c r="ENH56" s="184" t="s">
        <v>851</v>
      </c>
      <c r="ENI56" s="184" t="s">
        <v>851</v>
      </c>
      <c r="ENJ56" s="184" t="s">
        <v>851</v>
      </c>
      <c r="ENK56" s="184" t="s">
        <v>851</v>
      </c>
      <c r="ENL56" s="184" t="s">
        <v>851</v>
      </c>
      <c r="ENM56" s="184" t="s">
        <v>851</v>
      </c>
      <c r="ENN56" s="184" t="s">
        <v>851</v>
      </c>
      <c r="ENO56" s="184" t="s">
        <v>851</v>
      </c>
      <c r="ENP56" s="184" t="s">
        <v>851</v>
      </c>
      <c r="ENQ56" s="184" t="s">
        <v>851</v>
      </c>
      <c r="ENR56" s="184" t="s">
        <v>851</v>
      </c>
      <c r="ENS56" s="184" t="s">
        <v>851</v>
      </c>
      <c r="ENT56" s="184" t="s">
        <v>851</v>
      </c>
      <c r="ENU56" s="184" t="s">
        <v>851</v>
      </c>
      <c r="ENV56" s="184" t="s">
        <v>851</v>
      </c>
      <c r="ENW56" s="184" t="s">
        <v>851</v>
      </c>
      <c r="ENX56" s="184" t="s">
        <v>851</v>
      </c>
      <c r="ENY56" s="184" t="s">
        <v>851</v>
      </c>
      <c r="ENZ56" s="184" t="s">
        <v>851</v>
      </c>
      <c r="EOA56" s="184" t="s">
        <v>851</v>
      </c>
      <c r="EOB56" s="184" t="s">
        <v>851</v>
      </c>
      <c r="EOC56" s="184" t="s">
        <v>851</v>
      </c>
      <c r="EOD56" s="184" t="s">
        <v>851</v>
      </c>
      <c r="EOE56" s="184" t="s">
        <v>851</v>
      </c>
      <c r="EOF56" s="184" t="s">
        <v>851</v>
      </c>
      <c r="EOG56" s="184" t="s">
        <v>851</v>
      </c>
      <c r="EOH56" s="184" t="s">
        <v>851</v>
      </c>
      <c r="EOI56" s="184" t="s">
        <v>851</v>
      </c>
      <c r="EOJ56" s="184" t="s">
        <v>851</v>
      </c>
      <c r="EOK56" s="184" t="s">
        <v>851</v>
      </c>
      <c r="EOL56" s="184" t="s">
        <v>851</v>
      </c>
      <c r="EOM56" s="184" t="s">
        <v>851</v>
      </c>
      <c r="EON56" s="184" t="s">
        <v>851</v>
      </c>
      <c r="EOO56" s="184" t="s">
        <v>851</v>
      </c>
      <c r="EOP56" s="184" t="s">
        <v>851</v>
      </c>
      <c r="EOQ56" s="184" t="s">
        <v>851</v>
      </c>
      <c r="EOR56" s="184" t="s">
        <v>851</v>
      </c>
      <c r="EOS56" s="184" t="s">
        <v>851</v>
      </c>
      <c r="EOT56" s="184" t="s">
        <v>851</v>
      </c>
      <c r="EOU56" s="184" t="s">
        <v>851</v>
      </c>
      <c r="EOV56" s="184" t="s">
        <v>851</v>
      </c>
      <c r="EOW56" s="184" t="s">
        <v>851</v>
      </c>
      <c r="EOX56" s="184" t="s">
        <v>851</v>
      </c>
      <c r="EOY56" s="184" t="s">
        <v>851</v>
      </c>
      <c r="EOZ56" s="184" t="s">
        <v>851</v>
      </c>
      <c r="EPA56" s="184" t="s">
        <v>851</v>
      </c>
      <c r="EPB56" s="184" t="s">
        <v>851</v>
      </c>
      <c r="EPC56" s="184" t="s">
        <v>851</v>
      </c>
      <c r="EPD56" s="184" t="s">
        <v>851</v>
      </c>
      <c r="EPE56" s="184" t="s">
        <v>851</v>
      </c>
      <c r="EPF56" s="184" t="s">
        <v>851</v>
      </c>
      <c r="EPG56" s="184" t="s">
        <v>851</v>
      </c>
      <c r="EPH56" s="184" t="s">
        <v>851</v>
      </c>
      <c r="EPI56" s="184" t="s">
        <v>851</v>
      </c>
      <c r="EPJ56" s="184" t="s">
        <v>851</v>
      </c>
      <c r="EPK56" s="184" t="s">
        <v>851</v>
      </c>
      <c r="EPL56" s="184" t="s">
        <v>851</v>
      </c>
      <c r="EPM56" s="184" t="s">
        <v>851</v>
      </c>
      <c r="EPN56" s="184" t="s">
        <v>851</v>
      </c>
      <c r="EPO56" s="184" t="s">
        <v>851</v>
      </c>
      <c r="EPP56" s="184" t="s">
        <v>851</v>
      </c>
      <c r="EPQ56" s="184" t="s">
        <v>851</v>
      </c>
      <c r="EPR56" s="184" t="s">
        <v>851</v>
      </c>
      <c r="EPS56" s="184" t="s">
        <v>851</v>
      </c>
      <c r="EPT56" s="184" t="s">
        <v>851</v>
      </c>
      <c r="EPU56" s="184" t="s">
        <v>851</v>
      </c>
      <c r="EPV56" s="184" t="s">
        <v>851</v>
      </c>
      <c r="EPW56" s="184" t="s">
        <v>851</v>
      </c>
      <c r="EPX56" s="184" t="s">
        <v>851</v>
      </c>
      <c r="EPY56" s="184" t="s">
        <v>851</v>
      </c>
      <c r="EPZ56" s="184" t="s">
        <v>851</v>
      </c>
      <c r="EQA56" s="184" t="s">
        <v>851</v>
      </c>
      <c r="EQB56" s="184" t="s">
        <v>851</v>
      </c>
      <c r="EQC56" s="184" t="s">
        <v>851</v>
      </c>
      <c r="EQD56" s="184" t="s">
        <v>851</v>
      </c>
      <c r="EQE56" s="184" t="s">
        <v>851</v>
      </c>
      <c r="EQF56" s="184" t="s">
        <v>851</v>
      </c>
      <c r="EQG56" s="184" t="s">
        <v>851</v>
      </c>
      <c r="EQH56" s="184" t="s">
        <v>851</v>
      </c>
      <c r="EQI56" s="184" t="s">
        <v>851</v>
      </c>
      <c r="EQJ56" s="184" t="s">
        <v>851</v>
      </c>
      <c r="EQK56" s="184" t="s">
        <v>851</v>
      </c>
      <c r="EQL56" s="184" t="s">
        <v>851</v>
      </c>
      <c r="EQM56" s="184" t="s">
        <v>851</v>
      </c>
      <c r="EQN56" s="184" t="s">
        <v>851</v>
      </c>
      <c r="EQO56" s="184" t="s">
        <v>851</v>
      </c>
      <c r="EQP56" s="184" t="s">
        <v>851</v>
      </c>
      <c r="EQQ56" s="184" t="s">
        <v>851</v>
      </c>
      <c r="EQR56" s="184" t="s">
        <v>851</v>
      </c>
      <c r="EQS56" s="184" t="s">
        <v>851</v>
      </c>
      <c r="EQT56" s="184" t="s">
        <v>851</v>
      </c>
      <c r="EQU56" s="184" t="s">
        <v>851</v>
      </c>
      <c r="EQV56" s="184" t="s">
        <v>851</v>
      </c>
      <c r="EQW56" s="184" t="s">
        <v>851</v>
      </c>
      <c r="EQX56" s="184" t="s">
        <v>851</v>
      </c>
      <c r="EQY56" s="184" t="s">
        <v>851</v>
      </c>
      <c r="EQZ56" s="184" t="s">
        <v>851</v>
      </c>
      <c r="ERA56" s="184" t="s">
        <v>851</v>
      </c>
      <c r="ERB56" s="184" t="s">
        <v>851</v>
      </c>
      <c r="ERC56" s="184" t="s">
        <v>851</v>
      </c>
      <c r="ERD56" s="184" t="s">
        <v>851</v>
      </c>
      <c r="ERE56" s="184" t="s">
        <v>851</v>
      </c>
      <c r="ERF56" s="184" t="s">
        <v>851</v>
      </c>
      <c r="ERG56" s="184" t="s">
        <v>851</v>
      </c>
      <c r="ERH56" s="184" t="s">
        <v>851</v>
      </c>
      <c r="ERI56" s="184" t="s">
        <v>851</v>
      </c>
      <c r="ERJ56" s="184" t="s">
        <v>851</v>
      </c>
      <c r="ERK56" s="184" t="s">
        <v>851</v>
      </c>
      <c r="ERL56" s="184" t="s">
        <v>851</v>
      </c>
      <c r="ERM56" s="184" t="s">
        <v>851</v>
      </c>
      <c r="ERN56" s="184" t="s">
        <v>851</v>
      </c>
      <c r="ERO56" s="184" t="s">
        <v>851</v>
      </c>
      <c r="ERP56" s="184" t="s">
        <v>851</v>
      </c>
      <c r="ERQ56" s="184" t="s">
        <v>851</v>
      </c>
      <c r="ERR56" s="184" t="s">
        <v>851</v>
      </c>
      <c r="ERS56" s="184" t="s">
        <v>851</v>
      </c>
      <c r="ERT56" s="184" t="s">
        <v>851</v>
      </c>
      <c r="ERU56" s="184" t="s">
        <v>851</v>
      </c>
      <c r="ERV56" s="184" t="s">
        <v>851</v>
      </c>
      <c r="ERW56" s="184" t="s">
        <v>851</v>
      </c>
      <c r="ERX56" s="184" t="s">
        <v>851</v>
      </c>
      <c r="ERY56" s="184" t="s">
        <v>851</v>
      </c>
      <c r="ERZ56" s="184" t="s">
        <v>851</v>
      </c>
      <c r="ESA56" s="184" t="s">
        <v>851</v>
      </c>
      <c r="ESB56" s="184" t="s">
        <v>851</v>
      </c>
      <c r="ESC56" s="184" t="s">
        <v>851</v>
      </c>
      <c r="ESD56" s="184" t="s">
        <v>851</v>
      </c>
      <c r="ESE56" s="184" t="s">
        <v>851</v>
      </c>
      <c r="ESF56" s="184" t="s">
        <v>851</v>
      </c>
      <c r="ESG56" s="184" t="s">
        <v>851</v>
      </c>
      <c r="ESH56" s="184" t="s">
        <v>851</v>
      </c>
      <c r="ESI56" s="184" t="s">
        <v>851</v>
      </c>
      <c r="ESJ56" s="184" t="s">
        <v>851</v>
      </c>
      <c r="ESK56" s="184" t="s">
        <v>851</v>
      </c>
      <c r="ESL56" s="184" t="s">
        <v>851</v>
      </c>
      <c r="ESM56" s="184" t="s">
        <v>851</v>
      </c>
      <c r="ESN56" s="184" t="s">
        <v>851</v>
      </c>
      <c r="ESO56" s="184" t="s">
        <v>851</v>
      </c>
      <c r="ESP56" s="184" t="s">
        <v>851</v>
      </c>
      <c r="ESQ56" s="184" t="s">
        <v>851</v>
      </c>
      <c r="ESR56" s="184" t="s">
        <v>851</v>
      </c>
      <c r="ESS56" s="184" t="s">
        <v>851</v>
      </c>
      <c r="EST56" s="184" t="s">
        <v>851</v>
      </c>
      <c r="ESU56" s="184" t="s">
        <v>851</v>
      </c>
      <c r="ESV56" s="184" t="s">
        <v>851</v>
      </c>
      <c r="ESW56" s="184" t="s">
        <v>851</v>
      </c>
      <c r="ESX56" s="184" t="s">
        <v>851</v>
      </c>
      <c r="ESY56" s="184" t="s">
        <v>851</v>
      </c>
      <c r="ESZ56" s="184" t="s">
        <v>851</v>
      </c>
      <c r="ETA56" s="184" t="s">
        <v>851</v>
      </c>
      <c r="ETB56" s="184" t="s">
        <v>851</v>
      </c>
      <c r="ETC56" s="184" t="s">
        <v>851</v>
      </c>
      <c r="ETD56" s="184" t="s">
        <v>851</v>
      </c>
      <c r="ETE56" s="184" t="s">
        <v>851</v>
      </c>
      <c r="ETF56" s="184" t="s">
        <v>851</v>
      </c>
      <c r="ETG56" s="184" t="s">
        <v>851</v>
      </c>
      <c r="ETH56" s="184" t="s">
        <v>851</v>
      </c>
      <c r="ETI56" s="184" t="s">
        <v>851</v>
      </c>
      <c r="ETJ56" s="184" t="s">
        <v>851</v>
      </c>
      <c r="ETK56" s="184" t="s">
        <v>851</v>
      </c>
      <c r="ETL56" s="184" t="s">
        <v>851</v>
      </c>
      <c r="ETM56" s="184" t="s">
        <v>851</v>
      </c>
      <c r="ETN56" s="184" t="s">
        <v>851</v>
      </c>
      <c r="ETO56" s="184" t="s">
        <v>851</v>
      </c>
      <c r="ETP56" s="184" t="s">
        <v>851</v>
      </c>
      <c r="ETQ56" s="184" t="s">
        <v>851</v>
      </c>
      <c r="ETR56" s="184" t="s">
        <v>851</v>
      </c>
      <c r="ETS56" s="184" t="s">
        <v>851</v>
      </c>
      <c r="ETT56" s="184" t="s">
        <v>851</v>
      </c>
      <c r="ETU56" s="184" t="s">
        <v>851</v>
      </c>
      <c r="ETV56" s="184" t="s">
        <v>851</v>
      </c>
      <c r="ETW56" s="184" t="s">
        <v>851</v>
      </c>
      <c r="ETX56" s="184" t="s">
        <v>851</v>
      </c>
      <c r="ETY56" s="184" t="s">
        <v>851</v>
      </c>
      <c r="ETZ56" s="184" t="s">
        <v>851</v>
      </c>
      <c r="EUA56" s="184" t="s">
        <v>851</v>
      </c>
      <c r="EUB56" s="184" t="s">
        <v>851</v>
      </c>
      <c r="EUC56" s="184" t="s">
        <v>851</v>
      </c>
      <c r="EUD56" s="184" t="s">
        <v>851</v>
      </c>
      <c r="EUE56" s="184" t="s">
        <v>851</v>
      </c>
      <c r="EUF56" s="184" t="s">
        <v>851</v>
      </c>
      <c r="EUG56" s="184" t="s">
        <v>851</v>
      </c>
      <c r="EUH56" s="184" t="s">
        <v>851</v>
      </c>
      <c r="EUI56" s="184" t="s">
        <v>851</v>
      </c>
      <c r="EUJ56" s="184" t="s">
        <v>851</v>
      </c>
      <c r="EUK56" s="184" t="s">
        <v>851</v>
      </c>
      <c r="EUL56" s="184" t="s">
        <v>851</v>
      </c>
      <c r="EUM56" s="184" t="s">
        <v>851</v>
      </c>
      <c r="EUN56" s="184" t="s">
        <v>851</v>
      </c>
      <c r="EUO56" s="184" t="s">
        <v>851</v>
      </c>
      <c r="EUP56" s="184" t="s">
        <v>851</v>
      </c>
      <c r="EUQ56" s="184" t="s">
        <v>851</v>
      </c>
      <c r="EUR56" s="184" t="s">
        <v>851</v>
      </c>
      <c r="EUS56" s="184" t="s">
        <v>851</v>
      </c>
      <c r="EUT56" s="184" t="s">
        <v>851</v>
      </c>
      <c r="EUU56" s="184" t="s">
        <v>851</v>
      </c>
      <c r="EUV56" s="184" t="s">
        <v>851</v>
      </c>
      <c r="EUW56" s="184" t="s">
        <v>851</v>
      </c>
      <c r="EUX56" s="184" t="s">
        <v>851</v>
      </c>
      <c r="EUY56" s="184" t="s">
        <v>851</v>
      </c>
      <c r="EUZ56" s="184" t="s">
        <v>851</v>
      </c>
      <c r="EVA56" s="184" t="s">
        <v>851</v>
      </c>
      <c r="EVB56" s="184" t="s">
        <v>851</v>
      </c>
      <c r="EVC56" s="184" t="s">
        <v>851</v>
      </c>
      <c r="EVD56" s="184" t="s">
        <v>851</v>
      </c>
      <c r="EVE56" s="184" t="s">
        <v>851</v>
      </c>
      <c r="EVF56" s="184" t="s">
        <v>851</v>
      </c>
      <c r="EVG56" s="184" t="s">
        <v>851</v>
      </c>
      <c r="EVH56" s="184" t="s">
        <v>851</v>
      </c>
      <c r="EVI56" s="184" t="s">
        <v>851</v>
      </c>
      <c r="EVJ56" s="184" t="s">
        <v>851</v>
      </c>
      <c r="EVK56" s="184" t="s">
        <v>851</v>
      </c>
      <c r="EVL56" s="184" t="s">
        <v>851</v>
      </c>
      <c r="EVM56" s="184" t="s">
        <v>851</v>
      </c>
      <c r="EVN56" s="184" t="s">
        <v>851</v>
      </c>
      <c r="EVO56" s="184" t="s">
        <v>851</v>
      </c>
      <c r="EVP56" s="184" t="s">
        <v>851</v>
      </c>
      <c r="EVQ56" s="184" t="s">
        <v>851</v>
      </c>
      <c r="EVR56" s="184" t="s">
        <v>851</v>
      </c>
      <c r="EVS56" s="184" t="s">
        <v>851</v>
      </c>
      <c r="EVT56" s="184" t="s">
        <v>851</v>
      </c>
      <c r="EVU56" s="184" t="s">
        <v>851</v>
      </c>
      <c r="EVV56" s="184" t="s">
        <v>851</v>
      </c>
      <c r="EVW56" s="184" t="s">
        <v>851</v>
      </c>
      <c r="EVX56" s="184" t="s">
        <v>851</v>
      </c>
      <c r="EVY56" s="184" t="s">
        <v>851</v>
      </c>
      <c r="EVZ56" s="184" t="s">
        <v>851</v>
      </c>
      <c r="EWA56" s="184" t="s">
        <v>851</v>
      </c>
      <c r="EWB56" s="184" t="s">
        <v>851</v>
      </c>
      <c r="EWC56" s="184" t="s">
        <v>851</v>
      </c>
      <c r="EWD56" s="184" t="s">
        <v>851</v>
      </c>
      <c r="EWE56" s="184" t="s">
        <v>851</v>
      </c>
      <c r="EWF56" s="184" t="s">
        <v>851</v>
      </c>
      <c r="EWG56" s="184" t="s">
        <v>851</v>
      </c>
      <c r="EWH56" s="184" t="s">
        <v>851</v>
      </c>
      <c r="EWI56" s="184" t="s">
        <v>851</v>
      </c>
      <c r="EWJ56" s="184" t="s">
        <v>851</v>
      </c>
      <c r="EWK56" s="184" t="s">
        <v>851</v>
      </c>
      <c r="EWL56" s="184" t="s">
        <v>851</v>
      </c>
      <c r="EWM56" s="184" t="s">
        <v>851</v>
      </c>
      <c r="EWN56" s="184" t="s">
        <v>851</v>
      </c>
      <c r="EWO56" s="184" t="s">
        <v>851</v>
      </c>
      <c r="EWP56" s="184" t="s">
        <v>851</v>
      </c>
      <c r="EWQ56" s="184" t="s">
        <v>851</v>
      </c>
      <c r="EWR56" s="184" t="s">
        <v>851</v>
      </c>
      <c r="EWS56" s="184" t="s">
        <v>851</v>
      </c>
      <c r="EWT56" s="184" t="s">
        <v>851</v>
      </c>
      <c r="EWU56" s="184" t="s">
        <v>851</v>
      </c>
      <c r="EWV56" s="184" t="s">
        <v>851</v>
      </c>
      <c r="EWW56" s="184" t="s">
        <v>851</v>
      </c>
      <c r="EWX56" s="184" t="s">
        <v>851</v>
      </c>
      <c r="EWY56" s="184" t="s">
        <v>851</v>
      </c>
      <c r="EWZ56" s="184" t="s">
        <v>851</v>
      </c>
      <c r="EXA56" s="184" t="s">
        <v>851</v>
      </c>
      <c r="EXB56" s="184" t="s">
        <v>851</v>
      </c>
      <c r="EXC56" s="184" t="s">
        <v>851</v>
      </c>
      <c r="EXD56" s="184" t="s">
        <v>851</v>
      </c>
      <c r="EXE56" s="184" t="s">
        <v>851</v>
      </c>
      <c r="EXF56" s="184" t="s">
        <v>851</v>
      </c>
      <c r="EXG56" s="184" t="s">
        <v>851</v>
      </c>
      <c r="EXH56" s="184" t="s">
        <v>851</v>
      </c>
      <c r="EXI56" s="184" t="s">
        <v>851</v>
      </c>
      <c r="EXJ56" s="184" t="s">
        <v>851</v>
      </c>
      <c r="EXK56" s="184" t="s">
        <v>851</v>
      </c>
      <c r="EXL56" s="184" t="s">
        <v>851</v>
      </c>
      <c r="EXM56" s="184" t="s">
        <v>851</v>
      </c>
      <c r="EXN56" s="184" t="s">
        <v>851</v>
      </c>
      <c r="EXO56" s="184" t="s">
        <v>851</v>
      </c>
      <c r="EXP56" s="184" t="s">
        <v>851</v>
      </c>
      <c r="EXQ56" s="184" t="s">
        <v>851</v>
      </c>
      <c r="EXR56" s="184" t="s">
        <v>851</v>
      </c>
      <c r="EXS56" s="184" t="s">
        <v>851</v>
      </c>
      <c r="EXT56" s="184" t="s">
        <v>851</v>
      </c>
      <c r="EXU56" s="184" t="s">
        <v>851</v>
      </c>
      <c r="EXV56" s="184" t="s">
        <v>851</v>
      </c>
      <c r="EXW56" s="184" t="s">
        <v>851</v>
      </c>
      <c r="EXX56" s="184" t="s">
        <v>851</v>
      </c>
      <c r="EXY56" s="184" t="s">
        <v>851</v>
      </c>
      <c r="EXZ56" s="184" t="s">
        <v>851</v>
      </c>
      <c r="EYA56" s="184" t="s">
        <v>851</v>
      </c>
      <c r="EYB56" s="184" t="s">
        <v>851</v>
      </c>
      <c r="EYC56" s="184" t="s">
        <v>851</v>
      </c>
      <c r="EYD56" s="184" t="s">
        <v>851</v>
      </c>
      <c r="EYE56" s="184" t="s">
        <v>851</v>
      </c>
      <c r="EYF56" s="184" t="s">
        <v>851</v>
      </c>
      <c r="EYG56" s="184" t="s">
        <v>851</v>
      </c>
      <c r="EYH56" s="184" t="s">
        <v>851</v>
      </c>
      <c r="EYI56" s="184" t="s">
        <v>851</v>
      </c>
      <c r="EYJ56" s="184" t="s">
        <v>851</v>
      </c>
      <c r="EYK56" s="184" t="s">
        <v>851</v>
      </c>
      <c r="EYL56" s="184" t="s">
        <v>851</v>
      </c>
      <c r="EYM56" s="184" t="s">
        <v>851</v>
      </c>
      <c r="EYN56" s="184" t="s">
        <v>851</v>
      </c>
      <c r="EYO56" s="184" t="s">
        <v>851</v>
      </c>
      <c r="EYP56" s="184" t="s">
        <v>851</v>
      </c>
      <c r="EYQ56" s="184" t="s">
        <v>851</v>
      </c>
      <c r="EYR56" s="184" t="s">
        <v>851</v>
      </c>
      <c r="EYS56" s="184" t="s">
        <v>851</v>
      </c>
      <c r="EYT56" s="184" t="s">
        <v>851</v>
      </c>
      <c r="EYU56" s="184" t="s">
        <v>851</v>
      </c>
      <c r="EYV56" s="184" t="s">
        <v>851</v>
      </c>
      <c r="EYW56" s="184" t="s">
        <v>851</v>
      </c>
      <c r="EYX56" s="184" t="s">
        <v>851</v>
      </c>
      <c r="EYY56" s="184" t="s">
        <v>851</v>
      </c>
      <c r="EYZ56" s="184" t="s">
        <v>851</v>
      </c>
      <c r="EZA56" s="184" t="s">
        <v>851</v>
      </c>
      <c r="EZB56" s="184" t="s">
        <v>851</v>
      </c>
      <c r="EZC56" s="184" t="s">
        <v>851</v>
      </c>
      <c r="EZD56" s="184" t="s">
        <v>851</v>
      </c>
      <c r="EZE56" s="184" t="s">
        <v>851</v>
      </c>
      <c r="EZF56" s="184" t="s">
        <v>851</v>
      </c>
      <c r="EZG56" s="184" t="s">
        <v>851</v>
      </c>
      <c r="EZH56" s="184" t="s">
        <v>851</v>
      </c>
      <c r="EZI56" s="184" t="s">
        <v>851</v>
      </c>
      <c r="EZJ56" s="184" t="s">
        <v>851</v>
      </c>
      <c r="EZK56" s="184" t="s">
        <v>851</v>
      </c>
      <c r="EZL56" s="184" t="s">
        <v>851</v>
      </c>
      <c r="EZM56" s="184" t="s">
        <v>851</v>
      </c>
      <c r="EZN56" s="184" t="s">
        <v>851</v>
      </c>
      <c r="EZO56" s="184" t="s">
        <v>851</v>
      </c>
      <c r="EZP56" s="184" t="s">
        <v>851</v>
      </c>
      <c r="EZQ56" s="184" t="s">
        <v>851</v>
      </c>
      <c r="EZR56" s="184" t="s">
        <v>851</v>
      </c>
      <c r="EZS56" s="184" t="s">
        <v>851</v>
      </c>
      <c r="EZT56" s="184" t="s">
        <v>851</v>
      </c>
      <c r="EZU56" s="184" t="s">
        <v>851</v>
      </c>
      <c r="EZV56" s="184" t="s">
        <v>851</v>
      </c>
      <c r="EZW56" s="184" t="s">
        <v>851</v>
      </c>
      <c r="EZX56" s="184" t="s">
        <v>851</v>
      </c>
      <c r="EZY56" s="184" t="s">
        <v>851</v>
      </c>
      <c r="EZZ56" s="184" t="s">
        <v>851</v>
      </c>
      <c r="FAA56" s="184" t="s">
        <v>851</v>
      </c>
      <c r="FAB56" s="184" t="s">
        <v>851</v>
      </c>
      <c r="FAC56" s="184" t="s">
        <v>851</v>
      </c>
      <c r="FAD56" s="184" t="s">
        <v>851</v>
      </c>
      <c r="FAE56" s="184" t="s">
        <v>851</v>
      </c>
      <c r="FAF56" s="184" t="s">
        <v>851</v>
      </c>
      <c r="FAG56" s="184" t="s">
        <v>851</v>
      </c>
      <c r="FAH56" s="184" t="s">
        <v>851</v>
      </c>
      <c r="FAI56" s="184" t="s">
        <v>851</v>
      </c>
      <c r="FAJ56" s="184" t="s">
        <v>851</v>
      </c>
      <c r="FAK56" s="184" t="s">
        <v>851</v>
      </c>
      <c r="FAL56" s="184" t="s">
        <v>851</v>
      </c>
      <c r="FAM56" s="184" t="s">
        <v>851</v>
      </c>
      <c r="FAN56" s="184" t="s">
        <v>851</v>
      </c>
      <c r="FAO56" s="184" t="s">
        <v>851</v>
      </c>
      <c r="FAP56" s="184" t="s">
        <v>851</v>
      </c>
      <c r="FAQ56" s="184" t="s">
        <v>851</v>
      </c>
      <c r="FAR56" s="184" t="s">
        <v>851</v>
      </c>
      <c r="FAS56" s="184" t="s">
        <v>851</v>
      </c>
      <c r="FAT56" s="184" t="s">
        <v>851</v>
      </c>
      <c r="FAU56" s="184" t="s">
        <v>851</v>
      </c>
      <c r="FAV56" s="184" t="s">
        <v>851</v>
      </c>
      <c r="FAW56" s="184" t="s">
        <v>851</v>
      </c>
      <c r="FAX56" s="184" t="s">
        <v>851</v>
      </c>
      <c r="FAY56" s="184" t="s">
        <v>851</v>
      </c>
      <c r="FAZ56" s="184" t="s">
        <v>851</v>
      </c>
      <c r="FBA56" s="184" t="s">
        <v>851</v>
      </c>
      <c r="FBB56" s="184" t="s">
        <v>851</v>
      </c>
      <c r="FBC56" s="184" t="s">
        <v>851</v>
      </c>
      <c r="FBD56" s="184" t="s">
        <v>851</v>
      </c>
      <c r="FBE56" s="184" t="s">
        <v>851</v>
      </c>
      <c r="FBF56" s="184" t="s">
        <v>851</v>
      </c>
      <c r="FBG56" s="184" t="s">
        <v>851</v>
      </c>
      <c r="FBH56" s="184" t="s">
        <v>851</v>
      </c>
      <c r="FBI56" s="184" t="s">
        <v>851</v>
      </c>
      <c r="FBJ56" s="184" t="s">
        <v>851</v>
      </c>
      <c r="FBK56" s="184" t="s">
        <v>851</v>
      </c>
      <c r="FBL56" s="184" t="s">
        <v>851</v>
      </c>
      <c r="FBM56" s="184" t="s">
        <v>851</v>
      </c>
      <c r="FBN56" s="184" t="s">
        <v>851</v>
      </c>
      <c r="FBO56" s="184" t="s">
        <v>851</v>
      </c>
      <c r="FBP56" s="184" t="s">
        <v>851</v>
      </c>
      <c r="FBQ56" s="184" t="s">
        <v>851</v>
      </c>
      <c r="FBR56" s="184" t="s">
        <v>851</v>
      </c>
      <c r="FBS56" s="184" t="s">
        <v>851</v>
      </c>
      <c r="FBT56" s="184" t="s">
        <v>851</v>
      </c>
      <c r="FBU56" s="184" t="s">
        <v>851</v>
      </c>
      <c r="FBV56" s="184" t="s">
        <v>851</v>
      </c>
      <c r="FBW56" s="184" t="s">
        <v>851</v>
      </c>
      <c r="FBX56" s="184" t="s">
        <v>851</v>
      </c>
      <c r="FBY56" s="184" t="s">
        <v>851</v>
      </c>
      <c r="FBZ56" s="184" t="s">
        <v>851</v>
      </c>
      <c r="FCA56" s="184" t="s">
        <v>851</v>
      </c>
      <c r="FCB56" s="184" t="s">
        <v>851</v>
      </c>
      <c r="FCC56" s="184" t="s">
        <v>851</v>
      </c>
      <c r="FCD56" s="184" t="s">
        <v>851</v>
      </c>
      <c r="FCE56" s="184" t="s">
        <v>851</v>
      </c>
      <c r="FCF56" s="184" t="s">
        <v>851</v>
      </c>
      <c r="FCG56" s="184" t="s">
        <v>851</v>
      </c>
      <c r="FCH56" s="184" t="s">
        <v>851</v>
      </c>
      <c r="FCI56" s="184" t="s">
        <v>851</v>
      </c>
      <c r="FCJ56" s="184" t="s">
        <v>851</v>
      </c>
      <c r="FCK56" s="184" t="s">
        <v>851</v>
      </c>
      <c r="FCL56" s="184" t="s">
        <v>851</v>
      </c>
      <c r="FCM56" s="184" t="s">
        <v>851</v>
      </c>
      <c r="FCN56" s="184" t="s">
        <v>851</v>
      </c>
      <c r="FCO56" s="184" t="s">
        <v>851</v>
      </c>
      <c r="FCP56" s="184" t="s">
        <v>851</v>
      </c>
      <c r="FCQ56" s="184" t="s">
        <v>851</v>
      </c>
      <c r="FCR56" s="184" t="s">
        <v>851</v>
      </c>
      <c r="FCS56" s="184" t="s">
        <v>851</v>
      </c>
      <c r="FCT56" s="184" t="s">
        <v>851</v>
      </c>
      <c r="FCU56" s="184" t="s">
        <v>851</v>
      </c>
      <c r="FCV56" s="184" t="s">
        <v>851</v>
      </c>
      <c r="FCW56" s="184" t="s">
        <v>851</v>
      </c>
      <c r="FCX56" s="184" t="s">
        <v>851</v>
      </c>
      <c r="FCY56" s="184" t="s">
        <v>851</v>
      </c>
      <c r="FCZ56" s="184" t="s">
        <v>851</v>
      </c>
      <c r="FDA56" s="184" t="s">
        <v>851</v>
      </c>
      <c r="FDB56" s="184" t="s">
        <v>851</v>
      </c>
      <c r="FDC56" s="184" t="s">
        <v>851</v>
      </c>
      <c r="FDD56" s="184" t="s">
        <v>851</v>
      </c>
      <c r="FDE56" s="184" t="s">
        <v>851</v>
      </c>
      <c r="FDF56" s="184" t="s">
        <v>851</v>
      </c>
      <c r="FDG56" s="184" t="s">
        <v>851</v>
      </c>
      <c r="FDH56" s="184" t="s">
        <v>851</v>
      </c>
      <c r="FDI56" s="184" t="s">
        <v>851</v>
      </c>
      <c r="FDJ56" s="184" t="s">
        <v>851</v>
      </c>
      <c r="FDK56" s="184" t="s">
        <v>851</v>
      </c>
      <c r="FDL56" s="184" t="s">
        <v>851</v>
      </c>
      <c r="FDM56" s="184" t="s">
        <v>851</v>
      </c>
      <c r="FDN56" s="184" t="s">
        <v>851</v>
      </c>
      <c r="FDO56" s="184" t="s">
        <v>851</v>
      </c>
      <c r="FDP56" s="184" t="s">
        <v>851</v>
      </c>
      <c r="FDQ56" s="184" t="s">
        <v>851</v>
      </c>
      <c r="FDR56" s="184" t="s">
        <v>851</v>
      </c>
      <c r="FDS56" s="184" t="s">
        <v>851</v>
      </c>
      <c r="FDT56" s="184" t="s">
        <v>851</v>
      </c>
      <c r="FDU56" s="184" t="s">
        <v>851</v>
      </c>
      <c r="FDV56" s="184" t="s">
        <v>851</v>
      </c>
      <c r="FDW56" s="184" t="s">
        <v>851</v>
      </c>
      <c r="FDX56" s="184" t="s">
        <v>851</v>
      </c>
      <c r="FDY56" s="184" t="s">
        <v>851</v>
      </c>
      <c r="FDZ56" s="184" t="s">
        <v>851</v>
      </c>
      <c r="FEA56" s="184" t="s">
        <v>851</v>
      </c>
      <c r="FEB56" s="184" t="s">
        <v>851</v>
      </c>
      <c r="FEC56" s="184" t="s">
        <v>851</v>
      </c>
      <c r="FED56" s="184" t="s">
        <v>851</v>
      </c>
      <c r="FEE56" s="184" t="s">
        <v>851</v>
      </c>
      <c r="FEF56" s="184" t="s">
        <v>851</v>
      </c>
      <c r="FEG56" s="184" t="s">
        <v>851</v>
      </c>
      <c r="FEH56" s="184" t="s">
        <v>851</v>
      </c>
      <c r="FEI56" s="184" t="s">
        <v>851</v>
      </c>
      <c r="FEJ56" s="184" t="s">
        <v>851</v>
      </c>
      <c r="FEK56" s="184" t="s">
        <v>851</v>
      </c>
      <c r="FEL56" s="184" t="s">
        <v>851</v>
      </c>
      <c r="FEM56" s="184" t="s">
        <v>851</v>
      </c>
      <c r="FEN56" s="184" t="s">
        <v>851</v>
      </c>
      <c r="FEO56" s="184" t="s">
        <v>851</v>
      </c>
      <c r="FEP56" s="184" t="s">
        <v>851</v>
      </c>
      <c r="FEQ56" s="184" t="s">
        <v>851</v>
      </c>
      <c r="FER56" s="184" t="s">
        <v>851</v>
      </c>
      <c r="FES56" s="184" t="s">
        <v>851</v>
      </c>
      <c r="FET56" s="184" t="s">
        <v>851</v>
      </c>
      <c r="FEU56" s="184" t="s">
        <v>851</v>
      </c>
      <c r="FEV56" s="184" t="s">
        <v>851</v>
      </c>
      <c r="FEW56" s="184" t="s">
        <v>851</v>
      </c>
      <c r="FEX56" s="184" t="s">
        <v>851</v>
      </c>
      <c r="FEY56" s="184" t="s">
        <v>851</v>
      </c>
      <c r="FEZ56" s="184" t="s">
        <v>851</v>
      </c>
      <c r="FFA56" s="184" t="s">
        <v>851</v>
      </c>
      <c r="FFB56" s="184" t="s">
        <v>851</v>
      </c>
      <c r="FFC56" s="184" t="s">
        <v>851</v>
      </c>
      <c r="FFD56" s="184" t="s">
        <v>851</v>
      </c>
      <c r="FFE56" s="184" t="s">
        <v>851</v>
      </c>
      <c r="FFF56" s="184" t="s">
        <v>851</v>
      </c>
      <c r="FFG56" s="184" t="s">
        <v>851</v>
      </c>
      <c r="FFH56" s="184" t="s">
        <v>851</v>
      </c>
      <c r="FFI56" s="184" t="s">
        <v>851</v>
      </c>
      <c r="FFJ56" s="184" t="s">
        <v>851</v>
      </c>
      <c r="FFK56" s="184" t="s">
        <v>851</v>
      </c>
      <c r="FFL56" s="184" t="s">
        <v>851</v>
      </c>
      <c r="FFM56" s="184" t="s">
        <v>851</v>
      </c>
      <c r="FFN56" s="184" t="s">
        <v>851</v>
      </c>
      <c r="FFO56" s="184" t="s">
        <v>851</v>
      </c>
      <c r="FFP56" s="184" t="s">
        <v>851</v>
      </c>
      <c r="FFQ56" s="184" t="s">
        <v>851</v>
      </c>
      <c r="FFR56" s="184" t="s">
        <v>851</v>
      </c>
      <c r="FFS56" s="184" t="s">
        <v>851</v>
      </c>
      <c r="FFT56" s="184" t="s">
        <v>851</v>
      </c>
      <c r="FFU56" s="184" t="s">
        <v>851</v>
      </c>
      <c r="FFV56" s="184" t="s">
        <v>851</v>
      </c>
      <c r="FFW56" s="184" t="s">
        <v>851</v>
      </c>
      <c r="FFX56" s="184" t="s">
        <v>851</v>
      </c>
      <c r="FFY56" s="184" t="s">
        <v>851</v>
      </c>
      <c r="FFZ56" s="184" t="s">
        <v>851</v>
      </c>
      <c r="FGA56" s="184" t="s">
        <v>851</v>
      </c>
      <c r="FGB56" s="184" t="s">
        <v>851</v>
      </c>
      <c r="FGC56" s="184" t="s">
        <v>851</v>
      </c>
      <c r="FGD56" s="184" t="s">
        <v>851</v>
      </c>
      <c r="FGE56" s="184" t="s">
        <v>851</v>
      </c>
      <c r="FGF56" s="184" t="s">
        <v>851</v>
      </c>
      <c r="FGG56" s="184" t="s">
        <v>851</v>
      </c>
      <c r="FGH56" s="184" t="s">
        <v>851</v>
      </c>
      <c r="FGI56" s="184" t="s">
        <v>851</v>
      </c>
      <c r="FGJ56" s="184" t="s">
        <v>851</v>
      </c>
      <c r="FGK56" s="184" t="s">
        <v>851</v>
      </c>
      <c r="FGL56" s="184" t="s">
        <v>851</v>
      </c>
      <c r="FGM56" s="184" t="s">
        <v>851</v>
      </c>
      <c r="FGN56" s="184" t="s">
        <v>851</v>
      </c>
      <c r="FGO56" s="184" t="s">
        <v>851</v>
      </c>
      <c r="FGP56" s="184" t="s">
        <v>851</v>
      </c>
      <c r="FGQ56" s="184" t="s">
        <v>851</v>
      </c>
      <c r="FGR56" s="184" t="s">
        <v>851</v>
      </c>
      <c r="FGS56" s="184" t="s">
        <v>851</v>
      </c>
      <c r="FGT56" s="184" t="s">
        <v>851</v>
      </c>
      <c r="FGU56" s="184" t="s">
        <v>851</v>
      </c>
      <c r="FGV56" s="184" t="s">
        <v>851</v>
      </c>
      <c r="FGW56" s="184" t="s">
        <v>851</v>
      </c>
      <c r="FGX56" s="184" t="s">
        <v>851</v>
      </c>
      <c r="FGY56" s="184" t="s">
        <v>851</v>
      </c>
      <c r="FGZ56" s="184" t="s">
        <v>851</v>
      </c>
      <c r="FHA56" s="184" t="s">
        <v>851</v>
      </c>
      <c r="FHB56" s="184" t="s">
        <v>851</v>
      </c>
      <c r="FHC56" s="184" t="s">
        <v>851</v>
      </c>
      <c r="FHD56" s="184" t="s">
        <v>851</v>
      </c>
      <c r="FHE56" s="184" t="s">
        <v>851</v>
      </c>
      <c r="FHF56" s="184" t="s">
        <v>851</v>
      </c>
      <c r="FHG56" s="184" t="s">
        <v>851</v>
      </c>
      <c r="FHH56" s="184" t="s">
        <v>851</v>
      </c>
      <c r="FHI56" s="184" t="s">
        <v>851</v>
      </c>
      <c r="FHJ56" s="184" t="s">
        <v>851</v>
      </c>
      <c r="FHK56" s="184" t="s">
        <v>851</v>
      </c>
      <c r="FHL56" s="184" t="s">
        <v>851</v>
      </c>
      <c r="FHM56" s="184" t="s">
        <v>851</v>
      </c>
      <c r="FHN56" s="184" t="s">
        <v>851</v>
      </c>
      <c r="FHO56" s="184" t="s">
        <v>851</v>
      </c>
      <c r="FHP56" s="184" t="s">
        <v>851</v>
      </c>
      <c r="FHQ56" s="184" t="s">
        <v>851</v>
      </c>
      <c r="FHR56" s="184" t="s">
        <v>851</v>
      </c>
      <c r="FHS56" s="184" t="s">
        <v>851</v>
      </c>
      <c r="FHT56" s="184" t="s">
        <v>851</v>
      </c>
      <c r="FHU56" s="184" t="s">
        <v>851</v>
      </c>
      <c r="FHV56" s="184" t="s">
        <v>851</v>
      </c>
      <c r="FHW56" s="184" t="s">
        <v>851</v>
      </c>
      <c r="FHX56" s="184" t="s">
        <v>851</v>
      </c>
      <c r="FHY56" s="184" t="s">
        <v>851</v>
      </c>
      <c r="FHZ56" s="184" t="s">
        <v>851</v>
      </c>
      <c r="FIA56" s="184" t="s">
        <v>851</v>
      </c>
      <c r="FIB56" s="184" t="s">
        <v>851</v>
      </c>
      <c r="FIC56" s="184" t="s">
        <v>851</v>
      </c>
      <c r="FID56" s="184" t="s">
        <v>851</v>
      </c>
      <c r="FIE56" s="184" t="s">
        <v>851</v>
      </c>
      <c r="FIF56" s="184" t="s">
        <v>851</v>
      </c>
      <c r="FIG56" s="184" t="s">
        <v>851</v>
      </c>
      <c r="FIH56" s="184" t="s">
        <v>851</v>
      </c>
      <c r="FII56" s="184" t="s">
        <v>851</v>
      </c>
      <c r="FIJ56" s="184" t="s">
        <v>851</v>
      </c>
      <c r="FIK56" s="184" t="s">
        <v>851</v>
      </c>
      <c r="FIL56" s="184" t="s">
        <v>851</v>
      </c>
      <c r="FIM56" s="184" t="s">
        <v>851</v>
      </c>
      <c r="FIN56" s="184" t="s">
        <v>851</v>
      </c>
      <c r="FIO56" s="184" t="s">
        <v>851</v>
      </c>
      <c r="FIP56" s="184" t="s">
        <v>851</v>
      </c>
      <c r="FIQ56" s="184" t="s">
        <v>851</v>
      </c>
      <c r="FIR56" s="184" t="s">
        <v>851</v>
      </c>
      <c r="FIS56" s="184" t="s">
        <v>851</v>
      </c>
      <c r="FIT56" s="184" t="s">
        <v>851</v>
      </c>
      <c r="FIU56" s="184" t="s">
        <v>851</v>
      </c>
      <c r="FIV56" s="184" t="s">
        <v>851</v>
      </c>
      <c r="FIW56" s="184" t="s">
        <v>851</v>
      </c>
      <c r="FIX56" s="184" t="s">
        <v>851</v>
      </c>
      <c r="FIY56" s="184" t="s">
        <v>851</v>
      </c>
      <c r="FIZ56" s="184" t="s">
        <v>851</v>
      </c>
      <c r="FJA56" s="184" t="s">
        <v>851</v>
      </c>
      <c r="FJB56" s="184" t="s">
        <v>851</v>
      </c>
      <c r="FJC56" s="184" t="s">
        <v>851</v>
      </c>
      <c r="FJD56" s="184" t="s">
        <v>851</v>
      </c>
      <c r="FJE56" s="184" t="s">
        <v>851</v>
      </c>
      <c r="FJF56" s="184" t="s">
        <v>851</v>
      </c>
      <c r="FJG56" s="184" t="s">
        <v>851</v>
      </c>
      <c r="FJH56" s="184" t="s">
        <v>851</v>
      </c>
      <c r="FJI56" s="184" t="s">
        <v>851</v>
      </c>
      <c r="FJJ56" s="184" t="s">
        <v>851</v>
      </c>
      <c r="FJK56" s="184" t="s">
        <v>851</v>
      </c>
      <c r="FJL56" s="184" t="s">
        <v>851</v>
      </c>
      <c r="FJM56" s="184" t="s">
        <v>851</v>
      </c>
      <c r="FJN56" s="184" t="s">
        <v>851</v>
      </c>
      <c r="FJO56" s="184" t="s">
        <v>851</v>
      </c>
      <c r="FJP56" s="184" t="s">
        <v>851</v>
      </c>
      <c r="FJQ56" s="184" t="s">
        <v>851</v>
      </c>
      <c r="FJR56" s="184" t="s">
        <v>851</v>
      </c>
      <c r="FJS56" s="184" t="s">
        <v>851</v>
      </c>
      <c r="FJT56" s="184" t="s">
        <v>851</v>
      </c>
      <c r="FJU56" s="184" t="s">
        <v>851</v>
      </c>
      <c r="FJV56" s="184" t="s">
        <v>851</v>
      </c>
      <c r="FJW56" s="184" t="s">
        <v>851</v>
      </c>
      <c r="FJX56" s="184" t="s">
        <v>851</v>
      </c>
      <c r="FJY56" s="184" t="s">
        <v>851</v>
      </c>
      <c r="FJZ56" s="184" t="s">
        <v>851</v>
      </c>
      <c r="FKA56" s="184" t="s">
        <v>851</v>
      </c>
      <c r="FKB56" s="184" t="s">
        <v>851</v>
      </c>
      <c r="FKC56" s="184" t="s">
        <v>851</v>
      </c>
      <c r="FKD56" s="184" t="s">
        <v>851</v>
      </c>
      <c r="FKE56" s="184" t="s">
        <v>851</v>
      </c>
      <c r="FKF56" s="184" t="s">
        <v>851</v>
      </c>
      <c r="FKG56" s="184" t="s">
        <v>851</v>
      </c>
      <c r="FKH56" s="184" t="s">
        <v>851</v>
      </c>
      <c r="FKI56" s="184" t="s">
        <v>851</v>
      </c>
      <c r="FKJ56" s="184" t="s">
        <v>851</v>
      </c>
      <c r="FKK56" s="184" t="s">
        <v>851</v>
      </c>
      <c r="FKL56" s="184" t="s">
        <v>851</v>
      </c>
      <c r="FKM56" s="184" t="s">
        <v>851</v>
      </c>
      <c r="FKN56" s="184" t="s">
        <v>851</v>
      </c>
      <c r="FKO56" s="184" t="s">
        <v>851</v>
      </c>
      <c r="FKP56" s="184" t="s">
        <v>851</v>
      </c>
      <c r="FKQ56" s="184" t="s">
        <v>851</v>
      </c>
      <c r="FKR56" s="184" t="s">
        <v>851</v>
      </c>
      <c r="FKS56" s="184" t="s">
        <v>851</v>
      </c>
      <c r="FKT56" s="184" t="s">
        <v>851</v>
      </c>
      <c r="FKU56" s="184" t="s">
        <v>851</v>
      </c>
      <c r="FKV56" s="184" t="s">
        <v>851</v>
      </c>
      <c r="FKW56" s="184" t="s">
        <v>851</v>
      </c>
      <c r="FKX56" s="184" t="s">
        <v>851</v>
      </c>
      <c r="FKY56" s="184" t="s">
        <v>851</v>
      </c>
      <c r="FKZ56" s="184" t="s">
        <v>851</v>
      </c>
      <c r="FLA56" s="184" t="s">
        <v>851</v>
      </c>
      <c r="FLB56" s="184" t="s">
        <v>851</v>
      </c>
      <c r="FLC56" s="184" t="s">
        <v>851</v>
      </c>
      <c r="FLD56" s="184" t="s">
        <v>851</v>
      </c>
      <c r="FLE56" s="184" t="s">
        <v>851</v>
      </c>
      <c r="FLF56" s="184" t="s">
        <v>851</v>
      </c>
      <c r="FLG56" s="184" t="s">
        <v>851</v>
      </c>
      <c r="FLH56" s="184" t="s">
        <v>851</v>
      </c>
      <c r="FLI56" s="184" t="s">
        <v>851</v>
      </c>
      <c r="FLJ56" s="184" t="s">
        <v>851</v>
      </c>
      <c r="FLK56" s="184" t="s">
        <v>851</v>
      </c>
      <c r="FLL56" s="184" t="s">
        <v>851</v>
      </c>
      <c r="FLM56" s="184" t="s">
        <v>851</v>
      </c>
      <c r="FLN56" s="184" t="s">
        <v>851</v>
      </c>
      <c r="FLO56" s="184" t="s">
        <v>851</v>
      </c>
      <c r="FLP56" s="184" t="s">
        <v>851</v>
      </c>
      <c r="FLQ56" s="184" t="s">
        <v>851</v>
      </c>
      <c r="FLR56" s="184" t="s">
        <v>851</v>
      </c>
      <c r="FLS56" s="184" t="s">
        <v>851</v>
      </c>
      <c r="FLT56" s="184" t="s">
        <v>851</v>
      </c>
      <c r="FLU56" s="184" t="s">
        <v>851</v>
      </c>
      <c r="FLV56" s="184" t="s">
        <v>851</v>
      </c>
      <c r="FLW56" s="184" t="s">
        <v>851</v>
      </c>
      <c r="FLX56" s="184" t="s">
        <v>851</v>
      </c>
      <c r="FLY56" s="184" t="s">
        <v>851</v>
      </c>
      <c r="FLZ56" s="184" t="s">
        <v>851</v>
      </c>
      <c r="FMA56" s="184" t="s">
        <v>851</v>
      </c>
      <c r="FMB56" s="184" t="s">
        <v>851</v>
      </c>
      <c r="FMC56" s="184" t="s">
        <v>851</v>
      </c>
      <c r="FMD56" s="184" t="s">
        <v>851</v>
      </c>
      <c r="FME56" s="184" t="s">
        <v>851</v>
      </c>
      <c r="FMF56" s="184" t="s">
        <v>851</v>
      </c>
      <c r="FMG56" s="184" t="s">
        <v>851</v>
      </c>
      <c r="FMH56" s="184" t="s">
        <v>851</v>
      </c>
      <c r="FMI56" s="184" t="s">
        <v>851</v>
      </c>
      <c r="FMJ56" s="184" t="s">
        <v>851</v>
      </c>
      <c r="FMK56" s="184" t="s">
        <v>851</v>
      </c>
      <c r="FML56" s="184" t="s">
        <v>851</v>
      </c>
      <c r="FMM56" s="184" t="s">
        <v>851</v>
      </c>
      <c r="FMN56" s="184" t="s">
        <v>851</v>
      </c>
      <c r="FMO56" s="184" t="s">
        <v>851</v>
      </c>
      <c r="FMP56" s="184" t="s">
        <v>851</v>
      </c>
      <c r="FMQ56" s="184" t="s">
        <v>851</v>
      </c>
      <c r="FMR56" s="184" t="s">
        <v>851</v>
      </c>
      <c r="FMS56" s="184" t="s">
        <v>851</v>
      </c>
      <c r="FMT56" s="184" t="s">
        <v>851</v>
      </c>
      <c r="FMU56" s="184" t="s">
        <v>851</v>
      </c>
      <c r="FMV56" s="184" t="s">
        <v>851</v>
      </c>
      <c r="FMW56" s="184" t="s">
        <v>851</v>
      </c>
      <c r="FMX56" s="184" t="s">
        <v>851</v>
      </c>
      <c r="FMY56" s="184" t="s">
        <v>851</v>
      </c>
      <c r="FMZ56" s="184" t="s">
        <v>851</v>
      </c>
      <c r="FNA56" s="184" t="s">
        <v>851</v>
      </c>
      <c r="FNB56" s="184" t="s">
        <v>851</v>
      </c>
      <c r="FNC56" s="184" t="s">
        <v>851</v>
      </c>
      <c r="FND56" s="184" t="s">
        <v>851</v>
      </c>
      <c r="FNE56" s="184" t="s">
        <v>851</v>
      </c>
      <c r="FNF56" s="184" t="s">
        <v>851</v>
      </c>
      <c r="FNG56" s="184" t="s">
        <v>851</v>
      </c>
      <c r="FNH56" s="184" t="s">
        <v>851</v>
      </c>
      <c r="FNI56" s="184" t="s">
        <v>851</v>
      </c>
      <c r="FNJ56" s="184" t="s">
        <v>851</v>
      </c>
      <c r="FNK56" s="184" t="s">
        <v>851</v>
      </c>
      <c r="FNL56" s="184" t="s">
        <v>851</v>
      </c>
      <c r="FNM56" s="184" t="s">
        <v>851</v>
      </c>
      <c r="FNN56" s="184" t="s">
        <v>851</v>
      </c>
      <c r="FNO56" s="184" t="s">
        <v>851</v>
      </c>
      <c r="FNP56" s="184" t="s">
        <v>851</v>
      </c>
      <c r="FNQ56" s="184" t="s">
        <v>851</v>
      </c>
      <c r="FNR56" s="184" t="s">
        <v>851</v>
      </c>
      <c r="FNS56" s="184" t="s">
        <v>851</v>
      </c>
      <c r="FNT56" s="184" t="s">
        <v>851</v>
      </c>
      <c r="FNU56" s="184" t="s">
        <v>851</v>
      </c>
      <c r="FNV56" s="184" t="s">
        <v>851</v>
      </c>
      <c r="FNW56" s="184" t="s">
        <v>851</v>
      </c>
      <c r="FNX56" s="184" t="s">
        <v>851</v>
      </c>
      <c r="FNY56" s="184" t="s">
        <v>851</v>
      </c>
      <c r="FNZ56" s="184" t="s">
        <v>851</v>
      </c>
      <c r="FOA56" s="184" t="s">
        <v>851</v>
      </c>
      <c r="FOB56" s="184" t="s">
        <v>851</v>
      </c>
      <c r="FOC56" s="184" t="s">
        <v>851</v>
      </c>
      <c r="FOD56" s="184" t="s">
        <v>851</v>
      </c>
      <c r="FOE56" s="184" t="s">
        <v>851</v>
      </c>
      <c r="FOF56" s="184" t="s">
        <v>851</v>
      </c>
      <c r="FOG56" s="184" t="s">
        <v>851</v>
      </c>
      <c r="FOH56" s="184" t="s">
        <v>851</v>
      </c>
      <c r="FOI56" s="184" t="s">
        <v>851</v>
      </c>
      <c r="FOJ56" s="184" t="s">
        <v>851</v>
      </c>
      <c r="FOK56" s="184" t="s">
        <v>851</v>
      </c>
      <c r="FOL56" s="184" t="s">
        <v>851</v>
      </c>
      <c r="FOM56" s="184" t="s">
        <v>851</v>
      </c>
      <c r="FON56" s="184" t="s">
        <v>851</v>
      </c>
      <c r="FOO56" s="184" t="s">
        <v>851</v>
      </c>
      <c r="FOP56" s="184" t="s">
        <v>851</v>
      </c>
      <c r="FOQ56" s="184" t="s">
        <v>851</v>
      </c>
      <c r="FOR56" s="184" t="s">
        <v>851</v>
      </c>
      <c r="FOS56" s="184" t="s">
        <v>851</v>
      </c>
      <c r="FOT56" s="184" t="s">
        <v>851</v>
      </c>
      <c r="FOU56" s="184" t="s">
        <v>851</v>
      </c>
      <c r="FOV56" s="184" t="s">
        <v>851</v>
      </c>
      <c r="FOW56" s="184" t="s">
        <v>851</v>
      </c>
      <c r="FOX56" s="184" t="s">
        <v>851</v>
      </c>
      <c r="FOY56" s="184" t="s">
        <v>851</v>
      </c>
      <c r="FOZ56" s="184" t="s">
        <v>851</v>
      </c>
      <c r="FPA56" s="184" t="s">
        <v>851</v>
      </c>
      <c r="FPB56" s="184" t="s">
        <v>851</v>
      </c>
      <c r="FPC56" s="184" t="s">
        <v>851</v>
      </c>
      <c r="FPD56" s="184" t="s">
        <v>851</v>
      </c>
      <c r="FPE56" s="184" t="s">
        <v>851</v>
      </c>
      <c r="FPF56" s="184" t="s">
        <v>851</v>
      </c>
      <c r="FPG56" s="184" t="s">
        <v>851</v>
      </c>
      <c r="FPH56" s="184" t="s">
        <v>851</v>
      </c>
      <c r="FPI56" s="184" t="s">
        <v>851</v>
      </c>
      <c r="FPJ56" s="184" t="s">
        <v>851</v>
      </c>
      <c r="FPK56" s="184" t="s">
        <v>851</v>
      </c>
      <c r="FPL56" s="184" t="s">
        <v>851</v>
      </c>
      <c r="FPM56" s="184" t="s">
        <v>851</v>
      </c>
      <c r="FPN56" s="184" t="s">
        <v>851</v>
      </c>
      <c r="FPO56" s="184" t="s">
        <v>851</v>
      </c>
      <c r="FPP56" s="184" t="s">
        <v>851</v>
      </c>
      <c r="FPQ56" s="184" t="s">
        <v>851</v>
      </c>
      <c r="FPR56" s="184" t="s">
        <v>851</v>
      </c>
      <c r="FPS56" s="184" t="s">
        <v>851</v>
      </c>
      <c r="FPT56" s="184" t="s">
        <v>851</v>
      </c>
      <c r="FPU56" s="184" t="s">
        <v>851</v>
      </c>
      <c r="FPV56" s="184" t="s">
        <v>851</v>
      </c>
      <c r="FPW56" s="184" t="s">
        <v>851</v>
      </c>
      <c r="FPX56" s="184" t="s">
        <v>851</v>
      </c>
      <c r="FPY56" s="184" t="s">
        <v>851</v>
      </c>
      <c r="FPZ56" s="184" t="s">
        <v>851</v>
      </c>
      <c r="FQA56" s="184" t="s">
        <v>851</v>
      </c>
      <c r="FQB56" s="184" t="s">
        <v>851</v>
      </c>
      <c r="FQC56" s="184" t="s">
        <v>851</v>
      </c>
      <c r="FQD56" s="184" t="s">
        <v>851</v>
      </c>
      <c r="FQE56" s="184" t="s">
        <v>851</v>
      </c>
      <c r="FQF56" s="184" t="s">
        <v>851</v>
      </c>
      <c r="FQG56" s="184" t="s">
        <v>851</v>
      </c>
      <c r="FQH56" s="184" t="s">
        <v>851</v>
      </c>
      <c r="FQI56" s="184" t="s">
        <v>851</v>
      </c>
      <c r="FQJ56" s="184" t="s">
        <v>851</v>
      </c>
      <c r="FQK56" s="184" t="s">
        <v>851</v>
      </c>
      <c r="FQL56" s="184" t="s">
        <v>851</v>
      </c>
      <c r="FQM56" s="184" t="s">
        <v>851</v>
      </c>
      <c r="FQN56" s="184" t="s">
        <v>851</v>
      </c>
      <c r="FQO56" s="184" t="s">
        <v>851</v>
      </c>
      <c r="FQP56" s="184" t="s">
        <v>851</v>
      </c>
      <c r="FQQ56" s="184" t="s">
        <v>851</v>
      </c>
      <c r="FQR56" s="184" t="s">
        <v>851</v>
      </c>
      <c r="FQS56" s="184" t="s">
        <v>851</v>
      </c>
      <c r="FQT56" s="184" t="s">
        <v>851</v>
      </c>
      <c r="FQU56" s="184" t="s">
        <v>851</v>
      </c>
      <c r="FQV56" s="184" t="s">
        <v>851</v>
      </c>
      <c r="FQW56" s="184" t="s">
        <v>851</v>
      </c>
      <c r="FQX56" s="184" t="s">
        <v>851</v>
      </c>
      <c r="FQY56" s="184" t="s">
        <v>851</v>
      </c>
      <c r="FQZ56" s="184" t="s">
        <v>851</v>
      </c>
      <c r="FRA56" s="184" t="s">
        <v>851</v>
      </c>
      <c r="FRB56" s="184" t="s">
        <v>851</v>
      </c>
      <c r="FRC56" s="184" t="s">
        <v>851</v>
      </c>
      <c r="FRD56" s="184" t="s">
        <v>851</v>
      </c>
      <c r="FRE56" s="184" t="s">
        <v>851</v>
      </c>
      <c r="FRF56" s="184" t="s">
        <v>851</v>
      </c>
      <c r="FRG56" s="184" t="s">
        <v>851</v>
      </c>
      <c r="FRH56" s="184" t="s">
        <v>851</v>
      </c>
      <c r="FRI56" s="184" t="s">
        <v>851</v>
      </c>
      <c r="FRJ56" s="184" t="s">
        <v>851</v>
      </c>
      <c r="FRK56" s="184" t="s">
        <v>851</v>
      </c>
      <c r="FRL56" s="184" t="s">
        <v>851</v>
      </c>
      <c r="FRM56" s="184" t="s">
        <v>851</v>
      </c>
      <c r="FRN56" s="184" t="s">
        <v>851</v>
      </c>
      <c r="FRO56" s="184" t="s">
        <v>851</v>
      </c>
      <c r="FRP56" s="184" t="s">
        <v>851</v>
      </c>
      <c r="FRQ56" s="184" t="s">
        <v>851</v>
      </c>
      <c r="FRR56" s="184" t="s">
        <v>851</v>
      </c>
      <c r="FRS56" s="184" t="s">
        <v>851</v>
      </c>
      <c r="FRT56" s="184" t="s">
        <v>851</v>
      </c>
      <c r="FRU56" s="184" t="s">
        <v>851</v>
      </c>
      <c r="FRV56" s="184" t="s">
        <v>851</v>
      </c>
      <c r="FRW56" s="184" t="s">
        <v>851</v>
      </c>
      <c r="FRX56" s="184" t="s">
        <v>851</v>
      </c>
      <c r="FRY56" s="184" t="s">
        <v>851</v>
      </c>
      <c r="FRZ56" s="184" t="s">
        <v>851</v>
      </c>
      <c r="FSA56" s="184" t="s">
        <v>851</v>
      </c>
      <c r="FSB56" s="184" t="s">
        <v>851</v>
      </c>
      <c r="FSC56" s="184" t="s">
        <v>851</v>
      </c>
      <c r="FSD56" s="184" t="s">
        <v>851</v>
      </c>
      <c r="FSE56" s="184" t="s">
        <v>851</v>
      </c>
      <c r="FSF56" s="184" t="s">
        <v>851</v>
      </c>
      <c r="FSG56" s="184" t="s">
        <v>851</v>
      </c>
      <c r="FSH56" s="184" t="s">
        <v>851</v>
      </c>
      <c r="FSI56" s="184" t="s">
        <v>851</v>
      </c>
      <c r="FSJ56" s="184" t="s">
        <v>851</v>
      </c>
      <c r="FSK56" s="184" t="s">
        <v>851</v>
      </c>
      <c r="FSL56" s="184" t="s">
        <v>851</v>
      </c>
      <c r="FSM56" s="184" t="s">
        <v>851</v>
      </c>
      <c r="FSN56" s="184" t="s">
        <v>851</v>
      </c>
      <c r="FSO56" s="184" t="s">
        <v>851</v>
      </c>
      <c r="FSP56" s="184" t="s">
        <v>851</v>
      </c>
      <c r="FSQ56" s="184" t="s">
        <v>851</v>
      </c>
      <c r="FSR56" s="184" t="s">
        <v>851</v>
      </c>
      <c r="FSS56" s="184" t="s">
        <v>851</v>
      </c>
      <c r="FST56" s="184" t="s">
        <v>851</v>
      </c>
      <c r="FSU56" s="184" t="s">
        <v>851</v>
      </c>
      <c r="FSV56" s="184" t="s">
        <v>851</v>
      </c>
      <c r="FSW56" s="184" t="s">
        <v>851</v>
      </c>
      <c r="FSX56" s="184" t="s">
        <v>851</v>
      </c>
      <c r="FSY56" s="184" t="s">
        <v>851</v>
      </c>
      <c r="FSZ56" s="184" t="s">
        <v>851</v>
      </c>
      <c r="FTA56" s="184" t="s">
        <v>851</v>
      </c>
      <c r="FTB56" s="184" t="s">
        <v>851</v>
      </c>
      <c r="FTC56" s="184" t="s">
        <v>851</v>
      </c>
      <c r="FTD56" s="184" t="s">
        <v>851</v>
      </c>
      <c r="FTE56" s="184" t="s">
        <v>851</v>
      </c>
      <c r="FTF56" s="184" t="s">
        <v>851</v>
      </c>
      <c r="FTG56" s="184" t="s">
        <v>851</v>
      </c>
      <c r="FTH56" s="184" t="s">
        <v>851</v>
      </c>
      <c r="FTI56" s="184" t="s">
        <v>851</v>
      </c>
      <c r="FTJ56" s="184" t="s">
        <v>851</v>
      </c>
      <c r="FTK56" s="184" t="s">
        <v>851</v>
      </c>
      <c r="FTL56" s="184" t="s">
        <v>851</v>
      </c>
      <c r="FTM56" s="184" t="s">
        <v>851</v>
      </c>
      <c r="FTN56" s="184" t="s">
        <v>851</v>
      </c>
      <c r="FTO56" s="184" t="s">
        <v>851</v>
      </c>
      <c r="FTP56" s="184" t="s">
        <v>851</v>
      </c>
      <c r="FTQ56" s="184" t="s">
        <v>851</v>
      </c>
      <c r="FTR56" s="184" t="s">
        <v>851</v>
      </c>
      <c r="FTS56" s="184" t="s">
        <v>851</v>
      </c>
      <c r="FTT56" s="184" t="s">
        <v>851</v>
      </c>
      <c r="FTU56" s="184" t="s">
        <v>851</v>
      </c>
      <c r="FTV56" s="184" t="s">
        <v>851</v>
      </c>
      <c r="FTW56" s="184" t="s">
        <v>851</v>
      </c>
      <c r="FTX56" s="184" t="s">
        <v>851</v>
      </c>
      <c r="FTY56" s="184" t="s">
        <v>851</v>
      </c>
      <c r="FTZ56" s="184" t="s">
        <v>851</v>
      </c>
      <c r="FUA56" s="184" t="s">
        <v>851</v>
      </c>
      <c r="FUB56" s="184" t="s">
        <v>851</v>
      </c>
      <c r="FUC56" s="184" t="s">
        <v>851</v>
      </c>
      <c r="FUD56" s="184" t="s">
        <v>851</v>
      </c>
      <c r="FUE56" s="184" t="s">
        <v>851</v>
      </c>
      <c r="FUF56" s="184" t="s">
        <v>851</v>
      </c>
      <c r="FUG56" s="184" t="s">
        <v>851</v>
      </c>
      <c r="FUH56" s="184" t="s">
        <v>851</v>
      </c>
      <c r="FUI56" s="184" t="s">
        <v>851</v>
      </c>
      <c r="FUJ56" s="184" t="s">
        <v>851</v>
      </c>
      <c r="FUK56" s="184" t="s">
        <v>851</v>
      </c>
      <c r="FUL56" s="184" t="s">
        <v>851</v>
      </c>
      <c r="FUM56" s="184" t="s">
        <v>851</v>
      </c>
      <c r="FUN56" s="184" t="s">
        <v>851</v>
      </c>
      <c r="FUO56" s="184" t="s">
        <v>851</v>
      </c>
      <c r="FUP56" s="184" t="s">
        <v>851</v>
      </c>
      <c r="FUQ56" s="184" t="s">
        <v>851</v>
      </c>
      <c r="FUR56" s="184" t="s">
        <v>851</v>
      </c>
      <c r="FUS56" s="184" t="s">
        <v>851</v>
      </c>
      <c r="FUT56" s="184" t="s">
        <v>851</v>
      </c>
      <c r="FUU56" s="184" t="s">
        <v>851</v>
      </c>
      <c r="FUV56" s="184" t="s">
        <v>851</v>
      </c>
      <c r="FUW56" s="184" t="s">
        <v>851</v>
      </c>
      <c r="FUX56" s="184" t="s">
        <v>851</v>
      </c>
      <c r="FUY56" s="184" t="s">
        <v>851</v>
      </c>
      <c r="FUZ56" s="184" t="s">
        <v>851</v>
      </c>
      <c r="FVA56" s="184" t="s">
        <v>851</v>
      </c>
      <c r="FVB56" s="184" t="s">
        <v>851</v>
      </c>
      <c r="FVC56" s="184" t="s">
        <v>851</v>
      </c>
      <c r="FVD56" s="184" t="s">
        <v>851</v>
      </c>
      <c r="FVE56" s="184" t="s">
        <v>851</v>
      </c>
      <c r="FVF56" s="184" t="s">
        <v>851</v>
      </c>
      <c r="FVG56" s="184" t="s">
        <v>851</v>
      </c>
      <c r="FVH56" s="184" t="s">
        <v>851</v>
      </c>
      <c r="FVI56" s="184" t="s">
        <v>851</v>
      </c>
      <c r="FVJ56" s="184" t="s">
        <v>851</v>
      </c>
      <c r="FVK56" s="184" t="s">
        <v>851</v>
      </c>
      <c r="FVL56" s="184" t="s">
        <v>851</v>
      </c>
      <c r="FVM56" s="184" t="s">
        <v>851</v>
      </c>
      <c r="FVN56" s="184" t="s">
        <v>851</v>
      </c>
      <c r="FVO56" s="184" t="s">
        <v>851</v>
      </c>
      <c r="FVP56" s="184" t="s">
        <v>851</v>
      </c>
      <c r="FVQ56" s="184" t="s">
        <v>851</v>
      </c>
      <c r="FVR56" s="184" t="s">
        <v>851</v>
      </c>
      <c r="FVS56" s="184" t="s">
        <v>851</v>
      </c>
      <c r="FVT56" s="184" t="s">
        <v>851</v>
      </c>
      <c r="FVU56" s="184" t="s">
        <v>851</v>
      </c>
      <c r="FVV56" s="184" t="s">
        <v>851</v>
      </c>
      <c r="FVW56" s="184" t="s">
        <v>851</v>
      </c>
      <c r="FVX56" s="184" t="s">
        <v>851</v>
      </c>
      <c r="FVY56" s="184" t="s">
        <v>851</v>
      </c>
      <c r="FVZ56" s="184" t="s">
        <v>851</v>
      </c>
      <c r="FWA56" s="184" t="s">
        <v>851</v>
      </c>
      <c r="FWB56" s="184" t="s">
        <v>851</v>
      </c>
      <c r="FWC56" s="184" t="s">
        <v>851</v>
      </c>
      <c r="FWD56" s="184" t="s">
        <v>851</v>
      </c>
      <c r="FWE56" s="184" t="s">
        <v>851</v>
      </c>
      <c r="FWF56" s="184" t="s">
        <v>851</v>
      </c>
      <c r="FWG56" s="184" t="s">
        <v>851</v>
      </c>
      <c r="FWH56" s="184" t="s">
        <v>851</v>
      </c>
      <c r="FWI56" s="184" t="s">
        <v>851</v>
      </c>
      <c r="FWJ56" s="184" t="s">
        <v>851</v>
      </c>
      <c r="FWK56" s="184" t="s">
        <v>851</v>
      </c>
      <c r="FWL56" s="184" t="s">
        <v>851</v>
      </c>
      <c r="FWM56" s="184" t="s">
        <v>851</v>
      </c>
      <c r="FWN56" s="184" t="s">
        <v>851</v>
      </c>
      <c r="FWO56" s="184" t="s">
        <v>851</v>
      </c>
      <c r="FWP56" s="184" t="s">
        <v>851</v>
      </c>
      <c r="FWQ56" s="184" t="s">
        <v>851</v>
      </c>
      <c r="FWR56" s="184" t="s">
        <v>851</v>
      </c>
      <c r="FWS56" s="184" t="s">
        <v>851</v>
      </c>
      <c r="FWT56" s="184" t="s">
        <v>851</v>
      </c>
      <c r="FWU56" s="184" t="s">
        <v>851</v>
      </c>
      <c r="FWV56" s="184" t="s">
        <v>851</v>
      </c>
      <c r="FWW56" s="184" t="s">
        <v>851</v>
      </c>
      <c r="FWX56" s="184" t="s">
        <v>851</v>
      </c>
      <c r="FWY56" s="184" t="s">
        <v>851</v>
      </c>
      <c r="FWZ56" s="184" t="s">
        <v>851</v>
      </c>
      <c r="FXA56" s="184" t="s">
        <v>851</v>
      </c>
      <c r="FXB56" s="184" t="s">
        <v>851</v>
      </c>
      <c r="FXC56" s="184" t="s">
        <v>851</v>
      </c>
      <c r="FXD56" s="184" t="s">
        <v>851</v>
      </c>
      <c r="FXE56" s="184" t="s">
        <v>851</v>
      </c>
      <c r="FXF56" s="184" t="s">
        <v>851</v>
      </c>
      <c r="FXG56" s="184" t="s">
        <v>851</v>
      </c>
      <c r="FXH56" s="184" t="s">
        <v>851</v>
      </c>
      <c r="FXI56" s="184" t="s">
        <v>851</v>
      </c>
      <c r="FXJ56" s="184" t="s">
        <v>851</v>
      </c>
      <c r="FXK56" s="184" t="s">
        <v>851</v>
      </c>
      <c r="FXL56" s="184" t="s">
        <v>851</v>
      </c>
      <c r="FXM56" s="184" t="s">
        <v>851</v>
      </c>
      <c r="FXN56" s="184" t="s">
        <v>851</v>
      </c>
      <c r="FXO56" s="184" t="s">
        <v>851</v>
      </c>
      <c r="FXP56" s="184" t="s">
        <v>851</v>
      </c>
      <c r="FXQ56" s="184" t="s">
        <v>851</v>
      </c>
      <c r="FXR56" s="184" t="s">
        <v>851</v>
      </c>
      <c r="FXS56" s="184" t="s">
        <v>851</v>
      </c>
      <c r="FXT56" s="184" t="s">
        <v>851</v>
      </c>
      <c r="FXU56" s="184" t="s">
        <v>851</v>
      </c>
      <c r="FXV56" s="184" t="s">
        <v>851</v>
      </c>
      <c r="FXW56" s="184" t="s">
        <v>851</v>
      </c>
      <c r="FXX56" s="184" t="s">
        <v>851</v>
      </c>
      <c r="FXY56" s="184" t="s">
        <v>851</v>
      </c>
      <c r="FXZ56" s="184" t="s">
        <v>851</v>
      </c>
      <c r="FYA56" s="184" t="s">
        <v>851</v>
      </c>
      <c r="FYB56" s="184" t="s">
        <v>851</v>
      </c>
      <c r="FYC56" s="184" t="s">
        <v>851</v>
      </c>
      <c r="FYD56" s="184" t="s">
        <v>851</v>
      </c>
      <c r="FYE56" s="184" t="s">
        <v>851</v>
      </c>
      <c r="FYF56" s="184" t="s">
        <v>851</v>
      </c>
      <c r="FYG56" s="184" t="s">
        <v>851</v>
      </c>
      <c r="FYH56" s="184" t="s">
        <v>851</v>
      </c>
      <c r="FYI56" s="184" t="s">
        <v>851</v>
      </c>
      <c r="FYJ56" s="184" t="s">
        <v>851</v>
      </c>
      <c r="FYK56" s="184" t="s">
        <v>851</v>
      </c>
      <c r="FYL56" s="184" t="s">
        <v>851</v>
      </c>
      <c r="FYM56" s="184" t="s">
        <v>851</v>
      </c>
      <c r="FYN56" s="184" t="s">
        <v>851</v>
      </c>
      <c r="FYO56" s="184" t="s">
        <v>851</v>
      </c>
      <c r="FYP56" s="184" t="s">
        <v>851</v>
      </c>
      <c r="FYQ56" s="184" t="s">
        <v>851</v>
      </c>
      <c r="FYR56" s="184" t="s">
        <v>851</v>
      </c>
      <c r="FYS56" s="184" t="s">
        <v>851</v>
      </c>
      <c r="FYT56" s="184" t="s">
        <v>851</v>
      </c>
      <c r="FYU56" s="184" t="s">
        <v>851</v>
      </c>
      <c r="FYV56" s="184" t="s">
        <v>851</v>
      </c>
      <c r="FYW56" s="184" t="s">
        <v>851</v>
      </c>
      <c r="FYX56" s="184" t="s">
        <v>851</v>
      </c>
      <c r="FYY56" s="184" t="s">
        <v>851</v>
      </c>
      <c r="FYZ56" s="184" t="s">
        <v>851</v>
      </c>
      <c r="FZA56" s="184" t="s">
        <v>851</v>
      </c>
      <c r="FZB56" s="184" t="s">
        <v>851</v>
      </c>
      <c r="FZC56" s="184" t="s">
        <v>851</v>
      </c>
      <c r="FZD56" s="184" t="s">
        <v>851</v>
      </c>
      <c r="FZE56" s="184" t="s">
        <v>851</v>
      </c>
      <c r="FZF56" s="184" t="s">
        <v>851</v>
      </c>
      <c r="FZG56" s="184" t="s">
        <v>851</v>
      </c>
      <c r="FZH56" s="184" t="s">
        <v>851</v>
      </c>
      <c r="FZI56" s="184" t="s">
        <v>851</v>
      </c>
      <c r="FZJ56" s="184" t="s">
        <v>851</v>
      </c>
      <c r="FZK56" s="184" t="s">
        <v>851</v>
      </c>
      <c r="FZL56" s="184" t="s">
        <v>851</v>
      </c>
      <c r="FZM56" s="184" t="s">
        <v>851</v>
      </c>
      <c r="FZN56" s="184" t="s">
        <v>851</v>
      </c>
      <c r="FZO56" s="184" t="s">
        <v>851</v>
      </c>
      <c r="FZP56" s="184" t="s">
        <v>851</v>
      </c>
      <c r="FZQ56" s="184" t="s">
        <v>851</v>
      </c>
      <c r="FZR56" s="184" t="s">
        <v>851</v>
      </c>
      <c r="FZS56" s="184" t="s">
        <v>851</v>
      </c>
      <c r="FZT56" s="184" t="s">
        <v>851</v>
      </c>
      <c r="FZU56" s="184" t="s">
        <v>851</v>
      </c>
      <c r="FZV56" s="184" t="s">
        <v>851</v>
      </c>
      <c r="FZW56" s="184" t="s">
        <v>851</v>
      </c>
      <c r="FZX56" s="184" t="s">
        <v>851</v>
      </c>
      <c r="FZY56" s="184" t="s">
        <v>851</v>
      </c>
      <c r="FZZ56" s="184" t="s">
        <v>851</v>
      </c>
      <c r="GAA56" s="184" t="s">
        <v>851</v>
      </c>
      <c r="GAB56" s="184" t="s">
        <v>851</v>
      </c>
      <c r="GAC56" s="184" t="s">
        <v>851</v>
      </c>
      <c r="GAD56" s="184" t="s">
        <v>851</v>
      </c>
      <c r="GAE56" s="184" t="s">
        <v>851</v>
      </c>
      <c r="GAF56" s="184" t="s">
        <v>851</v>
      </c>
      <c r="GAG56" s="184" t="s">
        <v>851</v>
      </c>
      <c r="GAH56" s="184" t="s">
        <v>851</v>
      </c>
      <c r="GAI56" s="184" t="s">
        <v>851</v>
      </c>
      <c r="GAJ56" s="184" t="s">
        <v>851</v>
      </c>
      <c r="GAK56" s="184" t="s">
        <v>851</v>
      </c>
      <c r="GAL56" s="184" t="s">
        <v>851</v>
      </c>
      <c r="GAM56" s="184" t="s">
        <v>851</v>
      </c>
      <c r="GAN56" s="184" t="s">
        <v>851</v>
      </c>
      <c r="GAO56" s="184" t="s">
        <v>851</v>
      </c>
      <c r="GAP56" s="184" t="s">
        <v>851</v>
      </c>
      <c r="GAQ56" s="184" t="s">
        <v>851</v>
      </c>
      <c r="GAR56" s="184" t="s">
        <v>851</v>
      </c>
      <c r="GAS56" s="184" t="s">
        <v>851</v>
      </c>
      <c r="GAT56" s="184" t="s">
        <v>851</v>
      </c>
      <c r="GAU56" s="184" t="s">
        <v>851</v>
      </c>
      <c r="GAV56" s="184" t="s">
        <v>851</v>
      </c>
      <c r="GAW56" s="184" t="s">
        <v>851</v>
      </c>
      <c r="GAX56" s="184" t="s">
        <v>851</v>
      </c>
      <c r="GAY56" s="184" t="s">
        <v>851</v>
      </c>
      <c r="GAZ56" s="184" t="s">
        <v>851</v>
      </c>
      <c r="GBA56" s="184" t="s">
        <v>851</v>
      </c>
      <c r="GBB56" s="184" t="s">
        <v>851</v>
      </c>
      <c r="GBC56" s="184" t="s">
        <v>851</v>
      </c>
      <c r="GBD56" s="184" t="s">
        <v>851</v>
      </c>
      <c r="GBE56" s="184" t="s">
        <v>851</v>
      </c>
      <c r="GBF56" s="184" t="s">
        <v>851</v>
      </c>
      <c r="GBG56" s="184" t="s">
        <v>851</v>
      </c>
      <c r="GBH56" s="184" t="s">
        <v>851</v>
      </c>
      <c r="GBI56" s="184" t="s">
        <v>851</v>
      </c>
      <c r="GBJ56" s="184" t="s">
        <v>851</v>
      </c>
      <c r="GBK56" s="184" t="s">
        <v>851</v>
      </c>
      <c r="GBL56" s="184" t="s">
        <v>851</v>
      </c>
      <c r="GBM56" s="184" t="s">
        <v>851</v>
      </c>
      <c r="GBN56" s="184" t="s">
        <v>851</v>
      </c>
      <c r="GBO56" s="184" t="s">
        <v>851</v>
      </c>
      <c r="GBP56" s="184" t="s">
        <v>851</v>
      </c>
      <c r="GBQ56" s="184" t="s">
        <v>851</v>
      </c>
      <c r="GBR56" s="184" t="s">
        <v>851</v>
      </c>
      <c r="GBS56" s="184" t="s">
        <v>851</v>
      </c>
      <c r="GBT56" s="184" t="s">
        <v>851</v>
      </c>
      <c r="GBU56" s="184" t="s">
        <v>851</v>
      </c>
      <c r="GBV56" s="184" t="s">
        <v>851</v>
      </c>
      <c r="GBW56" s="184" t="s">
        <v>851</v>
      </c>
      <c r="GBX56" s="184" t="s">
        <v>851</v>
      </c>
      <c r="GBY56" s="184" t="s">
        <v>851</v>
      </c>
      <c r="GBZ56" s="184" t="s">
        <v>851</v>
      </c>
      <c r="GCA56" s="184" t="s">
        <v>851</v>
      </c>
      <c r="GCB56" s="184" t="s">
        <v>851</v>
      </c>
      <c r="GCC56" s="184" t="s">
        <v>851</v>
      </c>
      <c r="GCD56" s="184" t="s">
        <v>851</v>
      </c>
      <c r="GCE56" s="184" t="s">
        <v>851</v>
      </c>
      <c r="GCF56" s="184" t="s">
        <v>851</v>
      </c>
      <c r="GCG56" s="184" t="s">
        <v>851</v>
      </c>
      <c r="GCH56" s="184" t="s">
        <v>851</v>
      </c>
      <c r="GCI56" s="184" t="s">
        <v>851</v>
      </c>
      <c r="GCJ56" s="184" t="s">
        <v>851</v>
      </c>
      <c r="GCK56" s="184" t="s">
        <v>851</v>
      </c>
      <c r="GCL56" s="184" t="s">
        <v>851</v>
      </c>
      <c r="GCM56" s="184" t="s">
        <v>851</v>
      </c>
      <c r="GCN56" s="184" t="s">
        <v>851</v>
      </c>
      <c r="GCO56" s="184" t="s">
        <v>851</v>
      </c>
      <c r="GCP56" s="184" t="s">
        <v>851</v>
      </c>
      <c r="GCQ56" s="184" t="s">
        <v>851</v>
      </c>
      <c r="GCR56" s="184" t="s">
        <v>851</v>
      </c>
      <c r="GCS56" s="184" t="s">
        <v>851</v>
      </c>
      <c r="GCT56" s="184" t="s">
        <v>851</v>
      </c>
      <c r="GCU56" s="184" t="s">
        <v>851</v>
      </c>
      <c r="GCV56" s="184" t="s">
        <v>851</v>
      </c>
      <c r="GCW56" s="184" t="s">
        <v>851</v>
      </c>
      <c r="GCX56" s="184" t="s">
        <v>851</v>
      </c>
      <c r="GCY56" s="184" t="s">
        <v>851</v>
      </c>
      <c r="GCZ56" s="184" t="s">
        <v>851</v>
      </c>
      <c r="GDA56" s="184" t="s">
        <v>851</v>
      </c>
      <c r="GDB56" s="184" t="s">
        <v>851</v>
      </c>
      <c r="GDC56" s="184" t="s">
        <v>851</v>
      </c>
      <c r="GDD56" s="184" t="s">
        <v>851</v>
      </c>
      <c r="GDE56" s="184" t="s">
        <v>851</v>
      </c>
      <c r="GDF56" s="184" t="s">
        <v>851</v>
      </c>
      <c r="GDG56" s="184" t="s">
        <v>851</v>
      </c>
      <c r="GDH56" s="184" t="s">
        <v>851</v>
      </c>
      <c r="GDI56" s="184" t="s">
        <v>851</v>
      </c>
      <c r="GDJ56" s="184" t="s">
        <v>851</v>
      </c>
      <c r="GDK56" s="184" t="s">
        <v>851</v>
      </c>
      <c r="GDL56" s="184" t="s">
        <v>851</v>
      </c>
      <c r="GDM56" s="184" t="s">
        <v>851</v>
      </c>
      <c r="GDN56" s="184" t="s">
        <v>851</v>
      </c>
      <c r="GDO56" s="184" t="s">
        <v>851</v>
      </c>
      <c r="GDP56" s="184" t="s">
        <v>851</v>
      </c>
      <c r="GDQ56" s="184" t="s">
        <v>851</v>
      </c>
      <c r="GDR56" s="184" t="s">
        <v>851</v>
      </c>
      <c r="GDS56" s="184" t="s">
        <v>851</v>
      </c>
      <c r="GDT56" s="184" t="s">
        <v>851</v>
      </c>
      <c r="GDU56" s="184" t="s">
        <v>851</v>
      </c>
      <c r="GDV56" s="184" t="s">
        <v>851</v>
      </c>
      <c r="GDW56" s="184" t="s">
        <v>851</v>
      </c>
      <c r="GDX56" s="184" t="s">
        <v>851</v>
      </c>
      <c r="GDY56" s="184" t="s">
        <v>851</v>
      </c>
      <c r="GDZ56" s="184" t="s">
        <v>851</v>
      </c>
      <c r="GEA56" s="184" t="s">
        <v>851</v>
      </c>
      <c r="GEB56" s="184" t="s">
        <v>851</v>
      </c>
      <c r="GEC56" s="184" t="s">
        <v>851</v>
      </c>
      <c r="GED56" s="184" t="s">
        <v>851</v>
      </c>
      <c r="GEE56" s="184" t="s">
        <v>851</v>
      </c>
      <c r="GEF56" s="184" t="s">
        <v>851</v>
      </c>
      <c r="GEG56" s="184" t="s">
        <v>851</v>
      </c>
      <c r="GEH56" s="184" t="s">
        <v>851</v>
      </c>
      <c r="GEI56" s="184" t="s">
        <v>851</v>
      </c>
      <c r="GEJ56" s="184" t="s">
        <v>851</v>
      </c>
      <c r="GEK56" s="184" t="s">
        <v>851</v>
      </c>
      <c r="GEL56" s="184" t="s">
        <v>851</v>
      </c>
      <c r="GEM56" s="184" t="s">
        <v>851</v>
      </c>
      <c r="GEN56" s="184" t="s">
        <v>851</v>
      </c>
      <c r="GEO56" s="184" t="s">
        <v>851</v>
      </c>
      <c r="GEP56" s="184" t="s">
        <v>851</v>
      </c>
      <c r="GEQ56" s="184" t="s">
        <v>851</v>
      </c>
      <c r="GER56" s="184" t="s">
        <v>851</v>
      </c>
      <c r="GES56" s="184" t="s">
        <v>851</v>
      </c>
      <c r="GET56" s="184" t="s">
        <v>851</v>
      </c>
      <c r="GEU56" s="184" t="s">
        <v>851</v>
      </c>
      <c r="GEV56" s="184" t="s">
        <v>851</v>
      </c>
      <c r="GEW56" s="184" t="s">
        <v>851</v>
      </c>
      <c r="GEX56" s="184" t="s">
        <v>851</v>
      </c>
      <c r="GEY56" s="184" t="s">
        <v>851</v>
      </c>
      <c r="GEZ56" s="184" t="s">
        <v>851</v>
      </c>
      <c r="GFA56" s="184" t="s">
        <v>851</v>
      </c>
      <c r="GFB56" s="184" t="s">
        <v>851</v>
      </c>
      <c r="GFC56" s="184" t="s">
        <v>851</v>
      </c>
      <c r="GFD56" s="184" t="s">
        <v>851</v>
      </c>
      <c r="GFE56" s="184" t="s">
        <v>851</v>
      </c>
      <c r="GFF56" s="184" t="s">
        <v>851</v>
      </c>
      <c r="GFG56" s="184" t="s">
        <v>851</v>
      </c>
      <c r="GFH56" s="184" t="s">
        <v>851</v>
      </c>
      <c r="GFI56" s="184" t="s">
        <v>851</v>
      </c>
      <c r="GFJ56" s="184" t="s">
        <v>851</v>
      </c>
      <c r="GFK56" s="184" t="s">
        <v>851</v>
      </c>
      <c r="GFL56" s="184" t="s">
        <v>851</v>
      </c>
      <c r="GFM56" s="184" t="s">
        <v>851</v>
      </c>
      <c r="GFN56" s="184" t="s">
        <v>851</v>
      </c>
      <c r="GFO56" s="184" t="s">
        <v>851</v>
      </c>
      <c r="GFP56" s="184" t="s">
        <v>851</v>
      </c>
      <c r="GFQ56" s="184" t="s">
        <v>851</v>
      </c>
      <c r="GFR56" s="184" t="s">
        <v>851</v>
      </c>
      <c r="GFS56" s="184" t="s">
        <v>851</v>
      </c>
      <c r="GFT56" s="184" t="s">
        <v>851</v>
      </c>
      <c r="GFU56" s="184" t="s">
        <v>851</v>
      </c>
      <c r="GFV56" s="184" t="s">
        <v>851</v>
      </c>
      <c r="GFW56" s="184" t="s">
        <v>851</v>
      </c>
      <c r="GFX56" s="184" t="s">
        <v>851</v>
      </c>
      <c r="GFY56" s="184" t="s">
        <v>851</v>
      </c>
      <c r="GFZ56" s="184" t="s">
        <v>851</v>
      </c>
      <c r="GGA56" s="184" t="s">
        <v>851</v>
      </c>
      <c r="GGB56" s="184" t="s">
        <v>851</v>
      </c>
      <c r="GGC56" s="184" t="s">
        <v>851</v>
      </c>
      <c r="GGD56" s="184" t="s">
        <v>851</v>
      </c>
      <c r="GGE56" s="184" t="s">
        <v>851</v>
      </c>
      <c r="GGF56" s="184" t="s">
        <v>851</v>
      </c>
      <c r="GGG56" s="184" t="s">
        <v>851</v>
      </c>
      <c r="GGH56" s="184" t="s">
        <v>851</v>
      </c>
      <c r="GGI56" s="184" t="s">
        <v>851</v>
      </c>
      <c r="GGJ56" s="184" t="s">
        <v>851</v>
      </c>
      <c r="GGK56" s="184" t="s">
        <v>851</v>
      </c>
      <c r="GGL56" s="184" t="s">
        <v>851</v>
      </c>
      <c r="GGM56" s="184" t="s">
        <v>851</v>
      </c>
      <c r="GGN56" s="184" t="s">
        <v>851</v>
      </c>
      <c r="GGO56" s="184" t="s">
        <v>851</v>
      </c>
      <c r="GGP56" s="184" t="s">
        <v>851</v>
      </c>
      <c r="GGQ56" s="184" t="s">
        <v>851</v>
      </c>
      <c r="GGR56" s="184" t="s">
        <v>851</v>
      </c>
      <c r="GGS56" s="184" t="s">
        <v>851</v>
      </c>
      <c r="GGT56" s="184" t="s">
        <v>851</v>
      </c>
      <c r="GGU56" s="184" t="s">
        <v>851</v>
      </c>
      <c r="GGV56" s="184" t="s">
        <v>851</v>
      </c>
      <c r="GGW56" s="184" t="s">
        <v>851</v>
      </c>
      <c r="GGX56" s="184" t="s">
        <v>851</v>
      </c>
      <c r="GGY56" s="184" t="s">
        <v>851</v>
      </c>
      <c r="GGZ56" s="184" t="s">
        <v>851</v>
      </c>
      <c r="GHA56" s="184" t="s">
        <v>851</v>
      </c>
      <c r="GHB56" s="184" t="s">
        <v>851</v>
      </c>
      <c r="GHC56" s="184" t="s">
        <v>851</v>
      </c>
      <c r="GHD56" s="184" t="s">
        <v>851</v>
      </c>
      <c r="GHE56" s="184" t="s">
        <v>851</v>
      </c>
      <c r="GHF56" s="184" t="s">
        <v>851</v>
      </c>
      <c r="GHG56" s="184" t="s">
        <v>851</v>
      </c>
      <c r="GHH56" s="184" t="s">
        <v>851</v>
      </c>
      <c r="GHI56" s="184" t="s">
        <v>851</v>
      </c>
      <c r="GHJ56" s="184" t="s">
        <v>851</v>
      </c>
      <c r="GHK56" s="184" t="s">
        <v>851</v>
      </c>
      <c r="GHL56" s="184" t="s">
        <v>851</v>
      </c>
      <c r="GHM56" s="184" t="s">
        <v>851</v>
      </c>
      <c r="GHN56" s="184" t="s">
        <v>851</v>
      </c>
      <c r="GHO56" s="184" t="s">
        <v>851</v>
      </c>
      <c r="GHP56" s="184" t="s">
        <v>851</v>
      </c>
      <c r="GHQ56" s="184" t="s">
        <v>851</v>
      </c>
      <c r="GHR56" s="184" t="s">
        <v>851</v>
      </c>
      <c r="GHS56" s="184" t="s">
        <v>851</v>
      </c>
      <c r="GHT56" s="184" t="s">
        <v>851</v>
      </c>
      <c r="GHU56" s="184" t="s">
        <v>851</v>
      </c>
      <c r="GHV56" s="184" t="s">
        <v>851</v>
      </c>
      <c r="GHW56" s="184" t="s">
        <v>851</v>
      </c>
      <c r="GHX56" s="184" t="s">
        <v>851</v>
      </c>
      <c r="GHY56" s="184" t="s">
        <v>851</v>
      </c>
      <c r="GHZ56" s="184" t="s">
        <v>851</v>
      </c>
      <c r="GIA56" s="184" t="s">
        <v>851</v>
      </c>
      <c r="GIB56" s="184" t="s">
        <v>851</v>
      </c>
      <c r="GIC56" s="184" t="s">
        <v>851</v>
      </c>
      <c r="GID56" s="184" t="s">
        <v>851</v>
      </c>
      <c r="GIE56" s="184" t="s">
        <v>851</v>
      </c>
      <c r="GIF56" s="184" t="s">
        <v>851</v>
      </c>
      <c r="GIG56" s="184" t="s">
        <v>851</v>
      </c>
      <c r="GIH56" s="184" t="s">
        <v>851</v>
      </c>
      <c r="GII56" s="184" t="s">
        <v>851</v>
      </c>
      <c r="GIJ56" s="184" t="s">
        <v>851</v>
      </c>
      <c r="GIK56" s="184" t="s">
        <v>851</v>
      </c>
      <c r="GIL56" s="184" t="s">
        <v>851</v>
      </c>
      <c r="GIM56" s="184" t="s">
        <v>851</v>
      </c>
      <c r="GIN56" s="184" t="s">
        <v>851</v>
      </c>
      <c r="GIO56" s="184" t="s">
        <v>851</v>
      </c>
      <c r="GIP56" s="184" t="s">
        <v>851</v>
      </c>
      <c r="GIQ56" s="184" t="s">
        <v>851</v>
      </c>
      <c r="GIR56" s="184" t="s">
        <v>851</v>
      </c>
      <c r="GIS56" s="184" t="s">
        <v>851</v>
      </c>
      <c r="GIT56" s="184" t="s">
        <v>851</v>
      </c>
      <c r="GIU56" s="184" t="s">
        <v>851</v>
      </c>
      <c r="GIV56" s="184" t="s">
        <v>851</v>
      </c>
      <c r="GIW56" s="184" t="s">
        <v>851</v>
      </c>
      <c r="GIX56" s="184" t="s">
        <v>851</v>
      </c>
      <c r="GIY56" s="184" t="s">
        <v>851</v>
      </c>
      <c r="GIZ56" s="184" t="s">
        <v>851</v>
      </c>
      <c r="GJA56" s="184" t="s">
        <v>851</v>
      </c>
      <c r="GJB56" s="184" t="s">
        <v>851</v>
      </c>
      <c r="GJC56" s="184" t="s">
        <v>851</v>
      </c>
      <c r="GJD56" s="184" t="s">
        <v>851</v>
      </c>
      <c r="GJE56" s="184" t="s">
        <v>851</v>
      </c>
      <c r="GJF56" s="184" t="s">
        <v>851</v>
      </c>
      <c r="GJG56" s="184" t="s">
        <v>851</v>
      </c>
      <c r="GJH56" s="184" t="s">
        <v>851</v>
      </c>
      <c r="GJI56" s="184" t="s">
        <v>851</v>
      </c>
      <c r="GJJ56" s="184" t="s">
        <v>851</v>
      </c>
      <c r="GJK56" s="184" t="s">
        <v>851</v>
      </c>
      <c r="GJL56" s="184" t="s">
        <v>851</v>
      </c>
      <c r="GJM56" s="184" t="s">
        <v>851</v>
      </c>
      <c r="GJN56" s="184" t="s">
        <v>851</v>
      </c>
      <c r="GJO56" s="184" t="s">
        <v>851</v>
      </c>
      <c r="GJP56" s="184" t="s">
        <v>851</v>
      </c>
      <c r="GJQ56" s="184" t="s">
        <v>851</v>
      </c>
      <c r="GJR56" s="184" t="s">
        <v>851</v>
      </c>
      <c r="GJS56" s="184" t="s">
        <v>851</v>
      </c>
      <c r="GJT56" s="184" t="s">
        <v>851</v>
      </c>
      <c r="GJU56" s="184" t="s">
        <v>851</v>
      </c>
      <c r="GJV56" s="184" t="s">
        <v>851</v>
      </c>
      <c r="GJW56" s="184" t="s">
        <v>851</v>
      </c>
      <c r="GJX56" s="184" t="s">
        <v>851</v>
      </c>
      <c r="GJY56" s="184" t="s">
        <v>851</v>
      </c>
      <c r="GJZ56" s="184" t="s">
        <v>851</v>
      </c>
      <c r="GKA56" s="184" t="s">
        <v>851</v>
      </c>
      <c r="GKB56" s="184" t="s">
        <v>851</v>
      </c>
      <c r="GKC56" s="184" t="s">
        <v>851</v>
      </c>
      <c r="GKD56" s="184" t="s">
        <v>851</v>
      </c>
      <c r="GKE56" s="184" t="s">
        <v>851</v>
      </c>
      <c r="GKF56" s="184" t="s">
        <v>851</v>
      </c>
      <c r="GKG56" s="184" t="s">
        <v>851</v>
      </c>
      <c r="GKH56" s="184" t="s">
        <v>851</v>
      </c>
      <c r="GKI56" s="184" t="s">
        <v>851</v>
      </c>
      <c r="GKJ56" s="184" t="s">
        <v>851</v>
      </c>
      <c r="GKK56" s="184" t="s">
        <v>851</v>
      </c>
      <c r="GKL56" s="184" t="s">
        <v>851</v>
      </c>
      <c r="GKM56" s="184" t="s">
        <v>851</v>
      </c>
      <c r="GKN56" s="184" t="s">
        <v>851</v>
      </c>
      <c r="GKO56" s="184" t="s">
        <v>851</v>
      </c>
      <c r="GKP56" s="184" t="s">
        <v>851</v>
      </c>
      <c r="GKQ56" s="184" t="s">
        <v>851</v>
      </c>
      <c r="GKR56" s="184" t="s">
        <v>851</v>
      </c>
      <c r="GKS56" s="184" t="s">
        <v>851</v>
      </c>
      <c r="GKT56" s="184" t="s">
        <v>851</v>
      </c>
      <c r="GKU56" s="184" t="s">
        <v>851</v>
      </c>
      <c r="GKV56" s="184" t="s">
        <v>851</v>
      </c>
      <c r="GKW56" s="184" t="s">
        <v>851</v>
      </c>
      <c r="GKX56" s="184" t="s">
        <v>851</v>
      </c>
      <c r="GKY56" s="184" t="s">
        <v>851</v>
      </c>
      <c r="GKZ56" s="184" t="s">
        <v>851</v>
      </c>
      <c r="GLA56" s="184" t="s">
        <v>851</v>
      </c>
      <c r="GLB56" s="184" t="s">
        <v>851</v>
      </c>
      <c r="GLC56" s="184" t="s">
        <v>851</v>
      </c>
      <c r="GLD56" s="184" t="s">
        <v>851</v>
      </c>
      <c r="GLE56" s="184" t="s">
        <v>851</v>
      </c>
      <c r="GLF56" s="184" t="s">
        <v>851</v>
      </c>
      <c r="GLG56" s="184" t="s">
        <v>851</v>
      </c>
      <c r="GLH56" s="184" t="s">
        <v>851</v>
      </c>
      <c r="GLI56" s="184" t="s">
        <v>851</v>
      </c>
      <c r="GLJ56" s="184" t="s">
        <v>851</v>
      </c>
      <c r="GLK56" s="184" t="s">
        <v>851</v>
      </c>
      <c r="GLL56" s="184" t="s">
        <v>851</v>
      </c>
      <c r="GLM56" s="184" t="s">
        <v>851</v>
      </c>
      <c r="GLN56" s="184" t="s">
        <v>851</v>
      </c>
      <c r="GLO56" s="184" t="s">
        <v>851</v>
      </c>
      <c r="GLP56" s="184" t="s">
        <v>851</v>
      </c>
      <c r="GLQ56" s="184" t="s">
        <v>851</v>
      </c>
      <c r="GLR56" s="184" t="s">
        <v>851</v>
      </c>
      <c r="GLS56" s="184" t="s">
        <v>851</v>
      </c>
      <c r="GLT56" s="184" t="s">
        <v>851</v>
      </c>
      <c r="GLU56" s="184" t="s">
        <v>851</v>
      </c>
      <c r="GLV56" s="184" t="s">
        <v>851</v>
      </c>
      <c r="GLW56" s="184" t="s">
        <v>851</v>
      </c>
      <c r="GLX56" s="184" t="s">
        <v>851</v>
      </c>
      <c r="GLY56" s="184" t="s">
        <v>851</v>
      </c>
      <c r="GLZ56" s="184" t="s">
        <v>851</v>
      </c>
      <c r="GMA56" s="184" t="s">
        <v>851</v>
      </c>
      <c r="GMB56" s="184" t="s">
        <v>851</v>
      </c>
      <c r="GMC56" s="184" t="s">
        <v>851</v>
      </c>
      <c r="GMD56" s="184" t="s">
        <v>851</v>
      </c>
      <c r="GME56" s="184" t="s">
        <v>851</v>
      </c>
      <c r="GMF56" s="184" t="s">
        <v>851</v>
      </c>
      <c r="GMG56" s="184" t="s">
        <v>851</v>
      </c>
      <c r="GMH56" s="184" t="s">
        <v>851</v>
      </c>
      <c r="GMI56" s="184" t="s">
        <v>851</v>
      </c>
      <c r="GMJ56" s="184" t="s">
        <v>851</v>
      </c>
      <c r="GMK56" s="184" t="s">
        <v>851</v>
      </c>
      <c r="GML56" s="184" t="s">
        <v>851</v>
      </c>
      <c r="GMM56" s="184" t="s">
        <v>851</v>
      </c>
      <c r="GMN56" s="184" t="s">
        <v>851</v>
      </c>
      <c r="GMO56" s="184" t="s">
        <v>851</v>
      </c>
      <c r="GMP56" s="184" t="s">
        <v>851</v>
      </c>
      <c r="GMQ56" s="184" t="s">
        <v>851</v>
      </c>
      <c r="GMR56" s="184" t="s">
        <v>851</v>
      </c>
      <c r="GMS56" s="184" t="s">
        <v>851</v>
      </c>
      <c r="GMT56" s="184" t="s">
        <v>851</v>
      </c>
      <c r="GMU56" s="184" t="s">
        <v>851</v>
      </c>
      <c r="GMV56" s="184" t="s">
        <v>851</v>
      </c>
      <c r="GMW56" s="184" t="s">
        <v>851</v>
      </c>
      <c r="GMX56" s="184" t="s">
        <v>851</v>
      </c>
      <c r="GMY56" s="184" t="s">
        <v>851</v>
      </c>
      <c r="GMZ56" s="184" t="s">
        <v>851</v>
      </c>
      <c r="GNA56" s="184" t="s">
        <v>851</v>
      </c>
      <c r="GNB56" s="184" t="s">
        <v>851</v>
      </c>
      <c r="GNC56" s="184" t="s">
        <v>851</v>
      </c>
      <c r="GND56" s="184" t="s">
        <v>851</v>
      </c>
      <c r="GNE56" s="184" t="s">
        <v>851</v>
      </c>
      <c r="GNF56" s="184" t="s">
        <v>851</v>
      </c>
      <c r="GNG56" s="184" t="s">
        <v>851</v>
      </c>
      <c r="GNH56" s="184" t="s">
        <v>851</v>
      </c>
      <c r="GNI56" s="184" t="s">
        <v>851</v>
      </c>
      <c r="GNJ56" s="184" t="s">
        <v>851</v>
      </c>
      <c r="GNK56" s="184" t="s">
        <v>851</v>
      </c>
      <c r="GNL56" s="184" t="s">
        <v>851</v>
      </c>
      <c r="GNM56" s="184" t="s">
        <v>851</v>
      </c>
      <c r="GNN56" s="184" t="s">
        <v>851</v>
      </c>
      <c r="GNO56" s="184" t="s">
        <v>851</v>
      </c>
      <c r="GNP56" s="184" t="s">
        <v>851</v>
      </c>
      <c r="GNQ56" s="184" t="s">
        <v>851</v>
      </c>
      <c r="GNR56" s="184" t="s">
        <v>851</v>
      </c>
      <c r="GNS56" s="184" t="s">
        <v>851</v>
      </c>
      <c r="GNT56" s="184" t="s">
        <v>851</v>
      </c>
      <c r="GNU56" s="184" t="s">
        <v>851</v>
      </c>
      <c r="GNV56" s="184" t="s">
        <v>851</v>
      </c>
      <c r="GNW56" s="184" t="s">
        <v>851</v>
      </c>
      <c r="GNX56" s="184" t="s">
        <v>851</v>
      </c>
      <c r="GNY56" s="184" t="s">
        <v>851</v>
      </c>
      <c r="GNZ56" s="184" t="s">
        <v>851</v>
      </c>
      <c r="GOA56" s="184" t="s">
        <v>851</v>
      </c>
      <c r="GOB56" s="184" t="s">
        <v>851</v>
      </c>
      <c r="GOC56" s="184" t="s">
        <v>851</v>
      </c>
      <c r="GOD56" s="184" t="s">
        <v>851</v>
      </c>
      <c r="GOE56" s="184" t="s">
        <v>851</v>
      </c>
      <c r="GOF56" s="184" t="s">
        <v>851</v>
      </c>
      <c r="GOG56" s="184" t="s">
        <v>851</v>
      </c>
      <c r="GOH56" s="184" t="s">
        <v>851</v>
      </c>
      <c r="GOI56" s="184" t="s">
        <v>851</v>
      </c>
      <c r="GOJ56" s="184" t="s">
        <v>851</v>
      </c>
      <c r="GOK56" s="184" t="s">
        <v>851</v>
      </c>
      <c r="GOL56" s="184" t="s">
        <v>851</v>
      </c>
      <c r="GOM56" s="184" t="s">
        <v>851</v>
      </c>
      <c r="GON56" s="184" t="s">
        <v>851</v>
      </c>
      <c r="GOO56" s="184" t="s">
        <v>851</v>
      </c>
      <c r="GOP56" s="184" t="s">
        <v>851</v>
      </c>
      <c r="GOQ56" s="184" t="s">
        <v>851</v>
      </c>
      <c r="GOR56" s="184" t="s">
        <v>851</v>
      </c>
      <c r="GOS56" s="184" t="s">
        <v>851</v>
      </c>
      <c r="GOT56" s="184" t="s">
        <v>851</v>
      </c>
      <c r="GOU56" s="184" t="s">
        <v>851</v>
      </c>
      <c r="GOV56" s="184" t="s">
        <v>851</v>
      </c>
      <c r="GOW56" s="184" t="s">
        <v>851</v>
      </c>
      <c r="GOX56" s="184" t="s">
        <v>851</v>
      </c>
      <c r="GOY56" s="184" t="s">
        <v>851</v>
      </c>
      <c r="GOZ56" s="184" t="s">
        <v>851</v>
      </c>
      <c r="GPA56" s="184" t="s">
        <v>851</v>
      </c>
      <c r="GPB56" s="184" t="s">
        <v>851</v>
      </c>
      <c r="GPC56" s="184" t="s">
        <v>851</v>
      </c>
      <c r="GPD56" s="184" t="s">
        <v>851</v>
      </c>
      <c r="GPE56" s="184" t="s">
        <v>851</v>
      </c>
      <c r="GPF56" s="184" t="s">
        <v>851</v>
      </c>
      <c r="GPG56" s="184" t="s">
        <v>851</v>
      </c>
      <c r="GPH56" s="184" t="s">
        <v>851</v>
      </c>
      <c r="GPI56" s="184" t="s">
        <v>851</v>
      </c>
      <c r="GPJ56" s="184" t="s">
        <v>851</v>
      </c>
      <c r="GPK56" s="184" t="s">
        <v>851</v>
      </c>
      <c r="GPL56" s="184" t="s">
        <v>851</v>
      </c>
      <c r="GPM56" s="184" t="s">
        <v>851</v>
      </c>
      <c r="GPN56" s="184" t="s">
        <v>851</v>
      </c>
      <c r="GPO56" s="184" t="s">
        <v>851</v>
      </c>
      <c r="GPP56" s="184" t="s">
        <v>851</v>
      </c>
      <c r="GPQ56" s="184" t="s">
        <v>851</v>
      </c>
      <c r="GPR56" s="184" t="s">
        <v>851</v>
      </c>
      <c r="GPS56" s="184" t="s">
        <v>851</v>
      </c>
      <c r="GPT56" s="184" t="s">
        <v>851</v>
      </c>
      <c r="GPU56" s="184" t="s">
        <v>851</v>
      </c>
      <c r="GPV56" s="184" t="s">
        <v>851</v>
      </c>
      <c r="GPW56" s="184" t="s">
        <v>851</v>
      </c>
      <c r="GPX56" s="184" t="s">
        <v>851</v>
      </c>
      <c r="GPY56" s="184" t="s">
        <v>851</v>
      </c>
      <c r="GPZ56" s="184" t="s">
        <v>851</v>
      </c>
      <c r="GQA56" s="184" t="s">
        <v>851</v>
      </c>
      <c r="GQB56" s="184" t="s">
        <v>851</v>
      </c>
      <c r="GQC56" s="184" t="s">
        <v>851</v>
      </c>
      <c r="GQD56" s="184" t="s">
        <v>851</v>
      </c>
      <c r="GQE56" s="184" t="s">
        <v>851</v>
      </c>
      <c r="GQF56" s="184" t="s">
        <v>851</v>
      </c>
      <c r="GQG56" s="184" t="s">
        <v>851</v>
      </c>
      <c r="GQH56" s="184" t="s">
        <v>851</v>
      </c>
      <c r="GQI56" s="184" t="s">
        <v>851</v>
      </c>
      <c r="GQJ56" s="184" t="s">
        <v>851</v>
      </c>
      <c r="GQK56" s="184" t="s">
        <v>851</v>
      </c>
      <c r="GQL56" s="184" t="s">
        <v>851</v>
      </c>
      <c r="GQM56" s="184" t="s">
        <v>851</v>
      </c>
      <c r="GQN56" s="184" t="s">
        <v>851</v>
      </c>
      <c r="GQO56" s="184" t="s">
        <v>851</v>
      </c>
      <c r="GQP56" s="184" t="s">
        <v>851</v>
      </c>
      <c r="GQQ56" s="184" t="s">
        <v>851</v>
      </c>
      <c r="GQR56" s="184" t="s">
        <v>851</v>
      </c>
      <c r="GQS56" s="184" t="s">
        <v>851</v>
      </c>
      <c r="GQT56" s="184" t="s">
        <v>851</v>
      </c>
      <c r="GQU56" s="184" t="s">
        <v>851</v>
      </c>
      <c r="GQV56" s="184" t="s">
        <v>851</v>
      </c>
      <c r="GQW56" s="184" t="s">
        <v>851</v>
      </c>
      <c r="GQX56" s="184" t="s">
        <v>851</v>
      </c>
      <c r="GQY56" s="184" t="s">
        <v>851</v>
      </c>
      <c r="GQZ56" s="184" t="s">
        <v>851</v>
      </c>
      <c r="GRA56" s="184" t="s">
        <v>851</v>
      </c>
      <c r="GRB56" s="184" t="s">
        <v>851</v>
      </c>
      <c r="GRC56" s="184" t="s">
        <v>851</v>
      </c>
      <c r="GRD56" s="184" t="s">
        <v>851</v>
      </c>
      <c r="GRE56" s="184" t="s">
        <v>851</v>
      </c>
      <c r="GRF56" s="184" t="s">
        <v>851</v>
      </c>
      <c r="GRG56" s="184" t="s">
        <v>851</v>
      </c>
      <c r="GRH56" s="184" t="s">
        <v>851</v>
      </c>
      <c r="GRI56" s="184" t="s">
        <v>851</v>
      </c>
      <c r="GRJ56" s="184" t="s">
        <v>851</v>
      </c>
      <c r="GRK56" s="184" t="s">
        <v>851</v>
      </c>
      <c r="GRL56" s="184" t="s">
        <v>851</v>
      </c>
      <c r="GRM56" s="184" t="s">
        <v>851</v>
      </c>
      <c r="GRN56" s="184" t="s">
        <v>851</v>
      </c>
      <c r="GRO56" s="184" t="s">
        <v>851</v>
      </c>
      <c r="GRP56" s="184" t="s">
        <v>851</v>
      </c>
      <c r="GRQ56" s="184" t="s">
        <v>851</v>
      </c>
      <c r="GRR56" s="184" t="s">
        <v>851</v>
      </c>
      <c r="GRS56" s="184" t="s">
        <v>851</v>
      </c>
      <c r="GRT56" s="184" t="s">
        <v>851</v>
      </c>
      <c r="GRU56" s="184" t="s">
        <v>851</v>
      </c>
      <c r="GRV56" s="184" t="s">
        <v>851</v>
      </c>
      <c r="GRW56" s="184" t="s">
        <v>851</v>
      </c>
      <c r="GRX56" s="184" t="s">
        <v>851</v>
      </c>
      <c r="GRY56" s="184" t="s">
        <v>851</v>
      </c>
      <c r="GRZ56" s="184" t="s">
        <v>851</v>
      </c>
      <c r="GSA56" s="184" t="s">
        <v>851</v>
      </c>
      <c r="GSB56" s="184" t="s">
        <v>851</v>
      </c>
      <c r="GSC56" s="184" t="s">
        <v>851</v>
      </c>
      <c r="GSD56" s="184" t="s">
        <v>851</v>
      </c>
      <c r="GSE56" s="184" t="s">
        <v>851</v>
      </c>
      <c r="GSF56" s="184" t="s">
        <v>851</v>
      </c>
      <c r="GSG56" s="184" t="s">
        <v>851</v>
      </c>
      <c r="GSH56" s="184" t="s">
        <v>851</v>
      </c>
      <c r="GSI56" s="184" t="s">
        <v>851</v>
      </c>
      <c r="GSJ56" s="184" t="s">
        <v>851</v>
      </c>
      <c r="GSK56" s="184" t="s">
        <v>851</v>
      </c>
      <c r="GSL56" s="184" t="s">
        <v>851</v>
      </c>
      <c r="GSM56" s="184" t="s">
        <v>851</v>
      </c>
      <c r="GSN56" s="184" t="s">
        <v>851</v>
      </c>
      <c r="GSO56" s="184" t="s">
        <v>851</v>
      </c>
      <c r="GSP56" s="184" t="s">
        <v>851</v>
      </c>
      <c r="GSQ56" s="184" t="s">
        <v>851</v>
      </c>
      <c r="GSR56" s="184" t="s">
        <v>851</v>
      </c>
      <c r="GSS56" s="184" t="s">
        <v>851</v>
      </c>
      <c r="GST56" s="184" t="s">
        <v>851</v>
      </c>
      <c r="GSU56" s="184" t="s">
        <v>851</v>
      </c>
      <c r="GSV56" s="184" t="s">
        <v>851</v>
      </c>
      <c r="GSW56" s="184" t="s">
        <v>851</v>
      </c>
      <c r="GSX56" s="184" t="s">
        <v>851</v>
      </c>
      <c r="GSY56" s="184" t="s">
        <v>851</v>
      </c>
      <c r="GSZ56" s="184" t="s">
        <v>851</v>
      </c>
      <c r="GTA56" s="184" t="s">
        <v>851</v>
      </c>
      <c r="GTB56" s="184" t="s">
        <v>851</v>
      </c>
      <c r="GTC56" s="184" t="s">
        <v>851</v>
      </c>
      <c r="GTD56" s="184" t="s">
        <v>851</v>
      </c>
      <c r="GTE56" s="184" t="s">
        <v>851</v>
      </c>
      <c r="GTF56" s="184" t="s">
        <v>851</v>
      </c>
      <c r="GTG56" s="184" t="s">
        <v>851</v>
      </c>
      <c r="GTH56" s="184" t="s">
        <v>851</v>
      </c>
      <c r="GTI56" s="184" t="s">
        <v>851</v>
      </c>
      <c r="GTJ56" s="184" t="s">
        <v>851</v>
      </c>
      <c r="GTK56" s="184" t="s">
        <v>851</v>
      </c>
      <c r="GTL56" s="184" t="s">
        <v>851</v>
      </c>
      <c r="GTM56" s="184" t="s">
        <v>851</v>
      </c>
      <c r="GTN56" s="184" t="s">
        <v>851</v>
      </c>
      <c r="GTO56" s="184" t="s">
        <v>851</v>
      </c>
      <c r="GTP56" s="184" t="s">
        <v>851</v>
      </c>
      <c r="GTQ56" s="184" t="s">
        <v>851</v>
      </c>
      <c r="GTR56" s="184" t="s">
        <v>851</v>
      </c>
      <c r="GTS56" s="184" t="s">
        <v>851</v>
      </c>
      <c r="GTT56" s="184" t="s">
        <v>851</v>
      </c>
      <c r="GTU56" s="184" t="s">
        <v>851</v>
      </c>
      <c r="GTV56" s="184" t="s">
        <v>851</v>
      </c>
      <c r="GTW56" s="184" t="s">
        <v>851</v>
      </c>
      <c r="GTX56" s="184" t="s">
        <v>851</v>
      </c>
      <c r="GTY56" s="184" t="s">
        <v>851</v>
      </c>
      <c r="GTZ56" s="184" t="s">
        <v>851</v>
      </c>
      <c r="GUA56" s="184" t="s">
        <v>851</v>
      </c>
      <c r="GUB56" s="184" t="s">
        <v>851</v>
      </c>
      <c r="GUC56" s="184" t="s">
        <v>851</v>
      </c>
      <c r="GUD56" s="184" t="s">
        <v>851</v>
      </c>
      <c r="GUE56" s="184" t="s">
        <v>851</v>
      </c>
      <c r="GUF56" s="184" t="s">
        <v>851</v>
      </c>
      <c r="GUG56" s="184" t="s">
        <v>851</v>
      </c>
      <c r="GUH56" s="184" t="s">
        <v>851</v>
      </c>
      <c r="GUI56" s="184" t="s">
        <v>851</v>
      </c>
      <c r="GUJ56" s="184" t="s">
        <v>851</v>
      </c>
      <c r="GUK56" s="184" t="s">
        <v>851</v>
      </c>
      <c r="GUL56" s="184" t="s">
        <v>851</v>
      </c>
      <c r="GUM56" s="184" t="s">
        <v>851</v>
      </c>
      <c r="GUN56" s="184" t="s">
        <v>851</v>
      </c>
      <c r="GUO56" s="184" t="s">
        <v>851</v>
      </c>
      <c r="GUP56" s="184" t="s">
        <v>851</v>
      </c>
      <c r="GUQ56" s="184" t="s">
        <v>851</v>
      </c>
      <c r="GUR56" s="184" t="s">
        <v>851</v>
      </c>
      <c r="GUS56" s="184" t="s">
        <v>851</v>
      </c>
      <c r="GUT56" s="184" t="s">
        <v>851</v>
      </c>
      <c r="GUU56" s="184" t="s">
        <v>851</v>
      </c>
      <c r="GUV56" s="184" t="s">
        <v>851</v>
      </c>
      <c r="GUW56" s="184" t="s">
        <v>851</v>
      </c>
      <c r="GUX56" s="184" t="s">
        <v>851</v>
      </c>
      <c r="GUY56" s="184" t="s">
        <v>851</v>
      </c>
      <c r="GUZ56" s="184" t="s">
        <v>851</v>
      </c>
      <c r="GVA56" s="184" t="s">
        <v>851</v>
      </c>
      <c r="GVB56" s="184" t="s">
        <v>851</v>
      </c>
      <c r="GVC56" s="184" t="s">
        <v>851</v>
      </c>
      <c r="GVD56" s="184" t="s">
        <v>851</v>
      </c>
      <c r="GVE56" s="184" t="s">
        <v>851</v>
      </c>
      <c r="GVF56" s="184" t="s">
        <v>851</v>
      </c>
      <c r="GVG56" s="184" t="s">
        <v>851</v>
      </c>
      <c r="GVH56" s="184" t="s">
        <v>851</v>
      </c>
      <c r="GVI56" s="184" t="s">
        <v>851</v>
      </c>
      <c r="GVJ56" s="184" t="s">
        <v>851</v>
      </c>
      <c r="GVK56" s="184" t="s">
        <v>851</v>
      </c>
      <c r="GVL56" s="184" t="s">
        <v>851</v>
      </c>
      <c r="GVM56" s="184" t="s">
        <v>851</v>
      </c>
      <c r="GVN56" s="184" t="s">
        <v>851</v>
      </c>
      <c r="GVO56" s="184" t="s">
        <v>851</v>
      </c>
      <c r="GVP56" s="184" t="s">
        <v>851</v>
      </c>
      <c r="GVQ56" s="184" t="s">
        <v>851</v>
      </c>
      <c r="GVR56" s="184" t="s">
        <v>851</v>
      </c>
      <c r="GVS56" s="184" t="s">
        <v>851</v>
      </c>
      <c r="GVT56" s="184" t="s">
        <v>851</v>
      </c>
      <c r="GVU56" s="184" t="s">
        <v>851</v>
      </c>
      <c r="GVV56" s="184" t="s">
        <v>851</v>
      </c>
      <c r="GVW56" s="184" t="s">
        <v>851</v>
      </c>
      <c r="GVX56" s="184" t="s">
        <v>851</v>
      </c>
      <c r="GVY56" s="184" t="s">
        <v>851</v>
      </c>
      <c r="GVZ56" s="184" t="s">
        <v>851</v>
      </c>
      <c r="GWA56" s="184" t="s">
        <v>851</v>
      </c>
      <c r="GWB56" s="184" t="s">
        <v>851</v>
      </c>
      <c r="GWC56" s="184" t="s">
        <v>851</v>
      </c>
      <c r="GWD56" s="184" t="s">
        <v>851</v>
      </c>
      <c r="GWE56" s="184" t="s">
        <v>851</v>
      </c>
      <c r="GWF56" s="184" t="s">
        <v>851</v>
      </c>
      <c r="GWG56" s="184" t="s">
        <v>851</v>
      </c>
      <c r="GWH56" s="184" t="s">
        <v>851</v>
      </c>
      <c r="GWI56" s="184" t="s">
        <v>851</v>
      </c>
      <c r="GWJ56" s="184" t="s">
        <v>851</v>
      </c>
      <c r="GWK56" s="184" t="s">
        <v>851</v>
      </c>
      <c r="GWL56" s="184" t="s">
        <v>851</v>
      </c>
      <c r="GWM56" s="184" t="s">
        <v>851</v>
      </c>
      <c r="GWN56" s="184" t="s">
        <v>851</v>
      </c>
      <c r="GWO56" s="184" t="s">
        <v>851</v>
      </c>
      <c r="GWP56" s="184" t="s">
        <v>851</v>
      </c>
      <c r="GWQ56" s="184" t="s">
        <v>851</v>
      </c>
      <c r="GWR56" s="184" t="s">
        <v>851</v>
      </c>
      <c r="GWS56" s="184" t="s">
        <v>851</v>
      </c>
      <c r="GWT56" s="184" t="s">
        <v>851</v>
      </c>
      <c r="GWU56" s="184" t="s">
        <v>851</v>
      </c>
      <c r="GWV56" s="184" t="s">
        <v>851</v>
      </c>
      <c r="GWW56" s="184" t="s">
        <v>851</v>
      </c>
      <c r="GWX56" s="184" t="s">
        <v>851</v>
      </c>
      <c r="GWY56" s="184" t="s">
        <v>851</v>
      </c>
      <c r="GWZ56" s="184" t="s">
        <v>851</v>
      </c>
      <c r="GXA56" s="184" t="s">
        <v>851</v>
      </c>
      <c r="GXB56" s="184" t="s">
        <v>851</v>
      </c>
      <c r="GXC56" s="184" t="s">
        <v>851</v>
      </c>
      <c r="GXD56" s="184" t="s">
        <v>851</v>
      </c>
      <c r="GXE56" s="184" t="s">
        <v>851</v>
      </c>
      <c r="GXF56" s="184" t="s">
        <v>851</v>
      </c>
      <c r="GXG56" s="184" t="s">
        <v>851</v>
      </c>
      <c r="GXH56" s="184" t="s">
        <v>851</v>
      </c>
      <c r="GXI56" s="184" t="s">
        <v>851</v>
      </c>
      <c r="GXJ56" s="184" t="s">
        <v>851</v>
      </c>
      <c r="GXK56" s="184" t="s">
        <v>851</v>
      </c>
      <c r="GXL56" s="184" t="s">
        <v>851</v>
      </c>
      <c r="GXM56" s="184" t="s">
        <v>851</v>
      </c>
      <c r="GXN56" s="184" t="s">
        <v>851</v>
      </c>
      <c r="GXO56" s="184" t="s">
        <v>851</v>
      </c>
      <c r="GXP56" s="184" t="s">
        <v>851</v>
      </c>
      <c r="GXQ56" s="184" t="s">
        <v>851</v>
      </c>
      <c r="GXR56" s="184" t="s">
        <v>851</v>
      </c>
      <c r="GXS56" s="184" t="s">
        <v>851</v>
      </c>
      <c r="GXT56" s="184" t="s">
        <v>851</v>
      </c>
      <c r="GXU56" s="184" t="s">
        <v>851</v>
      </c>
      <c r="GXV56" s="184" t="s">
        <v>851</v>
      </c>
      <c r="GXW56" s="184" t="s">
        <v>851</v>
      </c>
      <c r="GXX56" s="184" t="s">
        <v>851</v>
      </c>
      <c r="GXY56" s="184" t="s">
        <v>851</v>
      </c>
      <c r="GXZ56" s="184" t="s">
        <v>851</v>
      </c>
      <c r="GYA56" s="184" t="s">
        <v>851</v>
      </c>
      <c r="GYB56" s="184" t="s">
        <v>851</v>
      </c>
      <c r="GYC56" s="184" t="s">
        <v>851</v>
      </c>
      <c r="GYD56" s="184" t="s">
        <v>851</v>
      </c>
      <c r="GYE56" s="184" t="s">
        <v>851</v>
      </c>
      <c r="GYF56" s="184" t="s">
        <v>851</v>
      </c>
      <c r="GYG56" s="184" t="s">
        <v>851</v>
      </c>
      <c r="GYH56" s="184" t="s">
        <v>851</v>
      </c>
      <c r="GYI56" s="184" t="s">
        <v>851</v>
      </c>
      <c r="GYJ56" s="184" t="s">
        <v>851</v>
      </c>
      <c r="GYK56" s="184" t="s">
        <v>851</v>
      </c>
      <c r="GYL56" s="184" t="s">
        <v>851</v>
      </c>
      <c r="GYM56" s="184" t="s">
        <v>851</v>
      </c>
      <c r="GYN56" s="184" t="s">
        <v>851</v>
      </c>
      <c r="GYO56" s="184" t="s">
        <v>851</v>
      </c>
      <c r="GYP56" s="184" t="s">
        <v>851</v>
      </c>
      <c r="GYQ56" s="184" t="s">
        <v>851</v>
      </c>
      <c r="GYR56" s="184" t="s">
        <v>851</v>
      </c>
      <c r="GYS56" s="184" t="s">
        <v>851</v>
      </c>
      <c r="GYT56" s="184" t="s">
        <v>851</v>
      </c>
      <c r="GYU56" s="184" t="s">
        <v>851</v>
      </c>
      <c r="GYV56" s="184" t="s">
        <v>851</v>
      </c>
      <c r="GYW56" s="184" t="s">
        <v>851</v>
      </c>
      <c r="GYX56" s="184" t="s">
        <v>851</v>
      </c>
      <c r="GYY56" s="184" t="s">
        <v>851</v>
      </c>
      <c r="GYZ56" s="184" t="s">
        <v>851</v>
      </c>
      <c r="GZA56" s="184" t="s">
        <v>851</v>
      </c>
      <c r="GZB56" s="184" t="s">
        <v>851</v>
      </c>
      <c r="GZC56" s="184" t="s">
        <v>851</v>
      </c>
      <c r="GZD56" s="184" t="s">
        <v>851</v>
      </c>
      <c r="GZE56" s="184" t="s">
        <v>851</v>
      </c>
      <c r="GZF56" s="184" t="s">
        <v>851</v>
      </c>
      <c r="GZG56" s="184" t="s">
        <v>851</v>
      </c>
      <c r="GZH56" s="184" t="s">
        <v>851</v>
      </c>
      <c r="GZI56" s="184" t="s">
        <v>851</v>
      </c>
      <c r="GZJ56" s="184" t="s">
        <v>851</v>
      </c>
      <c r="GZK56" s="184" t="s">
        <v>851</v>
      </c>
      <c r="GZL56" s="184" t="s">
        <v>851</v>
      </c>
      <c r="GZM56" s="184" t="s">
        <v>851</v>
      </c>
      <c r="GZN56" s="184" t="s">
        <v>851</v>
      </c>
      <c r="GZO56" s="184" t="s">
        <v>851</v>
      </c>
      <c r="GZP56" s="184" t="s">
        <v>851</v>
      </c>
      <c r="GZQ56" s="184" t="s">
        <v>851</v>
      </c>
      <c r="GZR56" s="184" t="s">
        <v>851</v>
      </c>
      <c r="GZS56" s="184" t="s">
        <v>851</v>
      </c>
      <c r="GZT56" s="184" t="s">
        <v>851</v>
      </c>
      <c r="GZU56" s="184" t="s">
        <v>851</v>
      </c>
      <c r="GZV56" s="184" t="s">
        <v>851</v>
      </c>
      <c r="GZW56" s="184" t="s">
        <v>851</v>
      </c>
      <c r="GZX56" s="184" t="s">
        <v>851</v>
      </c>
      <c r="GZY56" s="184" t="s">
        <v>851</v>
      </c>
      <c r="GZZ56" s="184" t="s">
        <v>851</v>
      </c>
      <c r="HAA56" s="184" t="s">
        <v>851</v>
      </c>
      <c r="HAB56" s="184" t="s">
        <v>851</v>
      </c>
      <c r="HAC56" s="184" t="s">
        <v>851</v>
      </c>
      <c r="HAD56" s="184" t="s">
        <v>851</v>
      </c>
      <c r="HAE56" s="184" t="s">
        <v>851</v>
      </c>
      <c r="HAF56" s="184" t="s">
        <v>851</v>
      </c>
      <c r="HAG56" s="184" t="s">
        <v>851</v>
      </c>
      <c r="HAH56" s="184" t="s">
        <v>851</v>
      </c>
      <c r="HAI56" s="184" t="s">
        <v>851</v>
      </c>
      <c r="HAJ56" s="184" t="s">
        <v>851</v>
      </c>
      <c r="HAK56" s="184" t="s">
        <v>851</v>
      </c>
      <c r="HAL56" s="184" t="s">
        <v>851</v>
      </c>
      <c r="HAM56" s="184" t="s">
        <v>851</v>
      </c>
      <c r="HAN56" s="184" t="s">
        <v>851</v>
      </c>
      <c r="HAO56" s="184" t="s">
        <v>851</v>
      </c>
      <c r="HAP56" s="184" t="s">
        <v>851</v>
      </c>
      <c r="HAQ56" s="184" t="s">
        <v>851</v>
      </c>
      <c r="HAR56" s="184" t="s">
        <v>851</v>
      </c>
      <c r="HAS56" s="184" t="s">
        <v>851</v>
      </c>
      <c r="HAT56" s="184" t="s">
        <v>851</v>
      </c>
      <c r="HAU56" s="184" t="s">
        <v>851</v>
      </c>
      <c r="HAV56" s="184" t="s">
        <v>851</v>
      </c>
      <c r="HAW56" s="184" t="s">
        <v>851</v>
      </c>
      <c r="HAX56" s="184" t="s">
        <v>851</v>
      </c>
      <c r="HAY56" s="184" t="s">
        <v>851</v>
      </c>
      <c r="HAZ56" s="184" t="s">
        <v>851</v>
      </c>
      <c r="HBA56" s="184" t="s">
        <v>851</v>
      </c>
      <c r="HBB56" s="184" t="s">
        <v>851</v>
      </c>
      <c r="HBC56" s="184" t="s">
        <v>851</v>
      </c>
      <c r="HBD56" s="184" t="s">
        <v>851</v>
      </c>
      <c r="HBE56" s="184" t="s">
        <v>851</v>
      </c>
      <c r="HBF56" s="184" t="s">
        <v>851</v>
      </c>
      <c r="HBG56" s="184" t="s">
        <v>851</v>
      </c>
      <c r="HBH56" s="184" t="s">
        <v>851</v>
      </c>
      <c r="HBI56" s="184" t="s">
        <v>851</v>
      </c>
      <c r="HBJ56" s="184" t="s">
        <v>851</v>
      </c>
      <c r="HBK56" s="184" t="s">
        <v>851</v>
      </c>
      <c r="HBL56" s="184" t="s">
        <v>851</v>
      </c>
      <c r="HBM56" s="184" t="s">
        <v>851</v>
      </c>
      <c r="HBN56" s="184" t="s">
        <v>851</v>
      </c>
      <c r="HBO56" s="184" t="s">
        <v>851</v>
      </c>
      <c r="HBP56" s="184" t="s">
        <v>851</v>
      </c>
      <c r="HBQ56" s="184" t="s">
        <v>851</v>
      </c>
      <c r="HBR56" s="184" t="s">
        <v>851</v>
      </c>
      <c r="HBS56" s="184" t="s">
        <v>851</v>
      </c>
      <c r="HBT56" s="184" t="s">
        <v>851</v>
      </c>
      <c r="HBU56" s="184" t="s">
        <v>851</v>
      </c>
      <c r="HBV56" s="184" t="s">
        <v>851</v>
      </c>
      <c r="HBW56" s="184" t="s">
        <v>851</v>
      </c>
      <c r="HBX56" s="184" t="s">
        <v>851</v>
      </c>
      <c r="HBY56" s="184" t="s">
        <v>851</v>
      </c>
      <c r="HBZ56" s="184" t="s">
        <v>851</v>
      </c>
      <c r="HCA56" s="184" t="s">
        <v>851</v>
      </c>
      <c r="HCB56" s="184" t="s">
        <v>851</v>
      </c>
      <c r="HCC56" s="184" t="s">
        <v>851</v>
      </c>
      <c r="HCD56" s="184" t="s">
        <v>851</v>
      </c>
      <c r="HCE56" s="184" t="s">
        <v>851</v>
      </c>
      <c r="HCF56" s="184" t="s">
        <v>851</v>
      </c>
      <c r="HCG56" s="184" t="s">
        <v>851</v>
      </c>
      <c r="HCH56" s="184" t="s">
        <v>851</v>
      </c>
      <c r="HCI56" s="184" t="s">
        <v>851</v>
      </c>
      <c r="HCJ56" s="184" t="s">
        <v>851</v>
      </c>
      <c r="HCK56" s="184" t="s">
        <v>851</v>
      </c>
      <c r="HCL56" s="184" t="s">
        <v>851</v>
      </c>
      <c r="HCM56" s="184" t="s">
        <v>851</v>
      </c>
      <c r="HCN56" s="184" t="s">
        <v>851</v>
      </c>
      <c r="HCO56" s="184" t="s">
        <v>851</v>
      </c>
      <c r="HCP56" s="184" t="s">
        <v>851</v>
      </c>
      <c r="HCQ56" s="184" t="s">
        <v>851</v>
      </c>
      <c r="HCR56" s="184" t="s">
        <v>851</v>
      </c>
      <c r="HCS56" s="184" t="s">
        <v>851</v>
      </c>
      <c r="HCT56" s="184" t="s">
        <v>851</v>
      </c>
      <c r="HCU56" s="184" t="s">
        <v>851</v>
      </c>
      <c r="HCV56" s="184" t="s">
        <v>851</v>
      </c>
      <c r="HCW56" s="184" t="s">
        <v>851</v>
      </c>
      <c r="HCX56" s="184" t="s">
        <v>851</v>
      </c>
      <c r="HCY56" s="184" t="s">
        <v>851</v>
      </c>
      <c r="HCZ56" s="184" t="s">
        <v>851</v>
      </c>
      <c r="HDA56" s="184" t="s">
        <v>851</v>
      </c>
      <c r="HDB56" s="184" t="s">
        <v>851</v>
      </c>
      <c r="HDC56" s="184" t="s">
        <v>851</v>
      </c>
      <c r="HDD56" s="184" t="s">
        <v>851</v>
      </c>
      <c r="HDE56" s="184" t="s">
        <v>851</v>
      </c>
      <c r="HDF56" s="184" t="s">
        <v>851</v>
      </c>
      <c r="HDG56" s="184" t="s">
        <v>851</v>
      </c>
      <c r="HDH56" s="184" t="s">
        <v>851</v>
      </c>
      <c r="HDI56" s="184" t="s">
        <v>851</v>
      </c>
      <c r="HDJ56" s="184" t="s">
        <v>851</v>
      </c>
      <c r="HDK56" s="184" t="s">
        <v>851</v>
      </c>
      <c r="HDL56" s="184" t="s">
        <v>851</v>
      </c>
      <c r="HDM56" s="184" t="s">
        <v>851</v>
      </c>
      <c r="HDN56" s="184" t="s">
        <v>851</v>
      </c>
      <c r="HDO56" s="184" t="s">
        <v>851</v>
      </c>
      <c r="HDP56" s="184" t="s">
        <v>851</v>
      </c>
      <c r="HDQ56" s="184" t="s">
        <v>851</v>
      </c>
      <c r="HDR56" s="184" t="s">
        <v>851</v>
      </c>
      <c r="HDS56" s="184" t="s">
        <v>851</v>
      </c>
      <c r="HDT56" s="184" t="s">
        <v>851</v>
      </c>
      <c r="HDU56" s="184" t="s">
        <v>851</v>
      </c>
      <c r="HDV56" s="184" t="s">
        <v>851</v>
      </c>
      <c r="HDW56" s="184" t="s">
        <v>851</v>
      </c>
      <c r="HDX56" s="184" t="s">
        <v>851</v>
      </c>
      <c r="HDY56" s="184" t="s">
        <v>851</v>
      </c>
      <c r="HDZ56" s="184" t="s">
        <v>851</v>
      </c>
      <c r="HEA56" s="184" t="s">
        <v>851</v>
      </c>
      <c r="HEB56" s="184" t="s">
        <v>851</v>
      </c>
      <c r="HEC56" s="184" t="s">
        <v>851</v>
      </c>
      <c r="HED56" s="184" t="s">
        <v>851</v>
      </c>
      <c r="HEE56" s="184" t="s">
        <v>851</v>
      </c>
      <c r="HEF56" s="184" t="s">
        <v>851</v>
      </c>
      <c r="HEG56" s="184" t="s">
        <v>851</v>
      </c>
      <c r="HEH56" s="184" t="s">
        <v>851</v>
      </c>
      <c r="HEI56" s="184" t="s">
        <v>851</v>
      </c>
      <c r="HEJ56" s="184" t="s">
        <v>851</v>
      </c>
      <c r="HEK56" s="184" t="s">
        <v>851</v>
      </c>
      <c r="HEL56" s="184" t="s">
        <v>851</v>
      </c>
      <c r="HEM56" s="184" t="s">
        <v>851</v>
      </c>
      <c r="HEN56" s="184" t="s">
        <v>851</v>
      </c>
      <c r="HEO56" s="184" t="s">
        <v>851</v>
      </c>
      <c r="HEP56" s="184" t="s">
        <v>851</v>
      </c>
      <c r="HEQ56" s="184" t="s">
        <v>851</v>
      </c>
      <c r="HER56" s="184" t="s">
        <v>851</v>
      </c>
      <c r="HES56" s="184" t="s">
        <v>851</v>
      </c>
      <c r="HET56" s="184" t="s">
        <v>851</v>
      </c>
      <c r="HEU56" s="184" t="s">
        <v>851</v>
      </c>
      <c r="HEV56" s="184" t="s">
        <v>851</v>
      </c>
      <c r="HEW56" s="184" t="s">
        <v>851</v>
      </c>
      <c r="HEX56" s="184" t="s">
        <v>851</v>
      </c>
      <c r="HEY56" s="184" t="s">
        <v>851</v>
      </c>
      <c r="HEZ56" s="184" t="s">
        <v>851</v>
      </c>
      <c r="HFA56" s="184" t="s">
        <v>851</v>
      </c>
      <c r="HFB56" s="184" t="s">
        <v>851</v>
      </c>
      <c r="HFC56" s="184" t="s">
        <v>851</v>
      </c>
      <c r="HFD56" s="184" t="s">
        <v>851</v>
      </c>
      <c r="HFE56" s="184" t="s">
        <v>851</v>
      </c>
      <c r="HFF56" s="184" t="s">
        <v>851</v>
      </c>
      <c r="HFG56" s="184" t="s">
        <v>851</v>
      </c>
      <c r="HFH56" s="184" t="s">
        <v>851</v>
      </c>
      <c r="HFI56" s="184" t="s">
        <v>851</v>
      </c>
      <c r="HFJ56" s="184" t="s">
        <v>851</v>
      </c>
      <c r="HFK56" s="184" t="s">
        <v>851</v>
      </c>
      <c r="HFL56" s="184" t="s">
        <v>851</v>
      </c>
      <c r="HFM56" s="184" t="s">
        <v>851</v>
      </c>
      <c r="HFN56" s="184" t="s">
        <v>851</v>
      </c>
      <c r="HFO56" s="184" t="s">
        <v>851</v>
      </c>
      <c r="HFP56" s="184" t="s">
        <v>851</v>
      </c>
      <c r="HFQ56" s="184" t="s">
        <v>851</v>
      </c>
      <c r="HFR56" s="184" t="s">
        <v>851</v>
      </c>
      <c r="HFS56" s="184" t="s">
        <v>851</v>
      </c>
      <c r="HFT56" s="184" t="s">
        <v>851</v>
      </c>
      <c r="HFU56" s="184" t="s">
        <v>851</v>
      </c>
      <c r="HFV56" s="184" t="s">
        <v>851</v>
      </c>
      <c r="HFW56" s="184" t="s">
        <v>851</v>
      </c>
      <c r="HFX56" s="184" t="s">
        <v>851</v>
      </c>
      <c r="HFY56" s="184" t="s">
        <v>851</v>
      </c>
      <c r="HFZ56" s="184" t="s">
        <v>851</v>
      </c>
      <c r="HGA56" s="184" t="s">
        <v>851</v>
      </c>
      <c r="HGB56" s="184" t="s">
        <v>851</v>
      </c>
      <c r="HGC56" s="184" t="s">
        <v>851</v>
      </c>
      <c r="HGD56" s="184" t="s">
        <v>851</v>
      </c>
      <c r="HGE56" s="184" t="s">
        <v>851</v>
      </c>
      <c r="HGF56" s="184" t="s">
        <v>851</v>
      </c>
      <c r="HGG56" s="184" t="s">
        <v>851</v>
      </c>
      <c r="HGH56" s="184" t="s">
        <v>851</v>
      </c>
      <c r="HGI56" s="184" t="s">
        <v>851</v>
      </c>
      <c r="HGJ56" s="184" t="s">
        <v>851</v>
      </c>
      <c r="HGK56" s="184" t="s">
        <v>851</v>
      </c>
      <c r="HGL56" s="184" t="s">
        <v>851</v>
      </c>
      <c r="HGM56" s="184" t="s">
        <v>851</v>
      </c>
      <c r="HGN56" s="184" t="s">
        <v>851</v>
      </c>
      <c r="HGO56" s="184" t="s">
        <v>851</v>
      </c>
      <c r="HGP56" s="184" t="s">
        <v>851</v>
      </c>
      <c r="HGQ56" s="184" t="s">
        <v>851</v>
      </c>
      <c r="HGR56" s="184" t="s">
        <v>851</v>
      </c>
      <c r="HGS56" s="184" t="s">
        <v>851</v>
      </c>
      <c r="HGT56" s="184" t="s">
        <v>851</v>
      </c>
      <c r="HGU56" s="184" t="s">
        <v>851</v>
      </c>
      <c r="HGV56" s="184" t="s">
        <v>851</v>
      </c>
      <c r="HGW56" s="184" t="s">
        <v>851</v>
      </c>
      <c r="HGX56" s="184" t="s">
        <v>851</v>
      </c>
      <c r="HGY56" s="184" t="s">
        <v>851</v>
      </c>
      <c r="HGZ56" s="184" t="s">
        <v>851</v>
      </c>
      <c r="HHA56" s="184" t="s">
        <v>851</v>
      </c>
      <c r="HHB56" s="184" t="s">
        <v>851</v>
      </c>
      <c r="HHC56" s="184" t="s">
        <v>851</v>
      </c>
      <c r="HHD56" s="184" t="s">
        <v>851</v>
      </c>
      <c r="HHE56" s="184" t="s">
        <v>851</v>
      </c>
      <c r="HHF56" s="184" t="s">
        <v>851</v>
      </c>
      <c r="HHG56" s="184" t="s">
        <v>851</v>
      </c>
      <c r="HHH56" s="184" t="s">
        <v>851</v>
      </c>
      <c r="HHI56" s="184" t="s">
        <v>851</v>
      </c>
      <c r="HHJ56" s="184" t="s">
        <v>851</v>
      </c>
      <c r="HHK56" s="184" t="s">
        <v>851</v>
      </c>
      <c r="HHL56" s="184" t="s">
        <v>851</v>
      </c>
      <c r="HHM56" s="184" t="s">
        <v>851</v>
      </c>
      <c r="HHN56" s="184" t="s">
        <v>851</v>
      </c>
      <c r="HHO56" s="184" t="s">
        <v>851</v>
      </c>
      <c r="HHP56" s="184" t="s">
        <v>851</v>
      </c>
      <c r="HHQ56" s="184" t="s">
        <v>851</v>
      </c>
      <c r="HHR56" s="184" t="s">
        <v>851</v>
      </c>
      <c r="HHS56" s="184" t="s">
        <v>851</v>
      </c>
      <c r="HHT56" s="184" t="s">
        <v>851</v>
      </c>
      <c r="HHU56" s="184" t="s">
        <v>851</v>
      </c>
      <c r="HHV56" s="184" t="s">
        <v>851</v>
      </c>
      <c r="HHW56" s="184" t="s">
        <v>851</v>
      </c>
      <c r="HHX56" s="184" t="s">
        <v>851</v>
      </c>
      <c r="HHY56" s="184" t="s">
        <v>851</v>
      </c>
      <c r="HHZ56" s="184" t="s">
        <v>851</v>
      </c>
      <c r="HIA56" s="184" t="s">
        <v>851</v>
      </c>
      <c r="HIB56" s="184" t="s">
        <v>851</v>
      </c>
      <c r="HIC56" s="184" t="s">
        <v>851</v>
      </c>
      <c r="HID56" s="184" t="s">
        <v>851</v>
      </c>
      <c r="HIE56" s="184" t="s">
        <v>851</v>
      </c>
      <c r="HIF56" s="184" t="s">
        <v>851</v>
      </c>
      <c r="HIG56" s="184" t="s">
        <v>851</v>
      </c>
      <c r="HIH56" s="184" t="s">
        <v>851</v>
      </c>
      <c r="HII56" s="184" t="s">
        <v>851</v>
      </c>
      <c r="HIJ56" s="184" t="s">
        <v>851</v>
      </c>
      <c r="HIK56" s="184" t="s">
        <v>851</v>
      </c>
      <c r="HIL56" s="184" t="s">
        <v>851</v>
      </c>
      <c r="HIM56" s="184" t="s">
        <v>851</v>
      </c>
      <c r="HIN56" s="184" t="s">
        <v>851</v>
      </c>
      <c r="HIO56" s="184" t="s">
        <v>851</v>
      </c>
      <c r="HIP56" s="184" t="s">
        <v>851</v>
      </c>
      <c r="HIQ56" s="184" t="s">
        <v>851</v>
      </c>
      <c r="HIR56" s="184" t="s">
        <v>851</v>
      </c>
      <c r="HIS56" s="184" t="s">
        <v>851</v>
      </c>
      <c r="HIT56" s="184" t="s">
        <v>851</v>
      </c>
      <c r="HIU56" s="184" t="s">
        <v>851</v>
      </c>
      <c r="HIV56" s="184" t="s">
        <v>851</v>
      </c>
      <c r="HIW56" s="184" t="s">
        <v>851</v>
      </c>
      <c r="HIX56" s="184" t="s">
        <v>851</v>
      </c>
      <c r="HIY56" s="184" t="s">
        <v>851</v>
      </c>
      <c r="HIZ56" s="184" t="s">
        <v>851</v>
      </c>
      <c r="HJA56" s="184" t="s">
        <v>851</v>
      </c>
      <c r="HJB56" s="184" t="s">
        <v>851</v>
      </c>
      <c r="HJC56" s="184" t="s">
        <v>851</v>
      </c>
      <c r="HJD56" s="184" t="s">
        <v>851</v>
      </c>
      <c r="HJE56" s="184" t="s">
        <v>851</v>
      </c>
      <c r="HJF56" s="184" t="s">
        <v>851</v>
      </c>
      <c r="HJG56" s="184" t="s">
        <v>851</v>
      </c>
      <c r="HJH56" s="184" t="s">
        <v>851</v>
      </c>
      <c r="HJI56" s="184" t="s">
        <v>851</v>
      </c>
      <c r="HJJ56" s="184" t="s">
        <v>851</v>
      </c>
      <c r="HJK56" s="184" t="s">
        <v>851</v>
      </c>
      <c r="HJL56" s="184" t="s">
        <v>851</v>
      </c>
      <c r="HJM56" s="184" t="s">
        <v>851</v>
      </c>
      <c r="HJN56" s="184" t="s">
        <v>851</v>
      </c>
      <c r="HJO56" s="184" t="s">
        <v>851</v>
      </c>
      <c r="HJP56" s="184" t="s">
        <v>851</v>
      </c>
      <c r="HJQ56" s="184" t="s">
        <v>851</v>
      </c>
      <c r="HJR56" s="184" t="s">
        <v>851</v>
      </c>
      <c r="HJS56" s="184" t="s">
        <v>851</v>
      </c>
      <c r="HJT56" s="184" t="s">
        <v>851</v>
      </c>
      <c r="HJU56" s="184" t="s">
        <v>851</v>
      </c>
      <c r="HJV56" s="184" t="s">
        <v>851</v>
      </c>
      <c r="HJW56" s="184" t="s">
        <v>851</v>
      </c>
      <c r="HJX56" s="184" t="s">
        <v>851</v>
      </c>
      <c r="HJY56" s="184" t="s">
        <v>851</v>
      </c>
      <c r="HJZ56" s="184" t="s">
        <v>851</v>
      </c>
      <c r="HKA56" s="184" t="s">
        <v>851</v>
      </c>
      <c r="HKB56" s="184" t="s">
        <v>851</v>
      </c>
      <c r="HKC56" s="184" t="s">
        <v>851</v>
      </c>
      <c r="HKD56" s="184" t="s">
        <v>851</v>
      </c>
      <c r="HKE56" s="184" t="s">
        <v>851</v>
      </c>
      <c r="HKF56" s="184" t="s">
        <v>851</v>
      </c>
      <c r="HKG56" s="184" t="s">
        <v>851</v>
      </c>
      <c r="HKH56" s="184" t="s">
        <v>851</v>
      </c>
      <c r="HKI56" s="184" t="s">
        <v>851</v>
      </c>
      <c r="HKJ56" s="184" t="s">
        <v>851</v>
      </c>
      <c r="HKK56" s="184" t="s">
        <v>851</v>
      </c>
      <c r="HKL56" s="184" t="s">
        <v>851</v>
      </c>
      <c r="HKM56" s="184" t="s">
        <v>851</v>
      </c>
      <c r="HKN56" s="184" t="s">
        <v>851</v>
      </c>
      <c r="HKO56" s="184" t="s">
        <v>851</v>
      </c>
      <c r="HKP56" s="184" t="s">
        <v>851</v>
      </c>
      <c r="HKQ56" s="184" t="s">
        <v>851</v>
      </c>
      <c r="HKR56" s="184" t="s">
        <v>851</v>
      </c>
      <c r="HKS56" s="184" t="s">
        <v>851</v>
      </c>
      <c r="HKT56" s="184" t="s">
        <v>851</v>
      </c>
      <c r="HKU56" s="184" t="s">
        <v>851</v>
      </c>
      <c r="HKV56" s="184" t="s">
        <v>851</v>
      </c>
      <c r="HKW56" s="184" t="s">
        <v>851</v>
      </c>
      <c r="HKX56" s="184" t="s">
        <v>851</v>
      </c>
      <c r="HKY56" s="184" t="s">
        <v>851</v>
      </c>
      <c r="HKZ56" s="184" t="s">
        <v>851</v>
      </c>
      <c r="HLA56" s="184" t="s">
        <v>851</v>
      </c>
      <c r="HLB56" s="184" t="s">
        <v>851</v>
      </c>
      <c r="HLC56" s="184" t="s">
        <v>851</v>
      </c>
      <c r="HLD56" s="184" t="s">
        <v>851</v>
      </c>
      <c r="HLE56" s="184" t="s">
        <v>851</v>
      </c>
      <c r="HLF56" s="184" t="s">
        <v>851</v>
      </c>
      <c r="HLG56" s="184" t="s">
        <v>851</v>
      </c>
      <c r="HLH56" s="184" t="s">
        <v>851</v>
      </c>
      <c r="HLI56" s="184" t="s">
        <v>851</v>
      </c>
      <c r="HLJ56" s="184" t="s">
        <v>851</v>
      </c>
      <c r="HLK56" s="184" t="s">
        <v>851</v>
      </c>
      <c r="HLL56" s="184" t="s">
        <v>851</v>
      </c>
      <c r="HLM56" s="184" t="s">
        <v>851</v>
      </c>
      <c r="HLN56" s="184" t="s">
        <v>851</v>
      </c>
      <c r="HLO56" s="184" t="s">
        <v>851</v>
      </c>
      <c r="HLP56" s="184" t="s">
        <v>851</v>
      </c>
      <c r="HLQ56" s="184" t="s">
        <v>851</v>
      </c>
      <c r="HLR56" s="184" t="s">
        <v>851</v>
      </c>
      <c r="HLS56" s="184" t="s">
        <v>851</v>
      </c>
      <c r="HLT56" s="184" t="s">
        <v>851</v>
      </c>
      <c r="HLU56" s="184" t="s">
        <v>851</v>
      </c>
      <c r="HLV56" s="184" t="s">
        <v>851</v>
      </c>
      <c r="HLW56" s="184" t="s">
        <v>851</v>
      </c>
      <c r="HLX56" s="184" t="s">
        <v>851</v>
      </c>
      <c r="HLY56" s="184" t="s">
        <v>851</v>
      </c>
      <c r="HLZ56" s="184" t="s">
        <v>851</v>
      </c>
      <c r="HMA56" s="184" t="s">
        <v>851</v>
      </c>
      <c r="HMB56" s="184" t="s">
        <v>851</v>
      </c>
      <c r="HMC56" s="184" t="s">
        <v>851</v>
      </c>
      <c r="HMD56" s="184" t="s">
        <v>851</v>
      </c>
      <c r="HME56" s="184" t="s">
        <v>851</v>
      </c>
      <c r="HMF56" s="184" t="s">
        <v>851</v>
      </c>
      <c r="HMG56" s="184" t="s">
        <v>851</v>
      </c>
      <c r="HMH56" s="184" t="s">
        <v>851</v>
      </c>
      <c r="HMI56" s="184" t="s">
        <v>851</v>
      </c>
      <c r="HMJ56" s="184" t="s">
        <v>851</v>
      </c>
      <c r="HMK56" s="184" t="s">
        <v>851</v>
      </c>
      <c r="HML56" s="184" t="s">
        <v>851</v>
      </c>
      <c r="HMM56" s="184" t="s">
        <v>851</v>
      </c>
      <c r="HMN56" s="184" t="s">
        <v>851</v>
      </c>
      <c r="HMO56" s="184" t="s">
        <v>851</v>
      </c>
      <c r="HMP56" s="184" t="s">
        <v>851</v>
      </c>
      <c r="HMQ56" s="184" t="s">
        <v>851</v>
      </c>
      <c r="HMR56" s="184" t="s">
        <v>851</v>
      </c>
      <c r="HMS56" s="184" t="s">
        <v>851</v>
      </c>
      <c r="HMT56" s="184" t="s">
        <v>851</v>
      </c>
      <c r="HMU56" s="184" t="s">
        <v>851</v>
      </c>
      <c r="HMV56" s="184" t="s">
        <v>851</v>
      </c>
      <c r="HMW56" s="184" t="s">
        <v>851</v>
      </c>
      <c r="HMX56" s="184" t="s">
        <v>851</v>
      </c>
      <c r="HMY56" s="184" t="s">
        <v>851</v>
      </c>
      <c r="HMZ56" s="184" t="s">
        <v>851</v>
      </c>
      <c r="HNA56" s="184" t="s">
        <v>851</v>
      </c>
      <c r="HNB56" s="184" t="s">
        <v>851</v>
      </c>
      <c r="HNC56" s="184" t="s">
        <v>851</v>
      </c>
      <c r="HND56" s="184" t="s">
        <v>851</v>
      </c>
      <c r="HNE56" s="184" t="s">
        <v>851</v>
      </c>
      <c r="HNF56" s="184" t="s">
        <v>851</v>
      </c>
      <c r="HNG56" s="184" t="s">
        <v>851</v>
      </c>
      <c r="HNH56" s="184" t="s">
        <v>851</v>
      </c>
      <c r="HNI56" s="184" t="s">
        <v>851</v>
      </c>
      <c r="HNJ56" s="184" t="s">
        <v>851</v>
      </c>
      <c r="HNK56" s="184" t="s">
        <v>851</v>
      </c>
      <c r="HNL56" s="184" t="s">
        <v>851</v>
      </c>
      <c r="HNM56" s="184" t="s">
        <v>851</v>
      </c>
      <c r="HNN56" s="184" t="s">
        <v>851</v>
      </c>
      <c r="HNO56" s="184" t="s">
        <v>851</v>
      </c>
      <c r="HNP56" s="184" t="s">
        <v>851</v>
      </c>
      <c r="HNQ56" s="184" t="s">
        <v>851</v>
      </c>
      <c r="HNR56" s="184" t="s">
        <v>851</v>
      </c>
      <c r="HNS56" s="184" t="s">
        <v>851</v>
      </c>
      <c r="HNT56" s="184" t="s">
        <v>851</v>
      </c>
      <c r="HNU56" s="184" t="s">
        <v>851</v>
      </c>
      <c r="HNV56" s="184" t="s">
        <v>851</v>
      </c>
      <c r="HNW56" s="184" t="s">
        <v>851</v>
      </c>
      <c r="HNX56" s="184" t="s">
        <v>851</v>
      </c>
      <c r="HNY56" s="184" t="s">
        <v>851</v>
      </c>
      <c r="HNZ56" s="184" t="s">
        <v>851</v>
      </c>
      <c r="HOA56" s="184" t="s">
        <v>851</v>
      </c>
      <c r="HOB56" s="184" t="s">
        <v>851</v>
      </c>
      <c r="HOC56" s="184" t="s">
        <v>851</v>
      </c>
      <c r="HOD56" s="184" t="s">
        <v>851</v>
      </c>
      <c r="HOE56" s="184" t="s">
        <v>851</v>
      </c>
      <c r="HOF56" s="184" t="s">
        <v>851</v>
      </c>
      <c r="HOG56" s="184" t="s">
        <v>851</v>
      </c>
      <c r="HOH56" s="184" t="s">
        <v>851</v>
      </c>
      <c r="HOI56" s="184" t="s">
        <v>851</v>
      </c>
      <c r="HOJ56" s="184" t="s">
        <v>851</v>
      </c>
      <c r="HOK56" s="184" t="s">
        <v>851</v>
      </c>
      <c r="HOL56" s="184" t="s">
        <v>851</v>
      </c>
      <c r="HOM56" s="184" t="s">
        <v>851</v>
      </c>
      <c r="HON56" s="184" t="s">
        <v>851</v>
      </c>
      <c r="HOO56" s="184" t="s">
        <v>851</v>
      </c>
      <c r="HOP56" s="184" t="s">
        <v>851</v>
      </c>
      <c r="HOQ56" s="184" t="s">
        <v>851</v>
      </c>
      <c r="HOR56" s="184" t="s">
        <v>851</v>
      </c>
      <c r="HOS56" s="184" t="s">
        <v>851</v>
      </c>
      <c r="HOT56" s="184" t="s">
        <v>851</v>
      </c>
      <c r="HOU56" s="184" t="s">
        <v>851</v>
      </c>
      <c r="HOV56" s="184" t="s">
        <v>851</v>
      </c>
      <c r="HOW56" s="184" t="s">
        <v>851</v>
      </c>
      <c r="HOX56" s="184" t="s">
        <v>851</v>
      </c>
      <c r="HOY56" s="184" t="s">
        <v>851</v>
      </c>
      <c r="HOZ56" s="184" t="s">
        <v>851</v>
      </c>
      <c r="HPA56" s="184" t="s">
        <v>851</v>
      </c>
      <c r="HPB56" s="184" t="s">
        <v>851</v>
      </c>
      <c r="HPC56" s="184" t="s">
        <v>851</v>
      </c>
      <c r="HPD56" s="184" t="s">
        <v>851</v>
      </c>
      <c r="HPE56" s="184" t="s">
        <v>851</v>
      </c>
      <c r="HPF56" s="184" t="s">
        <v>851</v>
      </c>
      <c r="HPG56" s="184" t="s">
        <v>851</v>
      </c>
      <c r="HPH56" s="184" t="s">
        <v>851</v>
      </c>
      <c r="HPI56" s="184" t="s">
        <v>851</v>
      </c>
      <c r="HPJ56" s="184" t="s">
        <v>851</v>
      </c>
      <c r="HPK56" s="184" t="s">
        <v>851</v>
      </c>
      <c r="HPL56" s="184" t="s">
        <v>851</v>
      </c>
      <c r="HPM56" s="184" t="s">
        <v>851</v>
      </c>
      <c r="HPN56" s="184" t="s">
        <v>851</v>
      </c>
      <c r="HPO56" s="184" t="s">
        <v>851</v>
      </c>
      <c r="HPP56" s="184" t="s">
        <v>851</v>
      </c>
      <c r="HPQ56" s="184" t="s">
        <v>851</v>
      </c>
      <c r="HPR56" s="184" t="s">
        <v>851</v>
      </c>
      <c r="HPS56" s="184" t="s">
        <v>851</v>
      </c>
      <c r="HPT56" s="184" t="s">
        <v>851</v>
      </c>
      <c r="HPU56" s="184" t="s">
        <v>851</v>
      </c>
      <c r="HPV56" s="184" t="s">
        <v>851</v>
      </c>
      <c r="HPW56" s="184" t="s">
        <v>851</v>
      </c>
      <c r="HPX56" s="184" t="s">
        <v>851</v>
      </c>
      <c r="HPY56" s="184" t="s">
        <v>851</v>
      </c>
      <c r="HPZ56" s="184" t="s">
        <v>851</v>
      </c>
      <c r="HQA56" s="184" t="s">
        <v>851</v>
      </c>
      <c r="HQB56" s="184" t="s">
        <v>851</v>
      </c>
      <c r="HQC56" s="184" t="s">
        <v>851</v>
      </c>
      <c r="HQD56" s="184" t="s">
        <v>851</v>
      </c>
      <c r="HQE56" s="184" t="s">
        <v>851</v>
      </c>
      <c r="HQF56" s="184" t="s">
        <v>851</v>
      </c>
      <c r="HQG56" s="184" t="s">
        <v>851</v>
      </c>
      <c r="HQH56" s="184" t="s">
        <v>851</v>
      </c>
      <c r="HQI56" s="184" t="s">
        <v>851</v>
      </c>
      <c r="HQJ56" s="184" t="s">
        <v>851</v>
      </c>
      <c r="HQK56" s="184" t="s">
        <v>851</v>
      </c>
      <c r="HQL56" s="184" t="s">
        <v>851</v>
      </c>
      <c r="HQM56" s="184" t="s">
        <v>851</v>
      </c>
      <c r="HQN56" s="184" t="s">
        <v>851</v>
      </c>
      <c r="HQO56" s="184" t="s">
        <v>851</v>
      </c>
      <c r="HQP56" s="184" t="s">
        <v>851</v>
      </c>
      <c r="HQQ56" s="184" t="s">
        <v>851</v>
      </c>
      <c r="HQR56" s="184" t="s">
        <v>851</v>
      </c>
      <c r="HQS56" s="184" t="s">
        <v>851</v>
      </c>
      <c r="HQT56" s="184" t="s">
        <v>851</v>
      </c>
      <c r="HQU56" s="184" t="s">
        <v>851</v>
      </c>
      <c r="HQV56" s="184" t="s">
        <v>851</v>
      </c>
      <c r="HQW56" s="184" t="s">
        <v>851</v>
      </c>
      <c r="HQX56" s="184" t="s">
        <v>851</v>
      </c>
      <c r="HQY56" s="184" t="s">
        <v>851</v>
      </c>
      <c r="HQZ56" s="184" t="s">
        <v>851</v>
      </c>
      <c r="HRA56" s="184" t="s">
        <v>851</v>
      </c>
      <c r="HRB56" s="184" t="s">
        <v>851</v>
      </c>
      <c r="HRC56" s="184" t="s">
        <v>851</v>
      </c>
      <c r="HRD56" s="184" t="s">
        <v>851</v>
      </c>
      <c r="HRE56" s="184" t="s">
        <v>851</v>
      </c>
      <c r="HRF56" s="184" t="s">
        <v>851</v>
      </c>
      <c r="HRG56" s="184" t="s">
        <v>851</v>
      </c>
      <c r="HRH56" s="184" t="s">
        <v>851</v>
      </c>
      <c r="HRI56" s="184" t="s">
        <v>851</v>
      </c>
      <c r="HRJ56" s="184" t="s">
        <v>851</v>
      </c>
      <c r="HRK56" s="184" t="s">
        <v>851</v>
      </c>
      <c r="HRL56" s="184" t="s">
        <v>851</v>
      </c>
      <c r="HRM56" s="184" t="s">
        <v>851</v>
      </c>
      <c r="HRN56" s="184" t="s">
        <v>851</v>
      </c>
      <c r="HRO56" s="184" t="s">
        <v>851</v>
      </c>
      <c r="HRP56" s="184" t="s">
        <v>851</v>
      </c>
      <c r="HRQ56" s="184" t="s">
        <v>851</v>
      </c>
      <c r="HRR56" s="184" t="s">
        <v>851</v>
      </c>
      <c r="HRS56" s="184" t="s">
        <v>851</v>
      </c>
      <c r="HRT56" s="184" t="s">
        <v>851</v>
      </c>
      <c r="HRU56" s="184" t="s">
        <v>851</v>
      </c>
      <c r="HRV56" s="184" t="s">
        <v>851</v>
      </c>
      <c r="HRW56" s="184" t="s">
        <v>851</v>
      </c>
      <c r="HRX56" s="184" t="s">
        <v>851</v>
      </c>
      <c r="HRY56" s="184" t="s">
        <v>851</v>
      </c>
      <c r="HRZ56" s="184" t="s">
        <v>851</v>
      </c>
      <c r="HSA56" s="184" t="s">
        <v>851</v>
      </c>
      <c r="HSB56" s="184" t="s">
        <v>851</v>
      </c>
      <c r="HSC56" s="184" t="s">
        <v>851</v>
      </c>
      <c r="HSD56" s="184" t="s">
        <v>851</v>
      </c>
      <c r="HSE56" s="184" t="s">
        <v>851</v>
      </c>
      <c r="HSF56" s="184" t="s">
        <v>851</v>
      </c>
      <c r="HSG56" s="184" t="s">
        <v>851</v>
      </c>
      <c r="HSH56" s="184" t="s">
        <v>851</v>
      </c>
      <c r="HSI56" s="184" t="s">
        <v>851</v>
      </c>
      <c r="HSJ56" s="184" t="s">
        <v>851</v>
      </c>
      <c r="HSK56" s="184" t="s">
        <v>851</v>
      </c>
      <c r="HSL56" s="184" t="s">
        <v>851</v>
      </c>
      <c r="HSM56" s="184" t="s">
        <v>851</v>
      </c>
      <c r="HSN56" s="184" t="s">
        <v>851</v>
      </c>
      <c r="HSO56" s="184" t="s">
        <v>851</v>
      </c>
      <c r="HSP56" s="184" t="s">
        <v>851</v>
      </c>
      <c r="HSQ56" s="184" t="s">
        <v>851</v>
      </c>
      <c r="HSR56" s="184" t="s">
        <v>851</v>
      </c>
      <c r="HSS56" s="184" t="s">
        <v>851</v>
      </c>
      <c r="HST56" s="184" t="s">
        <v>851</v>
      </c>
      <c r="HSU56" s="184" t="s">
        <v>851</v>
      </c>
      <c r="HSV56" s="184" t="s">
        <v>851</v>
      </c>
      <c r="HSW56" s="184" t="s">
        <v>851</v>
      </c>
      <c r="HSX56" s="184" t="s">
        <v>851</v>
      </c>
      <c r="HSY56" s="184" t="s">
        <v>851</v>
      </c>
      <c r="HSZ56" s="184" t="s">
        <v>851</v>
      </c>
      <c r="HTA56" s="184" t="s">
        <v>851</v>
      </c>
      <c r="HTB56" s="184" t="s">
        <v>851</v>
      </c>
      <c r="HTC56" s="184" t="s">
        <v>851</v>
      </c>
      <c r="HTD56" s="184" t="s">
        <v>851</v>
      </c>
      <c r="HTE56" s="184" t="s">
        <v>851</v>
      </c>
      <c r="HTF56" s="184" t="s">
        <v>851</v>
      </c>
      <c r="HTG56" s="184" t="s">
        <v>851</v>
      </c>
      <c r="HTH56" s="184" t="s">
        <v>851</v>
      </c>
      <c r="HTI56" s="184" t="s">
        <v>851</v>
      </c>
      <c r="HTJ56" s="184" t="s">
        <v>851</v>
      </c>
      <c r="HTK56" s="184" t="s">
        <v>851</v>
      </c>
      <c r="HTL56" s="184" t="s">
        <v>851</v>
      </c>
      <c r="HTM56" s="184" t="s">
        <v>851</v>
      </c>
      <c r="HTN56" s="184" t="s">
        <v>851</v>
      </c>
      <c r="HTO56" s="184" t="s">
        <v>851</v>
      </c>
      <c r="HTP56" s="184" t="s">
        <v>851</v>
      </c>
      <c r="HTQ56" s="184" t="s">
        <v>851</v>
      </c>
      <c r="HTR56" s="184" t="s">
        <v>851</v>
      </c>
      <c r="HTS56" s="184" t="s">
        <v>851</v>
      </c>
      <c r="HTT56" s="184" t="s">
        <v>851</v>
      </c>
      <c r="HTU56" s="184" t="s">
        <v>851</v>
      </c>
      <c r="HTV56" s="184" t="s">
        <v>851</v>
      </c>
      <c r="HTW56" s="184" t="s">
        <v>851</v>
      </c>
      <c r="HTX56" s="184" t="s">
        <v>851</v>
      </c>
      <c r="HTY56" s="184" t="s">
        <v>851</v>
      </c>
      <c r="HTZ56" s="184" t="s">
        <v>851</v>
      </c>
      <c r="HUA56" s="184" t="s">
        <v>851</v>
      </c>
      <c r="HUB56" s="184" t="s">
        <v>851</v>
      </c>
      <c r="HUC56" s="184" t="s">
        <v>851</v>
      </c>
      <c r="HUD56" s="184" t="s">
        <v>851</v>
      </c>
      <c r="HUE56" s="184" t="s">
        <v>851</v>
      </c>
      <c r="HUF56" s="184" t="s">
        <v>851</v>
      </c>
      <c r="HUG56" s="184" t="s">
        <v>851</v>
      </c>
      <c r="HUH56" s="184" t="s">
        <v>851</v>
      </c>
      <c r="HUI56" s="184" t="s">
        <v>851</v>
      </c>
      <c r="HUJ56" s="184" t="s">
        <v>851</v>
      </c>
      <c r="HUK56" s="184" t="s">
        <v>851</v>
      </c>
      <c r="HUL56" s="184" t="s">
        <v>851</v>
      </c>
      <c r="HUM56" s="184" t="s">
        <v>851</v>
      </c>
      <c r="HUN56" s="184" t="s">
        <v>851</v>
      </c>
      <c r="HUO56" s="184" t="s">
        <v>851</v>
      </c>
      <c r="HUP56" s="184" t="s">
        <v>851</v>
      </c>
      <c r="HUQ56" s="184" t="s">
        <v>851</v>
      </c>
      <c r="HUR56" s="184" t="s">
        <v>851</v>
      </c>
      <c r="HUS56" s="184" t="s">
        <v>851</v>
      </c>
      <c r="HUT56" s="184" t="s">
        <v>851</v>
      </c>
      <c r="HUU56" s="184" t="s">
        <v>851</v>
      </c>
      <c r="HUV56" s="184" t="s">
        <v>851</v>
      </c>
      <c r="HUW56" s="184" t="s">
        <v>851</v>
      </c>
      <c r="HUX56" s="184" t="s">
        <v>851</v>
      </c>
      <c r="HUY56" s="184" t="s">
        <v>851</v>
      </c>
      <c r="HUZ56" s="184" t="s">
        <v>851</v>
      </c>
      <c r="HVA56" s="184" t="s">
        <v>851</v>
      </c>
      <c r="HVB56" s="184" t="s">
        <v>851</v>
      </c>
      <c r="HVC56" s="184" t="s">
        <v>851</v>
      </c>
      <c r="HVD56" s="184" t="s">
        <v>851</v>
      </c>
      <c r="HVE56" s="184" t="s">
        <v>851</v>
      </c>
      <c r="HVF56" s="184" t="s">
        <v>851</v>
      </c>
      <c r="HVG56" s="184" t="s">
        <v>851</v>
      </c>
      <c r="HVH56" s="184" t="s">
        <v>851</v>
      </c>
      <c r="HVI56" s="184" t="s">
        <v>851</v>
      </c>
      <c r="HVJ56" s="184" t="s">
        <v>851</v>
      </c>
      <c r="HVK56" s="184" t="s">
        <v>851</v>
      </c>
      <c r="HVL56" s="184" t="s">
        <v>851</v>
      </c>
      <c r="HVM56" s="184" t="s">
        <v>851</v>
      </c>
      <c r="HVN56" s="184" t="s">
        <v>851</v>
      </c>
      <c r="HVO56" s="184" t="s">
        <v>851</v>
      </c>
      <c r="HVP56" s="184" t="s">
        <v>851</v>
      </c>
      <c r="HVQ56" s="184" t="s">
        <v>851</v>
      </c>
      <c r="HVR56" s="184" t="s">
        <v>851</v>
      </c>
      <c r="HVS56" s="184" t="s">
        <v>851</v>
      </c>
      <c r="HVT56" s="184" t="s">
        <v>851</v>
      </c>
      <c r="HVU56" s="184" t="s">
        <v>851</v>
      </c>
      <c r="HVV56" s="184" t="s">
        <v>851</v>
      </c>
      <c r="HVW56" s="184" t="s">
        <v>851</v>
      </c>
      <c r="HVX56" s="184" t="s">
        <v>851</v>
      </c>
      <c r="HVY56" s="184" t="s">
        <v>851</v>
      </c>
      <c r="HVZ56" s="184" t="s">
        <v>851</v>
      </c>
      <c r="HWA56" s="184" t="s">
        <v>851</v>
      </c>
      <c r="HWB56" s="184" t="s">
        <v>851</v>
      </c>
      <c r="HWC56" s="184" t="s">
        <v>851</v>
      </c>
      <c r="HWD56" s="184" t="s">
        <v>851</v>
      </c>
      <c r="HWE56" s="184" t="s">
        <v>851</v>
      </c>
      <c r="HWF56" s="184" t="s">
        <v>851</v>
      </c>
      <c r="HWG56" s="184" t="s">
        <v>851</v>
      </c>
      <c r="HWH56" s="184" t="s">
        <v>851</v>
      </c>
      <c r="HWI56" s="184" t="s">
        <v>851</v>
      </c>
      <c r="HWJ56" s="184" t="s">
        <v>851</v>
      </c>
      <c r="HWK56" s="184" t="s">
        <v>851</v>
      </c>
      <c r="HWL56" s="184" t="s">
        <v>851</v>
      </c>
      <c r="HWM56" s="184" t="s">
        <v>851</v>
      </c>
      <c r="HWN56" s="184" t="s">
        <v>851</v>
      </c>
      <c r="HWO56" s="184" t="s">
        <v>851</v>
      </c>
      <c r="HWP56" s="184" t="s">
        <v>851</v>
      </c>
      <c r="HWQ56" s="184" t="s">
        <v>851</v>
      </c>
      <c r="HWR56" s="184" t="s">
        <v>851</v>
      </c>
      <c r="HWS56" s="184" t="s">
        <v>851</v>
      </c>
      <c r="HWT56" s="184" t="s">
        <v>851</v>
      </c>
      <c r="HWU56" s="184" t="s">
        <v>851</v>
      </c>
      <c r="HWV56" s="184" t="s">
        <v>851</v>
      </c>
      <c r="HWW56" s="184" t="s">
        <v>851</v>
      </c>
      <c r="HWX56" s="184" t="s">
        <v>851</v>
      </c>
      <c r="HWY56" s="184" t="s">
        <v>851</v>
      </c>
      <c r="HWZ56" s="184" t="s">
        <v>851</v>
      </c>
      <c r="HXA56" s="184" t="s">
        <v>851</v>
      </c>
      <c r="HXB56" s="184" t="s">
        <v>851</v>
      </c>
      <c r="HXC56" s="184" t="s">
        <v>851</v>
      </c>
      <c r="HXD56" s="184" t="s">
        <v>851</v>
      </c>
      <c r="HXE56" s="184" t="s">
        <v>851</v>
      </c>
      <c r="HXF56" s="184" t="s">
        <v>851</v>
      </c>
      <c r="HXG56" s="184" t="s">
        <v>851</v>
      </c>
      <c r="HXH56" s="184" t="s">
        <v>851</v>
      </c>
      <c r="HXI56" s="184" t="s">
        <v>851</v>
      </c>
      <c r="HXJ56" s="184" t="s">
        <v>851</v>
      </c>
      <c r="HXK56" s="184" t="s">
        <v>851</v>
      </c>
      <c r="HXL56" s="184" t="s">
        <v>851</v>
      </c>
      <c r="HXM56" s="184" t="s">
        <v>851</v>
      </c>
      <c r="HXN56" s="184" t="s">
        <v>851</v>
      </c>
      <c r="HXO56" s="184" t="s">
        <v>851</v>
      </c>
      <c r="HXP56" s="184" t="s">
        <v>851</v>
      </c>
      <c r="HXQ56" s="184" t="s">
        <v>851</v>
      </c>
      <c r="HXR56" s="184" t="s">
        <v>851</v>
      </c>
      <c r="HXS56" s="184" t="s">
        <v>851</v>
      </c>
      <c r="HXT56" s="184" t="s">
        <v>851</v>
      </c>
      <c r="HXU56" s="184" t="s">
        <v>851</v>
      </c>
      <c r="HXV56" s="184" t="s">
        <v>851</v>
      </c>
      <c r="HXW56" s="184" t="s">
        <v>851</v>
      </c>
      <c r="HXX56" s="184" t="s">
        <v>851</v>
      </c>
      <c r="HXY56" s="184" t="s">
        <v>851</v>
      </c>
      <c r="HXZ56" s="184" t="s">
        <v>851</v>
      </c>
      <c r="HYA56" s="184" t="s">
        <v>851</v>
      </c>
      <c r="HYB56" s="184" t="s">
        <v>851</v>
      </c>
      <c r="HYC56" s="184" t="s">
        <v>851</v>
      </c>
      <c r="HYD56" s="184" t="s">
        <v>851</v>
      </c>
      <c r="HYE56" s="184" t="s">
        <v>851</v>
      </c>
      <c r="HYF56" s="184" t="s">
        <v>851</v>
      </c>
      <c r="HYG56" s="184" t="s">
        <v>851</v>
      </c>
      <c r="HYH56" s="184" t="s">
        <v>851</v>
      </c>
      <c r="HYI56" s="184" t="s">
        <v>851</v>
      </c>
      <c r="HYJ56" s="184" t="s">
        <v>851</v>
      </c>
      <c r="HYK56" s="184" t="s">
        <v>851</v>
      </c>
      <c r="HYL56" s="184" t="s">
        <v>851</v>
      </c>
      <c r="HYM56" s="184" t="s">
        <v>851</v>
      </c>
      <c r="HYN56" s="184" t="s">
        <v>851</v>
      </c>
      <c r="HYO56" s="184" t="s">
        <v>851</v>
      </c>
      <c r="HYP56" s="184" t="s">
        <v>851</v>
      </c>
      <c r="HYQ56" s="184" t="s">
        <v>851</v>
      </c>
      <c r="HYR56" s="184" t="s">
        <v>851</v>
      </c>
      <c r="HYS56" s="184" t="s">
        <v>851</v>
      </c>
      <c r="HYT56" s="184" t="s">
        <v>851</v>
      </c>
      <c r="HYU56" s="184" t="s">
        <v>851</v>
      </c>
      <c r="HYV56" s="184" t="s">
        <v>851</v>
      </c>
      <c r="HYW56" s="184" t="s">
        <v>851</v>
      </c>
      <c r="HYX56" s="184" t="s">
        <v>851</v>
      </c>
      <c r="HYY56" s="184" t="s">
        <v>851</v>
      </c>
      <c r="HYZ56" s="184" t="s">
        <v>851</v>
      </c>
      <c r="HZA56" s="184" t="s">
        <v>851</v>
      </c>
      <c r="HZB56" s="184" t="s">
        <v>851</v>
      </c>
      <c r="HZC56" s="184" t="s">
        <v>851</v>
      </c>
      <c r="HZD56" s="184" t="s">
        <v>851</v>
      </c>
      <c r="HZE56" s="184" t="s">
        <v>851</v>
      </c>
      <c r="HZF56" s="184" t="s">
        <v>851</v>
      </c>
      <c r="HZG56" s="184" t="s">
        <v>851</v>
      </c>
      <c r="HZH56" s="184" t="s">
        <v>851</v>
      </c>
      <c r="HZI56" s="184" t="s">
        <v>851</v>
      </c>
      <c r="HZJ56" s="184" t="s">
        <v>851</v>
      </c>
      <c r="HZK56" s="184" t="s">
        <v>851</v>
      </c>
      <c r="HZL56" s="184" t="s">
        <v>851</v>
      </c>
      <c r="HZM56" s="184" t="s">
        <v>851</v>
      </c>
      <c r="HZN56" s="184" t="s">
        <v>851</v>
      </c>
      <c r="HZO56" s="184" t="s">
        <v>851</v>
      </c>
      <c r="HZP56" s="184" t="s">
        <v>851</v>
      </c>
      <c r="HZQ56" s="184" t="s">
        <v>851</v>
      </c>
      <c r="HZR56" s="184" t="s">
        <v>851</v>
      </c>
      <c r="HZS56" s="184" t="s">
        <v>851</v>
      </c>
      <c r="HZT56" s="184" t="s">
        <v>851</v>
      </c>
      <c r="HZU56" s="184" t="s">
        <v>851</v>
      </c>
      <c r="HZV56" s="184" t="s">
        <v>851</v>
      </c>
      <c r="HZW56" s="184" t="s">
        <v>851</v>
      </c>
      <c r="HZX56" s="184" t="s">
        <v>851</v>
      </c>
      <c r="HZY56" s="184" t="s">
        <v>851</v>
      </c>
      <c r="HZZ56" s="184" t="s">
        <v>851</v>
      </c>
      <c r="IAA56" s="184" t="s">
        <v>851</v>
      </c>
      <c r="IAB56" s="184" t="s">
        <v>851</v>
      </c>
      <c r="IAC56" s="184" t="s">
        <v>851</v>
      </c>
      <c r="IAD56" s="184" t="s">
        <v>851</v>
      </c>
      <c r="IAE56" s="184" t="s">
        <v>851</v>
      </c>
      <c r="IAF56" s="184" t="s">
        <v>851</v>
      </c>
      <c r="IAG56" s="184" t="s">
        <v>851</v>
      </c>
      <c r="IAH56" s="184" t="s">
        <v>851</v>
      </c>
      <c r="IAI56" s="184" t="s">
        <v>851</v>
      </c>
      <c r="IAJ56" s="184" t="s">
        <v>851</v>
      </c>
      <c r="IAK56" s="184" t="s">
        <v>851</v>
      </c>
      <c r="IAL56" s="184" t="s">
        <v>851</v>
      </c>
      <c r="IAM56" s="184" t="s">
        <v>851</v>
      </c>
      <c r="IAN56" s="184" t="s">
        <v>851</v>
      </c>
      <c r="IAO56" s="184" t="s">
        <v>851</v>
      </c>
      <c r="IAP56" s="184" t="s">
        <v>851</v>
      </c>
      <c r="IAQ56" s="184" t="s">
        <v>851</v>
      </c>
      <c r="IAR56" s="184" t="s">
        <v>851</v>
      </c>
      <c r="IAS56" s="184" t="s">
        <v>851</v>
      </c>
      <c r="IAT56" s="184" t="s">
        <v>851</v>
      </c>
      <c r="IAU56" s="184" t="s">
        <v>851</v>
      </c>
      <c r="IAV56" s="184" t="s">
        <v>851</v>
      </c>
      <c r="IAW56" s="184" t="s">
        <v>851</v>
      </c>
      <c r="IAX56" s="184" t="s">
        <v>851</v>
      </c>
      <c r="IAY56" s="184" t="s">
        <v>851</v>
      </c>
      <c r="IAZ56" s="184" t="s">
        <v>851</v>
      </c>
      <c r="IBA56" s="184" t="s">
        <v>851</v>
      </c>
      <c r="IBB56" s="184" t="s">
        <v>851</v>
      </c>
      <c r="IBC56" s="184" t="s">
        <v>851</v>
      </c>
      <c r="IBD56" s="184" t="s">
        <v>851</v>
      </c>
      <c r="IBE56" s="184" t="s">
        <v>851</v>
      </c>
      <c r="IBF56" s="184" t="s">
        <v>851</v>
      </c>
      <c r="IBG56" s="184" t="s">
        <v>851</v>
      </c>
      <c r="IBH56" s="184" t="s">
        <v>851</v>
      </c>
      <c r="IBI56" s="184" t="s">
        <v>851</v>
      </c>
      <c r="IBJ56" s="184" t="s">
        <v>851</v>
      </c>
      <c r="IBK56" s="184" t="s">
        <v>851</v>
      </c>
      <c r="IBL56" s="184" t="s">
        <v>851</v>
      </c>
      <c r="IBM56" s="184" t="s">
        <v>851</v>
      </c>
      <c r="IBN56" s="184" t="s">
        <v>851</v>
      </c>
      <c r="IBO56" s="184" t="s">
        <v>851</v>
      </c>
      <c r="IBP56" s="184" t="s">
        <v>851</v>
      </c>
      <c r="IBQ56" s="184" t="s">
        <v>851</v>
      </c>
      <c r="IBR56" s="184" t="s">
        <v>851</v>
      </c>
      <c r="IBS56" s="184" t="s">
        <v>851</v>
      </c>
      <c r="IBT56" s="184" t="s">
        <v>851</v>
      </c>
      <c r="IBU56" s="184" t="s">
        <v>851</v>
      </c>
      <c r="IBV56" s="184" t="s">
        <v>851</v>
      </c>
      <c r="IBW56" s="184" t="s">
        <v>851</v>
      </c>
      <c r="IBX56" s="184" t="s">
        <v>851</v>
      </c>
      <c r="IBY56" s="184" t="s">
        <v>851</v>
      </c>
      <c r="IBZ56" s="184" t="s">
        <v>851</v>
      </c>
      <c r="ICA56" s="184" t="s">
        <v>851</v>
      </c>
      <c r="ICB56" s="184" t="s">
        <v>851</v>
      </c>
      <c r="ICC56" s="184" t="s">
        <v>851</v>
      </c>
      <c r="ICD56" s="184" t="s">
        <v>851</v>
      </c>
      <c r="ICE56" s="184" t="s">
        <v>851</v>
      </c>
      <c r="ICF56" s="184" t="s">
        <v>851</v>
      </c>
      <c r="ICG56" s="184" t="s">
        <v>851</v>
      </c>
      <c r="ICH56" s="184" t="s">
        <v>851</v>
      </c>
      <c r="ICI56" s="184" t="s">
        <v>851</v>
      </c>
      <c r="ICJ56" s="184" t="s">
        <v>851</v>
      </c>
      <c r="ICK56" s="184" t="s">
        <v>851</v>
      </c>
      <c r="ICL56" s="184" t="s">
        <v>851</v>
      </c>
      <c r="ICM56" s="184" t="s">
        <v>851</v>
      </c>
      <c r="ICN56" s="184" t="s">
        <v>851</v>
      </c>
      <c r="ICO56" s="184" t="s">
        <v>851</v>
      </c>
      <c r="ICP56" s="184" t="s">
        <v>851</v>
      </c>
      <c r="ICQ56" s="184" t="s">
        <v>851</v>
      </c>
      <c r="ICR56" s="184" t="s">
        <v>851</v>
      </c>
      <c r="ICS56" s="184" t="s">
        <v>851</v>
      </c>
      <c r="ICT56" s="184" t="s">
        <v>851</v>
      </c>
      <c r="ICU56" s="184" t="s">
        <v>851</v>
      </c>
      <c r="ICV56" s="184" t="s">
        <v>851</v>
      </c>
      <c r="ICW56" s="184" t="s">
        <v>851</v>
      </c>
      <c r="ICX56" s="184" t="s">
        <v>851</v>
      </c>
      <c r="ICY56" s="184" t="s">
        <v>851</v>
      </c>
      <c r="ICZ56" s="184" t="s">
        <v>851</v>
      </c>
      <c r="IDA56" s="184" t="s">
        <v>851</v>
      </c>
      <c r="IDB56" s="184" t="s">
        <v>851</v>
      </c>
      <c r="IDC56" s="184" t="s">
        <v>851</v>
      </c>
      <c r="IDD56" s="184" t="s">
        <v>851</v>
      </c>
      <c r="IDE56" s="184" t="s">
        <v>851</v>
      </c>
      <c r="IDF56" s="184" t="s">
        <v>851</v>
      </c>
      <c r="IDG56" s="184" t="s">
        <v>851</v>
      </c>
      <c r="IDH56" s="184" t="s">
        <v>851</v>
      </c>
      <c r="IDI56" s="184" t="s">
        <v>851</v>
      </c>
      <c r="IDJ56" s="184" t="s">
        <v>851</v>
      </c>
      <c r="IDK56" s="184" t="s">
        <v>851</v>
      </c>
      <c r="IDL56" s="184" t="s">
        <v>851</v>
      </c>
      <c r="IDM56" s="184" t="s">
        <v>851</v>
      </c>
      <c r="IDN56" s="184" t="s">
        <v>851</v>
      </c>
      <c r="IDO56" s="184" t="s">
        <v>851</v>
      </c>
      <c r="IDP56" s="184" t="s">
        <v>851</v>
      </c>
      <c r="IDQ56" s="184" t="s">
        <v>851</v>
      </c>
      <c r="IDR56" s="184" t="s">
        <v>851</v>
      </c>
      <c r="IDS56" s="184" t="s">
        <v>851</v>
      </c>
      <c r="IDT56" s="184" t="s">
        <v>851</v>
      </c>
      <c r="IDU56" s="184" t="s">
        <v>851</v>
      </c>
      <c r="IDV56" s="184" t="s">
        <v>851</v>
      </c>
      <c r="IDW56" s="184" t="s">
        <v>851</v>
      </c>
      <c r="IDX56" s="184" t="s">
        <v>851</v>
      </c>
      <c r="IDY56" s="184" t="s">
        <v>851</v>
      </c>
      <c r="IDZ56" s="184" t="s">
        <v>851</v>
      </c>
      <c r="IEA56" s="184" t="s">
        <v>851</v>
      </c>
      <c r="IEB56" s="184" t="s">
        <v>851</v>
      </c>
      <c r="IEC56" s="184" t="s">
        <v>851</v>
      </c>
      <c r="IED56" s="184" t="s">
        <v>851</v>
      </c>
      <c r="IEE56" s="184" t="s">
        <v>851</v>
      </c>
      <c r="IEF56" s="184" t="s">
        <v>851</v>
      </c>
      <c r="IEG56" s="184" t="s">
        <v>851</v>
      </c>
      <c r="IEH56" s="184" t="s">
        <v>851</v>
      </c>
      <c r="IEI56" s="184" t="s">
        <v>851</v>
      </c>
      <c r="IEJ56" s="184" t="s">
        <v>851</v>
      </c>
      <c r="IEK56" s="184" t="s">
        <v>851</v>
      </c>
      <c r="IEL56" s="184" t="s">
        <v>851</v>
      </c>
      <c r="IEM56" s="184" t="s">
        <v>851</v>
      </c>
      <c r="IEN56" s="184" t="s">
        <v>851</v>
      </c>
      <c r="IEO56" s="184" t="s">
        <v>851</v>
      </c>
      <c r="IEP56" s="184" t="s">
        <v>851</v>
      </c>
      <c r="IEQ56" s="184" t="s">
        <v>851</v>
      </c>
      <c r="IER56" s="184" t="s">
        <v>851</v>
      </c>
      <c r="IES56" s="184" t="s">
        <v>851</v>
      </c>
      <c r="IET56" s="184" t="s">
        <v>851</v>
      </c>
      <c r="IEU56" s="184" t="s">
        <v>851</v>
      </c>
      <c r="IEV56" s="184" t="s">
        <v>851</v>
      </c>
      <c r="IEW56" s="184" t="s">
        <v>851</v>
      </c>
      <c r="IEX56" s="184" t="s">
        <v>851</v>
      </c>
      <c r="IEY56" s="184" t="s">
        <v>851</v>
      </c>
      <c r="IEZ56" s="184" t="s">
        <v>851</v>
      </c>
      <c r="IFA56" s="184" t="s">
        <v>851</v>
      </c>
      <c r="IFB56" s="184" t="s">
        <v>851</v>
      </c>
      <c r="IFC56" s="184" t="s">
        <v>851</v>
      </c>
      <c r="IFD56" s="184" t="s">
        <v>851</v>
      </c>
      <c r="IFE56" s="184" t="s">
        <v>851</v>
      </c>
      <c r="IFF56" s="184" t="s">
        <v>851</v>
      </c>
      <c r="IFG56" s="184" t="s">
        <v>851</v>
      </c>
      <c r="IFH56" s="184" t="s">
        <v>851</v>
      </c>
      <c r="IFI56" s="184" t="s">
        <v>851</v>
      </c>
      <c r="IFJ56" s="184" t="s">
        <v>851</v>
      </c>
      <c r="IFK56" s="184" t="s">
        <v>851</v>
      </c>
      <c r="IFL56" s="184" t="s">
        <v>851</v>
      </c>
      <c r="IFM56" s="184" t="s">
        <v>851</v>
      </c>
      <c r="IFN56" s="184" t="s">
        <v>851</v>
      </c>
      <c r="IFO56" s="184" t="s">
        <v>851</v>
      </c>
      <c r="IFP56" s="184" t="s">
        <v>851</v>
      </c>
      <c r="IFQ56" s="184" t="s">
        <v>851</v>
      </c>
      <c r="IFR56" s="184" t="s">
        <v>851</v>
      </c>
      <c r="IFS56" s="184" t="s">
        <v>851</v>
      </c>
      <c r="IFT56" s="184" t="s">
        <v>851</v>
      </c>
      <c r="IFU56" s="184" t="s">
        <v>851</v>
      </c>
      <c r="IFV56" s="184" t="s">
        <v>851</v>
      </c>
      <c r="IFW56" s="184" t="s">
        <v>851</v>
      </c>
      <c r="IFX56" s="184" t="s">
        <v>851</v>
      </c>
      <c r="IFY56" s="184" t="s">
        <v>851</v>
      </c>
      <c r="IFZ56" s="184" t="s">
        <v>851</v>
      </c>
      <c r="IGA56" s="184" t="s">
        <v>851</v>
      </c>
      <c r="IGB56" s="184" t="s">
        <v>851</v>
      </c>
      <c r="IGC56" s="184" t="s">
        <v>851</v>
      </c>
      <c r="IGD56" s="184" t="s">
        <v>851</v>
      </c>
      <c r="IGE56" s="184" t="s">
        <v>851</v>
      </c>
      <c r="IGF56" s="184" t="s">
        <v>851</v>
      </c>
      <c r="IGG56" s="184" t="s">
        <v>851</v>
      </c>
      <c r="IGH56" s="184" t="s">
        <v>851</v>
      </c>
      <c r="IGI56" s="184" t="s">
        <v>851</v>
      </c>
      <c r="IGJ56" s="184" t="s">
        <v>851</v>
      </c>
      <c r="IGK56" s="184" t="s">
        <v>851</v>
      </c>
      <c r="IGL56" s="184" t="s">
        <v>851</v>
      </c>
      <c r="IGM56" s="184" t="s">
        <v>851</v>
      </c>
      <c r="IGN56" s="184" t="s">
        <v>851</v>
      </c>
      <c r="IGO56" s="184" t="s">
        <v>851</v>
      </c>
      <c r="IGP56" s="184" t="s">
        <v>851</v>
      </c>
      <c r="IGQ56" s="184" t="s">
        <v>851</v>
      </c>
      <c r="IGR56" s="184" t="s">
        <v>851</v>
      </c>
      <c r="IGS56" s="184" t="s">
        <v>851</v>
      </c>
      <c r="IGT56" s="184" t="s">
        <v>851</v>
      </c>
      <c r="IGU56" s="184" t="s">
        <v>851</v>
      </c>
      <c r="IGV56" s="184" t="s">
        <v>851</v>
      </c>
      <c r="IGW56" s="184" t="s">
        <v>851</v>
      </c>
      <c r="IGX56" s="184" t="s">
        <v>851</v>
      </c>
      <c r="IGY56" s="184" t="s">
        <v>851</v>
      </c>
      <c r="IGZ56" s="184" t="s">
        <v>851</v>
      </c>
      <c r="IHA56" s="184" t="s">
        <v>851</v>
      </c>
      <c r="IHB56" s="184" t="s">
        <v>851</v>
      </c>
      <c r="IHC56" s="184" t="s">
        <v>851</v>
      </c>
      <c r="IHD56" s="184" t="s">
        <v>851</v>
      </c>
      <c r="IHE56" s="184" t="s">
        <v>851</v>
      </c>
      <c r="IHF56" s="184" t="s">
        <v>851</v>
      </c>
      <c r="IHG56" s="184" t="s">
        <v>851</v>
      </c>
      <c r="IHH56" s="184" t="s">
        <v>851</v>
      </c>
      <c r="IHI56" s="184" t="s">
        <v>851</v>
      </c>
      <c r="IHJ56" s="184" t="s">
        <v>851</v>
      </c>
      <c r="IHK56" s="184" t="s">
        <v>851</v>
      </c>
      <c r="IHL56" s="184" t="s">
        <v>851</v>
      </c>
      <c r="IHM56" s="184" t="s">
        <v>851</v>
      </c>
      <c r="IHN56" s="184" t="s">
        <v>851</v>
      </c>
      <c r="IHO56" s="184" t="s">
        <v>851</v>
      </c>
      <c r="IHP56" s="184" t="s">
        <v>851</v>
      </c>
      <c r="IHQ56" s="184" t="s">
        <v>851</v>
      </c>
      <c r="IHR56" s="184" t="s">
        <v>851</v>
      </c>
      <c r="IHS56" s="184" t="s">
        <v>851</v>
      </c>
      <c r="IHT56" s="184" t="s">
        <v>851</v>
      </c>
      <c r="IHU56" s="184" t="s">
        <v>851</v>
      </c>
      <c r="IHV56" s="184" t="s">
        <v>851</v>
      </c>
      <c r="IHW56" s="184" t="s">
        <v>851</v>
      </c>
      <c r="IHX56" s="184" t="s">
        <v>851</v>
      </c>
      <c r="IHY56" s="184" t="s">
        <v>851</v>
      </c>
      <c r="IHZ56" s="184" t="s">
        <v>851</v>
      </c>
      <c r="IIA56" s="184" t="s">
        <v>851</v>
      </c>
      <c r="IIB56" s="184" t="s">
        <v>851</v>
      </c>
      <c r="IIC56" s="184" t="s">
        <v>851</v>
      </c>
      <c r="IID56" s="184" t="s">
        <v>851</v>
      </c>
      <c r="IIE56" s="184" t="s">
        <v>851</v>
      </c>
      <c r="IIF56" s="184" t="s">
        <v>851</v>
      </c>
      <c r="IIG56" s="184" t="s">
        <v>851</v>
      </c>
      <c r="IIH56" s="184" t="s">
        <v>851</v>
      </c>
      <c r="III56" s="184" t="s">
        <v>851</v>
      </c>
      <c r="IIJ56" s="184" t="s">
        <v>851</v>
      </c>
      <c r="IIK56" s="184" t="s">
        <v>851</v>
      </c>
      <c r="IIL56" s="184" t="s">
        <v>851</v>
      </c>
      <c r="IIM56" s="184" t="s">
        <v>851</v>
      </c>
      <c r="IIN56" s="184" t="s">
        <v>851</v>
      </c>
      <c r="IIO56" s="184" t="s">
        <v>851</v>
      </c>
      <c r="IIP56" s="184" t="s">
        <v>851</v>
      </c>
      <c r="IIQ56" s="184" t="s">
        <v>851</v>
      </c>
      <c r="IIR56" s="184" t="s">
        <v>851</v>
      </c>
      <c r="IIS56" s="184" t="s">
        <v>851</v>
      </c>
      <c r="IIT56" s="184" t="s">
        <v>851</v>
      </c>
      <c r="IIU56" s="184" t="s">
        <v>851</v>
      </c>
      <c r="IIV56" s="184" t="s">
        <v>851</v>
      </c>
      <c r="IIW56" s="184" t="s">
        <v>851</v>
      </c>
      <c r="IIX56" s="184" t="s">
        <v>851</v>
      </c>
      <c r="IIY56" s="184" t="s">
        <v>851</v>
      </c>
      <c r="IIZ56" s="184" t="s">
        <v>851</v>
      </c>
      <c r="IJA56" s="184" t="s">
        <v>851</v>
      </c>
      <c r="IJB56" s="184" t="s">
        <v>851</v>
      </c>
      <c r="IJC56" s="184" t="s">
        <v>851</v>
      </c>
      <c r="IJD56" s="184" t="s">
        <v>851</v>
      </c>
      <c r="IJE56" s="184" t="s">
        <v>851</v>
      </c>
      <c r="IJF56" s="184" t="s">
        <v>851</v>
      </c>
      <c r="IJG56" s="184" t="s">
        <v>851</v>
      </c>
      <c r="IJH56" s="184" t="s">
        <v>851</v>
      </c>
      <c r="IJI56" s="184" t="s">
        <v>851</v>
      </c>
      <c r="IJJ56" s="184" t="s">
        <v>851</v>
      </c>
      <c r="IJK56" s="184" t="s">
        <v>851</v>
      </c>
      <c r="IJL56" s="184" t="s">
        <v>851</v>
      </c>
      <c r="IJM56" s="184" t="s">
        <v>851</v>
      </c>
      <c r="IJN56" s="184" t="s">
        <v>851</v>
      </c>
      <c r="IJO56" s="184" t="s">
        <v>851</v>
      </c>
      <c r="IJP56" s="184" t="s">
        <v>851</v>
      </c>
      <c r="IJQ56" s="184" t="s">
        <v>851</v>
      </c>
      <c r="IJR56" s="184" t="s">
        <v>851</v>
      </c>
      <c r="IJS56" s="184" t="s">
        <v>851</v>
      </c>
      <c r="IJT56" s="184" t="s">
        <v>851</v>
      </c>
      <c r="IJU56" s="184" t="s">
        <v>851</v>
      </c>
      <c r="IJV56" s="184" t="s">
        <v>851</v>
      </c>
      <c r="IJW56" s="184" t="s">
        <v>851</v>
      </c>
      <c r="IJX56" s="184" t="s">
        <v>851</v>
      </c>
      <c r="IJY56" s="184" t="s">
        <v>851</v>
      </c>
      <c r="IJZ56" s="184" t="s">
        <v>851</v>
      </c>
      <c r="IKA56" s="184" t="s">
        <v>851</v>
      </c>
      <c r="IKB56" s="184" t="s">
        <v>851</v>
      </c>
      <c r="IKC56" s="184" t="s">
        <v>851</v>
      </c>
      <c r="IKD56" s="184" t="s">
        <v>851</v>
      </c>
      <c r="IKE56" s="184" t="s">
        <v>851</v>
      </c>
      <c r="IKF56" s="184" t="s">
        <v>851</v>
      </c>
      <c r="IKG56" s="184" t="s">
        <v>851</v>
      </c>
      <c r="IKH56" s="184" t="s">
        <v>851</v>
      </c>
      <c r="IKI56" s="184" t="s">
        <v>851</v>
      </c>
      <c r="IKJ56" s="184" t="s">
        <v>851</v>
      </c>
      <c r="IKK56" s="184" t="s">
        <v>851</v>
      </c>
      <c r="IKL56" s="184" t="s">
        <v>851</v>
      </c>
      <c r="IKM56" s="184" t="s">
        <v>851</v>
      </c>
      <c r="IKN56" s="184" t="s">
        <v>851</v>
      </c>
      <c r="IKO56" s="184" t="s">
        <v>851</v>
      </c>
      <c r="IKP56" s="184" t="s">
        <v>851</v>
      </c>
      <c r="IKQ56" s="184" t="s">
        <v>851</v>
      </c>
      <c r="IKR56" s="184" t="s">
        <v>851</v>
      </c>
      <c r="IKS56" s="184" t="s">
        <v>851</v>
      </c>
      <c r="IKT56" s="184" t="s">
        <v>851</v>
      </c>
      <c r="IKU56" s="184" t="s">
        <v>851</v>
      </c>
      <c r="IKV56" s="184" t="s">
        <v>851</v>
      </c>
      <c r="IKW56" s="184" t="s">
        <v>851</v>
      </c>
      <c r="IKX56" s="184" t="s">
        <v>851</v>
      </c>
      <c r="IKY56" s="184" t="s">
        <v>851</v>
      </c>
      <c r="IKZ56" s="184" t="s">
        <v>851</v>
      </c>
      <c r="ILA56" s="184" t="s">
        <v>851</v>
      </c>
      <c r="ILB56" s="184" t="s">
        <v>851</v>
      </c>
      <c r="ILC56" s="184" t="s">
        <v>851</v>
      </c>
      <c r="ILD56" s="184" t="s">
        <v>851</v>
      </c>
      <c r="ILE56" s="184" t="s">
        <v>851</v>
      </c>
      <c r="ILF56" s="184" t="s">
        <v>851</v>
      </c>
      <c r="ILG56" s="184" t="s">
        <v>851</v>
      </c>
      <c r="ILH56" s="184" t="s">
        <v>851</v>
      </c>
      <c r="ILI56" s="184" t="s">
        <v>851</v>
      </c>
      <c r="ILJ56" s="184" t="s">
        <v>851</v>
      </c>
      <c r="ILK56" s="184" t="s">
        <v>851</v>
      </c>
      <c r="ILL56" s="184" t="s">
        <v>851</v>
      </c>
      <c r="ILM56" s="184" t="s">
        <v>851</v>
      </c>
      <c r="ILN56" s="184" t="s">
        <v>851</v>
      </c>
      <c r="ILO56" s="184" t="s">
        <v>851</v>
      </c>
      <c r="ILP56" s="184" t="s">
        <v>851</v>
      </c>
      <c r="ILQ56" s="184" t="s">
        <v>851</v>
      </c>
      <c r="ILR56" s="184" t="s">
        <v>851</v>
      </c>
      <c r="ILS56" s="184" t="s">
        <v>851</v>
      </c>
      <c r="ILT56" s="184" t="s">
        <v>851</v>
      </c>
      <c r="ILU56" s="184" t="s">
        <v>851</v>
      </c>
      <c r="ILV56" s="184" t="s">
        <v>851</v>
      </c>
      <c r="ILW56" s="184" t="s">
        <v>851</v>
      </c>
      <c r="ILX56" s="184" t="s">
        <v>851</v>
      </c>
      <c r="ILY56" s="184" t="s">
        <v>851</v>
      </c>
      <c r="ILZ56" s="184" t="s">
        <v>851</v>
      </c>
      <c r="IMA56" s="184" t="s">
        <v>851</v>
      </c>
      <c r="IMB56" s="184" t="s">
        <v>851</v>
      </c>
      <c r="IMC56" s="184" t="s">
        <v>851</v>
      </c>
      <c r="IMD56" s="184" t="s">
        <v>851</v>
      </c>
      <c r="IME56" s="184" t="s">
        <v>851</v>
      </c>
      <c r="IMF56" s="184" t="s">
        <v>851</v>
      </c>
      <c r="IMG56" s="184" t="s">
        <v>851</v>
      </c>
      <c r="IMH56" s="184" t="s">
        <v>851</v>
      </c>
      <c r="IMI56" s="184" t="s">
        <v>851</v>
      </c>
      <c r="IMJ56" s="184" t="s">
        <v>851</v>
      </c>
      <c r="IMK56" s="184" t="s">
        <v>851</v>
      </c>
      <c r="IML56" s="184" t="s">
        <v>851</v>
      </c>
      <c r="IMM56" s="184" t="s">
        <v>851</v>
      </c>
      <c r="IMN56" s="184" t="s">
        <v>851</v>
      </c>
      <c r="IMO56" s="184" t="s">
        <v>851</v>
      </c>
      <c r="IMP56" s="184" t="s">
        <v>851</v>
      </c>
      <c r="IMQ56" s="184" t="s">
        <v>851</v>
      </c>
      <c r="IMR56" s="184" t="s">
        <v>851</v>
      </c>
      <c r="IMS56" s="184" t="s">
        <v>851</v>
      </c>
      <c r="IMT56" s="184" t="s">
        <v>851</v>
      </c>
      <c r="IMU56" s="184" t="s">
        <v>851</v>
      </c>
      <c r="IMV56" s="184" t="s">
        <v>851</v>
      </c>
      <c r="IMW56" s="184" t="s">
        <v>851</v>
      </c>
      <c r="IMX56" s="184" t="s">
        <v>851</v>
      </c>
      <c r="IMY56" s="184" t="s">
        <v>851</v>
      </c>
      <c r="IMZ56" s="184" t="s">
        <v>851</v>
      </c>
      <c r="INA56" s="184" t="s">
        <v>851</v>
      </c>
      <c r="INB56" s="184" t="s">
        <v>851</v>
      </c>
      <c r="INC56" s="184" t="s">
        <v>851</v>
      </c>
      <c r="IND56" s="184" t="s">
        <v>851</v>
      </c>
      <c r="INE56" s="184" t="s">
        <v>851</v>
      </c>
      <c r="INF56" s="184" t="s">
        <v>851</v>
      </c>
      <c r="ING56" s="184" t="s">
        <v>851</v>
      </c>
      <c r="INH56" s="184" t="s">
        <v>851</v>
      </c>
      <c r="INI56" s="184" t="s">
        <v>851</v>
      </c>
      <c r="INJ56" s="184" t="s">
        <v>851</v>
      </c>
      <c r="INK56" s="184" t="s">
        <v>851</v>
      </c>
      <c r="INL56" s="184" t="s">
        <v>851</v>
      </c>
      <c r="INM56" s="184" t="s">
        <v>851</v>
      </c>
      <c r="INN56" s="184" t="s">
        <v>851</v>
      </c>
      <c r="INO56" s="184" t="s">
        <v>851</v>
      </c>
      <c r="INP56" s="184" t="s">
        <v>851</v>
      </c>
      <c r="INQ56" s="184" t="s">
        <v>851</v>
      </c>
      <c r="INR56" s="184" t="s">
        <v>851</v>
      </c>
      <c r="INS56" s="184" t="s">
        <v>851</v>
      </c>
      <c r="INT56" s="184" t="s">
        <v>851</v>
      </c>
      <c r="INU56" s="184" t="s">
        <v>851</v>
      </c>
      <c r="INV56" s="184" t="s">
        <v>851</v>
      </c>
      <c r="INW56" s="184" t="s">
        <v>851</v>
      </c>
      <c r="INX56" s="184" t="s">
        <v>851</v>
      </c>
      <c r="INY56" s="184" t="s">
        <v>851</v>
      </c>
      <c r="INZ56" s="184" t="s">
        <v>851</v>
      </c>
      <c r="IOA56" s="184" t="s">
        <v>851</v>
      </c>
      <c r="IOB56" s="184" t="s">
        <v>851</v>
      </c>
      <c r="IOC56" s="184" t="s">
        <v>851</v>
      </c>
      <c r="IOD56" s="184" t="s">
        <v>851</v>
      </c>
      <c r="IOE56" s="184" t="s">
        <v>851</v>
      </c>
      <c r="IOF56" s="184" t="s">
        <v>851</v>
      </c>
      <c r="IOG56" s="184" t="s">
        <v>851</v>
      </c>
      <c r="IOH56" s="184" t="s">
        <v>851</v>
      </c>
      <c r="IOI56" s="184" t="s">
        <v>851</v>
      </c>
      <c r="IOJ56" s="184" t="s">
        <v>851</v>
      </c>
      <c r="IOK56" s="184" t="s">
        <v>851</v>
      </c>
      <c r="IOL56" s="184" t="s">
        <v>851</v>
      </c>
      <c r="IOM56" s="184" t="s">
        <v>851</v>
      </c>
      <c r="ION56" s="184" t="s">
        <v>851</v>
      </c>
      <c r="IOO56" s="184" t="s">
        <v>851</v>
      </c>
      <c r="IOP56" s="184" t="s">
        <v>851</v>
      </c>
      <c r="IOQ56" s="184" t="s">
        <v>851</v>
      </c>
      <c r="IOR56" s="184" t="s">
        <v>851</v>
      </c>
      <c r="IOS56" s="184" t="s">
        <v>851</v>
      </c>
      <c r="IOT56" s="184" t="s">
        <v>851</v>
      </c>
      <c r="IOU56" s="184" t="s">
        <v>851</v>
      </c>
      <c r="IOV56" s="184" t="s">
        <v>851</v>
      </c>
      <c r="IOW56" s="184" t="s">
        <v>851</v>
      </c>
      <c r="IOX56" s="184" t="s">
        <v>851</v>
      </c>
      <c r="IOY56" s="184" t="s">
        <v>851</v>
      </c>
      <c r="IOZ56" s="184" t="s">
        <v>851</v>
      </c>
      <c r="IPA56" s="184" t="s">
        <v>851</v>
      </c>
      <c r="IPB56" s="184" t="s">
        <v>851</v>
      </c>
      <c r="IPC56" s="184" t="s">
        <v>851</v>
      </c>
      <c r="IPD56" s="184" t="s">
        <v>851</v>
      </c>
      <c r="IPE56" s="184" t="s">
        <v>851</v>
      </c>
      <c r="IPF56" s="184" t="s">
        <v>851</v>
      </c>
      <c r="IPG56" s="184" t="s">
        <v>851</v>
      </c>
      <c r="IPH56" s="184" t="s">
        <v>851</v>
      </c>
      <c r="IPI56" s="184" t="s">
        <v>851</v>
      </c>
      <c r="IPJ56" s="184" t="s">
        <v>851</v>
      </c>
      <c r="IPK56" s="184" t="s">
        <v>851</v>
      </c>
      <c r="IPL56" s="184" t="s">
        <v>851</v>
      </c>
      <c r="IPM56" s="184" t="s">
        <v>851</v>
      </c>
      <c r="IPN56" s="184" t="s">
        <v>851</v>
      </c>
      <c r="IPO56" s="184" t="s">
        <v>851</v>
      </c>
      <c r="IPP56" s="184" t="s">
        <v>851</v>
      </c>
      <c r="IPQ56" s="184" t="s">
        <v>851</v>
      </c>
      <c r="IPR56" s="184" t="s">
        <v>851</v>
      </c>
      <c r="IPS56" s="184" t="s">
        <v>851</v>
      </c>
      <c r="IPT56" s="184" t="s">
        <v>851</v>
      </c>
      <c r="IPU56" s="184" t="s">
        <v>851</v>
      </c>
      <c r="IPV56" s="184" t="s">
        <v>851</v>
      </c>
      <c r="IPW56" s="184" t="s">
        <v>851</v>
      </c>
      <c r="IPX56" s="184" t="s">
        <v>851</v>
      </c>
      <c r="IPY56" s="184" t="s">
        <v>851</v>
      </c>
      <c r="IPZ56" s="184" t="s">
        <v>851</v>
      </c>
      <c r="IQA56" s="184" t="s">
        <v>851</v>
      </c>
      <c r="IQB56" s="184" t="s">
        <v>851</v>
      </c>
      <c r="IQC56" s="184" t="s">
        <v>851</v>
      </c>
      <c r="IQD56" s="184" t="s">
        <v>851</v>
      </c>
      <c r="IQE56" s="184" t="s">
        <v>851</v>
      </c>
      <c r="IQF56" s="184" t="s">
        <v>851</v>
      </c>
      <c r="IQG56" s="184" t="s">
        <v>851</v>
      </c>
      <c r="IQH56" s="184" t="s">
        <v>851</v>
      </c>
      <c r="IQI56" s="184" t="s">
        <v>851</v>
      </c>
      <c r="IQJ56" s="184" t="s">
        <v>851</v>
      </c>
      <c r="IQK56" s="184" t="s">
        <v>851</v>
      </c>
      <c r="IQL56" s="184" t="s">
        <v>851</v>
      </c>
      <c r="IQM56" s="184" t="s">
        <v>851</v>
      </c>
      <c r="IQN56" s="184" t="s">
        <v>851</v>
      </c>
      <c r="IQO56" s="184" t="s">
        <v>851</v>
      </c>
      <c r="IQP56" s="184" t="s">
        <v>851</v>
      </c>
      <c r="IQQ56" s="184" t="s">
        <v>851</v>
      </c>
      <c r="IQR56" s="184" t="s">
        <v>851</v>
      </c>
      <c r="IQS56" s="184" t="s">
        <v>851</v>
      </c>
      <c r="IQT56" s="184" t="s">
        <v>851</v>
      </c>
      <c r="IQU56" s="184" t="s">
        <v>851</v>
      </c>
      <c r="IQV56" s="184" t="s">
        <v>851</v>
      </c>
      <c r="IQW56" s="184" t="s">
        <v>851</v>
      </c>
      <c r="IQX56" s="184" t="s">
        <v>851</v>
      </c>
      <c r="IQY56" s="184" t="s">
        <v>851</v>
      </c>
      <c r="IQZ56" s="184" t="s">
        <v>851</v>
      </c>
      <c r="IRA56" s="184" t="s">
        <v>851</v>
      </c>
      <c r="IRB56" s="184" t="s">
        <v>851</v>
      </c>
      <c r="IRC56" s="184" t="s">
        <v>851</v>
      </c>
      <c r="IRD56" s="184" t="s">
        <v>851</v>
      </c>
      <c r="IRE56" s="184" t="s">
        <v>851</v>
      </c>
      <c r="IRF56" s="184" t="s">
        <v>851</v>
      </c>
      <c r="IRG56" s="184" t="s">
        <v>851</v>
      </c>
      <c r="IRH56" s="184" t="s">
        <v>851</v>
      </c>
      <c r="IRI56" s="184" t="s">
        <v>851</v>
      </c>
      <c r="IRJ56" s="184" t="s">
        <v>851</v>
      </c>
      <c r="IRK56" s="184" t="s">
        <v>851</v>
      </c>
      <c r="IRL56" s="184" t="s">
        <v>851</v>
      </c>
      <c r="IRM56" s="184" t="s">
        <v>851</v>
      </c>
      <c r="IRN56" s="184" t="s">
        <v>851</v>
      </c>
      <c r="IRO56" s="184" t="s">
        <v>851</v>
      </c>
      <c r="IRP56" s="184" t="s">
        <v>851</v>
      </c>
      <c r="IRQ56" s="184" t="s">
        <v>851</v>
      </c>
      <c r="IRR56" s="184" t="s">
        <v>851</v>
      </c>
      <c r="IRS56" s="184" t="s">
        <v>851</v>
      </c>
      <c r="IRT56" s="184" t="s">
        <v>851</v>
      </c>
      <c r="IRU56" s="184" t="s">
        <v>851</v>
      </c>
      <c r="IRV56" s="184" t="s">
        <v>851</v>
      </c>
      <c r="IRW56" s="184" t="s">
        <v>851</v>
      </c>
      <c r="IRX56" s="184" t="s">
        <v>851</v>
      </c>
      <c r="IRY56" s="184" t="s">
        <v>851</v>
      </c>
      <c r="IRZ56" s="184" t="s">
        <v>851</v>
      </c>
      <c r="ISA56" s="184" t="s">
        <v>851</v>
      </c>
      <c r="ISB56" s="184" t="s">
        <v>851</v>
      </c>
      <c r="ISC56" s="184" t="s">
        <v>851</v>
      </c>
      <c r="ISD56" s="184" t="s">
        <v>851</v>
      </c>
      <c r="ISE56" s="184" t="s">
        <v>851</v>
      </c>
      <c r="ISF56" s="184" t="s">
        <v>851</v>
      </c>
      <c r="ISG56" s="184" t="s">
        <v>851</v>
      </c>
      <c r="ISH56" s="184" t="s">
        <v>851</v>
      </c>
      <c r="ISI56" s="184" t="s">
        <v>851</v>
      </c>
      <c r="ISJ56" s="184" t="s">
        <v>851</v>
      </c>
      <c r="ISK56" s="184" t="s">
        <v>851</v>
      </c>
      <c r="ISL56" s="184" t="s">
        <v>851</v>
      </c>
      <c r="ISM56" s="184" t="s">
        <v>851</v>
      </c>
      <c r="ISN56" s="184" t="s">
        <v>851</v>
      </c>
      <c r="ISO56" s="184" t="s">
        <v>851</v>
      </c>
      <c r="ISP56" s="184" t="s">
        <v>851</v>
      </c>
      <c r="ISQ56" s="184" t="s">
        <v>851</v>
      </c>
      <c r="ISR56" s="184" t="s">
        <v>851</v>
      </c>
      <c r="ISS56" s="184" t="s">
        <v>851</v>
      </c>
      <c r="IST56" s="184" t="s">
        <v>851</v>
      </c>
      <c r="ISU56" s="184" t="s">
        <v>851</v>
      </c>
      <c r="ISV56" s="184" t="s">
        <v>851</v>
      </c>
      <c r="ISW56" s="184" t="s">
        <v>851</v>
      </c>
      <c r="ISX56" s="184" t="s">
        <v>851</v>
      </c>
      <c r="ISY56" s="184" t="s">
        <v>851</v>
      </c>
      <c r="ISZ56" s="184" t="s">
        <v>851</v>
      </c>
      <c r="ITA56" s="184" t="s">
        <v>851</v>
      </c>
      <c r="ITB56" s="184" t="s">
        <v>851</v>
      </c>
      <c r="ITC56" s="184" t="s">
        <v>851</v>
      </c>
      <c r="ITD56" s="184" t="s">
        <v>851</v>
      </c>
      <c r="ITE56" s="184" t="s">
        <v>851</v>
      </c>
      <c r="ITF56" s="184" t="s">
        <v>851</v>
      </c>
      <c r="ITG56" s="184" t="s">
        <v>851</v>
      </c>
      <c r="ITH56" s="184" t="s">
        <v>851</v>
      </c>
      <c r="ITI56" s="184" t="s">
        <v>851</v>
      </c>
      <c r="ITJ56" s="184" t="s">
        <v>851</v>
      </c>
      <c r="ITK56" s="184" t="s">
        <v>851</v>
      </c>
      <c r="ITL56" s="184" t="s">
        <v>851</v>
      </c>
      <c r="ITM56" s="184" t="s">
        <v>851</v>
      </c>
      <c r="ITN56" s="184" t="s">
        <v>851</v>
      </c>
      <c r="ITO56" s="184" t="s">
        <v>851</v>
      </c>
      <c r="ITP56" s="184" t="s">
        <v>851</v>
      </c>
      <c r="ITQ56" s="184" t="s">
        <v>851</v>
      </c>
      <c r="ITR56" s="184" t="s">
        <v>851</v>
      </c>
      <c r="ITS56" s="184" t="s">
        <v>851</v>
      </c>
      <c r="ITT56" s="184" t="s">
        <v>851</v>
      </c>
      <c r="ITU56" s="184" t="s">
        <v>851</v>
      </c>
      <c r="ITV56" s="184" t="s">
        <v>851</v>
      </c>
      <c r="ITW56" s="184" t="s">
        <v>851</v>
      </c>
      <c r="ITX56" s="184" t="s">
        <v>851</v>
      </c>
      <c r="ITY56" s="184" t="s">
        <v>851</v>
      </c>
      <c r="ITZ56" s="184" t="s">
        <v>851</v>
      </c>
      <c r="IUA56" s="184" t="s">
        <v>851</v>
      </c>
      <c r="IUB56" s="184" t="s">
        <v>851</v>
      </c>
      <c r="IUC56" s="184" t="s">
        <v>851</v>
      </c>
      <c r="IUD56" s="184" t="s">
        <v>851</v>
      </c>
      <c r="IUE56" s="184" t="s">
        <v>851</v>
      </c>
      <c r="IUF56" s="184" t="s">
        <v>851</v>
      </c>
      <c r="IUG56" s="184" t="s">
        <v>851</v>
      </c>
      <c r="IUH56" s="184" t="s">
        <v>851</v>
      </c>
      <c r="IUI56" s="184" t="s">
        <v>851</v>
      </c>
      <c r="IUJ56" s="184" t="s">
        <v>851</v>
      </c>
      <c r="IUK56" s="184" t="s">
        <v>851</v>
      </c>
      <c r="IUL56" s="184" t="s">
        <v>851</v>
      </c>
      <c r="IUM56" s="184" t="s">
        <v>851</v>
      </c>
      <c r="IUN56" s="184" t="s">
        <v>851</v>
      </c>
      <c r="IUO56" s="184" t="s">
        <v>851</v>
      </c>
      <c r="IUP56" s="184" t="s">
        <v>851</v>
      </c>
      <c r="IUQ56" s="184" t="s">
        <v>851</v>
      </c>
      <c r="IUR56" s="184" t="s">
        <v>851</v>
      </c>
      <c r="IUS56" s="184" t="s">
        <v>851</v>
      </c>
      <c r="IUT56" s="184" t="s">
        <v>851</v>
      </c>
      <c r="IUU56" s="184" t="s">
        <v>851</v>
      </c>
      <c r="IUV56" s="184" t="s">
        <v>851</v>
      </c>
      <c r="IUW56" s="184" t="s">
        <v>851</v>
      </c>
      <c r="IUX56" s="184" t="s">
        <v>851</v>
      </c>
      <c r="IUY56" s="184" t="s">
        <v>851</v>
      </c>
      <c r="IUZ56" s="184" t="s">
        <v>851</v>
      </c>
      <c r="IVA56" s="184" t="s">
        <v>851</v>
      </c>
      <c r="IVB56" s="184" t="s">
        <v>851</v>
      </c>
      <c r="IVC56" s="184" t="s">
        <v>851</v>
      </c>
      <c r="IVD56" s="184" t="s">
        <v>851</v>
      </c>
      <c r="IVE56" s="184" t="s">
        <v>851</v>
      </c>
      <c r="IVF56" s="184" t="s">
        <v>851</v>
      </c>
      <c r="IVG56" s="184" t="s">
        <v>851</v>
      </c>
      <c r="IVH56" s="184" t="s">
        <v>851</v>
      </c>
      <c r="IVI56" s="184" t="s">
        <v>851</v>
      </c>
      <c r="IVJ56" s="184" t="s">
        <v>851</v>
      </c>
      <c r="IVK56" s="184" t="s">
        <v>851</v>
      </c>
      <c r="IVL56" s="184" t="s">
        <v>851</v>
      </c>
      <c r="IVM56" s="184" t="s">
        <v>851</v>
      </c>
      <c r="IVN56" s="184" t="s">
        <v>851</v>
      </c>
      <c r="IVO56" s="184" t="s">
        <v>851</v>
      </c>
      <c r="IVP56" s="184" t="s">
        <v>851</v>
      </c>
      <c r="IVQ56" s="184" t="s">
        <v>851</v>
      </c>
      <c r="IVR56" s="184" t="s">
        <v>851</v>
      </c>
      <c r="IVS56" s="184" t="s">
        <v>851</v>
      </c>
      <c r="IVT56" s="184" t="s">
        <v>851</v>
      </c>
      <c r="IVU56" s="184" t="s">
        <v>851</v>
      </c>
      <c r="IVV56" s="184" t="s">
        <v>851</v>
      </c>
      <c r="IVW56" s="184" t="s">
        <v>851</v>
      </c>
      <c r="IVX56" s="184" t="s">
        <v>851</v>
      </c>
      <c r="IVY56" s="184" t="s">
        <v>851</v>
      </c>
      <c r="IVZ56" s="184" t="s">
        <v>851</v>
      </c>
      <c r="IWA56" s="184" t="s">
        <v>851</v>
      </c>
      <c r="IWB56" s="184" t="s">
        <v>851</v>
      </c>
      <c r="IWC56" s="184" t="s">
        <v>851</v>
      </c>
      <c r="IWD56" s="184" t="s">
        <v>851</v>
      </c>
      <c r="IWE56" s="184" t="s">
        <v>851</v>
      </c>
      <c r="IWF56" s="184" t="s">
        <v>851</v>
      </c>
      <c r="IWG56" s="184" t="s">
        <v>851</v>
      </c>
      <c r="IWH56" s="184" t="s">
        <v>851</v>
      </c>
      <c r="IWI56" s="184" t="s">
        <v>851</v>
      </c>
      <c r="IWJ56" s="184" t="s">
        <v>851</v>
      </c>
      <c r="IWK56" s="184" t="s">
        <v>851</v>
      </c>
      <c r="IWL56" s="184" t="s">
        <v>851</v>
      </c>
      <c r="IWM56" s="184" t="s">
        <v>851</v>
      </c>
      <c r="IWN56" s="184" t="s">
        <v>851</v>
      </c>
      <c r="IWO56" s="184" t="s">
        <v>851</v>
      </c>
      <c r="IWP56" s="184" t="s">
        <v>851</v>
      </c>
      <c r="IWQ56" s="184" t="s">
        <v>851</v>
      </c>
      <c r="IWR56" s="184" t="s">
        <v>851</v>
      </c>
      <c r="IWS56" s="184" t="s">
        <v>851</v>
      </c>
      <c r="IWT56" s="184" t="s">
        <v>851</v>
      </c>
      <c r="IWU56" s="184" t="s">
        <v>851</v>
      </c>
      <c r="IWV56" s="184" t="s">
        <v>851</v>
      </c>
      <c r="IWW56" s="184" t="s">
        <v>851</v>
      </c>
      <c r="IWX56" s="184" t="s">
        <v>851</v>
      </c>
      <c r="IWY56" s="184" t="s">
        <v>851</v>
      </c>
      <c r="IWZ56" s="184" t="s">
        <v>851</v>
      </c>
      <c r="IXA56" s="184" t="s">
        <v>851</v>
      </c>
      <c r="IXB56" s="184" t="s">
        <v>851</v>
      </c>
      <c r="IXC56" s="184" t="s">
        <v>851</v>
      </c>
      <c r="IXD56" s="184" t="s">
        <v>851</v>
      </c>
      <c r="IXE56" s="184" t="s">
        <v>851</v>
      </c>
      <c r="IXF56" s="184" t="s">
        <v>851</v>
      </c>
      <c r="IXG56" s="184" t="s">
        <v>851</v>
      </c>
      <c r="IXH56" s="184" t="s">
        <v>851</v>
      </c>
      <c r="IXI56" s="184" t="s">
        <v>851</v>
      </c>
      <c r="IXJ56" s="184" t="s">
        <v>851</v>
      </c>
      <c r="IXK56" s="184" t="s">
        <v>851</v>
      </c>
      <c r="IXL56" s="184" t="s">
        <v>851</v>
      </c>
      <c r="IXM56" s="184" t="s">
        <v>851</v>
      </c>
      <c r="IXN56" s="184" t="s">
        <v>851</v>
      </c>
      <c r="IXO56" s="184" t="s">
        <v>851</v>
      </c>
      <c r="IXP56" s="184" t="s">
        <v>851</v>
      </c>
      <c r="IXQ56" s="184" t="s">
        <v>851</v>
      </c>
      <c r="IXR56" s="184" t="s">
        <v>851</v>
      </c>
      <c r="IXS56" s="184" t="s">
        <v>851</v>
      </c>
      <c r="IXT56" s="184" t="s">
        <v>851</v>
      </c>
      <c r="IXU56" s="184" t="s">
        <v>851</v>
      </c>
      <c r="IXV56" s="184" t="s">
        <v>851</v>
      </c>
      <c r="IXW56" s="184" t="s">
        <v>851</v>
      </c>
      <c r="IXX56" s="184" t="s">
        <v>851</v>
      </c>
      <c r="IXY56" s="184" t="s">
        <v>851</v>
      </c>
      <c r="IXZ56" s="184" t="s">
        <v>851</v>
      </c>
      <c r="IYA56" s="184" t="s">
        <v>851</v>
      </c>
      <c r="IYB56" s="184" t="s">
        <v>851</v>
      </c>
      <c r="IYC56" s="184" t="s">
        <v>851</v>
      </c>
      <c r="IYD56" s="184" t="s">
        <v>851</v>
      </c>
      <c r="IYE56" s="184" t="s">
        <v>851</v>
      </c>
      <c r="IYF56" s="184" t="s">
        <v>851</v>
      </c>
      <c r="IYG56" s="184" t="s">
        <v>851</v>
      </c>
      <c r="IYH56" s="184" t="s">
        <v>851</v>
      </c>
      <c r="IYI56" s="184" t="s">
        <v>851</v>
      </c>
      <c r="IYJ56" s="184" t="s">
        <v>851</v>
      </c>
      <c r="IYK56" s="184" t="s">
        <v>851</v>
      </c>
      <c r="IYL56" s="184" t="s">
        <v>851</v>
      </c>
      <c r="IYM56" s="184" t="s">
        <v>851</v>
      </c>
      <c r="IYN56" s="184" t="s">
        <v>851</v>
      </c>
      <c r="IYO56" s="184" t="s">
        <v>851</v>
      </c>
      <c r="IYP56" s="184" t="s">
        <v>851</v>
      </c>
      <c r="IYQ56" s="184" t="s">
        <v>851</v>
      </c>
      <c r="IYR56" s="184" t="s">
        <v>851</v>
      </c>
      <c r="IYS56" s="184" t="s">
        <v>851</v>
      </c>
      <c r="IYT56" s="184" t="s">
        <v>851</v>
      </c>
      <c r="IYU56" s="184" t="s">
        <v>851</v>
      </c>
      <c r="IYV56" s="184" t="s">
        <v>851</v>
      </c>
      <c r="IYW56" s="184" t="s">
        <v>851</v>
      </c>
      <c r="IYX56" s="184" t="s">
        <v>851</v>
      </c>
      <c r="IYY56" s="184" t="s">
        <v>851</v>
      </c>
      <c r="IYZ56" s="184" t="s">
        <v>851</v>
      </c>
      <c r="IZA56" s="184" t="s">
        <v>851</v>
      </c>
      <c r="IZB56" s="184" t="s">
        <v>851</v>
      </c>
      <c r="IZC56" s="184" t="s">
        <v>851</v>
      </c>
      <c r="IZD56" s="184" t="s">
        <v>851</v>
      </c>
      <c r="IZE56" s="184" t="s">
        <v>851</v>
      </c>
      <c r="IZF56" s="184" t="s">
        <v>851</v>
      </c>
      <c r="IZG56" s="184" t="s">
        <v>851</v>
      </c>
      <c r="IZH56" s="184" t="s">
        <v>851</v>
      </c>
      <c r="IZI56" s="184" t="s">
        <v>851</v>
      </c>
      <c r="IZJ56" s="184" t="s">
        <v>851</v>
      </c>
      <c r="IZK56" s="184" t="s">
        <v>851</v>
      </c>
      <c r="IZL56" s="184" t="s">
        <v>851</v>
      </c>
      <c r="IZM56" s="184" t="s">
        <v>851</v>
      </c>
      <c r="IZN56" s="184" t="s">
        <v>851</v>
      </c>
      <c r="IZO56" s="184" t="s">
        <v>851</v>
      </c>
      <c r="IZP56" s="184" t="s">
        <v>851</v>
      </c>
      <c r="IZQ56" s="184" t="s">
        <v>851</v>
      </c>
      <c r="IZR56" s="184" t="s">
        <v>851</v>
      </c>
      <c r="IZS56" s="184" t="s">
        <v>851</v>
      </c>
      <c r="IZT56" s="184" t="s">
        <v>851</v>
      </c>
      <c r="IZU56" s="184" t="s">
        <v>851</v>
      </c>
      <c r="IZV56" s="184" t="s">
        <v>851</v>
      </c>
      <c r="IZW56" s="184" t="s">
        <v>851</v>
      </c>
      <c r="IZX56" s="184" t="s">
        <v>851</v>
      </c>
      <c r="IZY56" s="184" t="s">
        <v>851</v>
      </c>
      <c r="IZZ56" s="184" t="s">
        <v>851</v>
      </c>
      <c r="JAA56" s="184" t="s">
        <v>851</v>
      </c>
      <c r="JAB56" s="184" t="s">
        <v>851</v>
      </c>
      <c r="JAC56" s="184" t="s">
        <v>851</v>
      </c>
      <c r="JAD56" s="184" t="s">
        <v>851</v>
      </c>
      <c r="JAE56" s="184" t="s">
        <v>851</v>
      </c>
      <c r="JAF56" s="184" t="s">
        <v>851</v>
      </c>
      <c r="JAG56" s="184" t="s">
        <v>851</v>
      </c>
      <c r="JAH56" s="184" t="s">
        <v>851</v>
      </c>
      <c r="JAI56" s="184" t="s">
        <v>851</v>
      </c>
      <c r="JAJ56" s="184" t="s">
        <v>851</v>
      </c>
      <c r="JAK56" s="184" t="s">
        <v>851</v>
      </c>
      <c r="JAL56" s="184" t="s">
        <v>851</v>
      </c>
      <c r="JAM56" s="184" t="s">
        <v>851</v>
      </c>
      <c r="JAN56" s="184" t="s">
        <v>851</v>
      </c>
      <c r="JAO56" s="184" t="s">
        <v>851</v>
      </c>
      <c r="JAP56" s="184" t="s">
        <v>851</v>
      </c>
      <c r="JAQ56" s="184" t="s">
        <v>851</v>
      </c>
      <c r="JAR56" s="184" t="s">
        <v>851</v>
      </c>
      <c r="JAS56" s="184" t="s">
        <v>851</v>
      </c>
      <c r="JAT56" s="184" t="s">
        <v>851</v>
      </c>
      <c r="JAU56" s="184" t="s">
        <v>851</v>
      </c>
      <c r="JAV56" s="184" t="s">
        <v>851</v>
      </c>
      <c r="JAW56" s="184" t="s">
        <v>851</v>
      </c>
      <c r="JAX56" s="184" t="s">
        <v>851</v>
      </c>
      <c r="JAY56" s="184" t="s">
        <v>851</v>
      </c>
      <c r="JAZ56" s="184" t="s">
        <v>851</v>
      </c>
      <c r="JBA56" s="184" t="s">
        <v>851</v>
      </c>
      <c r="JBB56" s="184" t="s">
        <v>851</v>
      </c>
      <c r="JBC56" s="184" t="s">
        <v>851</v>
      </c>
      <c r="JBD56" s="184" t="s">
        <v>851</v>
      </c>
      <c r="JBE56" s="184" t="s">
        <v>851</v>
      </c>
      <c r="JBF56" s="184" t="s">
        <v>851</v>
      </c>
      <c r="JBG56" s="184" t="s">
        <v>851</v>
      </c>
      <c r="JBH56" s="184" t="s">
        <v>851</v>
      </c>
      <c r="JBI56" s="184" t="s">
        <v>851</v>
      </c>
      <c r="JBJ56" s="184" t="s">
        <v>851</v>
      </c>
      <c r="JBK56" s="184" t="s">
        <v>851</v>
      </c>
      <c r="JBL56" s="184" t="s">
        <v>851</v>
      </c>
      <c r="JBM56" s="184" t="s">
        <v>851</v>
      </c>
      <c r="JBN56" s="184" t="s">
        <v>851</v>
      </c>
      <c r="JBO56" s="184" t="s">
        <v>851</v>
      </c>
      <c r="JBP56" s="184" t="s">
        <v>851</v>
      </c>
      <c r="JBQ56" s="184" t="s">
        <v>851</v>
      </c>
      <c r="JBR56" s="184" t="s">
        <v>851</v>
      </c>
      <c r="JBS56" s="184" t="s">
        <v>851</v>
      </c>
      <c r="JBT56" s="184" t="s">
        <v>851</v>
      </c>
      <c r="JBU56" s="184" t="s">
        <v>851</v>
      </c>
      <c r="JBV56" s="184" t="s">
        <v>851</v>
      </c>
      <c r="JBW56" s="184" t="s">
        <v>851</v>
      </c>
      <c r="JBX56" s="184" t="s">
        <v>851</v>
      </c>
      <c r="JBY56" s="184" t="s">
        <v>851</v>
      </c>
      <c r="JBZ56" s="184" t="s">
        <v>851</v>
      </c>
      <c r="JCA56" s="184" t="s">
        <v>851</v>
      </c>
      <c r="JCB56" s="184" t="s">
        <v>851</v>
      </c>
      <c r="JCC56" s="184" t="s">
        <v>851</v>
      </c>
      <c r="JCD56" s="184" t="s">
        <v>851</v>
      </c>
      <c r="JCE56" s="184" t="s">
        <v>851</v>
      </c>
      <c r="JCF56" s="184" t="s">
        <v>851</v>
      </c>
      <c r="JCG56" s="184" t="s">
        <v>851</v>
      </c>
      <c r="JCH56" s="184" t="s">
        <v>851</v>
      </c>
      <c r="JCI56" s="184" t="s">
        <v>851</v>
      </c>
      <c r="JCJ56" s="184" t="s">
        <v>851</v>
      </c>
      <c r="JCK56" s="184" t="s">
        <v>851</v>
      </c>
      <c r="JCL56" s="184" t="s">
        <v>851</v>
      </c>
      <c r="JCM56" s="184" t="s">
        <v>851</v>
      </c>
      <c r="JCN56" s="184" t="s">
        <v>851</v>
      </c>
      <c r="JCO56" s="184" t="s">
        <v>851</v>
      </c>
      <c r="JCP56" s="184" t="s">
        <v>851</v>
      </c>
      <c r="JCQ56" s="184" t="s">
        <v>851</v>
      </c>
      <c r="JCR56" s="184" t="s">
        <v>851</v>
      </c>
      <c r="JCS56" s="184" t="s">
        <v>851</v>
      </c>
      <c r="JCT56" s="184" t="s">
        <v>851</v>
      </c>
      <c r="JCU56" s="184" t="s">
        <v>851</v>
      </c>
      <c r="JCV56" s="184" t="s">
        <v>851</v>
      </c>
      <c r="JCW56" s="184" t="s">
        <v>851</v>
      </c>
      <c r="JCX56" s="184" t="s">
        <v>851</v>
      </c>
      <c r="JCY56" s="184" t="s">
        <v>851</v>
      </c>
      <c r="JCZ56" s="184" t="s">
        <v>851</v>
      </c>
      <c r="JDA56" s="184" t="s">
        <v>851</v>
      </c>
      <c r="JDB56" s="184" t="s">
        <v>851</v>
      </c>
      <c r="JDC56" s="184" t="s">
        <v>851</v>
      </c>
      <c r="JDD56" s="184" t="s">
        <v>851</v>
      </c>
      <c r="JDE56" s="184" t="s">
        <v>851</v>
      </c>
      <c r="JDF56" s="184" t="s">
        <v>851</v>
      </c>
      <c r="JDG56" s="184" t="s">
        <v>851</v>
      </c>
      <c r="JDH56" s="184" t="s">
        <v>851</v>
      </c>
      <c r="JDI56" s="184" t="s">
        <v>851</v>
      </c>
      <c r="JDJ56" s="184" t="s">
        <v>851</v>
      </c>
      <c r="JDK56" s="184" t="s">
        <v>851</v>
      </c>
      <c r="JDL56" s="184" t="s">
        <v>851</v>
      </c>
      <c r="JDM56" s="184" t="s">
        <v>851</v>
      </c>
      <c r="JDN56" s="184" t="s">
        <v>851</v>
      </c>
      <c r="JDO56" s="184" t="s">
        <v>851</v>
      </c>
      <c r="JDP56" s="184" t="s">
        <v>851</v>
      </c>
      <c r="JDQ56" s="184" t="s">
        <v>851</v>
      </c>
      <c r="JDR56" s="184" t="s">
        <v>851</v>
      </c>
      <c r="JDS56" s="184" t="s">
        <v>851</v>
      </c>
      <c r="JDT56" s="184" t="s">
        <v>851</v>
      </c>
      <c r="JDU56" s="184" t="s">
        <v>851</v>
      </c>
      <c r="JDV56" s="184" t="s">
        <v>851</v>
      </c>
      <c r="JDW56" s="184" t="s">
        <v>851</v>
      </c>
      <c r="JDX56" s="184" t="s">
        <v>851</v>
      </c>
      <c r="JDY56" s="184" t="s">
        <v>851</v>
      </c>
      <c r="JDZ56" s="184" t="s">
        <v>851</v>
      </c>
      <c r="JEA56" s="184" t="s">
        <v>851</v>
      </c>
      <c r="JEB56" s="184" t="s">
        <v>851</v>
      </c>
      <c r="JEC56" s="184" t="s">
        <v>851</v>
      </c>
      <c r="JED56" s="184" t="s">
        <v>851</v>
      </c>
      <c r="JEE56" s="184" t="s">
        <v>851</v>
      </c>
      <c r="JEF56" s="184" t="s">
        <v>851</v>
      </c>
      <c r="JEG56" s="184" t="s">
        <v>851</v>
      </c>
      <c r="JEH56" s="184" t="s">
        <v>851</v>
      </c>
      <c r="JEI56" s="184" t="s">
        <v>851</v>
      </c>
      <c r="JEJ56" s="184" t="s">
        <v>851</v>
      </c>
      <c r="JEK56" s="184" t="s">
        <v>851</v>
      </c>
      <c r="JEL56" s="184" t="s">
        <v>851</v>
      </c>
      <c r="JEM56" s="184" t="s">
        <v>851</v>
      </c>
      <c r="JEN56" s="184" t="s">
        <v>851</v>
      </c>
      <c r="JEO56" s="184" t="s">
        <v>851</v>
      </c>
      <c r="JEP56" s="184" t="s">
        <v>851</v>
      </c>
      <c r="JEQ56" s="184" t="s">
        <v>851</v>
      </c>
      <c r="JER56" s="184" t="s">
        <v>851</v>
      </c>
      <c r="JES56" s="184" t="s">
        <v>851</v>
      </c>
      <c r="JET56" s="184" t="s">
        <v>851</v>
      </c>
      <c r="JEU56" s="184" t="s">
        <v>851</v>
      </c>
      <c r="JEV56" s="184" t="s">
        <v>851</v>
      </c>
      <c r="JEW56" s="184" t="s">
        <v>851</v>
      </c>
      <c r="JEX56" s="184" t="s">
        <v>851</v>
      </c>
      <c r="JEY56" s="184" t="s">
        <v>851</v>
      </c>
      <c r="JEZ56" s="184" t="s">
        <v>851</v>
      </c>
      <c r="JFA56" s="184" t="s">
        <v>851</v>
      </c>
      <c r="JFB56" s="184" t="s">
        <v>851</v>
      </c>
      <c r="JFC56" s="184" t="s">
        <v>851</v>
      </c>
      <c r="JFD56" s="184" t="s">
        <v>851</v>
      </c>
      <c r="JFE56" s="184" t="s">
        <v>851</v>
      </c>
      <c r="JFF56" s="184" t="s">
        <v>851</v>
      </c>
      <c r="JFG56" s="184" t="s">
        <v>851</v>
      </c>
      <c r="JFH56" s="184" t="s">
        <v>851</v>
      </c>
      <c r="JFI56" s="184" t="s">
        <v>851</v>
      </c>
      <c r="JFJ56" s="184" t="s">
        <v>851</v>
      </c>
      <c r="JFK56" s="184" t="s">
        <v>851</v>
      </c>
      <c r="JFL56" s="184" t="s">
        <v>851</v>
      </c>
      <c r="JFM56" s="184" t="s">
        <v>851</v>
      </c>
      <c r="JFN56" s="184" t="s">
        <v>851</v>
      </c>
      <c r="JFO56" s="184" t="s">
        <v>851</v>
      </c>
      <c r="JFP56" s="184" t="s">
        <v>851</v>
      </c>
      <c r="JFQ56" s="184" t="s">
        <v>851</v>
      </c>
      <c r="JFR56" s="184" t="s">
        <v>851</v>
      </c>
      <c r="JFS56" s="184" t="s">
        <v>851</v>
      </c>
      <c r="JFT56" s="184" t="s">
        <v>851</v>
      </c>
      <c r="JFU56" s="184" t="s">
        <v>851</v>
      </c>
      <c r="JFV56" s="184" t="s">
        <v>851</v>
      </c>
      <c r="JFW56" s="184" t="s">
        <v>851</v>
      </c>
      <c r="JFX56" s="184" t="s">
        <v>851</v>
      </c>
      <c r="JFY56" s="184" t="s">
        <v>851</v>
      </c>
      <c r="JFZ56" s="184" t="s">
        <v>851</v>
      </c>
      <c r="JGA56" s="184" t="s">
        <v>851</v>
      </c>
      <c r="JGB56" s="184" t="s">
        <v>851</v>
      </c>
      <c r="JGC56" s="184" t="s">
        <v>851</v>
      </c>
      <c r="JGD56" s="184" t="s">
        <v>851</v>
      </c>
      <c r="JGE56" s="184" t="s">
        <v>851</v>
      </c>
      <c r="JGF56" s="184" t="s">
        <v>851</v>
      </c>
      <c r="JGG56" s="184" t="s">
        <v>851</v>
      </c>
      <c r="JGH56" s="184" t="s">
        <v>851</v>
      </c>
      <c r="JGI56" s="184" t="s">
        <v>851</v>
      </c>
      <c r="JGJ56" s="184" t="s">
        <v>851</v>
      </c>
      <c r="JGK56" s="184" t="s">
        <v>851</v>
      </c>
      <c r="JGL56" s="184" t="s">
        <v>851</v>
      </c>
      <c r="JGM56" s="184" t="s">
        <v>851</v>
      </c>
      <c r="JGN56" s="184" t="s">
        <v>851</v>
      </c>
      <c r="JGO56" s="184" t="s">
        <v>851</v>
      </c>
      <c r="JGP56" s="184" t="s">
        <v>851</v>
      </c>
      <c r="JGQ56" s="184" t="s">
        <v>851</v>
      </c>
      <c r="JGR56" s="184" t="s">
        <v>851</v>
      </c>
      <c r="JGS56" s="184" t="s">
        <v>851</v>
      </c>
      <c r="JGT56" s="184" t="s">
        <v>851</v>
      </c>
      <c r="JGU56" s="184" t="s">
        <v>851</v>
      </c>
      <c r="JGV56" s="184" t="s">
        <v>851</v>
      </c>
      <c r="JGW56" s="184" t="s">
        <v>851</v>
      </c>
      <c r="JGX56" s="184" t="s">
        <v>851</v>
      </c>
      <c r="JGY56" s="184" t="s">
        <v>851</v>
      </c>
      <c r="JGZ56" s="184" t="s">
        <v>851</v>
      </c>
      <c r="JHA56" s="184" t="s">
        <v>851</v>
      </c>
      <c r="JHB56" s="184" t="s">
        <v>851</v>
      </c>
      <c r="JHC56" s="184" t="s">
        <v>851</v>
      </c>
      <c r="JHD56" s="184" t="s">
        <v>851</v>
      </c>
      <c r="JHE56" s="184" t="s">
        <v>851</v>
      </c>
      <c r="JHF56" s="184" t="s">
        <v>851</v>
      </c>
      <c r="JHG56" s="184" t="s">
        <v>851</v>
      </c>
      <c r="JHH56" s="184" t="s">
        <v>851</v>
      </c>
      <c r="JHI56" s="184" t="s">
        <v>851</v>
      </c>
      <c r="JHJ56" s="184" t="s">
        <v>851</v>
      </c>
      <c r="JHK56" s="184" t="s">
        <v>851</v>
      </c>
      <c r="JHL56" s="184" t="s">
        <v>851</v>
      </c>
      <c r="JHM56" s="184" t="s">
        <v>851</v>
      </c>
      <c r="JHN56" s="184" t="s">
        <v>851</v>
      </c>
      <c r="JHO56" s="184" t="s">
        <v>851</v>
      </c>
      <c r="JHP56" s="184" t="s">
        <v>851</v>
      </c>
      <c r="JHQ56" s="184" t="s">
        <v>851</v>
      </c>
      <c r="JHR56" s="184" t="s">
        <v>851</v>
      </c>
      <c r="JHS56" s="184" t="s">
        <v>851</v>
      </c>
      <c r="JHT56" s="184" t="s">
        <v>851</v>
      </c>
      <c r="JHU56" s="184" t="s">
        <v>851</v>
      </c>
      <c r="JHV56" s="184" t="s">
        <v>851</v>
      </c>
      <c r="JHW56" s="184" t="s">
        <v>851</v>
      </c>
      <c r="JHX56" s="184" t="s">
        <v>851</v>
      </c>
      <c r="JHY56" s="184" t="s">
        <v>851</v>
      </c>
      <c r="JHZ56" s="184" t="s">
        <v>851</v>
      </c>
      <c r="JIA56" s="184" t="s">
        <v>851</v>
      </c>
      <c r="JIB56" s="184" t="s">
        <v>851</v>
      </c>
      <c r="JIC56" s="184" t="s">
        <v>851</v>
      </c>
      <c r="JID56" s="184" t="s">
        <v>851</v>
      </c>
      <c r="JIE56" s="184" t="s">
        <v>851</v>
      </c>
      <c r="JIF56" s="184" t="s">
        <v>851</v>
      </c>
      <c r="JIG56" s="184" t="s">
        <v>851</v>
      </c>
      <c r="JIH56" s="184" t="s">
        <v>851</v>
      </c>
      <c r="JII56" s="184" t="s">
        <v>851</v>
      </c>
      <c r="JIJ56" s="184" t="s">
        <v>851</v>
      </c>
      <c r="JIK56" s="184" t="s">
        <v>851</v>
      </c>
      <c r="JIL56" s="184" t="s">
        <v>851</v>
      </c>
      <c r="JIM56" s="184" t="s">
        <v>851</v>
      </c>
      <c r="JIN56" s="184" t="s">
        <v>851</v>
      </c>
      <c r="JIO56" s="184" t="s">
        <v>851</v>
      </c>
      <c r="JIP56" s="184" t="s">
        <v>851</v>
      </c>
      <c r="JIQ56" s="184" t="s">
        <v>851</v>
      </c>
      <c r="JIR56" s="184" t="s">
        <v>851</v>
      </c>
      <c r="JIS56" s="184" t="s">
        <v>851</v>
      </c>
      <c r="JIT56" s="184" t="s">
        <v>851</v>
      </c>
      <c r="JIU56" s="184" t="s">
        <v>851</v>
      </c>
      <c r="JIV56" s="184" t="s">
        <v>851</v>
      </c>
      <c r="JIW56" s="184" t="s">
        <v>851</v>
      </c>
      <c r="JIX56" s="184" t="s">
        <v>851</v>
      </c>
      <c r="JIY56" s="184" t="s">
        <v>851</v>
      </c>
      <c r="JIZ56" s="184" t="s">
        <v>851</v>
      </c>
      <c r="JJA56" s="184" t="s">
        <v>851</v>
      </c>
      <c r="JJB56" s="184" t="s">
        <v>851</v>
      </c>
      <c r="JJC56" s="184" t="s">
        <v>851</v>
      </c>
      <c r="JJD56" s="184" t="s">
        <v>851</v>
      </c>
      <c r="JJE56" s="184" t="s">
        <v>851</v>
      </c>
      <c r="JJF56" s="184" t="s">
        <v>851</v>
      </c>
      <c r="JJG56" s="184" t="s">
        <v>851</v>
      </c>
      <c r="JJH56" s="184" t="s">
        <v>851</v>
      </c>
      <c r="JJI56" s="184" t="s">
        <v>851</v>
      </c>
      <c r="JJJ56" s="184" t="s">
        <v>851</v>
      </c>
      <c r="JJK56" s="184" t="s">
        <v>851</v>
      </c>
      <c r="JJL56" s="184" t="s">
        <v>851</v>
      </c>
      <c r="JJM56" s="184" t="s">
        <v>851</v>
      </c>
      <c r="JJN56" s="184" t="s">
        <v>851</v>
      </c>
      <c r="JJO56" s="184" t="s">
        <v>851</v>
      </c>
      <c r="JJP56" s="184" t="s">
        <v>851</v>
      </c>
      <c r="JJQ56" s="184" t="s">
        <v>851</v>
      </c>
      <c r="JJR56" s="184" t="s">
        <v>851</v>
      </c>
      <c r="JJS56" s="184" t="s">
        <v>851</v>
      </c>
      <c r="JJT56" s="184" t="s">
        <v>851</v>
      </c>
      <c r="JJU56" s="184" t="s">
        <v>851</v>
      </c>
      <c r="JJV56" s="184" t="s">
        <v>851</v>
      </c>
      <c r="JJW56" s="184" t="s">
        <v>851</v>
      </c>
      <c r="JJX56" s="184" t="s">
        <v>851</v>
      </c>
      <c r="JJY56" s="184" t="s">
        <v>851</v>
      </c>
      <c r="JJZ56" s="184" t="s">
        <v>851</v>
      </c>
      <c r="JKA56" s="184" t="s">
        <v>851</v>
      </c>
      <c r="JKB56" s="184" t="s">
        <v>851</v>
      </c>
      <c r="JKC56" s="184" t="s">
        <v>851</v>
      </c>
      <c r="JKD56" s="184" t="s">
        <v>851</v>
      </c>
      <c r="JKE56" s="184" t="s">
        <v>851</v>
      </c>
      <c r="JKF56" s="184" t="s">
        <v>851</v>
      </c>
      <c r="JKG56" s="184" t="s">
        <v>851</v>
      </c>
      <c r="JKH56" s="184" t="s">
        <v>851</v>
      </c>
      <c r="JKI56" s="184" t="s">
        <v>851</v>
      </c>
      <c r="JKJ56" s="184" t="s">
        <v>851</v>
      </c>
      <c r="JKK56" s="184" t="s">
        <v>851</v>
      </c>
      <c r="JKL56" s="184" t="s">
        <v>851</v>
      </c>
      <c r="JKM56" s="184" t="s">
        <v>851</v>
      </c>
      <c r="JKN56" s="184" t="s">
        <v>851</v>
      </c>
      <c r="JKO56" s="184" t="s">
        <v>851</v>
      </c>
      <c r="JKP56" s="184" t="s">
        <v>851</v>
      </c>
      <c r="JKQ56" s="184" t="s">
        <v>851</v>
      </c>
      <c r="JKR56" s="184" t="s">
        <v>851</v>
      </c>
      <c r="JKS56" s="184" t="s">
        <v>851</v>
      </c>
      <c r="JKT56" s="184" t="s">
        <v>851</v>
      </c>
      <c r="JKU56" s="184" t="s">
        <v>851</v>
      </c>
      <c r="JKV56" s="184" t="s">
        <v>851</v>
      </c>
      <c r="JKW56" s="184" t="s">
        <v>851</v>
      </c>
      <c r="JKX56" s="184" t="s">
        <v>851</v>
      </c>
      <c r="JKY56" s="184" t="s">
        <v>851</v>
      </c>
      <c r="JKZ56" s="184" t="s">
        <v>851</v>
      </c>
      <c r="JLA56" s="184" t="s">
        <v>851</v>
      </c>
      <c r="JLB56" s="184" t="s">
        <v>851</v>
      </c>
      <c r="JLC56" s="184" t="s">
        <v>851</v>
      </c>
      <c r="JLD56" s="184" t="s">
        <v>851</v>
      </c>
      <c r="JLE56" s="184" t="s">
        <v>851</v>
      </c>
      <c r="JLF56" s="184" t="s">
        <v>851</v>
      </c>
      <c r="JLG56" s="184" t="s">
        <v>851</v>
      </c>
      <c r="JLH56" s="184" t="s">
        <v>851</v>
      </c>
      <c r="JLI56" s="184" t="s">
        <v>851</v>
      </c>
      <c r="JLJ56" s="184" t="s">
        <v>851</v>
      </c>
      <c r="JLK56" s="184" t="s">
        <v>851</v>
      </c>
      <c r="JLL56" s="184" t="s">
        <v>851</v>
      </c>
      <c r="JLM56" s="184" t="s">
        <v>851</v>
      </c>
      <c r="JLN56" s="184" t="s">
        <v>851</v>
      </c>
      <c r="JLO56" s="184" t="s">
        <v>851</v>
      </c>
      <c r="JLP56" s="184" t="s">
        <v>851</v>
      </c>
      <c r="JLQ56" s="184" t="s">
        <v>851</v>
      </c>
      <c r="JLR56" s="184" t="s">
        <v>851</v>
      </c>
      <c r="JLS56" s="184" t="s">
        <v>851</v>
      </c>
      <c r="JLT56" s="184" t="s">
        <v>851</v>
      </c>
      <c r="JLU56" s="184" t="s">
        <v>851</v>
      </c>
      <c r="JLV56" s="184" t="s">
        <v>851</v>
      </c>
      <c r="JLW56" s="184" t="s">
        <v>851</v>
      </c>
      <c r="JLX56" s="184" t="s">
        <v>851</v>
      </c>
      <c r="JLY56" s="184" t="s">
        <v>851</v>
      </c>
      <c r="JLZ56" s="184" t="s">
        <v>851</v>
      </c>
      <c r="JMA56" s="184" t="s">
        <v>851</v>
      </c>
      <c r="JMB56" s="184" t="s">
        <v>851</v>
      </c>
      <c r="JMC56" s="184" t="s">
        <v>851</v>
      </c>
      <c r="JMD56" s="184" t="s">
        <v>851</v>
      </c>
      <c r="JME56" s="184" t="s">
        <v>851</v>
      </c>
      <c r="JMF56" s="184" t="s">
        <v>851</v>
      </c>
      <c r="JMG56" s="184" t="s">
        <v>851</v>
      </c>
      <c r="JMH56" s="184" t="s">
        <v>851</v>
      </c>
      <c r="JMI56" s="184" t="s">
        <v>851</v>
      </c>
      <c r="JMJ56" s="184" t="s">
        <v>851</v>
      </c>
      <c r="JMK56" s="184" t="s">
        <v>851</v>
      </c>
      <c r="JML56" s="184" t="s">
        <v>851</v>
      </c>
      <c r="JMM56" s="184" t="s">
        <v>851</v>
      </c>
      <c r="JMN56" s="184" t="s">
        <v>851</v>
      </c>
      <c r="JMO56" s="184" t="s">
        <v>851</v>
      </c>
      <c r="JMP56" s="184" t="s">
        <v>851</v>
      </c>
      <c r="JMQ56" s="184" t="s">
        <v>851</v>
      </c>
      <c r="JMR56" s="184" t="s">
        <v>851</v>
      </c>
      <c r="JMS56" s="184" t="s">
        <v>851</v>
      </c>
      <c r="JMT56" s="184" t="s">
        <v>851</v>
      </c>
      <c r="JMU56" s="184" t="s">
        <v>851</v>
      </c>
      <c r="JMV56" s="184" t="s">
        <v>851</v>
      </c>
      <c r="JMW56" s="184" t="s">
        <v>851</v>
      </c>
      <c r="JMX56" s="184" t="s">
        <v>851</v>
      </c>
      <c r="JMY56" s="184" t="s">
        <v>851</v>
      </c>
      <c r="JMZ56" s="184" t="s">
        <v>851</v>
      </c>
      <c r="JNA56" s="184" t="s">
        <v>851</v>
      </c>
      <c r="JNB56" s="184" t="s">
        <v>851</v>
      </c>
      <c r="JNC56" s="184" t="s">
        <v>851</v>
      </c>
      <c r="JND56" s="184" t="s">
        <v>851</v>
      </c>
      <c r="JNE56" s="184" t="s">
        <v>851</v>
      </c>
      <c r="JNF56" s="184" t="s">
        <v>851</v>
      </c>
      <c r="JNG56" s="184" t="s">
        <v>851</v>
      </c>
      <c r="JNH56" s="184" t="s">
        <v>851</v>
      </c>
      <c r="JNI56" s="184" t="s">
        <v>851</v>
      </c>
      <c r="JNJ56" s="184" t="s">
        <v>851</v>
      </c>
      <c r="JNK56" s="184" t="s">
        <v>851</v>
      </c>
      <c r="JNL56" s="184" t="s">
        <v>851</v>
      </c>
      <c r="JNM56" s="184" t="s">
        <v>851</v>
      </c>
      <c r="JNN56" s="184" t="s">
        <v>851</v>
      </c>
      <c r="JNO56" s="184" t="s">
        <v>851</v>
      </c>
      <c r="JNP56" s="184" t="s">
        <v>851</v>
      </c>
      <c r="JNQ56" s="184" t="s">
        <v>851</v>
      </c>
      <c r="JNR56" s="184" t="s">
        <v>851</v>
      </c>
      <c r="JNS56" s="184" t="s">
        <v>851</v>
      </c>
      <c r="JNT56" s="184" t="s">
        <v>851</v>
      </c>
      <c r="JNU56" s="184" t="s">
        <v>851</v>
      </c>
      <c r="JNV56" s="184" t="s">
        <v>851</v>
      </c>
      <c r="JNW56" s="184" t="s">
        <v>851</v>
      </c>
      <c r="JNX56" s="184" t="s">
        <v>851</v>
      </c>
      <c r="JNY56" s="184" t="s">
        <v>851</v>
      </c>
      <c r="JNZ56" s="184" t="s">
        <v>851</v>
      </c>
      <c r="JOA56" s="184" t="s">
        <v>851</v>
      </c>
      <c r="JOB56" s="184" t="s">
        <v>851</v>
      </c>
      <c r="JOC56" s="184" t="s">
        <v>851</v>
      </c>
      <c r="JOD56" s="184" t="s">
        <v>851</v>
      </c>
      <c r="JOE56" s="184" t="s">
        <v>851</v>
      </c>
      <c r="JOF56" s="184" t="s">
        <v>851</v>
      </c>
      <c r="JOG56" s="184" t="s">
        <v>851</v>
      </c>
      <c r="JOH56" s="184" t="s">
        <v>851</v>
      </c>
      <c r="JOI56" s="184" t="s">
        <v>851</v>
      </c>
      <c r="JOJ56" s="184" t="s">
        <v>851</v>
      </c>
      <c r="JOK56" s="184" t="s">
        <v>851</v>
      </c>
      <c r="JOL56" s="184" t="s">
        <v>851</v>
      </c>
      <c r="JOM56" s="184" t="s">
        <v>851</v>
      </c>
      <c r="JON56" s="184" t="s">
        <v>851</v>
      </c>
      <c r="JOO56" s="184" t="s">
        <v>851</v>
      </c>
      <c r="JOP56" s="184" t="s">
        <v>851</v>
      </c>
      <c r="JOQ56" s="184" t="s">
        <v>851</v>
      </c>
      <c r="JOR56" s="184" t="s">
        <v>851</v>
      </c>
      <c r="JOS56" s="184" t="s">
        <v>851</v>
      </c>
      <c r="JOT56" s="184" t="s">
        <v>851</v>
      </c>
      <c r="JOU56" s="184" t="s">
        <v>851</v>
      </c>
      <c r="JOV56" s="184" t="s">
        <v>851</v>
      </c>
      <c r="JOW56" s="184" t="s">
        <v>851</v>
      </c>
      <c r="JOX56" s="184" t="s">
        <v>851</v>
      </c>
      <c r="JOY56" s="184" t="s">
        <v>851</v>
      </c>
      <c r="JOZ56" s="184" t="s">
        <v>851</v>
      </c>
      <c r="JPA56" s="184" t="s">
        <v>851</v>
      </c>
      <c r="JPB56" s="184" t="s">
        <v>851</v>
      </c>
      <c r="JPC56" s="184" t="s">
        <v>851</v>
      </c>
      <c r="JPD56" s="184" t="s">
        <v>851</v>
      </c>
      <c r="JPE56" s="184" t="s">
        <v>851</v>
      </c>
      <c r="JPF56" s="184" t="s">
        <v>851</v>
      </c>
      <c r="JPG56" s="184" t="s">
        <v>851</v>
      </c>
      <c r="JPH56" s="184" t="s">
        <v>851</v>
      </c>
      <c r="JPI56" s="184" t="s">
        <v>851</v>
      </c>
      <c r="JPJ56" s="184" t="s">
        <v>851</v>
      </c>
      <c r="JPK56" s="184" t="s">
        <v>851</v>
      </c>
      <c r="JPL56" s="184" t="s">
        <v>851</v>
      </c>
      <c r="JPM56" s="184" t="s">
        <v>851</v>
      </c>
      <c r="JPN56" s="184" t="s">
        <v>851</v>
      </c>
      <c r="JPO56" s="184" t="s">
        <v>851</v>
      </c>
      <c r="JPP56" s="184" t="s">
        <v>851</v>
      </c>
      <c r="JPQ56" s="184" t="s">
        <v>851</v>
      </c>
      <c r="JPR56" s="184" t="s">
        <v>851</v>
      </c>
      <c r="JPS56" s="184" t="s">
        <v>851</v>
      </c>
      <c r="JPT56" s="184" t="s">
        <v>851</v>
      </c>
      <c r="JPU56" s="184" t="s">
        <v>851</v>
      </c>
      <c r="JPV56" s="184" t="s">
        <v>851</v>
      </c>
      <c r="JPW56" s="184" t="s">
        <v>851</v>
      </c>
      <c r="JPX56" s="184" t="s">
        <v>851</v>
      </c>
      <c r="JPY56" s="184" t="s">
        <v>851</v>
      </c>
      <c r="JPZ56" s="184" t="s">
        <v>851</v>
      </c>
      <c r="JQA56" s="184" t="s">
        <v>851</v>
      </c>
      <c r="JQB56" s="184" t="s">
        <v>851</v>
      </c>
      <c r="JQC56" s="184" t="s">
        <v>851</v>
      </c>
      <c r="JQD56" s="184" t="s">
        <v>851</v>
      </c>
      <c r="JQE56" s="184" t="s">
        <v>851</v>
      </c>
      <c r="JQF56" s="184" t="s">
        <v>851</v>
      </c>
      <c r="JQG56" s="184" t="s">
        <v>851</v>
      </c>
      <c r="JQH56" s="184" t="s">
        <v>851</v>
      </c>
      <c r="JQI56" s="184" t="s">
        <v>851</v>
      </c>
      <c r="JQJ56" s="184" t="s">
        <v>851</v>
      </c>
      <c r="JQK56" s="184" t="s">
        <v>851</v>
      </c>
      <c r="JQL56" s="184" t="s">
        <v>851</v>
      </c>
      <c r="JQM56" s="184" t="s">
        <v>851</v>
      </c>
      <c r="JQN56" s="184" t="s">
        <v>851</v>
      </c>
      <c r="JQO56" s="184" t="s">
        <v>851</v>
      </c>
      <c r="JQP56" s="184" t="s">
        <v>851</v>
      </c>
      <c r="JQQ56" s="184" t="s">
        <v>851</v>
      </c>
      <c r="JQR56" s="184" t="s">
        <v>851</v>
      </c>
      <c r="JQS56" s="184" t="s">
        <v>851</v>
      </c>
      <c r="JQT56" s="184" t="s">
        <v>851</v>
      </c>
      <c r="JQU56" s="184" t="s">
        <v>851</v>
      </c>
      <c r="JQV56" s="184" t="s">
        <v>851</v>
      </c>
      <c r="JQW56" s="184" t="s">
        <v>851</v>
      </c>
      <c r="JQX56" s="184" t="s">
        <v>851</v>
      </c>
      <c r="JQY56" s="184" t="s">
        <v>851</v>
      </c>
      <c r="JQZ56" s="184" t="s">
        <v>851</v>
      </c>
      <c r="JRA56" s="184" t="s">
        <v>851</v>
      </c>
      <c r="JRB56" s="184" t="s">
        <v>851</v>
      </c>
      <c r="JRC56" s="184" t="s">
        <v>851</v>
      </c>
      <c r="JRD56" s="184" t="s">
        <v>851</v>
      </c>
      <c r="JRE56" s="184" t="s">
        <v>851</v>
      </c>
      <c r="JRF56" s="184" t="s">
        <v>851</v>
      </c>
      <c r="JRG56" s="184" t="s">
        <v>851</v>
      </c>
      <c r="JRH56" s="184" t="s">
        <v>851</v>
      </c>
      <c r="JRI56" s="184" t="s">
        <v>851</v>
      </c>
      <c r="JRJ56" s="184" t="s">
        <v>851</v>
      </c>
      <c r="JRK56" s="184" t="s">
        <v>851</v>
      </c>
      <c r="JRL56" s="184" t="s">
        <v>851</v>
      </c>
      <c r="JRM56" s="184" t="s">
        <v>851</v>
      </c>
      <c r="JRN56" s="184" t="s">
        <v>851</v>
      </c>
      <c r="JRO56" s="184" t="s">
        <v>851</v>
      </c>
      <c r="JRP56" s="184" t="s">
        <v>851</v>
      </c>
      <c r="JRQ56" s="184" t="s">
        <v>851</v>
      </c>
      <c r="JRR56" s="184" t="s">
        <v>851</v>
      </c>
      <c r="JRS56" s="184" t="s">
        <v>851</v>
      </c>
      <c r="JRT56" s="184" t="s">
        <v>851</v>
      </c>
      <c r="JRU56" s="184" t="s">
        <v>851</v>
      </c>
      <c r="JRV56" s="184" t="s">
        <v>851</v>
      </c>
      <c r="JRW56" s="184" t="s">
        <v>851</v>
      </c>
      <c r="JRX56" s="184" t="s">
        <v>851</v>
      </c>
      <c r="JRY56" s="184" t="s">
        <v>851</v>
      </c>
      <c r="JRZ56" s="184" t="s">
        <v>851</v>
      </c>
      <c r="JSA56" s="184" t="s">
        <v>851</v>
      </c>
      <c r="JSB56" s="184" t="s">
        <v>851</v>
      </c>
      <c r="JSC56" s="184" t="s">
        <v>851</v>
      </c>
      <c r="JSD56" s="184" t="s">
        <v>851</v>
      </c>
      <c r="JSE56" s="184" t="s">
        <v>851</v>
      </c>
      <c r="JSF56" s="184" t="s">
        <v>851</v>
      </c>
      <c r="JSG56" s="184" t="s">
        <v>851</v>
      </c>
      <c r="JSH56" s="184" t="s">
        <v>851</v>
      </c>
      <c r="JSI56" s="184" t="s">
        <v>851</v>
      </c>
      <c r="JSJ56" s="184" t="s">
        <v>851</v>
      </c>
      <c r="JSK56" s="184" t="s">
        <v>851</v>
      </c>
      <c r="JSL56" s="184" t="s">
        <v>851</v>
      </c>
      <c r="JSM56" s="184" t="s">
        <v>851</v>
      </c>
      <c r="JSN56" s="184" t="s">
        <v>851</v>
      </c>
      <c r="JSO56" s="184" t="s">
        <v>851</v>
      </c>
      <c r="JSP56" s="184" t="s">
        <v>851</v>
      </c>
      <c r="JSQ56" s="184" t="s">
        <v>851</v>
      </c>
      <c r="JSR56" s="184" t="s">
        <v>851</v>
      </c>
      <c r="JSS56" s="184" t="s">
        <v>851</v>
      </c>
      <c r="JST56" s="184" t="s">
        <v>851</v>
      </c>
      <c r="JSU56" s="184" t="s">
        <v>851</v>
      </c>
      <c r="JSV56" s="184" t="s">
        <v>851</v>
      </c>
      <c r="JSW56" s="184" t="s">
        <v>851</v>
      </c>
      <c r="JSX56" s="184" t="s">
        <v>851</v>
      </c>
      <c r="JSY56" s="184" t="s">
        <v>851</v>
      </c>
      <c r="JSZ56" s="184" t="s">
        <v>851</v>
      </c>
      <c r="JTA56" s="184" t="s">
        <v>851</v>
      </c>
      <c r="JTB56" s="184" t="s">
        <v>851</v>
      </c>
      <c r="JTC56" s="184" t="s">
        <v>851</v>
      </c>
      <c r="JTD56" s="184" t="s">
        <v>851</v>
      </c>
      <c r="JTE56" s="184" t="s">
        <v>851</v>
      </c>
      <c r="JTF56" s="184" t="s">
        <v>851</v>
      </c>
      <c r="JTG56" s="184" t="s">
        <v>851</v>
      </c>
      <c r="JTH56" s="184" t="s">
        <v>851</v>
      </c>
      <c r="JTI56" s="184" t="s">
        <v>851</v>
      </c>
      <c r="JTJ56" s="184" t="s">
        <v>851</v>
      </c>
      <c r="JTK56" s="184" t="s">
        <v>851</v>
      </c>
      <c r="JTL56" s="184" t="s">
        <v>851</v>
      </c>
      <c r="JTM56" s="184" t="s">
        <v>851</v>
      </c>
      <c r="JTN56" s="184" t="s">
        <v>851</v>
      </c>
      <c r="JTO56" s="184" t="s">
        <v>851</v>
      </c>
      <c r="JTP56" s="184" t="s">
        <v>851</v>
      </c>
      <c r="JTQ56" s="184" t="s">
        <v>851</v>
      </c>
      <c r="JTR56" s="184" t="s">
        <v>851</v>
      </c>
      <c r="JTS56" s="184" t="s">
        <v>851</v>
      </c>
      <c r="JTT56" s="184" t="s">
        <v>851</v>
      </c>
      <c r="JTU56" s="184" t="s">
        <v>851</v>
      </c>
      <c r="JTV56" s="184" t="s">
        <v>851</v>
      </c>
      <c r="JTW56" s="184" t="s">
        <v>851</v>
      </c>
      <c r="JTX56" s="184" t="s">
        <v>851</v>
      </c>
      <c r="JTY56" s="184" t="s">
        <v>851</v>
      </c>
      <c r="JTZ56" s="184" t="s">
        <v>851</v>
      </c>
      <c r="JUA56" s="184" t="s">
        <v>851</v>
      </c>
      <c r="JUB56" s="184" t="s">
        <v>851</v>
      </c>
      <c r="JUC56" s="184" t="s">
        <v>851</v>
      </c>
      <c r="JUD56" s="184" t="s">
        <v>851</v>
      </c>
      <c r="JUE56" s="184" t="s">
        <v>851</v>
      </c>
      <c r="JUF56" s="184" t="s">
        <v>851</v>
      </c>
      <c r="JUG56" s="184" t="s">
        <v>851</v>
      </c>
      <c r="JUH56" s="184" t="s">
        <v>851</v>
      </c>
      <c r="JUI56" s="184" t="s">
        <v>851</v>
      </c>
      <c r="JUJ56" s="184" t="s">
        <v>851</v>
      </c>
      <c r="JUK56" s="184" t="s">
        <v>851</v>
      </c>
      <c r="JUL56" s="184" t="s">
        <v>851</v>
      </c>
      <c r="JUM56" s="184" t="s">
        <v>851</v>
      </c>
      <c r="JUN56" s="184" t="s">
        <v>851</v>
      </c>
      <c r="JUO56" s="184" t="s">
        <v>851</v>
      </c>
      <c r="JUP56" s="184" t="s">
        <v>851</v>
      </c>
      <c r="JUQ56" s="184" t="s">
        <v>851</v>
      </c>
      <c r="JUR56" s="184" t="s">
        <v>851</v>
      </c>
      <c r="JUS56" s="184" t="s">
        <v>851</v>
      </c>
      <c r="JUT56" s="184" t="s">
        <v>851</v>
      </c>
      <c r="JUU56" s="184" t="s">
        <v>851</v>
      </c>
      <c r="JUV56" s="184" t="s">
        <v>851</v>
      </c>
      <c r="JUW56" s="184" t="s">
        <v>851</v>
      </c>
      <c r="JUX56" s="184" t="s">
        <v>851</v>
      </c>
      <c r="JUY56" s="184" t="s">
        <v>851</v>
      </c>
      <c r="JUZ56" s="184" t="s">
        <v>851</v>
      </c>
      <c r="JVA56" s="184" t="s">
        <v>851</v>
      </c>
      <c r="JVB56" s="184" t="s">
        <v>851</v>
      </c>
      <c r="JVC56" s="184" t="s">
        <v>851</v>
      </c>
      <c r="JVD56" s="184" t="s">
        <v>851</v>
      </c>
      <c r="JVE56" s="184" t="s">
        <v>851</v>
      </c>
      <c r="JVF56" s="184" t="s">
        <v>851</v>
      </c>
      <c r="JVG56" s="184" t="s">
        <v>851</v>
      </c>
      <c r="JVH56" s="184" t="s">
        <v>851</v>
      </c>
      <c r="JVI56" s="184" t="s">
        <v>851</v>
      </c>
      <c r="JVJ56" s="184" t="s">
        <v>851</v>
      </c>
      <c r="JVK56" s="184" t="s">
        <v>851</v>
      </c>
      <c r="JVL56" s="184" t="s">
        <v>851</v>
      </c>
      <c r="JVM56" s="184" t="s">
        <v>851</v>
      </c>
      <c r="JVN56" s="184" t="s">
        <v>851</v>
      </c>
      <c r="JVO56" s="184" t="s">
        <v>851</v>
      </c>
      <c r="JVP56" s="184" t="s">
        <v>851</v>
      </c>
      <c r="JVQ56" s="184" t="s">
        <v>851</v>
      </c>
      <c r="JVR56" s="184" t="s">
        <v>851</v>
      </c>
      <c r="JVS56" s="184" t="s">
        <v>851</v>
      </c>
      <c r="JVT56" s="184" t="s">
        <v>851</v>
      </c>
      <c r="JVU56" s="184" t="s">
        <v>851</v>
      </c>
      <c r="JVV56" s="184" t="s">
        <v>851</v>
      </c>
      <c r="JVW56" s="184" t="s">
        <v>851</v>
      </c>
      <c r="JVX56" s="184" t="s">
        <v>851</v>
      </c>
      <c r="JVY56" s="184" t="s">
        <v>851</v>
      </c>
      <c r="JVZ56" s="184" t="s">
        <v>851</v>
      </c>
      <c r="JWA56" s="184" t="s">
        <v>851</v>
      </c>
      <c r="JWB56" s="184" t="s">
        <v>851</v>
      </c>
      <c r="JWC56" s="184" t="s">
        <v>851</v>
      </c>
      <c r="JWD56" s="184" t="s">
        <v>851</v>
      </c>
      <c r="JWE56" s="184" t="s">
        <v>851</v>
      </c>
      <c r="JWF56" s="184" t="s">
        <v>851</v>
      </c>
      <c r="JWG56" s="184" t="s">
        <v>851</v>
      </c>
      <c r="JWH56" s="184" t="s">
        <v>851</v>
      </c>
      <c r="JWI56" s="184" t="s">
        <v>851</v>
      </c>
      <c r="JWJ56" s="184" t="s">
        <v>851</v>
      </c>
      <c r="JWK56" s="184" t="s">
        <v>851</v>
      </c>
      <c r="JWL56" s="184" t="s">
        <v>851</v>
      </c>
      <c r="JWM56" s="184" t="s">
        <v>851</v>
      </c>
      <c r="JWN56" s="184" t="s">
        <v>851</v>
      </c>
      <c r="JWO56" s="184" t="s">
        <v>851</v>
      </c>
      <c r="JWP56" s="184" t="s">
        <v>851</v>
      </c>
      <c r="JWQ56" s="184" t="s">
        <v>851</v>
      </c>
      <c r="JWR56" s="184" t="s">
        <v>851</v>
      </c>
      <c r="JWS56" s="184" t="s">
        <v>851</v>
      </c>
      <c r="JWT56" s="184" t="s">
        <v>851</v>
      </c>
      <c r="JWU56" s="184" t="s">
        <v>851</v>
      </c>
      <c r="JWV56" s="184" t="s">
        <v>851</v>
      </c>
      <c r="JWW56" s="184" t="s">
        <v>851</v>
      </c>
      <c r="JWX56" s="184" t="s">
        <v>851</v>
      </c>
      <c r="JWY56" s="184" t="s">
        <v>851</v>
      </c>
      <c r="JWZ56" s="184" t="s">
        <v>851</v>
      </c>
      <c r="JXA56" s="184" t="s">
        <v>851</v>
      </c>
      <c r="JXB56" s="184" t="s">
        <v>851</v>
      </c>
      <c r="JXC56" s="184" t="s">
        <v>851</v>
      </c>
      <c r="JXD56" s="184" t="s">
        <v>851</v>
      </c>
      <c r="JXE56" s="184" t="s">
        <v>851</v>
      </c>
      <c r="JXF56" s="184" t="s">
        <v>851</v>
      </c>
      <c r="JXG56" s="184" t="s">
        <v>851</v>
      </c>
      <c r="JXH56" s="184" t="s">
        <v>851</v>
      </c>
      <c r="JXI56" s="184" t="s">
        <v>851</v>
      </c>
      <c r="JXJ56" s="184" t="s">
        <v>851</v>
      </c>
      <c r="JXK56" s="184" t="s">
        <v>851</v>
      </c>
      <c r="JXL56" s="184" t="s">
        <v>851</v>
      </c>
      <c r="JXM56" s="184" t="s">
        <v>851</v>
      </c>
      <c r="JXN56" s="184" t="s">
        <v>851</v>
      </c>
      <c r="JXO56" s="184" t="s">
        <v>851</v>
      </c>
      <c r="JXP56" s="184" t="s">
        <v>851</v>
      </c>
      <c r="JXQ56" s="184" t="s">
        <v>851</v>
      </c>
      <c r="JXR56" s="184" t="s">
        <v>851</v>
      </c>
      <c r="JXS56" s="184" t="s">
        <v>851</v>
      </c>
      <c r="JXT56" s="184" t="s">
        <v>851</v>
      </c>
      <c r="JXU56" s="184" t="s">
        <v>851</v>
      </c>
      <c r="JXV56" s="184" t="s">
        <v>851</v>
      </c>
      <c r="JXW56" s="184" t="s">
        <v>851</v>
      </c>
      <c r="JXX56" s="184" t="s">
        <v>851</v>
      </c>
      <c r="JXY56" s="184" t="s">
        <v>851</v>
      </c>
      <c r="JXZ56" s="184" t="s">
        <v>851</v>
      </c>
      <c r="JYA56" s="184" t="s">
        <v>851</v>
      </c>
      <c r="JYB56" s="184" t="s">
        <v>851</v>
      </c>
      <c r="JYC56" s="184" t="s">
        <v>851</v>
      </c>
      <c r="JYD56" s="184" t="s">
        <v>851</v>
      </c>
      <c r="JYE56" s="184" t="s">
        <v>851</v>
      </c>
      <c r="JYF56" s="184" t="s">
        <v>851</v>
      </c>
      <c r="JYG56" s="184" t="s">
        <v>851</v>
      </c>
      <c r="JYH56" s="184" t="s">
        <v>851</v>
      </c>
      <c r="JYI56" s="184" t="s">
        <v>851</v>
      </c>
      <c r="JYJ56" s="184" t="s">
        <v>851</v>
      </c>
      <c r="JYK56" s="184" t="s">
        <v>851</v>
      </c>
      <c r="JYL56" s="184" t="s">
        <v>851</v>
      </c>
      <c r="JYM56" s="184" t="s">
        <v>851</v>
      </c>
      <c r="JYN56" s="184" t="s">
        <v>851</v>
      </c>
      <c r="JYO56" s="184" t="s">
        <v>851</v>
      </c>
      <c r="JYP56" s="184" t="s">
        <v>851</v>
      </c>
      <c r="JYQ56" s="184" t="s">
        <v>851</v>
      </c>
      <c r="JYR56" s="184" t="s">
        <v>851</v>
      </c>
      <c r="JYS56" s="184" t="s">
        <v>851</v>
      </c>
      <c r="JYT56" s="184" t="s">
        <v>851</v>
      </c>
      <c r="JYU56" s="184" t="s">
        <v>851</v>
      </c>
      <c r="JYV56" s="184" t="s">
        <v>851</v>
      </c>
      <c r="JYW56" s="184" t="s">
        <v>851</v>
      </c>
      <c r="JYX56" s="184" t="s">
        <v>851</v>
      </c>
      <c r="JYY56" s="184" t="s">
        <v>851</v>
      </c>
      <c r="JYZ56" s="184" t="s">
        <v>851</v>
      </c>
      <c r="JZA56" s="184" t="s">
        <v>851</v>
      </c>
      <c r="JZB56" s="184" t="s">
        <v>851</v>
      </c>
      <c r="JZC56" s="184" t="s">
        <v>851</v>
      </c>
      <c r="JZD56" s="184" t="s">
        <v>851</v>
      </c>
      <c r="JZE56" s="184" t="s">
        <v>851</v>
      </c>
      <c r="JZF56" s="184" t="s">
        <v>851</v>
      </c>
      <c r="JZG56" s="184" t="s">
        <v>851</v>
      </c>
      <c r="JZH56" s="184" t="s">
        <v>851</v>
      </c>
      <c r="JZI56" s="184" t="s">
        <v>851</v>
      </c>
      <c r="JZJ56" s="184" t="s">
        <v>851</v>
      </c>
      <c r="JZK56" s="184" t="s">
        <v>851</v>
      </c>
      <c r="JZL56" s="184" t="s">
        <v>851</v>
      </c>
      <c r="JZM56" s="184" t="s">
        <v>851</v>
      </c>
      <c r="JZN56" s="184" t="s">
        <v>851</v>
      </c>
      <c r="JZO56" s="184" t="s">
        <v>851</v>
      </c>
      <c r="JZP56" s="184" t="s">
        <v>851</v>
      </c>
      <c r="JZQ56" s="184" t="s">
        <v>851</v>
      </c>
      <c r="JZR56" s="184" t="s">
        <v>851</v>
      </c>
      <c r="JZS56" s="184" t="s">
        <v>851</v>
      </c>
      <c r="JZT56" s="184" t="s">
        <v>851</v>
      </c>
      <c r="JZU56" s="184" t="s">
        <v>851</v>
      </c>
      <c r="JZV56" s="184" t="s">
        <v>851</v>
      </c>
      <c r="JZW56" s="184" t="s">
        <v>851</v>
      </c>
      <c r="JZX56" s="184" t="s">
        <v>851</v>
      </c>
      <c r="JZY56" s="184" t="s">
        <v>851</v>
      </c>
      <c r="JZZ56" s="184" t="s">
        <v>851</v>
      </c>
      <c r="KAA56" s="184" t="s">
        <v>851</v>
      </c>
      <c r="KAB56" s="184" t="s">
        <v>851</v>
      </c>
      <c r="KAC56" s="184" t="s">
        <v>851</v>
      </c>
      <c r="KAD56" s="184" t="s">
        <v>851</v>
      </c>
      <c r="KAE56" s="184" t="s">
        <v>851</v>
      </c>
      <c r="KAF56" s="184" t="s">
        <v>851</v>
      </c>
      <c r="KAG56" s="184" t="s">
        <v>851</v>
      </c>
      <c r="KAH56" s="184" t="s">
        <v>851</v>
      </c>
      <c r="KAI56" s="184" t="s">
        <v>851</v>
      </c>
      <c r="KAJ56" s="184" t="s">
        <v>851</v>
      </c>
      <c r="KAK56" s="184" t="s">
        <v>851</v>
      </c>
      <c r="KAL56" s="184" t="s">
        <v>851</v>
      </c>
      <c r="KAM56" s="184" t="s">
        <v>851</v>
      </c>
      <c r="KAN56" s="184" t="s">
        <v>851</v>
      </c>
      <c r="KAO56" s="184" t="s">
        <v>851</v>
      </c>
      <c r="KAP56" s="184" t="s">
        <v>851</v>
      </c>
      <c r="KAQ56" s="184" t="s">
        <v>851</v>
      </c>
      <c r="KAR56" s="184" t="s">
        <v>851</v>
      </c>
      <c r="KAS56" s="184" t="s">
        <v>851</v>
      </c>
      <c r="KAT56" s="184" t="s">
        <v>851</v>
      </c>
      <c r="KAU56" s="184" t="s">
        <v>851</v>
      </c>
      <c r="KAV56" s="184" t="s">
        <v>851</v>
      </c>
      <c r="KAW56" s="184" t="s">
        <v>851</v>
      </c>
      <c r="KAX56" s="184" t="s">
        <v>851</v>
      </c>
      <c r="KAY56" s="184" t="s">
        <v>851</v>
      </c>
      <c r="KAZ56" s="184" t="s">
        <v>851</v>
      </c>
      <c r="KBA56" s="184" t="s">
        <v>851</v>
      </c>
      <c r="KBB56" s="184" t="s">
        <v>851</v>
      </c>
      <c r="KBC56" s="184" t="s">
        <v>851</v>
      </c>
      <c r="KBD56" s="184" t="s">
        <v>851</v>
      </c>
      <c r="KBE56" s="184" t="s">
        <v>851</v>
      </c>
      <c r="KBF56" s="184" t="s">
        <v>851</v>
      </c>
      <c r="KBG56" s="184" t="s">
        <v>851</v>
      </c>
      <c r="KBH56" s="184" t="s">
        <v>851</v>
      </c>
      <c r="KBI56" s="184" t="s">
        <v>851</v>
      </c>
      <c r="KBJ56" s="184" t="s">
        <v>851</v>
      </c>
      <c r="KBK56" s="184" t="s">
        <v>851</v>
      </c>
      <c r="KBL56" s="184" t="s">
        <v>851</v>
      </c>
      <c r="KBM56" s="184" t="s">
        <v>851</v>
      </c>
      <c r="KBN56" s="184" t="s">
        <v>851</v>
      </c>
      <c r="KBO56" s="184" t="s">
        <v>851</v>
      </c>
      <c r="KBP56" s="184" t="s">
        <v>851</v>
      </c>
      <c r="KBQ56" s="184" t="s">
        <v>851</v>
      </c>
      <c r="KBR56" s="184" t="s">
        <v>851</v>
      </c>
      <c r="KBS56" s="184" t="s">
        <v>851</v>
      </c>
      <c r="KBT56" s="184" t="s">
        <v>851</v>
      </c>
      <c r="KBU56" s="184" t="s">
        <v>851</v>
      </c>
      <c r="KBV56" s="184" t="s">
        <v>851</v>
      </c>
      <c r="KBW56" s="184" t="s">
        <v>851</v>
      </c>
      <c r="KBX56" s="184" t="s">
        <v>851</v>
      </c>
      <c r="KBY56" s="184" t="s">
        <v>851</v>
      </c>
      <c r="KBZ56" s="184" t="s">
        <v>851</v>
      </c>
      <c r="KCA56" s="184" t="s">
        <v>851</v>
      </c>
      <c r="KCB56" s="184" t="s">
        <v>851</v>
      </c>
      <c r="KCC56" s="184" t="s">
        <v>851</v>
      </c>
      <c r="KCD56" s="184" t="s">
        <v>851</v>
      </c>
      <c r="KCE56" s="184" t="s">
        <v>851</v>
      </c>
      <c r="KCF56" s="184" t="s">
        <v>851</v>
      </c>
      <c r="KCG56" s="184" t="s">
        <v>851</v>
      </c>
      <c r="KCH56" s="184" t="s">
        <v>851</v>
      </c>
      <c r="KCI56" s="184" t="s">
        <v>851</v>
      </c>
      <c r="KCJ56" s="184" t="s">
        <v>851</v>
      </c>
      <c r="KCK56" s="184" t="s">
        <v>851</v>
      </c>
      <c r="KCL56" s="184" t="s">
        <v>851</v>
      </c>
      <c r="KCM56" s="184" t="s">
        <v>851</v>
      </c>
      <c r="KCN56" s="184" t="s">
        <v>851</v>
      </c>
      <c r="KCO56" s="184" t="s">
        <v>851</v>
      </c>
      <c r="KCP56" s="184" t="s">
        <v>851</v>
      </c>
      <c r="KCQ56" s="184" t="s">
        <v>851</v>
      </c>
      <c r="KCR56" s="184" t="s">
        <v>851</v>
      </c>
      <c r="KCS56" s="184" t="s">
        <v>851</v>
      </c>
      <c r="KCT56" s="184" t="s">
        <v>851</v>
      </c>
      <c r="KCU56" s="184" t="s">
        <v>851</v>
      </c>
      <c r="KCV56" s="184" t="s">
        <v>851</v>
      </c>
      <c r="KCW56" s="184" t="s">
        <v>851</v>
      </c>
      <c r="KCX56" s="184" t="s">
        <v>851</v>
      </c>
      <c r="KCY56" s="184" t="s">
        <v>851</v>
      </c>
      <c r="KCZ56" s="184" t="s">
        <v>851</v>
      </c>
      <c r="KDA56" s="184" t="s">
        <v>851</v>
      </c>
      <c r="KDB56" s="184" t="s">
        <v>851</v>
      </c>
      <c r="KDC56" s="184" t="s">
        <v>851</v>
      </c>
      <c r="KDD56" s="184" t="s">
        <v>851</v>
      </c>
      <c r="KDE56" s="184" t="s">
        <v>851</v>
      </c>
      <c r="KDF56" s="184" t="s">
        <v>851</v>
      </c>
      <c r="KDG56" s="184" t="s">
        <v>851</v>
      </c>
      <c r="KDH56" s="184" t="s">
        <v>851</v>
      </c>
      <c r="KDI56" s="184" t="s">
        <v>851</v>
      </c>
      <c r="KDJ56" s="184" t="s">
        <v>851</v>
      </c>
      <c r="KDK56" s="184" t="s">
        <v>851</v>
      </c>
      <c r="KDL56" s="184" t="s">
        <v>851</v>
      </c>
      <c r="KDM56" s="184" t="s">
        <v>851</v>
      </c>
      <c r="KDN56" s="184" t="s">
        <v>851</v>
      </c>
      <c r="KDO56" s="184" t="s">
        <v>851</v>
      </c>
      <c r="KDP56" s="184" t="s">
        <v>851</v>
      </c>
      <c r="KDQ56" s="184" t="s">
        <v>851</v>
      </c>
      <c r="KDR56" s="184" t="s">
        <v>851</v>
      </c>
      <c r="KDS56" s="184" t="s">
        <v>851</v>
      </c>
      <c r="KDT56" s="184" t="s">
        <v>851</v>
      </c>
      <c r="KDU56" s="184" t="s">
        <v>851</v>
      </c>
      <c r="KDV56" s="184" t="s">
        <v>851</v>
      </c>
      <c r="KDW56" s="184" t="s">
        <v>851</v>
      </c>
      <c r="KDX56" s="184" t="s">
        <v>851</v>
      </c>
      <c r="KDY56" s="184" t="s">
        <v>851</v>
      </c>
      <c r="KDZ56" s="184" t="s">
        <v>851</v>
      </c>
      <c r="KEA56" s="184" t="s">
        <v>851</v>
      </c>
      <c r="KEB56" s="184" t="s">
        <v>851</v>
      </c>
      <c r="KEC56" s="184" t="s">
        <v>851</v>
      </c>
      <c r="KED56" s="184" t="s">
        <v>851</v>
      </c>
      <c r="KEE56" s="184" t="s">
        <v>851</v>
      </c>
      <c r="KEF56" s="184" t="s">
        <v>851</v>
      </c>
      <c r="KEG56" s="184" t="s">
        <v>851</v>
      </c>
      <c r="KEH56" s="184" t="s">
        <v>851</v>
      </c>
      <c r="KEI56" s="184" t="s">
        <v>851</v>
      </c>
      <c r="KEJ56" s="184" t="s">
        <v>851</v>
      </c>
      <c r="KEK56" s="184" t="s">
        <v>851</v>
      </c>
      <c r="KEL56" s="184" t="s">
        <v>851</v>
      </c>
      <c r="KEM56" s="184" t="s">
        <v>851</v>
      </c>
      <c r="KEN56" s="184" t="s">
        <v>851</v>
      </c>
      <c r="KEO56" s="184" t="s">
        <v>851</v>
      </c>
      <c r="KEP56" s="184" t="s">
        <v>851</v>
      </c>
      <c r="KEQ56" s="184" t="s">
        <v>851</v>
      </c>
      <c r="KER56" s="184" t="s">
        <v>851</v>
      </c>
      <c r="KES56" s="184" t="s">
        <v>851</v>
      </c>
      <c r="KET56" s="184" t="s">
        <v>851</v>
      </c>
      <c r="KEU56" s="184" t="s">
        <v>851</v>
      </c>
      <c r="KEV56" s="184" t="s">
        <v>851</v>
      </c>
      <c r="KEW56" s="184" t="s">
        <v>851</v>
      </c>
      <c r="KEX56" s="184" t="s">
        <v>851</v>
      </c>
      <c r="KEY56" s="184" t="s">
        <v>851</v>
      </c>
      <c r="KEZ56" s="184" t="s">
        <v>851</v>
      </c>
      <c r="KFA56" s="184" t="s">
        <v>851</v>
      </c>
      <c r="KFB56" s="184" t="s">
        <v>851</v>
      </c>
      <c r="KFC56" s="184" t="s">
        <v>851</v>
      </c>
      <c r="KFD56" s="184" t="s">
        <v>851</v>
      </c>
      <c r="KFE56" s="184" t="s">
        <v>851</v>
      </c>
      <c r="KFF56" s="184" t="s">
        <v>851</v>
      </c>
      <c r="KFG56" s="184" t="s">
        <v>851</v>
      </c>
      <c r="KFH56" s="184" t="s">
        <v>851</v>
      </c>
      <c r="KFI56" s="184" t="s">
        <v>851</v>
      </c>
      <c r="KFJ56" s="184" t="s">
        <v>851</v>
      </c>
      <c r="KFK56" s="184" t="s">
        <v>851</v>
      </c>
      <c r="KFL56" s="184" t="s">
        <v>851</v>
      </c>
      <c r="KFM56" s="184" t="s">
        <v>851</v>
      </c>
      <c r="KFN56" s="184" t="s">
        <v>851</v>
      </c>
      <c r="KFO56" s="184" t="s">
        <v>851</v>
      </c>
      <c r="KFP56" s="184" t="s">
        <v>851</v>
      </c>
      <c r="KFQ56" s="184" t="s">
        <v>851</v>
      </c>
      <c r="KFR56" s="184" t="s">
        <v>851</v>
      </c>
      <c r="KFS56" s="184" t="s">
        <v>851</v>
      </c>
      <c r="KFT56" s="184" t="s">
        <v>851</v>
      </c>
      <c r="KFU56" s="184" t="s">
        <v>851</v>
      </c>
      <c r="KFV56" s="184" t="s">
        <v>851</v>
      </c>
      <c r="KFW56" s="184" t="s">
        <v>851</v>
      </c>
      <c r="KFX56" s="184" t="s">
        <v>851</v>
      </c>
      <c r="KFY56" s="184" t="s">
        <v>851</v>
      </c>
      <c r="KFZ56" s="184" t="s">
        <v>851</v>
      </c>
      <c r="KGA56" s="184" t="s">
        <v>851</v>
      </c>
      <c r="KGB56" s="184" t="s">
        <v>851</v>
      </c>
      <c r="KGC56" s="184" t="s">
        <v>851</v>
      </c>
      <c r="KGD56" s="184" t="s">
        <v>851</v>
      </c>
      <c r="KGE56" s="184" t="s">
        <v>851</v>
      </c>
      <c r="KGF56" s="184" t="s">
        <v>851</v>
      </c>
      <c r="KGG56" s="184" t="s">
        <v>851</v>
      </c>
      <c r="KGH56" s="184" t="s">
        <v>851</v>
      </c>
      <c r="KGI56" s="184" t="s">
        <v>851</v>
      </c>
      <c r="KGJ56" s="184" t="s">
        <v>851</v>
      </c>
      <c r="KGK56" s="184" t="s">
        <v>851</v>
      </c>
      <c r="KGL56" s="184" t="s">
        <v>851</v>
      </c>
      <c r="KGM56" s="184" t="s">
        <v>851</v>
      </c>
      <c r="KGN56" s="184" t="s">
        <v>851</v>
      </c>
      <c r="KGO56" s="184" t="s">
        <v>851</v>
      </c>
      <c r="KGP56" s="184" t="s">
        <v>851</v>
      </c>
      <c r="KGQ56" s="184" t="s">
        <v>851</v>
      </c>
      <c r="KGR56" s="184" t="s">
        <v>851</v>
      </c>
      <c r="KGS56" s="184" t="s">
        <v>851</v>
      </c>
      <c r="KGT56" s="184" t="s">
        <v>851</v>
      </c>
      <c r="KGU56" s="184" t="s">
        <v>851</v>
      </c>
      <c r="KGV56" s="184" t="s">
        <v>851</v>
      </c>
      <c r="KGW56" s="184" t="s">
        <v>851</v>
      </c>
      <c r="KGX56" s="184" t="s">
        <v>851</v>
      </c>
      <c r="KGY56" s="184" t="s">
        <v>851</v>
      </c>
      <c r="KGZ56" s="184" t="s">
        <v>851</v>
      </c>
      <c r="KHA56" s="184" t="s">
        <v>851</v>
      </c>
      <c r="KHB56" s="184" t="s">
        <v>851</v>
      </c>
      <c r="KHC56" s="184" t="s">
        <v>851</v>
      </c>
      <c r="KHD56" s="184" t="s">
        <v>851</v>
      </c>
      <c r="KHE56" s="184" t="s">
        <v>851</v>
      </c>
      <c r="KHF56" s="184" t="s">
        <v>851</v>
      </c>
      <c r="KHG56" s="184" t="s">
        <v>851</v>
      </c>
      <c r="KHH56" s="184" t="s">
        <v>851</v>
      </c>
      <c r="KHI56" s="184" t="s">
        <v>851</v>
      </c>
      <c r="KHJ56" s="184" t="s">
        <v>851</v>
      </c>
      <c r="KHK56" s="184" t="s">
        <v>851</v>
      </c>
      <c r="KHL56" s="184" t="s">
        <v>851</v>
      </c>
      <c r="KHM56" s="184" t="s">
        <v>851</v>
      </c>
      <c r="KHN56" s="184" t="s">
        <v>851</v>
      </c>
      <c r="KHO56" s="184" t="s">
        <v>851</v>
      </c>
      <c r="KHP56" s="184" t="s">
        <v>851</v>
      </c>
      <c r="KHQ56" s="184" t="s">
        <v>851</v>
      </c>
      <c r="KHR56" s="184" t="s">
        <v>851</v>
      </c>
      <c r="KHS56" s="184" t="s">
        <v>851</v>
      </c>
      <c r="KHT56" s="184" t="s">
        <v>851</v>
      </c>
      <c r="KHU56" s="184" t="s">
        <v>851</v>
      </c>
      <c r="KHV56" s="184" t="s">
        <v>851</v>
      </c>
      <c r="KHW56" s="184" t="s">
        <v>851</v>
      </c>
      <c r="KHX56" s="184" t="s">
        <v>851</v>
      </c>
      <c r="KHY56" s="184" t="s">
        <v>851</v>
      </c>
      <c r="KHZ56" s="184" t="s">
        <v>851</v>
      </c>
      <c r="KIA56" s="184" t="s">
        <v>851</v>
      </c>
      <c r="KIB56" s="184" t="s">
        <v>851</v>
      </c>
      <c r="KIC56" s="184" t="s">
        <v>851</v>
      </c>
      <c r="KID56" s="184" t="s">
        <v>851</v>
      </c>
      <c r="KIE56" s="184" t="s">
        <v>851</v>
      </c>
      <c r="KIF56" s="184" t="s">
        <v>851</v>
      </c>
      <c r="KIG56" s="184" t="s">
        <v>851</v>
      </c>
      <c r="KIH56" s="184" t="s">
        <v>851</v>
      </c>
      <c r="KII56" s="184" t="s">
        <v>851</v>
      </c>
      <c r="KIJ56" s="184" t="s">
        <v>851</v>
      </c>
      <c r="KIK56" s="184" t="s">
        <v>851</v>
      </c>
      <c r="KIL56" s="184" t="s">
        <v>851</v>
      </c>
      <c r="KIM56" s="184" t="s">
        <v>851</v>
      </c>
      <c r="KIN56" s="184" t="s">
        <v>851</v>
      </c>
      <c r="KIO56" s="184" t="s">
        <v>851</v>
      </c>
      <c r="KIP56" s="184" t="s">
        <v>851</v>
      </c>
      <c r="KIQ56" s="184" t="s">
        <v>851</v>
      </c>
      <c r="KIR56" s="184" t="s">
        <v>851</v>
      </c>
      <c r="KIS56" s="184" t="s">
        <v>851</v>
      </c>
      <c r="KIT56" s="184" t="s">
        <v>851</v>
      </c>
      <c r="KIU56" s="184" t="s">
        <v>851</v>
      </c>
      <c r="KIV56" s="184" t="s">
        <v>851</v>
      </c>
      <c r="KIW56" s="184" t="s">
        <v>851</v>
      </c>
      <c r="KIX56" s="184" t="s">
        <v>851</v>
      </c>
      <c r="KIY56" s="184" t="s">
        <v>851</v>
      </c>
      <c r="KIZ56" s="184" t="s">
        <v>851</v>
      </c>
      <c r="KJA56" s="184" t="s">
        <v>851</v>
      </c>
      <c r="KJB56" s="184" t="s">
        <v>851</v>
      </c>
      <c r="KJC56" s="184" t="s">
        <v>851</v>
      </c>
      <c r="KJD56" s="184" t="s">
        <v>851</v>
      </c>
      <c r="KJE56" s="184" t="s">
        <v>851</v>
      </c>
      <c r="KJF56" s="184" t="s">
        <v>851</v>
      </c>
      <c r="KJG56" s="184" t="s">
        <v>851</v>
      </c>
      <c r="KJH56" s="184" t="s">
        <v>851</v>
      </c>
      <c r="KJI56" s="184" t="s">
        <v>851</v>
      </c>
      <c r="KJJ56" s="184" t="s">
        <v>851</v>
      </c>
      <c r="KJK56" s="184" t="s">
        <v>851</v>
      </c>
      <c r="KJL56" s="184" t="s">
        <v>851</v>
      </c>
      <c r="KJM56" s="184" t="s">
        <v>851</v>
      </c>
      <c r="KJN56" s="184" t="s">
        <v>851</v>
      </c>
      <c r="KJO56" s="184" t="s">
        <v>851</v>
      </c>
      <c r="KJP56" s="184" t="s">
        <v>851</v>
      </c>
      <c r="KJQ56" s="184" t="s">
        <v>851</v>
      </c>
      <c r="KJR56" s="184" t="s">
        <v>851</v>
      </c>
      <c r="KJS56" s="184" t="s">
        <v>851</v>
      </c>
      <c r="KJT56" s="184" t="s">
        <v>851</v>
      </c>
      <c r="KJU56" s="184" t="s">
        <v>851</v>
      </c>
      <c r="KJV56" s="184" t="s">
        <v>851</v>
      </c>
      <c r="KJW56" s="184" t="s">
        <v>851</v>
      </c>
      <c r="KJX56" s="184" t="s">
        <v>851</v>
      </c>
      <c r="KJY56" s="184" t="s">
        <v>851</v>
      </c>
      <c r="KJZ56" s="184" t="s">
        <v>851</v>
      </c>
      <c r="KKA56" s="184" t="s">
        <v>851</v>
      </c>
      <c r="KKB56" s="184" t="s">
        <v>851</v>
      </c>
      <c r="KKC56" s="184" t="s">
        <v>851</v>
      </c>
      <c r="KKD56" s="184" t="s">
        <v>851</v>
      </c>
      <c r="KKE56" s="184" t="s">
        <v>851</v>
      </c>
      <c r="KKF56" s="184" t="s">
        <v>851</v>
      </c>
      <c r="KKG56" s="184" t="s">
        <v>851</v>
      </c>
      <c r="KKH56" s="184" t="s">
        <v>851</v>
      </c>
      <c r="KKI56" s="184" t="s">
        <v>851</v>
      </c>
      <c r="KKJ56" s="184" t="s">
        <v>851</v>
      </c>
      <c r="KKK56" s="184" t="s">
        <v>851</v>
      </c>
      <c r="KKL56" s="184" t="s">
        <v>851</v>
      </c>
      <c r="KKM56" s="184" t="s">
        <v>851</v>
      </c>
      <c r="KKN56" s="184" t="s">
        <v>851</v>
      </c>
      <c r="KKO56" s="184" t="s">
        <v>851</v>
      </c>
      <c r="KKP56" s="184" t="s">
        <v>851</v>
      </c>
      <c r="KKQ56" s="184" t="s">
        <v>851</v>
      </c>
      <c r="KKR56" s="184" t="s">
        <v>851</v>
      </c>
      <c r="KKS56" s="184" t="s">
        <v>851</v>
      </c>
      <c r="KKT56" s="184" t="s">
        <v>851</v>
      </c>
      <c r="KKU56" s="184" t="s">
        <v>851</v>
      </c>
      <c r="KKV56" s="184" t="s">
        <v>851</v>
      </c>
      <c r="KKW56" s="184" t="s">
        <v>851</v>
      </c>
      <c r="KKX56" s="184" t="s">
        <v>851</v>
      </c>
      <c r="KKY56" s="184" t="s">
        <v>851</v>
      </c>
      <c r="KKZ56" s="184" t="s">
        <v>851</v>
      </c>
      <c r="KLA56" s="184" t="s">
        <v>851</v>
      </c>
      <c r="KLB56" s="184" t="s">
        <v>851</v>
      </c>
      <c r="KLC56" s="184" t="s">
        <v>851</v>
      </c>
      <c r="KLD56" s="184" t="s">
        <v>851</v>
      </c>
      <c r="KLE56" s="184" t="s">
        <v>851</v>
      </c>
      <c r="KLF56" s="184" t="s">
        <v>851</v>
      </c>
      <c r="KLG56" s="184" t="s">
        <v>851</v>
      </c>
      <c r="KLH56" s="184" t="s">
        <v>851</v>
      </c>
      <c r="KLI56" s="184" t="s">
        <v>851</v>
      </c>
      <c r="KLJ56" s="184" t="s">
        <v>851</v>
      </c>
      <c r="KLK56" s="184" t="s">
        <v>851</v>
      </c>
      <c r="KLL56" s="184" t="s">
        <v>851</v>
      </c>
      <c r="KLM56" s="184" t="s">
        <v>851</v>
      </c>
      <c r="KLN56" s="184" t="s">
        <v>851</v>
      </c>
      <c r="KLO56" s="184" t="s">
        <v>851</v>
      </c>
      <c r="KLP56" s="184" t="s">
        <v>851</v>
      </c>
      <c r="KLQ56" s="184" t="s">
        <v>851</v>
      </c>
      <c r="KLR56" s="184" t="s">
        <v>851</v>
      </c>
      <c r="KLS56" s="184" t="s">
        <v>851</v>
      </c>
      <c r="KLT56" s="184" t="s">
        <v>851</v>
      </c>
      <c r="KLU56" s="184" t="s">
        <v>851</v>
      </c>
      <c r="KLV56" s="184" t="s">
        <v>851</v>
      </c>
      <c r="KLW56" s="184" t="s">
        <v>851</v>
      </c>
      <c r="KLX56" s="184" t="s">
        <v>851</v>
      </c>
      <c r="KLY56" s="184" t="s">
        <v>851</v>
      </c>
      <c r="KLZ56" s="184" t="s">
        <v>851</v>
      </c>
      <c r="KMA56" s="184" t="s">
        <v>851</v>
      </c>
      <c r="KMB56" s="184" t="s">
        <v>851</v>
      </c>
      <c r="KMC56" s="184" t="s">
        <v>851</v>
      </c>
      <c r="KMD56" s="184" t="s">
        <v>851</v>
      </c>
      <c r="KME56" s="184" t="s">
        <v>851</v>
      </c>
      <c r="KMF56" s="184" t="s">
        <v>851</v>
      </c>
      <c r="KMG56" s="184" t="s">
        <v>851</v>
      </c>
      <c r="KMH56" s="184" t="s">
        <v>851</v>
      </c>
      <c r="KMI56" s="184" t="s">
        <v>851</v>
      </c>
      <c r="KMJ56" s="184" t="s">
        <v>851</v>
      </c>
      <c r="KMK56" s="184" t="s">
        <v>851</v>
      </c>
      <c r="KML56" s="184" t="s">
        <v>851</v>
      </c>
      <c r="KMM56" s="184" t="s">
        <v>851</v>
      </c>
      <c r="KMN56" s="184" t="s">
        <v>851</v>
      </c>
      <c r="KMO56" s="184" t="s">
        <v>851</v>
      </c>
      <c r="KMP56" s="184" t="s">
        <v>851</v>
      </c>
      <c r="KMQ56" s="184" t="s">
        <v>851</v>
      </c>
      <c r="KMR56" s="184" t="s">
        <v>851</v>
      </c>
      <c r="KMS56" s="184" t="s">
        <v>851</v>
      </c>
      <c r="KMT56" s="184" t="s">
        <v>851</v>
      </c>
      <c r="KMU56" s="184" t="s">
        <v>851</v>
      </c>
      <c r="KMV56" s="184" t="s">
        <v>851</v>
      </c>
      <c r="KMW56" s="184" t="s">
        <v>851</v>
      </c>
      <c r="KMX56" s="184" t="s">
        <v>851</v>
      </c>
      <c r="KMY56" s="184" t="s">
        <v>851</v>
      </c>
      <c r="KMZ56" s="184" t="s">
        <v>851</v>
      </c>
      <c r="KNA56" s="184" t="s">
        <v>851</v>
      </c>
      <c r="KNB56" s="184" t="s">
        <v>851</v>
      </c>
      <c r="KNC56" s="184" t="s">
        <v>851</v>
      </c>
      <c r="KND56" s="184" t="s">
        <v>851</v>
      </c>
      <c r="KNE56" s="184" t="s">
        <v>851</v>
      </c>
      <c r="KNF56" s="184" t="s">
        <v>851</v>
      </c>
      <c r="KNG56" s="184" t="s">
        <v>851</v>
      </c>
      <c r="KNH56" s="184" t="s">
        <v>851</v>
      </c>
      <c r="KNI56" s="184" t="s">
        <v>851</v>
      </c>
      <c r="KNJ56" s="184" t="s">
        <v>851</v>
      </c>
      <c r="KNK56" s="184" t="s">
        <v>851</v>
      </c>
      <c r="KNL56" s="184" t="s">
        <v>851</v>
      </c>
      <c r="KNM56" s="184" t="s">
        <v>851</v>
      </c>
      <c r="KNN56" s="184" t="s">
        <v>851</v>
      </c>
      <c r="KNO56" s="184" t="s">
        <v>851</v>
      </c>
      <c r="KNP56" s="184" t="s">
        <v>851</v>
      </c>
      <c r="KNQ56" s="184" t="s">
        <v>851</v>
      </c>
      <c r="KNR56" s="184" t="s">
        <v>851</v>
      </c>
      <c r="KNS56" s="184" t="s">
        <v>851</v>
      </c>
      <c r="KNT56" s="184" t="s">
        <v>851</v>
      </c>
      <c r="KNU56" s="184" t="s">
        <v>851</v>
      </c>
      <c r="KNV56" s="184" t="s">
        <v>851</v>
      </c>
      <c r="KNW56" s="184" t="s">
        <v>851</v>
      </c>
      <c r="KNX56" s="184" t="s">
        <v>851</v>
      </c>
      <c r="KNY56" s="184" t="s">
        <v>851</v>
      </c>
      <c r="KNZ56" s="184" t="s">
        <v>851</v>
      </c>
      <c r="KOA56" s="184" t="s">
        <v>851</v>
      </c>
      <c r="KOB56" s="184" t="s">
        <v>851</v>
      </c>
      <c r="KOC56" s="184" t="s">
        <v>851</v>
      </c>
      <c r="KOD56" s="184" t="s">
        <v>851</v>
      </c>
      <c r="KOE56" s="184" t="s">
        <v>851</v>
      </c>
      <c r="KOF56" s="184" t="s">
        <v>851</v>
      </c>
      <c r="KOG56" s="184" t="s">
        <v>851</v>
      </c>
      <c r="KOH56" s="184" t="s">
        <v>851</v>
      </c>
      <c r="KOI56" s="184" t="s">
        <v>851</v>
      </c>
      <c r="KOJ56" s="184" t="s">
        <v>851</v>
      </c>
      <c r="KOK56" s="184" t="s">
        <v>851</v>
      </c>
      <c r="KOL56" s="184" t="s">
        <v>851</v>
      </c>
      <c r="KOM56" s="184" t="s">
        <v>851</v>
      </c>
      <c r="KON56" s="184" t="s">
        <v>851</v>
      </c>
      <c r="KOO56" s="184" t="s">
        <v>851</v>
      </c>
      <c r="KOP56" s="184" t="s">
        <v>851</v>
      </c>
      <c r="KOQ56" s="184" t="s">
        <v>851</v>
      </c>
      <c r="KOR56" s="184" t="s">
        <v>851</v>
      </c>
      <c r="KOS56" s="184" t="s">
        <v>851</v>
      </c>
      <c r="KOT56" s="184" t="s">
        <v>851</v>
      </c>
      <c r="KOU56" s="184" t="s">
        <v>851</v>
      </c>
      <c r="KOV56" s="184" t="s">
        <v>851</v>
      </c>
      <c r="KOW56" s="184" t="s">
        <v>851</v>
      </c>
      <c r="KOX56" s="184" t="s">
        <v>851</v>
      </c>
      <c r="KOY56" s="184" t="s">
        <v>851</v>
      </c>
      <c r="KOZ56" s="184" t="s">
        <v>851</v>
      </c>
      <c r="KPA56" s="184" t="s">
        <v>851</v>
      </c>
      <c r="KPB56" s="184" t="s">
        <v>851</v>
      </c>
      <c r="KPC56" s="184" t="s">
        <v>851</v>
      </c>
      <c r="KPD56" s="184" t="s">
        <v>851</v>
      </c>
      <c r="KPE56" s="184" t="s">
        <v>851</v>
      </c>
      <c r="KPF56" s="184" t="s">
        <v>851</v>
      </c>
      <c r="KPG56" s="184" t="s">
        <v>851</v>
      </c>
      <c r="KPH56" s="184" t="s">
        <v>851</v>
      </c>
      <c r="KPI56" s="184" t="s">
        <v>851</v>
      </c>
      <c r="KPJ56" s="184" t="s">
        <v>851</v>
      </c>
      <c r="KPK56" s="184" t="s">
        <v>851</v>
      </c>
      <c r="KPL56" s="184" t="s">
        <v>851</v>
      </c>
      <c r="KPM56" s="184" t="s">
        <v>851</v>
      </c>
      <c r="KPN56" s="184" t="s">
        <v>851</v>
      </c>
      <c r="KPO56" s="184" t="s">
        <v>851</v>
      </c>
      <c r="KPP56" s="184" t="s">
        <v>851</v>
      </c>
      <c r="KPQ56" s="184" t="s">
        <v>851</v>
      </c>
      <c r="KPR56" s="184" t="s">
        <v>851</v>
      </c>
      <c r="KPS56" s="184" t="s">
        <v>851</v>
      </c>
      <c r="KPT56" s="184" t="s">
        <v>851</v>
      </c>
      <c r="KPU56" s="184" t="s">
        <v>851</v>
      </c>
      <c r="KPV56" s="184" t="s">
        <v>851</v>
      </c>
      <c r="KPW56" s="184" t="s">
        <v>851</v>
      </c>
      <c r="KPX56" s="184" t="s">
        <v>851</v>
      </c>
      <c r="KPY56" s="184" t="s">
        <v>851</v>
      </c>
      <c r="KPZ56" s="184" t="s">
        <v>851</v>
      </c>
      <c r="KQA56" s="184" t="s">
        <v>851</v>
      </c>
      <c r="KQB56" s="184" t="s">
        <v>851</v>
      </c>
      <c r="KQC56" s="184" t="s">
        <v>851</v>
      </c>
      <c r="KQD56" s="184" t="s">
        <v>851</v>
      </c>
      <c r="KQE56" s="184" t="s">
        <v>851</v>
      </c>
      <c r="KQF56" s="184" t="s">
        <v>851</v>
      </c>
      <c r="KQG56" s="184" t="s">
        <v>851</v>
      </c>
      <c r="KQH56" s="184" t="s">
        <v>851</v>
      </c>
      <c r="KQI56" s="184" t="s">
        <v>851</v>
      </c>
      <c r="KQJ56" s="184" t="s">
        <v>851</v>
      </c>
      <c r="KQK56" s="184" t="s">
        <v>851</v>
      </c>
      <c r="KQL56" s="184" t="s">
        <v>851</v>
      </c>
      <c r="KQM56" s="184" t="s">
        <v>851</v>
      </c>
      <c r="KQN56" s="184" t="s">
        <v>851</v>
      </c>
      <c r="KQO56" s="184" t="s">
        <v>851</v>
      </c>
      <c r="KQP56" s="184" t="s">
        <v>851</v>
      </c>
      <c r="KQQ56" s="184" t="s">
        <v>851</v>
      </c>
      <c r="KQR56" s="184" t="s">
        <v>851</v>
      </c>
      <c r="KQS56" s="184" t="s">
        <v>851</v>
      </c>
      <c r="KQT56" s="184" t="s">
        <v>851</v>
      </c>
      <c r="KQU56" s="184" t="s">
        <v>851</v>
      </c>
      <c r="KQV56" s="184" t="s">
        <v>851</v>
      </c>
      <c r="KQW56" s="184" t="s">
        <v>851</v>
      </c>
      <c r="KQX56" s="184" t="s">
        <v>851</v>
      </c>
      <c r="KQY56" s="184" t="s">
        <v>851</v>
      </c>
      <c r="KQZ56" s="184" t="s">
        <v>851</v>
      </c>
      <c r="KRA56" s="184" t="s">
        <v>851</v>
      </c>
      <c r="KRB56" s="184" t="s">
        <v>851</v>
      </c>
      <c r="KRC56" s="184" t="s">
        <v>851</v>
      </c>
      <c r="KRD56" s="184" t="s">
        <v>851</v>
      </c>
      <c r="KRE56" s="184" t="s">
        <v>851</v>
      </c>
      <c r="KRF56" s="184" t="s">
        <v>851</v>
      </c>
      <c r="KRG56" s="184" t="s">
        <v>851</v>
      </c>
      <c r="KRH56" s="184" t="s">
        <v>851</v>
      </c>
      <c r="KRI56" s="184" t="s">
        <v>851</v>
      </c>
      <c r="KRJ56" s="184" t="s">
        <v>851</v>
      </c>
      <c r="KRK56" s="184" t="s">
        <v>851</v>
      </c>
      <c r="KRL56" s="184" t="s">
        <v>851</v>
      </c>
      <c r="KRM56" s="184" t="s">
        <v>851</v>
      </c>
      <c r="KRN56" s="184" t="s">
        <v>851</v>
      </c>
      <c r="KRO56" s="184" t="s">
        <v>851</v>
      </c>
      <c r="KRP56" s="184" t="s">
        <v>851</v>
      </c>
      <c r="KRQ56" s="184" t="s">
        <v>851</v>
      </c>
      <c r="KRR56" s="184" t="s">
        <v>851</v>
      </c>
      <c r="KRS56" s="184" t="s">
        <v>851</v>
      </c>
      <c r="KRT56" s="184" t="s">
        <v>851</v>
      </c>
      <c r="KRU56" s="184" t="s">
        <v>851</v>
      </c>
      <c r="KRV56" s="184" t="s">
        <v>851</v>
      </c>
      <c r="KRW56" s="184" t="s">
        <v>851</v>
      </c>
      <c r="KRX56" s="184" t="s">
        <v>851</v>
      </c>
      <c r="KRY56" s="184" t="s">
        <v>851</v>
      </c>
      <c r="KRZ56" s="184" t="s">
        <v>851</v>
      </c>
      <c r="KSA56" s="184" t="s">
        <v>851</v>
      </c>
      <c r="KSB56" s="184" t="s">
        <v>851</v>
      </c>
      <c r="KSC56" s="184" t="s">
        <v>851</v>
      </c>
      <c r="KSD56" s="184" t="s">
        <v>851</v>
      </c>
      <c r="KSE56" s="184" t="s">
        <v>851</v>
      </c>
      <c r="KSF56" s="184" t="s">
        <v>851</v>
      </c>
      <c r="KSG56" s="184" t="s">
        <v>851</v>
      </c>
      <c r="KSH56" s="184" t="s">
        <v>851</v>
      </c>
      <c r="KSI56" s="184" t="s">
        <v>851</v>
      </c>
      <c r="KSJ56" s="184" t="s">
        <v>851</v>
      </c>
      <c r="KSK56" s="184" t="s">
        <v>851</v>
      </c>
      <c r="KSL56" s="184" t="s">
        <v>851</v>
      </c>
      <c r="KSM56" s="184" t="s">
        <v>851</v>
      </c>
      <c r="KSN56" s="184" t="s">
        <v>851</v>
      </c>
      <c r="KSO56" s="184" t="s">
        <v>851</v>
      </c>
      <c r="KSP56" s="184" t="s">
        <v>851</v>
      </c>
      <c r="KSQ56" s="184" t="s">
        <v>851</v>
      </c>
      <c r="KSR56" s="184" t="s">
        <v>851</v>
      </c>
      <c r="KSS56" s="184" t="s">
        <v>851</v>
      </c>
      <c r="KST56" s="184" t="s">
        <v>851</v>
      </c>
      <c r="KSU56" s="184" t="s">
        <v>851</v>
      </c>
      <c r="KSV56" s="184" t="s">
        <v>851</v>
      </c>
      <c r="KSW56" s="184" t="s">
        <v>851</v>
      </c>
      <c r="KSX56" s="184" t="s">
        <v>851</v>
      </c>
      <c r="KSY56" s="184" t="s">
        <v>851</v>
      </c>
      <c r="KSZ56" s="184" t="s">
        <v>851</v>
      </c>
      <c r="KTA56" s="184" t="s">
        <v>851</v>
      </c>
      <c r="KTB56" s="184" t="s">
        <v>851</v>
      </c>
      <c r="KTC56" s="184" t="s">
        <v>851</v>
      </c>
      <c r="KTD56" s="184" t="s">
        <v>851</v>
      </c>
      <c r="KTE56" s="184" t="s">
        <v>851</v>
      </c>
      <c r="KTF56" s="184" t="s">
        <v>851</v>
      </c>
      <c r="KTG56" s="184" t="s">
        <v>851</v>
      </c>
      <c r="KTH56" s="184" t="s">
        <v>851</v>
      </c>
      <c r="KTI56" s="184" t="s">
        <v>851</v>
      </c>
      <c r="KTJ56" s="184" t="s">
        <v>851</v>
      </c>
      <c r="KTK56" s="184" t="s">
        <v>851</v>
      </c>
      <c r="KTL56" s="184" t="s">
        <v>851</v>
      </c>
      <c r="KTM56" s="184" t="s">
        <v>851</v>
      </c>
      <c r="KTN56" s="184" t="s">
        <v>851</v>
      </c>
      <c r="KTO56" s="184" t="s">
        <v>851</v>
      </c>
      <c r="KTP56" s="184" t="s">
        <v>851</v>
      </c>
      <c r="KTQ56" s="184" t="s">
        <v>851</v>
      </c>
      <c r="KTR56" s="184" t="s">
        <v>851</v>
      </c>
      <c r="KTS56" s="184" t="s">
        <v>851</v>
      </c>
      <c r="KTT56" s="184" t="s">
        <v>851</v>
      </c>
      <c r="KTU56" s="184" t="s">
        <v>851</v>
      </c>
      <c r="KTV56" s="184" t="s">
        <v>851</v>
      </c>
      <c r="KTW56" s="184" t="s">
        <v>851</v>
      </c>
      <c r="KTX56" s="184" t="s">
        <v>851</v>
      </c>
      <c r="KTY56" s="184" t="s">
        <v>851</v>
      </c>
      <c r="KTZ56" s="184" t="s">
        <v>851</v>
      </c>
      <c r="KUA56" s="184" t="s">
        <v>851</v>
      </c>
      <c r="KUB56" s="184" t="s">
        <v>851</v>
      </c>
      <c r="KUC56" s="184" t="s">
        <v>851</v>
      </c>
      <c r="KUD56" s="184" t="s">
        <v>851</v>
      </c>
      <c r="KUE56" s="184" t="s">
        <v>851</v>
      </c>
      <c r="KUF56" s="184" t="s">
        <v>851</v>
      </c>
      <c r="KUG56" s="184" t="s">
        <v>851</v>
      </c>
      <c r="KUH56" s="184" t="s">
        <v>851</v>
      </c>
      <c r="KUI56" s="184" t="s">
        <v>851</v>
      </c>
      <c r="KUJ56" s="184" t="s">
        <v>851</v>
      </c>
      <c r="KUK56" s="184" t="s">
        <v>851</v>
      </c>
      <c r="KUL56" s="184" t="s">
        <v>851</v>
      </c>
      <c r="KUM56" s="184" t="s">
        <v>851</v>
      </c>
      <c r="KUN56" s="184" t="s">
        <v>851</v>
      </c>
      <c r="KUO56" s="184" t="s">
        <v>851</v>
      </c>
      <c r="KUP56" s="184" t="s">
        <v>851</v>
      </c>
      <c r="KUQ56" s="184" t="s">
        <v>851</v>
      </c>
      <c r="KUR56" s="184" t="s">
        <v>851</v>
      </c>
      <c r="KUS56" s="184" t="s">
        <v>851</v>
      </c>
      <c r="KUT56" s="184" t="s">
        <v>851</v>
      </c>
      <c r="KUU56" s="184" t="s">
        <v>851</v>
      </c>
      <c r="KUV56" s="184" t="s">
        <v>851</v>
      </c>
      <c r="KUW56" s="184" t="s">
        <v>851</v>
      </c>
      <c r="KUX56" s="184" t="s">
        <v>851</v>
      </c>
      <c r="KUY56" s="184" t="s">
        <v>851</v>
      </c>
      <c r="KUZ56" s="184" t="s">
        <v>851</v>
      </c>
      <c r="KVA56" s="184" t="s">
        <v>851</v>
      </c>
      <c r="KVB56" s="184" t="s">
        <v>851</v>
      </c>
      <c r="KVC56" s="184" t="s">
        <v>851</v>
      </c>
      <c r="KVD56" s="184" t="s">
        <v>851</v>
      </c>
      <c r="KVE56" s="184" t="s">
        <v>851</v>
      </c>
      <c r="KVF56" s="184" t="s">
        <v>851</v>
      </c>
      <c r="KVG56" s="184" t="s">
        <v>851</v>
      </c>
      <c r="KVH56" s="184" t="s">
        <v>851</v>
      </c>
      <c r="KVI56" s="184" t="s">
        <v>851</v>
      </c>
      <c r="KVJ56" s="184" t="s">
        <v>851</v>
      </c>
      <c r="KVK56" s="184" t="s">
        <v>851</v>
      </c>
      <c r="KVL56" s="184" t="s">
        <v>851</v>
      </c>
      <c r="KVM56" s="184" t="s">
        <v>851</v>
      </c>
      <c r="KVN56" s="184" t="s">
        <v>851</v>
      </c>
      <c r="KVO56" s="184" t="s">
        <v>851</v>
      </c>
      <c r="KVP56" s="184" t="s">
        <v>851</v>
      </c>
      <c r="KVQ56" s="184" t="s">
        <v>851</v>
      </c>
      <c r="KVR56" s="184" t="s">
        <v>851</v>
      </c>
      <c r="KVS56" s="184" t="s">
        <v>851</v>
      </c>
      <c r="KVT56" s="184" t="s">
        <v>851</v>
      </c>
      <c r="KVU56" s="184" t="s">
        <v>851</v>
      </c>
      <c r="KVV56" s="184" t="s">
        <v>851</v>
      </c>
      <c r="KVW56" s="184" t="s">
        <v>851</v>
      </c>
      <c r="KVX56" s="184" t="s">
        <v>851</v>
      </c>
      <c r="KVY56" s="184" t="s">
        <v>851</v>
      </c>
      <c r="KVZ56" s="184" t="s">
        <v>851</v>
      </c>
      <c r="KWA56" s="184" t="s">
        <v>851</v>
      </c>
      <c r="KWB56" s="184" t="s">
        <v>851</v>
      </c>
      <c r="KWC56" s="184" t="s">
        <v>851</v>
      </c>
      <c r="KWD56" s="184" t="s">
        <v>851</v>
      </c>
      <c r="KWE56" s="184" t="s">
        <v>851</v>
      </c>
      <c r="KWF56" s="184" t="s">
        <v>851</v>
      </c>
      <c r="KWG56" s="184" t="s">
        <v>851</v>
      </c>
      <c r="KWH56" s="184" t="s">
        <v>851</v>
      </c>
      <c r="KWI56" s="184" t="s">
        <v>851</v>
      </c>
      <c r="KWJ56" s="184" t="s">
        <v>851</v>
      </c>
      <c r="KWK56" s="184" t="s">
        <v>851</v>
      </c>
      <c r="KWL56" s="184" t="s">
        <v>851</v>
      </c>
      <c r="KWM56" s="184" t="s">
        <v>851</v>
      </c>
      <c r="KWN56" s="184" t="s">
        <v>851</v>
      </c>
      <c r="KWO56" s="184" t="s">
        <v>851</v>
      </c>
      <c r="KWP56" s="184" t="s">
        <v>851</v>
      </c>
      <c r="KWQ56" s="184" t="s">
        <v>851</v>
      </c>
      <c r="KWR56" s="184" t="s">
        <v>851</v>
      </c>
      <c r="KWS56" s="184" t="s">
        <v>851</v>
      </c>
      <c r="KWT56" s="184" t="s">
        <v>851</v>
      </c>
      <c r="KWU56" s="184" t="s">
        <v>851</v>
      </c>
      <c r="KWV56" s="184" t="s">
        <v>851</v>
      </c>
      <c r="KWW56" s="184" t="s">
        <v>851</v>
      </c>
      <c r="KWX56" s="184" t="s">
        <v>851</v>
      </c>
      <c r="KWY56" s="184" t="s">
        <v>851</v>
      </c>
      <c r="KWZ56" s="184" t="s">
        <v>851</v>
      </c>
      <c r="KXA56" s="184" t="s">
        <v>851</v>
      </c>
      <c r="KXB56" s="184" t="s">
        <v>851</v>
      </c>
      <c r="KXC56" s="184" t="s">
        <v>851</v>
      </c>
      <c r="KXD56" s="184" t="s">
        <v>851</v>
      </c>
      <c r="KXE56" s="184" t="s">
        <v>851</v>
      </c>
      <c r="KXF56" s="184" t="s">
        <v>851</v>
      </c>
      <c r="KXG56" s="184" t="s">
        <v>851</v>
      </c>
      <c r="KXH56" s="184" t="s">
        <v>851</v>
      </c>
      <c r="KXI56" s="184" t="s">
        <v>851</v>
      </c>
      <c r="KXJ56" s="184" t="s">
        <v>851</v>
      </c>
      <c r="KXK56" s="184" t="s">
        <v>851</v>
      </c>
      <c r="KXL56" s="184" t="s">
        <v>851</v>
      </c>
      <c r="KXM56" s="184" t="s">
        <v>851</v>
      </c>
      <c r="KXN56" s="184" t="s">
        <v>851</v>
      </c>
      <c r="KXO56" s="184" t="s">
        <v>851</v>
      </c>
      <c r="KXP56" s="184" t="s">
        <v>851</v>
      </c>
      <c r="KXQ56" s="184" t="s">
        <v>851</v>
      </c>
      <c r="KXR56" s="184" t="s">
        <v>851</v>
      </c>
      <c r="KXS56" s="184" t="s">
        <v>851</v>
      </c>
      <c r="KXT56" s="184" t="s">
        <v>851</v>
      </c>
      <c r="KXU56" s="184" t="s">
        <v>851</v>
      </c>
      <c r="KXV56" s="184" t="s">
        <v>851</v>
      </c>
      <c r="KXW56" s="184" t="s">
        <v>851</v>
      </c>
      <c r="KXX56" s="184" t="s">
        <v>851</v>
      </c>
      <c r="KXY56" s="184" t="s">
        <v>851</v>
      </c>
      <c r="KXZ56" s="184" t="s">
        <v>851</v>
      </c>
      <c r="KYA56" s="184" t="s">
        <v>851</v>
      </c>
      <c r="KYB56" s="184" t="s">
        <v>851</v>
      </c>
      <c r="KYC56" s="184" t="s">
        <v>851</v>
      </c>
      <c r="KYD56" s="184" t="s">
        <v>851</v>
      </c>
      <c r="KYE56" s="184" t="s">
        <v>851</v>
      </c>
      <c r="KYF56" s="184" t="s">
        <v>851</v>
      </c>
      <c r="KYG56" s="184" t="s">
        <v>851</v>
      </c>
      <c r="KYH56" s="184" t="s">
        <v>851</v>
      </c>
      <c r="KYI56" s="184" t="s">
        <v>851</v>
      </c>
      <c r="KYJ56" s="184" t="s">
        <v>851</v>
      </c>
      <c r="KYK56" s="184" t="s">
        <v>851</v>
      </c>
      <c r="KYL56" s="184" t="s">
        <v>851</v>
      </c>
      <c r="KYM56" s="184" t="s">
        <v>851</v>
      </c>
      <c r="KYN56" s="184" t="s">
        <v>851</v>
      </c>
      <c r="KYO56" s="184" t="s">
        <v>851</v>
      </c>
      <c r="KYP56" s="184" t="s">
        <v>851</v>
      </c>
      <c r="KYQ56" s="184" t="s">
        <v>851</v>
      </c>
      <c r="KYR56" s="184" t="s">
        <v>851</v>
      </c>
      <c r="KYS56" s="184" t="s">
        <v>851</v>
      </c>
      <c r="KYT56" s="184" t="s">
        <v>851</v>
      </c>
      <c r="KYU56" s="184" t="s">
        <v>851</v>
      </c>
      <c r="KYV56" s="184" t="s">
        <v>851</v>
      </c>
      <c r="KYW56" s="184" t="s">
        <v>851</v>
      </c>
      <c r="KYX56" s="184" t="s">
        <v>851</v>
      </c>
      <c r="KYY56" s="184" t="s">
        <v>851</v>
      </c>
      <c r="KYZ56" s="184" t="s">
        <v>851</v>
      </c>
      <c r="KZA56" s="184" t="s">
        <v>851</v>
      </c>
      <c r="KZB56" s="184" t="s">
        <v>851</v>
      </c>
      <c r="KZC56" s="184" t="s">
        <v>851</v>
      </c>
      <c r="KZD56" s="184" t="s">
        <v>851</v>
      </c>
      <c r="KZE56" s="184" t="s">
        <v>851</v>
      </c>
      <c r="KZF56" s="184" t="s">
        <v>851</v>
      </c>
      <c r="KZG56" s="184" t="s">
        <v>851</v>
      </c>
      <c r="KZH56" s="184" t="s">
        <v>851</v>
      </c>
      <c r="KZI56" s="184" t="s">
        <v>851</v>
      </c>
      <c r="KZJ56" s="184" t="s">
        <v>851</v>
      </c>
      <c r="KZK56" s="184" t="s">
        <v>851</v>
      </c>
      <c r="KZL56" s="184" t="s">
        <v>851</v>
      </c>
      <c r="KZM56" s="184" t="s">
        <v>851</v>
      </c>
      <c r="KZN56" s="184" t="s">
        <v>851</v>
      </c>
      <c r="KZO56" s="184" t="s">
        <v>851</v>
      </c>
      <c r="KZP56" s="184" t="s">
        <v>851</v>
      </c>
      <c r="KZQ56" s="184" t="s">
        <v>851</v>
      </c>
      <c r="KZR56" s="184" t="s">
        <v>851</v>
      </c>
      <c r="KZS56" s="184" t="s">
        <v>851</v>
      </c>
      <c r="KZT56" s="184" t="s">
        <v>851</v>
      </c>
      <c r="KZU56" s="184" t="s">
        <v>851</v>
      </c>
      <c r="KZV56" s="184" t="s">
        <v>851</v>
      </c>
      <c r="KZW56" s="184" t="s">
        <v>851</v>
      </c>
      <c r="KZX56" s="184" t="s">
        <v>851</v>
      </c>
      <c r="KZY56" s="184" t="s">
        <v>851</v>
      </c>
      <c r="KZZ56" s="184" t="s">
        <v>851</v>
      </c>
      <c r="LAA56" s="184" t="s">
        <v>851</v>
      </c>
      <c r="LAB56" s="184" t="s">
        <v>851</v>
      </c>
      <c r="LAC56" s="184" t="s">
        <v>851</v>
      </c>
      <c r="LAD56" s="184" t="s">
        <v>851</v>
      </c>
      <c r="LAE56" s="184" t="s">
        <v>851</v>
      </c>
      <c r="LAF56" s="184" t="s">
        <v>851</v>
      </c>
      <c r="LAG56" s="184" t="s">
        <v>851</v>
      </c>
      <c r="LAH56" s="184" t="s">
        <v>851</v>
      </c>
      <c r="LAI56" s="184" t="s">
        <v>851</v>
      </c>
      <c r="LAJ56" s="184" t="s">
        <v>851</v>
      </c>
      <c r="LAK56" s="184" t="s">
        <v>851</v>
      </c>
      <c r="LAL56" s="184" t="s">
        <v>851</v>
      </c>
      <c r="LAM56" s="184" t="s">
        <v>851</v>
      </c>
      <c r="LAN56" s="184" t="s">
        <v>851</v>
      </c>
      <c r="LAO56" s="184" t="s">
        <v>851</v>
      </c>
      <c r="LAP56" s="184" t="s">
        <v>851</v>
      </c>
      <c r="LAQ56" s="184" t="s">
        <v>851</v>
      </c>
      <c r="LAR56" s="184" t="s">
        <v>851</v>
      </c>
      <c r="LAS56" s="184" t="s">
        <v>851</v>
      </c>
      <c r="LAT56" s="184" t="s">
        <v>851</v>
      </c>
      <c r="LAU56" s="184" t="s">
        <v>851</v>
      </c>
      <c r="LAV56" s="184" t="s">
        <v>851</v>
      </c>
      <c r="LAW56" s="184" t="s">
        <v>851</v>
      </c>
      <c r="LAX56" s="184" t="s">
        <v>851</v>
      </c>
      <c r="LAY56" s="184" t="s">
        <v>851</v>
      </c>
      <c r="LAZ56" s="184" t="s">
        <v>851</v>
      </c>
      <c r="LBA56" s="184" t="s">
        <v>851</v>
      </c>
      <c r="LBB56" s="184" t="s">
        <v>851</v>
      </c>
      <c r="LBC56" s="184" t="s">
        <v>851</v>
      </c>
      <c r="LBD56" s="184" t="s">
        <v>851</v>
      </c>
      <c r="LBE56" s="184" t="s">
        <v>851</v>
      </c>
      <c r="LBF56" s="184" t="s">
        <v>851</v>
      </c>
      <c r="LBG56" s="184" t="s">
        <v>851</v>
      </c>
      <c r="LBH56" s="184" t="s">
        <v>851</v>
      </c>
      <c r="LBI56" s="184" t="s">
        <v>851</v>
      </c>
      <c r="LBJ56" s="184" t="s">
        <v>851</v>
      </c>
      <c r="LBK56" s="184" t="s">
        <v>851</v>
      </c>
      <c r="LBL56" s="184" t="s">
        <v>851</v>
      </c>
      <c r="LBM56" s="184" t="s">
        <v>851</v>
      </c>
      <c r="LBN56" s="184" t="s">
        <v>851</v>
      </c>
      <c r="LBO56" s="184" t="s">
        <v>851</v>
      </c>
      <c r="LBP56" s="184" t="s">
        <v>851</v>
      </c>
      <c r="LBQ56" s="184" t="s">
        <v>851</v>
      </c>
      <c r="LBR56" s="184" t="s">
        <v>851</v>
      </c>
      <c r="LBS56" s="184" t="s">
        <v>851</v>
      </c>
      <c r="LBT56" s="184" t="s">
        <v>851</v>
      </c>
      <c r="LBU56" s="184" t="s">
        <v>851</v>
      </c>
      <c r="LBV56" s="184" t="s">
        <v>851</v>
      </c>
      <c r="LBW56" s="184" t="s">
        <v>851</v>
      </c>
      <c r="LBX56" s="184" t="s">
        <v>851</v>
      </c>
      <c r="LBY56" s="184" t="s">
        <v>851</v>
      </c>
      <c r="LBZ56" s="184" t="s">
        <v>851</v>
      </c>
      <c r="LCA56" s="184" t="s">
        <v>851</v>
      </c>
      <c r="LCB56" s="184" t="s">
        <v>851</v>
      </c>
      <c r="LCC56" s="184" t="s">
        <v>851</v>
      </c>
      <c r="LCD56" s="184" t="s">
        <v>851</v>
      </c>
      <c r="LCE56" s="184" t="s">
        <v>851</v>
      </c>
      <c r="LCF56" s="184" t="s">
        <v>851</v>
      </c>
      <c r="LCG56" s="184" t="s">
        <v>851</v>
      </c>
      <c r="LCH56" s="184" t="s">
        <v>851</v>
      </c>
      <c r="LCI56" s="184" t="s">
        <v>851</v>
      </c>
      <c r="LCJ56" s="184" t="s">
        <v>851</v>
      </c>
      <c r="LCK56" s="184" t="s">
        <v>851</v>
      </c>
      <c r="LCL56" s="184" t="s">
        <v>851</v>
      </c>
      <c r="LCM56" s="184" t="s">
        <v>851</v>
      </c>
      <c r="LCN56" s="184" t="s">
        <v>851</v>
      </c>
      <c r="LCO56" s="184" t="s">
        <v>851</v>
      </c>
      <c r="LCP56" s="184" t="s">
        <v>851</v>
      </c>
      <c r="LCQ56" s="184" t="s">
        <v>851</v>
      </c>
      <c r="LCR56" s="184" t="s">
        <v>851</v>
      </c>
      <c r="LCS56" s="184" t="s">
        <v>851</v>
      </c>
      <c r="LCT56" s="184" t="s">
        <v>851</v>
      </c>
      <c r="LCU56" s="184" t="s">
        <v>851</v>
      </c>
      <c r="LCV56" s="184" t="s">
        <v>851</v>
      </c>
      <c r="LCW56" s="184" t="s">
        <v>851</v>
      </c>
      <c r="LCX56" s="184" t="s">
        <v>851</v>
      </c>
      <c r="LCY56" s="184" t="s">
        <v>851</v>
      </c>
      <c r="LCZ56" s="184" t="s">
        <v>851</v>
      </c>
      <c r="LDA56" s="184" t="s">
        <v>851</v>
      </c>
      <c r="LDB56" s="184" t="s">
        <v>851</v>
      </c>
      <c r="LDC56" s="184" t="s">
        <v>851</v>
      </c>
      <c r="LDD56" s="184" t="s">
        <v>851</v>
      </c>
      <c r="LDE56" s="184" t="s">
        <v>851</v>
      </c>
      <c r="LDF56" s="184" t="s">
        <v>851</v>
      </c>
      <c r="LDG56" s="184" t="s">
        <v>851</v>
      </c>
      <c r="LDH56" s="184" t="s">
        <v>851</v>
      </c>
      <c r="LDI56" s="184" t="s">
        <v>851</v>
      </c>
      <c r="LDJ56" s="184" t="s">
        <v>851</v>
      </c>
      <c r="LDK56" s="184" t="s">
        <v>851</v>
      </c>
      <c r="LDL56" s="184" t="s">
        <v>851</v>
      </c>
      <c r="LDM56" s="184" t="s">
        <v>851</v>
      </c>
      <c r="LDN56" s="184" t="s">
        <v>851</v>
      </c>
      <c r="LDO56" s="184" t="s">
        <v>851</v>
      </c>
      <c r="LDP56" s="184" t="s">
        <v>851</v>
      </c>
      <c r="LDQ56" s="184" t="s">
        <v>851</v>
      </c>
      <c r="LDR56" s="184" t="s">
        <v>851</v>
      </c>
      <c r="LDS56" s="184" t="s">
        <v>851</v>
      </c>
      <c r="LDT56" s="184" t="s">
        <v>851</v>
      </c>
      <c r="LDU56" s="184" t="s">
        <v>851</v>
      </c>
      <c r="LDV56" s="184" t="s">
        <v>851</v>
      </c>
      <c r="LDW56" s="184" t="s">
        <v>851</v>
      </c>
      <c r="LDX56" s="184" t="s">
        <v>851</v>
      </c>
      <c r="LDY56" s="184" t="s">
        <v>851</v>
      </c>
      <c r="LDZ56" s="184" t="s">
        <v>851</v>
      </c>
      <c r="LEA56" s="184" t="s">
        <v>851</v>
      </c>
      <c r="LEB56" s="184" t="s">
        <v>851</v>
      </c>
      <c r="LEC56" s="184" t="s">
        <v>851</v>
      </c>
      <c r="LED56" s="184" t="s">
        <v>851</v>
      </c>
      <c r="LEE56" s="184" t="s">
        <v>851</v>
      </c>
      <c r="LEF56" s="184" t="s">
        <v>851</v>
      </c>
      <c r="LEG56" s="184" t="s">
        <v>851</v>
      </c>
      <c r="LEH56" s="184" t="s">
        <v>851</v>
      </c>
      <c r="LEI56" s="184" t="s">
        <v>851</v>
      </c>
      <c r="LEJ56" s="184" t="s">
        <v>851</v>
      </c>
      <c r="LEK56" s="184" t="s">
        <v>851</v>
      </c>
      <c r="LEL56" s="184" t="s">
        <v>851</v>
      </c>
      <c r="LEM56" s="184" t="s">
        <v>851</v>
      </c>
      <c r="LEN56" s="184" t="s">
        <v>851</v>
      </c>
      <c r="LEO56" s="184" t="s">
        <v>851</v>
      </c>
      <c r="LEP56" s="184" t="s">
        <v>851</v>
      </c>
      <c r="LEQ56" s="184" t="s">
        <v>851</v>
      </c>
      <c r="LER56" s="184" t="s">
        <v>851</v>
      </c>
      <c r="LES56" s="184" t="s">
        <v>851</v>
      </c>
      <c r="LET56" s="184" t="s">
        <v>851</v>
      </c>
      <c r="LEU56" s="184" t="s">
        <v>851</v>
      </c>
      <c r="LEV56" s="184" t="s">
        <v>851</v>
      </c>
      <c r="LEW56" s="184" t="s">
        <v>851</v>
      </c>
      <c r="LEX56" s="184" t="s">
        <v>851</v>
      </c>
      <c r="LEY56" s="184" t="s">
        <v>851</v>
      </c>
      <c r="LEZ56" s="184" t="s">
        <v>851</v>
      </c>
      <c r="LFA56" s="184" t="s">
        <v>851</v>
      </c>
      <c r="LFB56" s="184" t="s">
        <v>851</v>
      </c>
      <c r="LFC56" s="184" t="s">
        <v>851</v>
      </c>
      <c r="LFD56" s="184" t="s">
        <v>851</v>
      </c>
      <c r="LFE56" s="184" t="s">
        <v>851</v>
      </c>
      <c r="LFF56" s="184" t="s">
        <v>851</v>
      </c>
      <c r="LFG56" s="184" t="s">
        <v>851</v>
      </c>
      <c r="LFH56" s="184" t="s">
        <v>851</v>
      </c>
      <c r="LFI56" s="184" t="s">
        <v>851</v>
      </c>
      <c r="LFJ56" s="184" t="s">
        <v>851</v>
      </c>
      <c r="LFK56" s="184" t="s">
        <v>851</v>
      </c>
      <c r="LFL56" s="184" t="s">
        <v>851</v>
      </c>
      <c r="LFM56" s="184" t="s">
        <v>851</v>
      </c>
      <c r="LFN56" s="184" t="s">
        <v>851</v>
      </c>
      <c r="LFO56" s="184" t="s">
        <v>851</v>
      </c>
      <c r="LFP56" s="184" t="s">
        <v>851</v>
      </c>
      <c r="LFQ56" s="184" t="s">
        <v>851</v>
      </c>
      <c r="LFR56" s="184" t="s">
        <v>851</v>
      </c>
      <c r="LFS56" s="184" t="s">
        <v>851</v>
      </c>
      <c r="LFT56" s="184" t="s">
        <v>851</v>
      </c>
      <c r="LFU56" s="184" t="s">
        <v>851</v>
      </c>
      <c r="LFV56" s="184" t="s">
        <v>851</v>
      </c>
      <c r="LFW56" s="184" t="s">
        <v>851</v>
      </c>
      <c r="LFX56" s="184" t="s">
        <v>851</v>
      </c>
      <c r="LFY56" s="184" t="s">
        <v>851</v>
      </c>
      <c r="LFZ56" s="184" t="s">
        <v>851</v>
      </c>
      <c r="LGA56" s="184" t="s">
        <v>851</v>
      </c>
      <c r="LGB56" s="184" t="s">
        <v>851</v>
      </c>
      <c r="LGC56" s="184" t="s">
        <v>851</v>
      </c>
      <c r="LGD56" s="184" t="s">
        <v>851</v>
      </c>
      <c r="LGE56" s="184" t="s">
        <v>851</v>
      </c>
      <c r="LGF56" s="184" t="s">
        <v>851</v>
      </c>
      <c r="LGG56" s="184" t="s">
        <v>851</v>
      </c>
      <c r="LGH56" s="184" t="s">
        <v>851</v>
      </c>
      <c r="LGI56" s="184" t="s">
        <v>851</v>
      </c>
      <c r="LGJ56" s="184" t="s">
        <v>851</v>
      </c>
      <c r="LGK56" s="184" t="s">
        <v>851</v>
      </c>
      <c r="LGL56" s="184" t="s">
        <v>851</v>
      </c>
      <c r="LGM56" s="184" t="s">
        <v>851</v>
      </c>
      <c r="LGN56" s="184" t="s">
        <v>851</v>
      </c>
      <c r="LGO56" s="184" t="s">
        <v>851</v>
      </c>
      <c r="LGP56" s="184" t="s">
        <v>851</v>
      </c>
      <c r="LGQ56" s="184" t="s">
        <v>851</v>
      </c>
      <c r="LGR56" s="184" t="s">
        <v>851</v>
      </c>
      <c r="LGS56" s="184" t="s">
        <v>851</v>
      </c>
      <c r="LGT56" s="184" t="s">
        <v>851</v>
      </c>
      <c r="LGU56" s="184" t="s">
        <v>851</v>
      </c>
      <c r="LGV56" s="184" t="s">
        <v>851</v>
      </c>
      <c r="LGW56" s="184" t="s">
        <v>851</v>
      </c>
      <c r="LGX56" s="184" t="s">
        <v>851</v>
      </c>
      <c r="LGY56" s="184" t="s">
        <v>851</v>
      </c>
      <c r="LGZ56" s="184" t="s">
        <v>851</v>
      </c>
      <c r="LHA56" s="184" t="s">
        <v>851</v>
      </c>
      <c r="LHB56" s="184" t="s">
        <v>851</v>
      </c>
      <c r="LHC56" s="184" t="s">
        <v>851</v>
      </c>
      <c r="LHD56" s="184" t="s">
        <v>851</v>
      </c>
      <c r="LHE56" s="184" t="s">
        <v>851</v>
      </c>
      <c r="LHF56" s="184" t="s">
        <v>851</v>
      </c>
      <c r="LHG56" s="184" t="s">
        <v>851</v>
      </c>
      <c r="LHH56" s="184" t="s">
        <v>851</v>
      </c>
      <c r="LHI56" s="184" t="s">
        <v>851</v>
      </c>
      <c r="LHJ56" s="184" t="s">
        <v>851</v>
      </c>
      <c r="LHK56" s="184" t="s">
        <v>851</v>
      </c>
      <c r="LHL56" s="184" t="s">
        <v>851</v>
      </c>
      <c r="LHM56" s="184" t="s">
        <v>851</v>
      </c>
      <c r="LHN56" s="184" t="s">
        <v>851</v>
      </c>
      <c r="LHO56" s="184" t="s">
        <v>851</v>
      </c>
      <c r="LHP56" s="184" t="s">
        <v>851</v>
      </c>
      <c r="LHQ56" s="184" t="s">
        <v>851</v>
      </c>
      <c r="LHR56" s="184" t="s">
        <v>851</v>
      </c>
      <c r="LHS56" s="184" t="s">
        <v>851</v>
      </c>
      <c r="LHT56" s="184" t="s">
        <v>851</v>
      </c>
      <c r="LHU56" s="184" t="s">
        <v>851</v>
      </c>
      <c r="LHV56" s="184" t="s">
        <v>851</v>
      </c>
      <c r="LHW56" s="184" t="s">
        <v>851</v>
      </c>
      <c r="LHX56" s="184" t="s">
        <v>851</v>
      </c>
      <c r="LHY56" s="184" t="s">
        <v>851</v>
      </c>
      <c r="LHZ56" s="184" t="s">
        <v>851</v>
      </c>
      <c r="LIA56" s="184" t="s">
        <v>851</v>
      </c>
      <c r="LIB56" s="184" t="s">
        <v>851</v>
      </c>
      <c r="LIC56" s="184" t="s">
        <v>851</v>
      </c>
      <c r="LID56" s="184" t="s">
        <v>851</v>
      </c>
      <c r="LIE56" s="184" t="s">
        <v>851</v>
      </c>
      <c r="LIF56" s="184" t="s">
        <v>851</v>
      </c>
      <c r="LIG56" s="184" t="s">
        <v>851</v>
      </c>
      <c r="LIH56" s="184" t="s">
        <v>851</v>
      </c>
      <c r="LII56" s="184" t="s">
        <v>851</v>
      </c>
      <c r="LIJ56" s="184" t="s">
        <v>851</v>
      </c>
      <c r="LIK56" s="184" t="s">
        <v>851</v>
      </c>
      <c r="LIL56" s="184" t="s">
        <v>851</v>
      </c>
      <c r="LIM56" s="184" t="s">
        <v>851</v>
      </c>
      <c r="LIN56" s="184" t="s">
        <v>851</v>
      </c>
      <c r="LIO56" s="184" t="s">
        <v>851</v>
      </c>
      <c r="LIP56" s="184" t="s">
        <v>851</v>
      </c>
      <c r="LIQ56" s="184" t="s">
        <v>851</v>
      </c>
      <c r="LIR56" s="184" t="s">
        <v>851</v>
      </c>
      <c r="LIS56" s="184" t="s">
        <v>851</v>
      </c>
      <c r="LIT56" s="184" t="s">
        <v>851</v>
      </c>
      <c r="LIU56" s="184" t="s">
        <v>851</v>
      </c>
      <c r="LIV56" s="184" t="s">
        <v>851</v>
      </c>
      <c r="LIW56" s="184" t="s">
        <v>851</v>
      </c>
      <c r="LIX56" s="184" t="s">
        <v>851</v>
      </c>
      <c r="LIY56" s="184" t="s">
        <v>851</v>
      </c>
      <c r="LIZ56" s="184" t="s">
        <v>851</v>
      </c>
      <c r="LJA56" s="184" t="s">
        <v>851</v>
      </c>
      <c r="LJB56" s="184" t="s">
        <v>851</v>
      </c>
      <c r="LJC56" s="184" t="s">
        <v>851</v>
      </c>
      <c r="LJD56" s="184" t="s">
        <v>851</v>
      </c>
      <c r="LJE56" s="184" t="s">
        <v>851</v>
      </c>
      <c r="LJF56" s="184" t="s">
        <v>851</v>
      </c>
      <c r="LJG56" s="184" t="s">
        <v>851</v>
      </c>
      <c r="LJH56" s="184" t="s">
        <v>851</v>
      </c>
      <c r="LJI56" s="184" t="s">
        <v>851</v>
      </c>
      <c r="LJJ56" s="184" t="s">
        <v>851</v>
      </c>
      <c r="LJK56" s="184" t="s">
        <v>851</v>
      </c>
      <c r="LJL56" s="184" t="s">
        <v>851</v>
      </c>
      <c r="LJM56" s="184" t="s">
        <v>851</v>
      </c>
      <c r="LJN56" s="184" t="s">
        <v>851</v>
      </c>
      <c r="LJO56" s="184" t="s">
        <v>851</v>
      </c>
      <c r="LJP56" s="184" t="s">
        <v>851</v>
      </c>
      <c r="LJQ56" s="184" t="s">
        <v>851</v>
      </c>
      <c r="LJR56" s="184" t="s">
        <v>851</v>
      </c>
      <c r="LJS56" s="184" t="s">
        <v>851</v>
      </c>
      <c r="LJT56" s="184" t="s">
        <v>851</v>
      </c>
      <c r="LJU56" s="184" t="s">
        <v>851</v>
      </c>
      <c r="LJV56" s="184" t="s">
        <v>851</v>
      </c>
      <c r="LJW56" s="184" t="s">
        <v>851</v>
      </c>
      <c r="LJX56" s="184" t="s">
        <v>851</v>
      </c>
      <c r="LJY56" s="184" t="s">
        <v>851</v>
      </c>
      <c r="LJZ56" s="184" t="s">
        <v>851</v>
      </c>
      <c r="LKA56" s="184" t="s">
        <v>851</v>
      </c>
      <c r="LKB56" s="184" t="s">
        <v>851</v>
      </c>
      <c r="LKC56" s="184" t="s">
        <v>851</v>
      </c>
      <c r="LKD56" s="184" t="s">
        <v>851</v>
      </c>
      <c r="LKE56" s="184" t="s">
        <v>851</v>
      </c>
      <c r="LKF56" s="184" t="s">
        <v>851</v>
      </c>
      <c r="LKG56" s="184" t="s">
        <v>851</v>
      </c>
      <c r="LKH56" s="184" t="s">
        <v>851</v>
      </c>
      <c r="LKI56" s="184" t="s">
        <v>851</v>
      </c>
      <c r="LKJ56" s="184" t="s">
        <v>851</v>
      </c>
      <c r="LKK56" s="184" t="s">
        <v>851</v>
      </c>
      <c r="LKL56" s="184" t="s">
        <v>851</v>
      </c>
      <c r="LKM56" s="184" t="s">
        <v>851</v>
      </c>
      <c r="LKN56" s="184" t="s">
        <v>851</v>
      </c>
      <c r="LKO56" s="184" t="s">
        <v>851</v>
      </c>
      <c r="LKP56" s="184" t="s">
        <v>851</v>
      </c>
      <c r="LKQ56" s="184" t="s">
        <v>851</v>
      </c>
      <c r="LKR56" s="184" t="s">
        <v>851</v>
      </c>
      <c r="LKS56" s="184" t="s">
        <v>851</v>
      </c>
      <c r="LKT56" s="184" t="s">
        <v>851</v>
      </c>
      <c r="LKU56" s="184" t="s">
        <v>851</v>
      </c>
      <c r="LKV56" s="184" t="s">
        <v>851</v>
      </c>
      <c r="LKW56" s="184" t="s">
        <v>851</v>
      </c>
      <c r="LKX56" s="184" t="s">
        <v>851</v>
      </c>
      <c r="LKY56" s="184" t="s">
        <v>851</v>
      </c>
      <c r="LKZ56" s="184" t="s">
        <v>851</v>
      </c>
      <c r="LLA56" s="184" t="s">
        <v>851</v>
      </c>
      <c r="LLB56" s="184" t="s">
        <v>851</v>
      </c>
      <c r="LLC56" s="184" t="s">
        <v>851</v>
      </c>
      <c r="LLD56" s="184" t="s">
        <v>851</v>
      </c>
      <c r="LLE56" s="184" t="s">
        <v>851</v>
      </c>
      <c r="LLF56" s="184" t="s">
        <v>851</v>
      </c>
      <c r="LLG56" s="184" t="s">
        <v>851</v>
      </c>
      <c r="LLH56" s="184" t="s">
        <v>851</v>
      </c>
      <c r="LLI56" s="184" t="s">
        <v>851</v>
      </c>
      <c r="LLJ56" s="184" t="s">
        <v>851</v>
      </c>
      <c r="LLK56" s="184" t="s">
        <v>851</v>
      </c>
      <c r="LLL56" s="184" t="s">
        <v>851</v>
      </c>
      <c r="LLM56" s="184" t="s">
        <v>851</v>
      </c>
      <c r="LLN56" s="184" t="s">
        <v>851</v>
      </c>
      <c r="LLO56" s="184" t="s">
        <v>851</v>
      </c>
      <c r="LLP56" s="184" t="s">
        <v>851</v>
      </c>
      <c r="LLQ56" s="184" t="s">
        <v>851</v>
      </c>
      <c r="LLR56" s="184" t="s">
        <v>851</v>
      </c>
      <c r="LLS56" s="184" t="s">
        <v>851</v>
      </c>
      <c r="LLT56" s="184" t="s">
        <v>851</v>
      </c>
      <c r="LLU56" s="184" t="s">
        <v>851</v>
      </c>
      <c r="LLV56" s="184" t="s">
        <v>851</v>
      </c>
      <c r="LLW56" s="184" t="s">
        <v>851</v>
      </c>
      <c r="LLX56" s="184" t="s">
        <v>851</v>
      </c>
      <c r="LLY56" s="184" t="s">
        <v>851</v>
      </c>
      <c r="LLZ56" s="184" t="s">
        <v>851</v>
      </c>
      <c r="LMA56" s="184" t="s">
        <v>851</v>
      </c>
      <c r="LMB56" s="184" t="s">
        <v>851</v>
      </c>
      <c r="LMC56" s="184" t="s">
        <v>851</v>
      </c>
      <c r="LMD56" s="184" t="s">
        <v>851</v>
      </c>
      <c r="LME56" s="184" t="s">
        <v>851</v>
      </c>
      <c r="LMF56" s="184" t="s">
        <v>851</v>
      </c>
      <c r="LMG56" s="184" t="s">
        <v>851</v>
      </c>
      <c r="LMH56" s="184" t="s">
        <v>851</v>
      </c>
      <c r="LMI56" s="184" t="s">
        <v>851</v>
      </c>
      <c r="LMJ56" s="184" t="s">
        <v>851</v>
      </c>
      <c r="LMK56" s="184" t="s">
        <v>851</v>
      </c>
      <c r="LML56" s="184" t="s">
        <v>851</v>
      </c>
      <c r="LMM56" s="184" t="s">
        <v>851</v>
      </c>
      <c r="LMN56" s="184" t="s">
        <v>851</v>
      </c>
      <c r="LMO56" s="184" t="s">
        <v>851</v>
      </c>
      <c r="LMP56" s="184" t="s">
        <v>851</v>
      </c>
      <c r="LMQ56" s="184" t="s">
        <v>851</v>
      </c>
      <c r="LMR56" s="184" t="s">
        <v>851</v>
      </c>
      <c r="LMS56" s="184" t="s">
        <v>851</v>
      </c>
      <c r="LMT56" s="184" t="s">
        <v>851</v>
      </c>
      <c r="LMU56" s="184" t="s">
        <v>851</v>
      </c>
      <c r="LMV56" s="184" t="s">
        <v>851</v>
      </c>
      <c r="LMW56" s="184" t="s">
        <v>851</v>
      </c>
      <c r="LMX56" s="184" t="s">
        <v>851</v>
      </c>
      <c r="LMY56" s="184" t="s">
        <v>851</v>
      </c>
      <c r="LMZ56" s="184" t="s">
        <v>851</v>
      </c>
      <c r="LNA56" s="184" t="s">
        <v>851</v>
      </c>
      <c r="LNB56" s="184" t="s">
        <v>851</v>
      </c>
      <c r="LNC56" s="184" t="s">
        <v>851</v>
      </c>
      <c r="LND56" s="184" t="s">
        <v>851</v>
      </c>
      <c r="LNE56" s="184" t="s">
        <v>851</v>
      </c>
      <c r="LNF56" s="184" t="s">
        <v>851</v>
      </c>
      <c r="LNG56" s="184" t="s">
        <v>851</v>
      </c>
      <c r="LNH56" s="184" t="s">
        <v>851</v>
      </c>
      <c r="LNI56" s="184" t="s">
        <v>851</v>
      </c>
      <c r="LNJ56" s="184" t="s">
        <v>851</v>
      </c>
      <c r="LNK56" s="184" t="s">
        <v>851</v>
      </c>
      <c r="LNL56" s="184" t="s">
        <v>851</v>
      </c>
      <c r="LNM56" s="184" t="s">
        <v>851</v>
      </c>
      <c r="LNN56" s="184" t="s">
        <v>851</v>
      </c>
      <c r="LNO56" s="184" t="s">
        <v>851</v>
      </c>
      <c r="LNP56" s="184" t="s">
        <v>851</v>
      </c>
      <c r="LNQ56" s="184" t="s">
        <v>851</v>
      </c>
      <c r="LNR56" s="184" t="s">
        <v>851</v>
      </c>
      <c r="LNS56" s="184" t="s">
        <v>851</v>
      </c>
      <c r="LNT56" s="184" t="s">
        <v>851</v>
      </c>
      <c r="LNU56" s="184" t="s">
        <v>851</v>
      </c>
      <c r="LNV56" s="184" t="s">
        <v>851</v>
      </c>
      <c r="LNW56" s="184" t="s">
        <v>851</v>
      </c>
      <c r="LNX56" s="184" t="s">
        <v>851</v>
      </c>
      <c r="LNY56" s="184" t="s">
        <v>851</v>
      </c>
      <c r="LNZ56" s="184" t="s">
        <v>851</v>
      </c>
      <c r="LOA56" s="184" t="s">
        <v>851</v>
      </c>
      <c r="LOB56" s="184" t="s">
        <v>851</v>
      </c>
      <c r="LOC56" s="184" t="s">
        <v>851</v>
      </c>
      <c r="LOD56" s="184" t="s">
        <v>851</v>
      </c>
      <c r="LOE56" s="184" t="s">
        <v>851</v>
      </c>
      <c r="LOF56" s="184" t="s">
        <v>851</v>
      </c>
      <c r="LOG56" s="184" t="s">
        <v>851</v>
      </c>
      <c r="LOH56" s="184" t="s">
        <v>851</v>
      </c>
      <c r="LOI56" s="184" t="s">
        <v>851</v>
      </c>
      <c r="LOJ56" s="184" t="s">
        <v>851</v>
      </c>
      <c r="LOK56" s="184" t="s">
        <v>851</v>
      </c>
      <c r="LOL56" s="184" t="s">
        <v>851</v>
      </c>
      <c r="LOM56" s="184" t="s">
        <v>851</v>
      </c>
      <c r="LON56" s="184" t="s">
        <v>851</v>
      </c>
      <c r="LOO56" s="184" t="s">
        <v>851</v>
      </c>
      <c r="LOP56" s="184" t="s">
        <v>851</v>
      </c>
      <c r="LOQ56" s="184" t="s">
        <v>851</v>
      </c>
      <c r="LOR56" s="184" t="s">
        <v>851</v>
      </c>
      <c r="LOS56" s="184" t="s">
        <v>851</v>
      </c>
      <c r="LOT56" s="184" t="s">
        <v>851</v>
      </c>
      <c r="LOU56" s="184" t="s">
        <v>851</v>
      </c>
      <c r="LOV56" s="184" t="s">
        <v>851</v>
      </c>
      <c r="LOW56" s="184" t="s">
        <v>851</v>
      </c>
      <c r="LOX56" s="184" t="s">
        <v>851</v>
      </c>
      <c r="LOY56" s="184" t="s">
        <v>851</v>
      </c>
      <c r="LOZ56" s="184" t="s">
        <v>851</v>
      </c>
      <c r="LPA56" s="184" t="s">
        <v>851</v>
      </c>
      <c r="LPB56" s="184" t="s">
        <v>851</v>
      </c>
      <c r="LPC56" s="184" t="s">
        <v>851</v>
      </c>
      <c r="LPD56" s="184" t="s">
        <v>851</v>
      </c>
      <c r="LPE56" s="184" t="s">
        <v>851</v>
      </c>
      <c r="LPF56" s="184" t="s">
        <v>851</v>
      </c>
      <c r="LPG56" s="184" t="s">
        <v>851</v>
      </c>
      <c r="LPH56" s="184" t="s">
        <v>851</v>
      </c>
      <c r="LPI56" s="184" t="s">
        <v>851</v>
      </c>
      <c r="LPJ56" s="184" t="s">
        <v>851</v>
      </c>
      <c r="LPK56" s="184" t="s">
        <v>851</v>
      </c>
      <c r="LPL56" s="184" t="s">
        <v>851</v>
      </c>
      <c r="LPM56" s="184" t="s">
        <v>851</v>
      </c>
      <c r="LPN56" s="184" t="s">
        <v>851</v>
      </c>
      <c r="LPO56" s="184" t="s">
        <v>851</v>
      </c>
      <c r="LPP56" s="184" t="s">
        <v>851</v>
      </c>
      <c r="LPQ56" s="184" t="s">
        <v>851</v>
      </c>
      <c r="LPR56" s="184" t="s">
        <v>851</v>
      </c>
      <c r="LPS56" s="184" t="s">
        <v>851</v>
      </c>
      <c r="LPT56" s="184" t="s">
        <v>851</v>
      </c>
      <c r="LPU56" s="184" t="s">
        <v>851</v>
      </c>
      <c r="LPV56" s="184" t="s">
        <v>851</v>
      </c>
      <c r="LPW56" s="184" t="s">
        <v>851</v>
      </c>
      <c r="LPX56" s="184" t="s">
        <v>851</v>
      </c>
      <c r="LPY56" s="184" t="s">
        <v>851</v>
      </c>
      <c r="LPZ56" s="184" t="s">
        <v>851</v>
      </c>
      <c r="LQA56" s="184" t="s">
        <v>851</v>
      </c>
      <c r="LQB56" s="184" t="s">
        <v>851</v>
      </c>
      <c r="LQC56" s="184" t="s">
        <v>851</v>
      </c>
      <c r="LQD56" s="184" t="s">
        <v>851</v>
      </c>
      <c r="LQE56" s="184" t="s">
        <v>851</v>
      </c>
      <c r="LQF56" s="184" t="s">
        <v>851</v>
      </c>
      <c r="LQG56" s="184" t="s">
        <v>851</v>
      </c>
      <c r="LQH56" s="184" t="s">
        <v>851</v>
      </c>
      <c r="LQI56" s="184" t="s">
        <v>851</v>
      </c>
      <c r="LQJ56" s="184" t="s">
        <v>851</v>
      </c>
      <c r="LQK56" s="184" t="s">
        <v>851</v>
      </c>
      <c r="LQL56" s="184" t="s">
        <v>851</v>
      </c>
      <c r="LQM56" s="184" t="s">
        <v>851</v>
      </c>
      <c r="LQN56" s="184" t="s">
        <v>851</v>
      </c>
      <c r="LQO56" s="184" t="s">
        <v>851</v>
      </c>
      <c r="LQP56" s="184" t="s">
        <v>851</v>
      </c>
      <c r="LQQ56" s="184" t="s">
        <v>851</v>
      </c>
      <c r="LQR56" s="184" t="s">
        <v>851</v>
      </c>
      <c r="LQS56" s="184" t="s">
        <v>851</v>
      </c>
      <c r="LQT56" s="184" t="s">
        <v>851</v>
      </c>
      <c r="LQU56" s="184" t="s">
        <v>851</v>
      </c>
      <c r="LQV56" s="184" t="s">
        <v>851</v>
      </c>
      <c r="LQW56" s="184" t="s">
        <v>851</v>
      </c>
      <c r="LQX56" s="184" t="s">
        <v>851</v>
      </c>
      <c r="LQY56" s="184" t="s">
        <v>851</v>
      </c>
      <c r="LQZ56" s="184" t="s">
        <v>851</v>
      </c>
      <c r="LRA56" s="184" t="s">
        <v>851</v>
      </c>
      <c r="LRB56" s="184" t="s">
        <v>851</v>
      </c>
      <c r="LRC56" s="184" t="s">
        <v>851</v>
      </c>
      <c r="LRD56" s="184" t="s">
        <v>851</v>
      </c>
      <c r="LRE56" s="184" t="s">
        <v>851</v>
      </c>
      <c r="LRF56" s="184" t="s">
        <v>851</v>
      </c>
      <c r="LRG56" s="184" t="s">
        <v>851</v>
      </c>
      <c r="LRH56" s="184" t="s">
        <v>851</v>
      </c>
      <c r="LRI56" s="184" t="s">
        <v>851</v>
      </c>
      <c r="LRJ56" s="184" t="s">
        <v>851</v>
      </c>
      <c r="LRK56" s="184" t="s">
        <v>851</v>
      </c>
      <c r="LRL56" s="184" t="s">
        <v>851</v>
      </c>
      <c r="LRM56" s="184" t="s">
        <v>851</v>
      </c>
      <c r="LRN56" s="184" t="s">
        <v>851</v>
      </c>
      <c r="LRO56" s="184" t="s">
        <v>851</v>
      </c>
      <c r="LRP56" s="184" t="s">
        <v>851</v>
      </c>
      <c r="LRQ56" s="184" t="s">
        <v>851</v>
      </c>
      <c r="LRR56" s="184" t="s">
        <v>851</v>
      </c>
      <c r="LRS56" s="184" t="s">
        <v>851</v>
      </c>
      <c r="LRT56" s="184" t="s">
        <v>851</v>
      </c>
      <c r="LRU56" s="184" t="s">
        <v>851</v>
      </c>
      <c r="LRV56" s="184" t="s">
        <v>851</v>
      </c>
      <c r="LRW56" s="184" t="s">
        <v>851</v>
      </c>
      <c r="LRX56" s="184" t="s">
        <v>851</v>
      </c>
      <c r="LRY56" s="184" t="s">
        <v>851</v>
      </c>
      <c r="LRZ56" s="184" t="s">
        <v>851</v>
      </c>
      <c r="LSA56" s="184" t="s">
        <v>851</v>
      </c>
      <c r="LSB56" s="184" t="s">
        <v>851</v>
      </c>
      <c r="LSC56" s="184" t="s">
        <v>851</v>
      </c>
      <c r="LSD56" s="184" t="s">
        <v>851</v>
      </c>
      <c r="LSE56" s="184" t="s">
        <v>851</v>
      </c>
      <c r="LSF56" s="184" t="s">
        <v>851</v>
      </c>
      <c r="LSG56" s="184" t="s">
        <v>851</v>
      </c>
      <c r="LSH56" s="184" t="s">
        <v>851</v>
      </c>
      <c r="LSI56" s="184" t="s">
        <v>851</v>
      </c>
      <c r="LSJ56" s="184" t="s">
        <v>851</v>
      </c>
      <c r="LSK56" s="184" t="s">
        <v>851</v>
      </c>
      <c r="LSL56" s="184" t="s">
        <v>851</v>
      </c>
      <c r="LSM56" s="184" t="s">
        <v>851</v>
      </c>
      <c r="LSN56" s="184" t="s">
        <v>851</v>
      </c>
      <c r="LSO56" s="184" t="s">
        <v>851</v>
      </c>
      <c r="LSP56" s="184" t="s">
        <v>851</v>
      </c>
      <c r="LSQ56" s="184" t="s">
        <v>851</v>
      </c>
      <c r="LSR56" s="184" t="s">
        <v>851</v>
      </c>
      <c r="LSS56" s="184" t="s">
        <v>851</v>
      </c>
      <c r="LST56" s="184" t="s">
        <v>851</v>
      </c>
      <c r="LSU56" s="184" t="s">
        <v>851</v>
      </c>
      <c r="LSV56" s="184" t="s">
        <v>851</v>
      </c>
      <c r="LSW56" s="184" t="s">
        <v>851</v>
      </c>
      <c r="LSX56" s="184" t="s">
        <v>851</v>
      </c>
      <c r="LSY56" s="184" t="s">
        <v>851</v>
      </c>
      <c r="LSZ56" s="184" t="s">
        <v>851</v>
      </c>
      <c r="LTA56" s="184" t="s">
        <v>851</v>
      </c>
      <c r="LTB56" s="184" t="s">
        <v>851</v>
      </c>
      <c r="LTC56" s="184" t="s">
        <v>851</v>
      </c>
      <c r="LTD56" s="184" t="s">
        <v>851</v>
      </c>
      <c r="LTE56" s="184" t="s">
        <v>851</v>
      </c>
      <c r="LTF56" s="184" t="s">
        <v>851</v>
      </c>
      <c r="LTG56" s="184" t="s">
        <v>851</v>
      </c>
      <c r="LTH56" s="184" t="s">
        <v>851</v>
      </c>
      <c r="LTI56" s="184" t="s">
        <v>851</v>
      </c>
      <c r="LTJ56" s="184" t="s">
        <v>851</v>
      </c>
      <c r="LTK56" s="184" t="s">
        <v>851</v>
      </c>
      <c r="LTL56" s="184" t="s">
        <v>851</v>
      </c>
      <c r="LTM56" s="184" t="s">
        <v>851</v>
      </c>
      <c r="LTN56" s="184" t="s">
        <v>851</v>
      </c>
      <c r="LTO56" s="184" t="s">
        <v>851</v>
      </c>
      <c r="LTP56" s="184" t="s">
        <v>851</v>
      </c>
      <c r="LTQ56" s="184" t="s">
        <v>851</v>
      </c>
      <c r="LTR56" s="184" t="s">
        <v>851</v>
      </c>
      <c r="LTS56" s="184" t="s">
        <v>851</v>
      </c>
      <c r="LTT56" s="184" t="s">
        <v>851</v>
      </c>
      <c r="LTU56" s="184" t="s">
        <v>851</v>
      </c>
      <c r="LTV56" s="184" t="s">
        <v>851</v>
      </c>
      <c r="LTW56" s="184" t="s">
        <v>851</v>
      </c>
      <c r="LTX56" s="184" t="s">
        <v>851</v>
      </c>
      <c r="LTY56" s="184" t="s">
        <v>851</v>
      </c>
      <c r="LTZ56" s="184" t="s">
        <v>851</v>
      </c>
      <c r="LUA56" s="184" t="s">
        <v>851</v>
      </c>
      <c r="LUB56" s="184" t="s">
        <v>851</v>
      </c>
      <c r="LUC56" s="184" t="s">
        <v>851</v>
      </c>
      <c r="LUD56" s="184" t="s">
        <v>851</v>
      </c>
      <c r="LUE56" s="184" t="s">
        <v>851</v>
      </c>
      <c r="LUF56" s="184" t="s">
        <v>851</v>
      </c>
      <c r="LUG56" s="184" t="s">
        <v>851</v>
      </c>
      <c r="LUH56" s="184" t="s">
        <v>851</v>
      </c>
      <c r="LUI56" s="184" t="s">
        <v>851</v>
      </c>
      <c r="LUJ56" s="184" t="s">
        <v>851</v>
      </c>
      <c r="LUK56" s="184" t="s">
        <v>851</v>
      </c>
      <c r="LUL56" s="184" t="s">
        <v>851</v>
      </c>
      <c r="LUM56" s="184" t="s">
        <v>851</v>
      </c>
      <c r="LUN56" s="184" t="s">
        <v>851</v>
      </c>
      <c r="LUO56" s="184" t="s">
        <v>851</v>
      </c>
      <c r="LUP56" s="184" t="s">
        <v>851</v>
      </c>
      <c r="LUQ56" s="184" t="s">
        <v>851</v>
      </c>
      <c r="LUR56" s="184" t="s">
        <v>851</v>
      </c>
      <c r="LUS56" s="184" t="s">
        <v>851</v>
      </c>
      <c r="LUT56" s="184" t="s">
        <v>851</v>
      </c>
      <c r="LUU56" s="184" t="s">
        <v>851</v>
      </c>
      <c r="LUV56" s="184" t="s">
        <v>851</v>
      </c>
      <c r="LUW56" s="184" t="s">
        <v>851</v>
      </c>
      <c r="LUX56" s="184" t="s">
        <v>851</v>
      </c>
      <c r="LUY56" s="184" t="s">
        <v>851</v>
      </c>
      <c r="LUZ56" s="184" t="s">
        <v>851</v>
      </c>
      <c r="LVA56" s="184" t="s">
        <v>851</v>
      </c>
      <c r="LVB56" s="184" t="s">
        <v>851</v>
      </c>
      <c r="LVC56" s="184" t="s">
        <v>851</v>
      </c>
      <c r="LVD56" s="184" t="s">
        <v>851</v>
      </c>
      <c r="LVE56" s="184" t="s">
        <v>851</v>
      </c>
      <c r="LVF56" s="184" t="s">
        <v>851</v>
      </c>
      <c r="LVG56" s="184" t="s">
        <v>851</v>
      </c>
      <c r="LVH56" s="184" t="s">
        <v>851</v>
      </c>
      <c r="LVI56" s="184" t="s">
        <v>851</v>
      </c>
      <c r="LVJ56" s="184" t="s">
        <v>851</v>
      </c>
      <c r="LVK56" s="184" t="s">
        <v>851</v>
      </c>
      <c r="LVL56" s="184" t="s">
        <v>851</v>
      </c>
      <c r="LVM56" s="184" t="s">
        <v>851</v>
      </c>
      <c r="LVN56" s="184" t="s">
        <v>851</v>
      </c>
      <c r="LVO56" s="184" t="s">
        <v>851</v>
      </c>
      <c r="LVP56" s="184" t="s">
        <v>851</v>
      </c>
      <c r="LVQ56" s="184" t="s">
        <v>851</v>
      </c>
      <c r="LVR56" s="184" t="s">
        <v>851</v>
      </c>
      <c r="LVS56" s="184" t="s">
        <v>851</v>
      </c>
      <c r="LVT56" s="184" t="s">
        <v>851</v>
      </c>
      <c r="LVU56" s="184" t="s">
        <v>851</v>
      </c>
      <c r="LVV56" s="184" t="s">
        <v>851</v>
      </c>
      <c r="LVW56" s="184" t="s">
        <v>851</v>
      </c>
      <c r="LVX56" s="184" t="s">
        <v>851</v>
      </c>
      <c r="LVY56" s="184" t="s">
        <v>851</v>
      </c>
      <c r="LVZ56" s="184" t="s">
        <v>851</v>
      </c>
      <c r="LWA56" s="184" t="s">
        <v>851</v>
      </c>
      <c r="LWB56" s="184" t="s">
        <v>851</v>
      </c>
      <c r="LWC56" s="184" t="s">
        <v>851</v>
      </c>
      <c r="LWD56" s="184" t="s">
        <v>851</v>
      </c>
      <c r="LWE56" s="184" t="s">
        <v>851</v>
      </c>
      <c r="LWF56" s="184" t="s">
        <v>851</v>
      </c>
      <c r="LWG56" s="184" t="s">
        <v>851</v>
      </c>
      <c r="LWH56" s="184" t="s">
        <v>851</v>
      </c>
      <c r="LWI56" s="184" t="s">
        <v>851</v>
      </c>
      <c r="LWJ56" s="184" t="s">
        <v>851</v>
      </c>
      <c r="LWK56" s="184" t="s">
        <v>851</v>
      </c>
      <c r="LWL56" s="184" t="s">
        <v>851</v>
      </c>
      <c r="LWM56" s="184" t="s">
        <v>851</v>
      </c>
      <c r="LWN56" s="184" t="s">
        <v>851</v>
      </c>
      <c r="LWO56" s="184" t="s">
        <v>851</v>
      </c>
      <c r="LWP56" s="184" t="s">
        <v>851</v>
      </c>
      <c r="LWQ56" s="184" t="s">
        <v>851</v>
      </c>
      <c r="LWR56" s="184" t="s">
        <v>851</v>
      </c>
      <c r="LWS56" s="184" t="s">
        <v>851</v>
      </c>
      <c r="LWT56" s="184" t="s">
        <v>851</v>
      </c>
      <c r="LWU56" s="184" t="s">
        <v>851</v>
      </c>
      <c r="LWV56" s="184" t="s">
        <v>851</v>
      </c>
      <c r="LWW56" s="184" t="s">
        <v>851</v>
      </c>
      <c r="LWX56" s="184" t="s">
        <v>851</v>
      </c>
      <c r="LWY56" s="184" t="s">
        <v>851</v>
      </c>
      <c r="LWZ56" s="184" t="s">
        <v>851</v>
      </c>
      <c r="LXA56" s="184" t="s">
        <v>851</v>
      </c>
      <c r="LXB56" s="184" t="s">
        <v>851</v>
      </c>
      <c r="LXC56" s="184" t="s">
        <v>851</v>
      </c>
      <c r="LXD56" s="184" t="s">
        <v>851</v>
      </c>
      <c r="LXE56" s="184" t="s">
        <v>851</v>
      </c>
      <c r="LXF56" s="184" t="s">
        <v>851</v>
      </c>
      <c r="LXG56" s="184" t="s">
        <v>851</v>
      </c>
      <c r="LXH56" s="184" t="s">
        <v>851</v>
      </c>
      <c r="LXI56" s="184" t="s">
        <v>851</v>
      </c>
      <c r="LXJ56" s="184" t="s">
        <v>851</v>
      </c>
      <c r="LXK56" s="184" t="s">
        <v>851</v>
      </c>
      <c r="LXL56" s="184" t="s">
        <v>851</v>
      </c>
      <c r="LXM56" s="184" t="s">
        <v>851</v>
      </c>
      <c r="LXN56" s="184" t="s">
        <v>851</v>
      </c>
      <c r="LXO56" s="184" t="s">
        <v>851</v>
      </c>
      <c r="LXP56" s="184" t="s">
        <v>851</v>
      </c>
      <c r="LXQ56" s="184" t="s">
        <v>851</v>
      </c>
      <c r="LXR56" s="184" t="s">
        <v>851</v>
      </c>
      <c r="LXS56" s="184" t="s">
        <v>851</v>
      </c>
      <c r="LXT56" s="184" t="s">
        <v>851</v>
      </c>
      <c r="LXU56" s="184" t="s">
        <v>851</v>
      </c>
      <c r="LXV56" s="184" t="s">
        <v>851</v>
      </c>
      <c r="LXW56" s="184" t="s">
        <v>851</v>
      </c>
      <c r="LXX56" s="184" t="s">
        <v>851</v>
      </c>
      <c r="LXY56" s="184" t="s">
        <v>851</v>
      </c>
      <c r="LXZ56" s="184" t="s">
        <v>851</v>
      </c>
      <c r="LYA56" s="184" t="s">
        <v>851</v>
      </c>
      <c r="LYB56" s="184" t="s">
        <v>851</v>
      </c>
      <c r="LYC56" s="184" t="s">
        <v>851</v>
      </c>
      <c r="LYD56" s="184" t="s">
        <v>851</v>
      </c>
      <c r="LYE56" s="184" t="s">
        <v>851</v>
      </c>
      <c r="LYF56" s="184" t="s">
        <v>851</v>
      </c>
      <c r="LYG56" s="184" t="s">
        <v>851</v>
      </c>
      <c r="LYH56" s="184" t="s">
        <v>851</v>
      </c>
      <c r="LYI56" s="184" t="s">
        <v>851</v>
      </c>
      <c r="LYJ56" s="184" t="s">
        <v>851</v>
      </c>
      <c r="LYK56" s="184" t="s">
        <v>851</v>
      </c>
      <c r="LYL56" s="184" t="s">
        <v>851</v>
      </c>
      <c r="LYM56" s="184" t="s">
        <v>851</v>
      </c>
      <c r="LYN56" s="184" t="s">
        <v>851</v>
      </c>
      <c r="LYO56" s="184" t="s">
        <v>851</v>
      </c>
      <c r="LYP56" s="184" t="s">
        <v>851</v>
      </c>
      <c r="LYQ56" s="184" t="s">
        <v>851</v>
      </c>
      <c r="LYR56" s="184" t="s">
        <v>851</v>
      </c>
      <c r="LYS56" s="184" t="s">
        <v>851</v>
      </c>
      <c r="LYT56" s="184" t="s">
        <v>851</v>
      </c>
      <c r="LYU56" s="184" t="s">
        <v>851</v>
      </c>
      <c r="LYV56" s="184" t="s">
        <v>851</v>
      </c>
      <c r="LYW56" s="184" t="s">
        <v>851</v>
      </c>
      <c r="LYX56" s="184" t="s">
        <v>851</v>
      </c>
      <c r="LYY56" s="184" t="s">
        <v>851</v>
      </c>
      <c r="LYZ56" s="184" t="s">
        <v>851</v>
      </c>
      <c r="LZA56" s="184" t="s">
        <v>851</v>
      </c>
      <c r="LZB56" s="184" t="s">
        <v>851</v>
      </c>
      <c r="LZC56" s="184" t="s">
        <v>851</v>
      </c>
      <c r="LZD56" s="184" t="s">
        <v>851</v>
      </c>
      <c r="LZE56" s="184" t="s">
        <v>851</v>
      </c>
      <c r="LZF56" s="184" t="s">
        <v>851</v>
      </c>
      <c r="LZG56" s="184" t="s">
        <v>851</v>
      </c>
      <c r="LZH56" s="184" t="s">
        <v>851</v>
      </c>
      <c r="LZI56" s="184" t="s">
        <v>851</v>
      </c>
      <c r="LZJ56" s="184" t="s">
        <v>851</v>
      </c>
      <c r="LZK56" s="184" t="s">
        <v>851</v>
      </c>
      <c r="LZL56" s="184" t="s">
        <v>851</v>
      </c>
      <c r="LZM56" s="184" t="s">
        <v>851</v>
      </c>
      <c r="LZN56" s="184" t="s">
        <v>851</v>
      </c>
      <c r="LZO56" s="184" t="s">
        <v>851</v>
      </c>
      <c r="LZP56" s="184" t="s">
        <v>851</v>
      </c>
      <c r="LZQ56" s="184" t="s">
        <v>851</v>
      </c>
      <c r="LZR56" s="184" t="s">
        <v>851</v>
      </c>
      <c r="LZS56" s="184" t="s">
        <v>851</v>
      </c>
      <c r="LZT56" s="184" t="s">
        <v>851</v>
      </c>
      <c r="LZU56" s="184" t="s">
        <v>851</v>
      </c>
      <c r="LZV56" s="184" t="s">
        <v>851</v>
      </c>
      <c r="LZW56" s="184" t="s">
        <v>851</v>
      </c>
      <c r="LZX56" s="184" t="s">
        <v>851</v>
      </c>
      <c r="LZY56" s="184" t="s">
        <v>851</v>
      </c>
      <c r="LZZ56" s="184" t="s">
        <v>851</v>
      </c>
      <c r="MAA56" s="184" t="s">
        <v>851</v>
      </c>
      <c r="MAB56" s="184" t="s">
        <v>851</v>
      </c>
      <c r="MAC56" s="184" t="s">
        <v>851</v>
      </c>
      <c r="MAD56" s="184" t="s">
        <v>851</v>
      </c>
      <c r="MAE56" s="184" t="s">
        <v>851</v>
      </c>
      <c r="MAF56" s="184" t="s">
        <v>851</v>
      </c>
      <c r="MAG56" s="184" t="s">
        <v>851</v>
      </c>
      <c r="MAH56" s="184" t="s">
        <v>851</v>
      </c>
      <c r="MAI56" s="184" t="s">
        <v>851</v>
      </c>
      <c r="MAJ56" s="184" t="s">
        <v>851</v>
      </c>
      <c r="MAK56" s="184" t="s">
        <v>851</v>
      </c>
      <c r="MAL56" s="184" t="s">
        <v>851</v>
      </c>
      <c r="MAM56" s="184" t="s">
        <v>851</v>
      </c>
      <c r="MAN56" s="184" t="s">
        <v>851</v>
      </c>
      <c r="MAO56" s="184" t="s">
        <v>851</v>
      </c>
      <c r="MAP56" s="184" t="s">
        <v>851</v>
      </c>
      <c r="MAQ56" s="184" t="s">
        <v>851</v>
      </c>
      <c r="MAR56" s="184" t="s">
        <v>851</v>
      </c>
      <c r="MAS56" s="184" t="s">
        <v>851</v>
      </c>
      <c r="MAT56" s="184" t="s">
        <v>851</v>
      </c>
      <c r="MAU56" s="184" t="s">
        <v>851</v>
      </c>
      <c r="MAV56" s="184" t="s">
        <v>851</v>
      </c>
      <c r="MAW56" s="184" t="s">
        <v>851</v>
      </c>
      <c r="MAX56" s="184" t="s">
        <v>851</v>
      </c>
      <c r="MAY56" s="184" t="s">
        <v>851</v>
      </c>
      <c r="MAZ56" s="184" t="s">
        <v>851</v>
      </c>
      <c r="MBA56" s="184" t="s">
        <v>851</v>
      </c>
      <c r="MBB56" s="184" t="s">
        <v>851</v>
      </c>
      <c r="MBC56" s="184" t="s">
        <v>851</v>
      </c>
      <c r="MBD56" s="184" t="s">
        <v>851</v>
      </c>
      <c r="MBE56" s="184" t="s">
        <v>851</v>
      </c>
      <c r="MBF56" s="184" t="s">
        <v>851</v>
      </c>
      <c r="MBG56" s="184" t="s">
        <v>851</v>
      </c>
      <c r="MBH56" s="184" t="s">
        <v>851</v>
      </c>
      <c r="MBI56" s="184" t="s">
        <v>851</v>
      </c>
      <c r="MBJ56" s="184" t="s">
        <v>851</v>
      </c>
      <c r="MBK56" s="184" t="s">
        <v>851</v>
      </c>
      <c r="MBL56" s="184" t="s">
        <v>851</v>
      </c>
      <c r="MBM56" s="184" t="s">
        <v>851</v>
      </c>
      <c r="MBN56" s="184" t="s">
        <v>851</v>
      </c>
      <c r="MBO56" s="184" t="s">
        <v>851</v>
      </c>
      <c r="MBP56" s="184" t="s">
        <v>851</v>
      </c>
      <c r="MBQ56" s="184" t="s">
        <v>851</v>
      </c>
      <c r="MBR56" s="184" t="s">
        <v>851</v>
      </c>
      <c r="MBS56" s="184" t="s">
        <v>851</v>
      </c>
      <c r="MBT56" s="184" t="s">
        <v>851</v>
      </c>
      <c r="MBU56" s="184" t="s">
        <v>851</v>
      </c>
      <c r="MBV56" s="184" t="s">
        <v>851</v>
      </c>
      <c r="MBW56" s="184" t="s">
        <v>851</v>
      </c>
      <c r="MBX56" s="184" t="s">
        <v>851</v>
      </c>
      <c r="MBY56" s="184" t="s">
        <v>851</v>
      </c>
      <c r="MBZ56" s="184" t="s">
        <v>851</v>
      </c>
      <c r="MCA56" s="184" t="s">
        <v>851</v>
      </c>
      <c r="MCB56" s="184" t="s">
        <v>851</v>
      </c>
      <c r="MCC56" s="184" t="s">
        <v>851</v>
      </c>
      <c r="MCD56" s="184" t="s">
        <v>851</v>
      </c>
      <c r="MCE56" s="184" t="s">
        <v>851</v>
      </c>
      <c r="MCF56" s="184" t="s">
        <v>851</v>
      </c>
      <c r="MCG56" s="184" t="s">
        <v>851</v>
      </c>
      <c r="MCH56" s="184" t="s">
        <v>851</v>
      </c>
      <c r="MCI56" s="184" t="s">
        <v>851</v>
      </c>
      <c r="MCJ56" s="184" t="s">
        <v>851</v>
      </c>
      <c r="MCK56" s="184" t="s">
        <v>851</v>
      </c>
      <c r="MCL56" s="184" t="s">
        <v>851</v>
      </c>
      <c r="MCM56" s="184" t="s">
        <v>851</v>
      </c>
      <c r="MCN56" s="184" t="s">
        <v>851</v>
      </c>
      <c r="MCO56" s="184" t="s">
        <v>851</v>
      </c>
      <c r="MCP56" s="184" t="s">
        <v>851</v>
      </c>
      <c r="MCQ56" s="184" t="s">
        <v>851</v>
      </c>
      <c r="MCR56" s="184" t="s">
        <v>851</v>
      </c>
      <c r="MCS56" s="184" t="s">
        <v>851</v>
      </c>
      <c r="MCT56" s="184" t="s">
        <v>851</v>
      </c>
      <c r="MCU56" s="184" t="s">
        <v>851</v>
      </c>
      <c r="MCV56" s="184" t="s">
        <v>851</v>
      </c>
      <c r="MCW56" s="184" t="s">
        <v>851</v>
      </c>
      <c r="MCX56" s="184" t="s">
        <v>851</v>
      </c>
      <c r="MCY56" s="184" t="s">
        <v>851</v>
      </c>
      <c r="MCZ56" s="184" t="s">
        <v>851</v>
      </c>
      <c r="MDA56" s="184" t="s">
        <v>851</v>
      </c>
      <c r="MDB56" s="184" t="s">
        <v>851</v>
      </c>
      <c r="MDC56" s="184" t="s">
        <v>851</v>
      </c>
      <c r="MDD56" s="184" t="s">
        <v>851</v>
      </c>
      <c r="MDE56" s="184" t="s">
        <v>851</v>
      </c>
      <c r="MDF56" s="184" t="s">
        <v>851</v>
      </c>
      <c r="MDG56" s="184" t="s">
        <v>851</v>
      </c>
      <c r="MDH56" s="184" t="s">
        <v>851</v>
      </c>
      <c r="MDI56" s="184" t="s">
        <v>851</v>
      </c>
      <c r="MDJ56" s="184" t="s">
        <v>851</v>
      </c>
      <c r="MDK56" s="184" t="s">
        <v>851</v>
      </c>
      <c r="MDL56" s="184" t="s">
        <v>851</v>
      </c>
      <c r="MDM56" s="184" t="s">
        <v>851</v>
      </c>
      <c r="MDN56" s="184" t="s">
        <v>851</v>
      </c>
      <c r="MDO56" s="184" t="s">
        <v>851</v>
      </c>
      <c r="MDP56" s="184" t="s">
        <v>851</v>
      </c>
      <c r="MDQ56" s="184" t="s">
        <v>851</v>
      </c>
      <c r="MDR56" s="184" t="s">
        <v>851</v>
      </c>
      <c r="MDS56" s="184" t="s">
        <v>851</v>
      </c>
      <c r="MDT56" s="184" t="s">
        <v>851</v>
      </c>
      <c r="MDU56" s="184" t="s">
        <v>851</v>
      </c>
      <c r="MDV56" s="184" t="s">
        <v>851</v>
      </c>
      <c r="MDW56" s="184" t="s">
        <v>851</v>
      </c>
      <c r="MDX56" s="184" t="s">
        <v>851</v>
      </c>
      <c r="MDY56" s="184" t="s">
        <v>851</v>
      </c>
      <c r="MDZ56" s="184" t="s">
        <v>851</v>
      </c>
      <c r="MEA56" s="184" t="s">
        <v>851</v>
      </c>
      <c r="MEB56" s="184" t="s">
        <v>851</v>
      </c>
      <c r="MEC56" s="184" t="s">
        <v>851</v>
      </c>
      <c r="MED56" s="184" t="s">
        <v>851</v>
      </c>
      <c r="MEE56" s="184" t="s">
        <v>851</v>
      </c>
      <c r="MEF56" s="184" t="s">
        <v>851</v>
      </c>
      <c r="MEG56" s="184" t="s">
        <v>851</v>
      </c>
      <c r="MEH56" s="184" t="s">
        <v>851</v>
      </c>
      <c r="MEI56" s="184" t="s">
        <v>851</v>
      </c>
      <c r="MEJ56" s="184" t="s">
        <v>851</v>
      </c>
      <c r="MEK56" s="184" t="s">
        <v>851</v>
      </c>
      <c r="MEL56" s="184" t="s">
        <v>851</v>
      </c>
      <c r="MEM56" s="184" t="s">
        <v>851</v>
      </c>
      <c r="MEN56" s="184" t="s">
        <v>851</v>
      </c>
      <c r="MEO56" s="184" t="s">
        <v>851</v>
      </c>
      <c r="MEP56" s="184" t="s">
        <v>851</v>
      </c>
      <c r="MEQ56" s="184" t="s">
        <v>851</v>
      </c>
      <c r="MER56" s="184" t="s">
        <v>851</v>
      </c>
      <c r="MES56" s="184" t="s">
        <v>851</v>
      </c>
      <c r="MET56" s="184" t="s">
        <v>851</v>
      </c>
      <c r="MEU56" s="184" t="s">
        <v>851</v>
      </c>
      <c r="MEV56" s="184" t="s">
        <v>851</v>
      </c>
      <c r="MEW56" s="184" t="s">
        <v>851</v>
      </c>
      <c r="MEX56" s="184" t="s">
        <v>851</v>
      </c>
      <c r="MEY56" s="184" t="s">
        <v>851</v>
      </c>
      <c r="MEZ56" s="184" t="s">
        <v>851</v>
      </c>
      <c r="MFA56" s="184" t="s">
        <v>851</v>
      </c>
      <c r="MFB56" s="184" t="s">
        <v>851</v>
      </c>
      <c r="MFC56" s="184" t="s">
        <v>851</v>
      </c>
      <c r="MFD56" s="184" t="s">
        <v>851</v>
      </c>
      <c r="MFE56" s="184" t="s">
        <v>851</v>
      </c>
      <c r="MFF56" s="184" t="s">
        <v>851</v>
      </c>
      <c r="MFG56" s="184" t="s">
        <v>851</v>
      </c>
      <c r="MFH56" s="184" t="s">
        <v>851</v>
      </c>
      <c r="MFI56" s="184" t="s">
        <v>851</v>
      </c>
      <c r="MFJ56" s="184" t="s">
        <v>851</v>
      </c>
      <c r="MFK56" s="184" t="s">
        <v>851</v>
      </c>
      <c r="MFL56" s="184" t="s">
        <v>851</v>
      </c>
      <c r="MFM56" s="184" t="s">
        <v>851</v>
      </c>
      <c r="MFN56" s="184" t="s">
        <v>851</v>
      </c>
      <c r="MFO56" s="184" t="s">
        <v>851</v>
      </c>
      <c r="MFP56" s="184" t="s">
        <v>851</v>
      </c>
      <c r="MFQ56" s="184" t="s">
        <v>851</v>
      </c>
      <c r="MFR56" s="184" t="s">
        <v>851</v>
      </c>
      <c r="MFS56" s="184" t="s">
        <v>851</v>
      </c>
      <c r="MFT56" s="184" t="s">
        <v>851</v>
      </c>
      <c r="MFU56" s="184" t="s">
        <v>851</v>
      </c>
      <c r="MFV56" s="184" t="s">
        <v>851</v>
      </c>
      <c r="MFW56" s="184" t="s">
        <v>851</v>
      </c>
      <c r="MFX56" s="184" t="s">
        <v>851</v>
      </c>
      <c r="MFY56" s="184" t="s">
        <v>851</v>
      </c>
      <c r="MFZ56" s="184" t="s">
        <v>851</v>
      </c>
      <c r="MGA56" s="184" t="s">
        <v>851</v>
      </c>
      <c r="MGB56" s="184" t="s">
        <v>851</v>
      </c>
      <c r="MGC56" s="184" t="s">
        <v>851</v>
      </c>
      <c r="MGD56" s="184" t="s">
        <v>851</v>
      </c>
      <c r="MGE56" s="184" t="s">
        <v>851</v>
      </c>
      <c r="MGF56" s="184" t="s">
        <v>851</v>
      </c>
      <c r="MGG56" s="184" t="s">
        <v>851</v>
      </c>
      <c r="MGH56" s="184" t="s">
        <v>851</v>
      </c>
      <c r="MGI56" s="184" t="s">
        <v>851</v>
      </c>
      <c r="MGJ56" s="184" t="s">
        <v>851</v>
      </c>
      <c r="MGK56" s="184" t="s">
        <v>851</v>
      </c>
      <c r="MGL56" s="184" t="s">
        <v>851</v>
      </c>
      <c r="MGM56" s="184" t="s">
        <v>851</v>
      </c>
      <c r="MGN56" s="184" t="s">
        <v>851</v>
      </c>
      <c r="MGO56" s="184" t="s">
        <v>851</v>
      </c>
      <c r="MGP56" s="184" t="s">
        <v>851</v>
      </c>
      <c r="MGQ56" s="184" t="s">
        <v>851</v>
      </c>
      <c r="MGR56" s="184" t="s">
        <v>851</v>
      </c>
      <c r="MGS56" s="184" t="s">
        <v>851</v>
      </c>
      <c r="MGT56" s="184" t="s">
        <v>851</v>
      </c>
      <c r="MGU56" s="184" t="s">
        <v>851</v>
      </c>
      <c r="MGV56" s="184" t="s">
        <v>851</v>
      </c>
      <c r="MGW56" s="184" t="s">
        <v>851</v>
      </c>
      <c r="MGX56" s="184" t="s">
        <v>851</v>
      </c>
      <c r="MGY56" s="184" t="s">
        <v>851</v>
      </c>
      <c r="MGZ56" s="184" t="s">
        <v>851</v>
      </c>
      <c r="MHA56" s="184" t="s">
        <v>851</v>
      </c>
      <c r="MHB56" s="184" t="s">
        <v>851</v>
      </c>
      <c r="MHC56" s="184" t="s">
        <v>851</v>
      </c>
      <c r="MHD56" s="184" t="s">
        <v>851</v>
      </c>
      <c r="MHE56" s="184" t="s">
        <v>851</v>
      </c>
      <c r="MHF56" s="184" t="s">
        <v>851</v>
      </c>
      <c r="MHG56" s="184" t="s">
        <v>851</v>
      </c>
      <c r="MHH56" s="184" t="s">
        <v>851</v>
      </c>
      <c r="MHI56" s="184" t="s">
        <v>851</v>
      </c>
      <c r="MHJ56" s="184" t="s">
        <v>851</v>
      </c>
      <c r="MHK56" s="184" t="s">
        <v>851</v>
      </c>
      <c r="MHL56" s="184" t="s">
        <v>851</v>
      </c>
      <c r="MHM56" s="184" t="s">
        <v>851</v>
      </c>
      <c r="MHN56" s="184" t="s">
        <v>851</v>
      </c>
      <c r="MHO56" s="184" t="s">
        <v>851</v>
      </c>
      <c r="MHP56" s="184" t="s">
        <v>851</v>
      </c>
      <c r="MHQ56" s="184" t="s">
        <v>851</v>
      </c>
      <c r="MHR56" s="184" t="s">
        <v>851</v>
      </c>
      <c r="MHS56" s="184" t="s">
        <v>851</v>
      </c>
      <c r="MHT56" s="184" t="s">
        <v>851</v>
      </c>
      <c r="MHU56" s="184" t="s">
        <v>851</v>
      </c>
      <c r="MHV56" s="184" t="s">
        <v>851</v>
      </c>
      <c r="MHW56" s="184" t="s">
        <v>851</v>
      </c>
      <c r="MHX56" s="184" t="s">
        <v>851</v>
      </c>
      <c r="MHY56" s="184" t="s">
        <v>851</v>
      </c>
      <c r="MHZ56" s="184" t="s">
        <v>851</v>
      </c>
      <c r="MIA56" s="184" t="s">
        <v>851</v>
      </c>
      <c r="MIB56" s="184" t="s">
        <v>851</v>
      </c>
      <c r="MIC56" s="184" t="s">
        <v>851</v>
      </c>
      <c r="MID56" s="184" t="s">
        <v>851</v>
      </c>
      <c r="MIE56" s="184" t="s">
        <v>851</v>
      </c>
      <c r="MIF56" s="184" t="s">
        <v>851</v>
      </c>
      <c r="MIG56" s="184" t="s">
        <v>851</v>
      </c>
      <c r="MIH56" s="184" t="s">
        <v>851</v>
      </c>
      <c r="MII56" s="184" t="s">
        <v>851</v>
      </c>
      <c r="MIJ56" s="184" t="s">
        <v>851</v>
      </c>
      <c r="MIK56" s="184" t="s">
        <v>851</v>
      </c>
      <c r="MIL56" s="184" t="s">
        <v>851</v>
      </c>
      <c r="MIM56" s="184" t="s">
        <v>851</v>
      </c>
      <c r="MIN56" s="184" t="s">
        <v>851</v>
      </c>
      <c r="MIO56" s="184" t="s">
        <v>851</v>
      </c>
      <c r="MIP56" s="184" t="s">
        <v>851</v>
      </c>
      <c r="MIQ56" s="184" t="s">
        <v>851</v>
      </c>
      <c r="MIR56" s="184" t="s">
        <v>851</v>
      </c>
      <c r="MIS56" s="184" t="s">
        <v>851</v>
      </c>
      <c r="MIT56" s="184" t="s">
        <v>851</v>
      </c>
      <c r="MIU56" s="184" t="s">
        <v>851</v>
      </c>
      <c r="MIV56" s="184" t="s">
        <v>851</v>
      </c>
      <c r="MIW56" s="184" t="s">
        <v>851</v>
      </c>
      <c r="MIX56" s="184" t="s">
        <v>851</v>
      </c>
      <c r="MIY56" s="184" t="s">
        <v>851</v>
      </c>
      <c r="MIZ56" s="184" t="s">
        <v>851</v>
      </c>
      <c r="MJA56" s="184" t="s">
        <v>851</v>
      </c>
      <c r="MJB56" s="184" t="s">
        <v>851</v>
      </c>
      <c r="MJC56" s="184" t="s">
        <v>851</v>
      </c>
      <c r="MJD56" s="184" t="s">
        <v>851</v>
      </c>
      <c r="MJE56" s="184" t="s">
        <v>851</v>
      </c>
      <c r="MJF56" s="184" t="s">
        <v>851</v>
      </c>
      <c r="MJG56" s="184" t="s">
        <v>851</v>
      </c>
      <c r="MJH56" s="184" t="s">
        <v>851</v>
      </c>
      <c r="MJI56" s="184" t="s">
        <v>851</v>
      </c>
      <c r="MJJ56" s="184" t="s">
        <v>851</v>
      </c>
      <c r="MJK56" s="184" t="s">
        <v>851</v>
      </c>
      <c r="MJL56" s="184" t="s">
        <v>851</v>
      </c>
      <c r="MJM56" s="184" t="s">
        <v>851</v>
      </c>
      <c r="MJN56" s="184" t="s">
        <v>851</v>
      </c>
      <c r="MJO56" s="184" t="s">
        <v>851</v>
      </c>
      <c r="MJP56" s="184" t="s">
        <v>851</v>
      </c>
      <c r="MJQ56" s="184" t="s">
        <v>851</v>
      </c>
      <c r="MJR56" s="184" t="s">
        <v>851</v>
      </c>
      <c r="MJS56" s="184" t="s">
        <v>851</v>
      </c>
      <c r="MJT56" s="184" t="s">
        <v>851</v>
      </c>
      <c r="MJU56" s="184" t="s">
        <v>851</v>
      </c>
      <c r="MJV56" s="184" t="s">
        <v>851</v>
      </c>
      <c r="MJW56" s="184" t="s">
        <v>851</v>
      </c>
      <c r="MJX56" s="184" t="s">
        <v>851</v>
      </c>
      <c r="MJY56" s="184" t="s">
        <v>851</v>
      </c>
      <c r="MJZ56" s="184" t="s">
        <v>851</v>
      </c>
      <c r="MKA56" s="184" t="s">
        <v>851</v>
      </c>
      <c r="MKB56" s="184" t="s">
        <v>851</v>
      </c>
      <c r="MKC56" s="184" t="s">
        <v>851</v>
      </c>
      <c r="MKD56" s="184" t="s">
        <v>851</v>
      </c>
      <c r="MKE56" s="184" t="s">
        <v>851</v>
      </c>
      <c r="MKF56" s="184" t="s">
        <v>851</v>
      </c>
      <c r="MKG56" s="184" t="s">
        <v>851</v>
      </c>
      <c r="MKH56" s="184" t="s">
        <v>851</v>
      </c>
      <c r="MKI56" s="184" t="s">
        <v>851</v>
      </c>
      <c r="MKJ56" s="184" t="s">
        <v>851</v>
      </c>
      <c r="MKK56" s="184" t="s">
        <v>851</v>
      </c>
      <c r="MKL56" s="184" t="s">
        <v>851</v>
      </c>
      <c r="MKM56" s="184" t="s">
        <v>851</v>
      </c>
      <c r="MKN56" s="184" t="s">
        <v>851</v>
      </c>
      <c r="MKO56" s="184" t="s">
        <v>851</v>
      </c>
      <c r="MKP56" s="184" t="s">
        <v>851</v>
      </c>
      <c r="MKQ56" s="184" t="s">
        <v>851</v>
      </c>
      <c r="MKR56" s="184" t="s">
        <v>851</v>
      </c>
      <c r="MKS56" s="184" t="s">
        <v>851</v>
      </c>
      <c r="MKT56" s="184" t="s">
        <v>851</v>
      </c>
      <c r="MKU56" s="184" t="s">
        <v>851</v>
      </c>
      <c r="MKV56" s="184" t="s">
        <v>851</v>
      </c>
      <c r="MKW56" s="184" t="s">
        <v>851</v>
      </c>
      <c r="MKX56" s="184" t="s">
        <v>851</v>
      </c>
      <c r="MKY56" s="184" t="s">
        <v>851</v>
      </c>
      <c r="MKZ56" s="184" t="s">
        <v>851</v>
      </c>
      <c r="MLA56" s="184" t="s">
        <v>851</v>
      </c>
      <c r="MLB56" s="184" t="s">
        <v>851</v>
      </c>
      <c r="MLC56" s="184" t="s">
        <v>851</v>
      </c>
      <c r="MLD56" s="184" t="s">
        <v>851</v>
      </c>
      <c r="MLE56" s="184" t="s">
        <v>851</v>
      </c>
      <c r="MLF56" s="184" t="s">
        <v>851</v>
      </c>
      <c r="MLG56" s="184" t="s">
        <v>851</v>
      </c>
      <c r="MLH56" s="184" t="s">
        <v>851</v>
      </c>
      <c r="MLI56" s="184" t="s">
        <v>851</v>
      </c>
      <c r="MLJ56" s="184" t="s">
        <v>851</v>
      </c>
      <c r="MLK56" s="184" t="s">
        <v>851</v>
      </c>
      <c r="MLL56" s="184" t="s">
        <v>851</v>
      </c>
      <c r="MLM56" s="184" t="s">
        <v>851</v>
      </c>
      <c r="MLN56" s="184" t="s">
        <v>851</v>
      </c>
      <c r="MLO56" s="184" t="s">
        <v>851</v>
      </c>
      <c r="MLP56" s="184" t="s">
        <v>851</v>
      </c>
      <c r="MLQ56" s="184" t="s">
        <v>851</v>
      </c>
      <c r="MLR56" s="184" t="s">
        <v>851</v>
      </c>
      <c r="MLS56" s="184" t="s">
        <v>851</v>
      </c>
      <c r="MLT56" s="184" t="s">
        <v>851</v>
      </c>
      <c r="MLU56" s="184" t="s">
        <v>851</v>
      </c>
      <c r="MLV56" s="184" t="s">
        <v>851</v>
      </c>
      <c r="MLW56" s="184" t="s">
        <v>851</v>
      </c>
      <c r="MLX56" s="184" t="s">
        <v>851</v>
      </c>
      <c r="MLY56" s="184" t="s">
        <v>851</v>
      </c>
      <c r="MLZ56" s="184" t="s">
        <v>851</v>
      </c>
      <c r="MMA56" s="184" t="s">
        <v>851</v>
      </c>
      <c r="MMB56" s="184" t="s">
        <v>851</v>
      </c>
      <c r="MMC56" s="184" t="s">
        <v>851</v>
      </c>
      <c r="MMD56" s="184" t="s">
        <v>851</v>
      </c>
      <c r="MME56" s="184" t="s">
        <v>851</v>
      </c>
      <c r="MMF56" s="184" t="s">
        <v>851</v>
      </c>
      <c r="MMG56" s="184" t="s">
        <v>851</v>
      </c>
      <c r="MMH56" s="184" t="s">
        <v>851</v>
      </c>
      <c r="MMI56" s="184" t="s">
        <v>851</v>
      </c>
      <c r="MMJ56" s="184" t="s">
        <v>851</v>
      </c>
      <c r="MMK56" s="184" t="s">
        <v>851</v>
      </c>
      <c r="MML56" s="184" t="s">
        <v>851</v>
      </c>
      <c r="MMM56" s="184" t="s">
        <v>851</v>
      </c>
      <c r="MMN56" s="184" t="s">
        <v>851</v>
      </c>
      <c r="MMO56" s="184" t="s">
        <v>851</v>
      </c>
      <c r="MMP56" s="184" t="s">
        <v>851</v>
      </c>
      <c r="MMQ56" s="184" t="s">
        <v>851</v>
      </c>
      <c r="MMR56" s="184" t="s">
        <v>851</v>
      </c>
      <c r="MMS56" s="184" t="s">
        <v>851</v>
      </c>
      <c r="MMT56" s="184" t="s">
        <v>851</v>
      </c>
      <c r="MMU56" s="184" t="s">
        <v>851</v>
      </c>
      <c r="MMV56" s="184" t="s">
        <v>851</v>
      </c>
      <c r="MMW56" s="184" t="s">
        <v>851</v>
      </c>
      <c r="MMX56" s="184" t="s">
        <v>851</v>
      </c>
      <c r="MMY56" s="184" t="s">
        <v>851</v>
      </c>
      <c r="MMZ56" s="184" t="s">
        <v>851</v>
      </c>
      <c r="MNA56" s="184" t="s">
        <v>851</v>
      </c>
      <c r="MNB56" s="184" t="s">
        <v>851</v>
      </c>
      <c r="MNC56" s="184" t="s">
        <v>851</v>
      </c>
      <c r="MND56" s="184" t="s">
        <v>851</v>
      </c>
      <c r="MNE56" s="184" t="s">
        <v>851</v>
      </c>
      <c r="MNF56" s="184" t="s">
        <v>851</v>
      </c>
      <c r="MNG56" s="184" t="s">
        <v>851</v>
      </c>
      <c r="MNH56" s="184" t="s">
        <v>851</v>
      </c>
      <c r="MNI56" s="184" t="s">
        <v>851</v>
      </c>
      <c r="MNJ56" s="184" t="s">
        <v>851</v>
      </c>
      <c r="MNK56" s="184" t="s">
        <v>851</v>
      </c>
      <c r="MNL56" s="184" t="s">
        <v>851</v>
      </c>
      <c r="MNM56" s="184" t="s">
        <v>851</v>
      </c>
      <c r="MNN56" s="184" t="s">
        <v>851</v>
      </c>
      <c r="MNO56" s="184" t="s">
        <v>851</v>
      </c>
      <c r="MNP56" s="184" t="s">
        <v>851</v>
      </c>
      <c r="MNQ56" s="184" t="s">
        <v>851</v>
      </c>
      <c r="MNR56" s="184" t="s">
        <v>851</v>
      </c>
      <c r="MNS56" s="184" t="s">
        <v>851</v>
      </c>
      <c r="MNT56" s="184" t="s">
        <v>851</v>
      </c>
      <c r="MNU56" s="184" t="s">
        <v>851</v>
      </c>
      <c r="MNV56" s="184" t="s">
        <v>851</v>
      </c>
      <c r="MNW56" s="184" t="s">
        <v>851</v>
      </c>
      <c r="MNX56" s="184" t="s">
        <v>851</v>
      </c>
      <c r="MNY56" s="184" t="s">
        <v>851</v>
      </c>
      <c r="MNZ56" s="184" t="s">
        <v>851</v>
      </c>
      <c r="MOA56" s="184" t="s">
        <v>851</v>
      </c>
      <c r="MOB56" s="184" t="s">
        <v>851</v>
      </c>
      <c r="MOC56" s="184" t="s">
        <v>851</v>
      </c>
      <c r="MOD56" s="184" t="s">
        <v>851</v>
      </c>
      <c r="MOE56" s="184" t="s">
        <v>851</v>
      </c>
      <c r="MOF56" s="184" t="s">
        <v>851</v>
      </c>
      <c r="MOG56" s="184" t="s">
        <v>851</v>
      </c>
      <c r="MOH56" s="184" t="s">
        <v>851</v>
      </c>
      <c r="MOI56" s="184" t="s">
        <v>851</v>
      </c>
      <c r="MOJ56" s="184" t="s">
        <v>851</v>
      </c>
      <c r="MOK56" s="184" t="s">
        <v>851</v>
      </c>
      <c r="MOL56" s="184" t="s">
        <v>851</v>
      </c>
      <c r="MOM56" s="184" t="s">
        <v>851</v>
      </c>
      <c r="MON56" s="184" t="s">
        <v>851</v>
      </c>
      <c r="MOO56" s="184" t="s">
        <v>851</v>
      </c>
      <c r="MOP56" s="184" t="s">
        <v>851</v>
      </c>
      <c r="MOQ56" s="184" t="s">
        <v>851</v>
      </c>
      <c r="MOR56" s="184" t="s">
        <v>851</v>
      </c>
      <c r="MOS56" s="184" t="s">
        <v>851</v>
      </c>
      <c r="MOT56" s="184" t="s">
        <v>851</v>
      </c>
      <c r="MOU56" s="184" t="s">
        <v>851</v>
      </c>
      <c r="MOV56" s="184" t="s">
        <v>851</v>
      </c>
      <c r="MOW56" s="184" t="s">
        <v>851</v>
      </c>
      <c r="MOX56" s="184" t="s">
        <v>851</v>
      </c>
      <c r="MOY56" s="184" t="s">
        <v>851</v>
      </c>
      <c r="MOZ56" s="184" t="s">
        <v>851</v>
      </c>
      <c r="MPA56" s="184" t="s">
        <v>851</v>
      </c>
      <c r="MPB56" s="184" t="s">
        <v>851</v>
      </c>
      <c r="MPC56" s="184" t="s">
        <v>851</v>
      </c>
      <c r="MPD56" s="184" t="s">
        <v>851</v>
      </c>
      <c r="MPE56" s="184" t="s">
        <v>851</v>
      </c>
      <c r="MPF56" s="184" t="s">
        <v>851</v>
      </c>
      <c r="MPG56" s="184" t="s">
        <v>851</v>
      </c>
      <c r="MPH56" s="184" t="s">
        <v>851</v>
      </c>
      <c r="MPI56" s="184" t="s">
        <v>851</v>
      </c>
      <c r="MPJ56" s="184" t="s">
        <v>851</v>
      </c>
      <c r="MPK56" s="184" t="s">
        <v>851</v>
      </c>
      <c r="MPL56" s="184" t="s">
        <v>851</v>
      </c>
      <c r="MPM56" s="184" t="s">
        <v>851</v>
      </c>
      <c r="MPN56" s="184" t="s">
        <v>851</v>
      </c>
      <c r="MPO56" s="184" t="s">
        <v>851</v>
      </c>
      <c r="MPP56" s="184" t="s">
        <v>851</v>
      </c>
      <c r="MPQ56" s="184" t="s">
        <v>851</v>
      </c>
      <c r="MPR56" s="184" t="s">
        <v>851</v>
      </c>
      <c r="MPS56" s="184" t="s">
        <v>851</v>
      </c>
      <c r="MPT56" s="184" t="s">
        <v>851</v>
      </c>
      <c r="MPU56" s="184" t="s">
        <v>851</v>
      </c>
      <c r="MPV56" s="184" t="s">
        <v>851</v>
      </c>
      <c r="MPW56" s="184" t="s">
        <v>851</v>
      </c>
      <c r="MPX56" s="184" t="s">
        <v>851</v>
      </c>
      <c r="MPY56" s="184" t="s">
        <v>851</v>
      </c>
      <c r="MPZ56" s="184" t="s">
        <v>851</v>
      </c>
      <c r="MQA56" s="184" t="s">
        <v>851</v>
      </c>
      <c r="MQB56" s="184" t="s">
        <v>851</v>
      </c>
      <c r="MQC56" s="184" t="s">
        <v>851</v>
      </c>
      <c r="MQD56" s="184" t="s">
        <v>851</v>
      </c>
      <c r="MQE56" s="184" t="s">
        <v>851</v>
      </c>
      <c r="MQF56" s="184" t="s">
        <v>851</v>
      </c>
      <c r="MQG56" s="184" t="s">
        <v>851</v>
      </c>
      <c r="MQH56" s="184" t="s">
        <v>851</v>
      </c>
      <c r="MQI56" s="184" t="s">
        <v>851</v>
      </c>
      <c r="MQJ56" s="184" t="s">
        <v>851</v>
      </c>
      <c r="MQK56" s="184" t="s">
        <v>851</v>
      </c>
      <c r="MQL56" s="184" t="s">
        <v>851</v>
      </c>
      <c r="MQM56" s="184" t="s">
        <v>851</v>
      </c>
      <c r="MQN56" s="184" t="s">
        <v>851</v>
      </c>
      <c r="MQO56" s="184" t="s">
        <v>851</v>
      </c>
      <c r="MQP56" s="184" t="s">
        <v>851</v>
      </c>
      <c r="MQQ56" s="184" t="s">
        <v>851</v>
      </c>
      <c r="MQR56" s="184" t="s">
        <v>851</v>
      </c>
      <c r="MQS56" s="184" t="s">
        <v>851</v>
      </c>
      <c r="MQT56" s="184" t="s">
        <v>851</v>
      </c>
      <c r="MQU56" s="184" t="s">
        <v>851</v>
      </c>
      <c r="MQV56" s="184" t="s">
        <v>851</v>
      </c>
      <c r="MQW56" s="184" t="s">
        <v>851</v>
      </c>
      <c r="MQX56" s="184" t="s">
        <v>851</v>
      </c>
      <c r="MQY56" s="184" t="s">
        <v>851</v>
      </c>
      <c r="MQZ56" s="184" t="s">
        <v>851</v>
      </c>
      <c r="MRA56" s="184" t="s">
        <v>851</v>
      </c>
      <c r="MRB56" s="184" t="s">
        <v>851</v>
      </c>
      <c r="MRC56" s="184" t="s">
        <v>851</v>
      </c>
      <c r="MRD56" s="184" t="s">
        <v>851</v>
      </c>
      <c r="MRE56" s="184" t="s">
        <v>851</v>
      </c>
      <c r="MRF56" s="184" t="s">
        <v>851</v>
      </c>
      <c r="MRG56" s="184" t="s">
        <v>851</v>
      </c>
      <c r="MRH56" s="184" t="s">
        <v>851</v>
      </c>
      <c r="MRI56" s="184" t="s">
        <v>851</v>
      </c>
      <c r="MRJ56" s="184" t="s">
        <v>851</v>
      </c>
      <c r="MRK56" s="184" t="s">
        <v>851</v>
      </c>
      <c r="MRL56" s="184" t="s">
        <v>851</v>
      </c>
      <c r="MRM56" s="184" t="s">
        <v>851</v>
      </c>
      <c r="MRN56" s="184" t="s">
        <v>851</v>
      </c>
      <c r="MRO56" s="184" t="s">
        <v>851</v>
      </c>
      <c r="MRP56" s="184" t="s">
        <v>851</v>
      </c>
      <c r="MRQ56" s="184" t="s">
        <v>851</v>
      </c>
      <c r="MRR56" s="184" t="s">
        <v>851</v>
      </c>
      <c r="MRS56" s="184" t="s">
        <v>851</v>
      </c>
      <c r="MRT56" s="184" t="s">
        <v>851</v>
      </c>
      <c r="MRU56" s="184" t="s">
        <v>851</v>
      </c>
      <c r="MRV56" s="184" t="s">
        <v>851</v>
      </c>
      <c r="MRW56" s="184" t="s">
        <v>851</v>
      </c>
      <c r="MRX56" s="184" t="s">
        <v>851</v>
      </c>
      <c r="MRY56" s="184" t="s">
        <v>851</v>
      </c>
      <c r="MRZ56" s="184" t="s">
        <v>851</v>
      </c>
      <c r="MSA56" s="184" t="s">
        <v>851</v>
      </c>
      <c r="MSB56" s="184" t="s">
        <v>851</v>
      </c>
      <c r="MSC56" s="184" t="s">
        <v>851</v>
      </c>
      <c r="MSD56" s="184" t="s">
        <v>851</v>
      </c>
      <c r="MSE56" s="184" t="s">
        <v>851</v>
      </c>
      <c r="MSF56" s="184" t="s">
        <v>851</v>
      </c>
      <c r="MSG56" s="184" t="s">
        <v>851</v>
      </c>
      <c r="MSH56" s="184" t="s">
        <v>851</v>
      </c>
      <c r="MSI56" s="184" t="s">
        <v>851</v>
      </c>
      <c r="MSJ56" s="184" t="s">
        <v>851</v>
      </c>
      <c r="MSK56" s="184" t="s">
        <v>851</v>
      </c>
      <c r="MSL56" s="184" t="s">
        <v>851</v>
      </c>
      <c r="MSM56" s="184" t="s">
        <v>851</v>
      </c>
      <c r="MSN56" s="184" t="s">
        <v>851</v>
      </c>
      <c r="MSO56" s="184" t="s">
        <v>851</v>
      </c>
      <c r="MSP56" s="184" t="s">
        <v>851</v>
      </c>
      <c r="MSQ56" s="184" t="s">
        <v>851</v>
      </c>
      <c r="MSR56" s="184" t="s">
        <v>851</v>
      </c>
      <c r="MSS56" s="184" t="s">
        <v>851</v>
      </c>
      <c r="MST56" s="184" t="s">
        <v>851</v>
      </c>
      <c r="MSU56" s="184" t="s">
        <v>851</v>
      </c>
      <c r="MSV56" s="184" t="s">
        <v>851</v>
      </c>
      <c r="MSW56" s="184" t="s">
        <v>851</v>
      </c>
      <c r="MSX56" s="184" t="s">
        <v>851</v>
      </c>
      <c r="MSY56" s="184" t="s">
        <v>851</v>
      </c>
      <c r="MSZ56" s="184" t="s">
        <v>851</v>
      </c>
      <c r="MTA56" s="184" t="s">
        <v>851</v>
      </c>
      <c r="MTB56" s="184" t="s">
        <v>851</v>
      </c>
      <c r="MTC56" s="184" t="s">
        <v>851</v>
      </c>
      <c r="MTD56" s="184" t="s">
        <v>851</v>
      </c>
      <c r="MTE56" s="184" t="s">
        <v>851</v>
      </c>
      <c r="MTF56" s="184" t="s">
        <v>851</v>
      </c>
      <c r="MTG56" s="184" t="s">
        <v>851</v>
      </c>
      <c r="MTH56" s="184" t="s">
        <v>851</v>
      </c>
      <c r="MTI56" s="184" t="s">
        <v>851</v>
      </c>
      <c r="MTJ56" s="184" t="s">
        <v>851</v>
      </c>
      <c r="MTK56" s="184" t="s">
        <v>851</v>
      </c>
      <c r="MTL56" s="184" t="s">
        <v>851</v>
      </c>
      <c r="MTM56" s="184" t="s">
        <v>851</v>
      </c>
      <c r="MTN56" s="184" t="s">
        <v>851</v>
      </c>
      <c r="MTO56" s="184" t="s">
        <v>851</v>
      </c>
      <c r="MTP56" s="184" t="s">
        <v>851</v>
      </c>
      <c r="MTQ56" s="184" t="s">
        <v>851</v>
      </c>
      <c r="MTR56" s="184" t="s">
        <v>851</v>
      </c>
      <c r="MTS56" s="184" t="s">
        <v>851</v>
      </c>
      <c r="MTT56" s="184" t="s">
        <v>851</v>
      </c>
      <c r="MTU56" s="184" t="s">
        <v>851</v>
      </c>
      <c r="MTV56" s="184" t="s">
        <v>851</v>
      </c>
      <c r="MTW56" s="184" t="s">
        <v>851</v>
      </c>
      <c r="MTX56" s="184" t="s">
        <v>851</v>
      </c>
      <c r="MTY56" s="184" t="s">
        <v>851</v>
      </c>
      <c r="MTZ56" s="184" t="s">
        <v>851</v>
      </c>
      <c r="MUA56" s="184" t="s">
        <v>851</v>
      </c>
      <c r="MUB56" s="184" t="s">
        <v>851</v>
      </c>
      <c r="MUC56" s="184" t="s">
        <v>851</v>
      </c>
      <c r="MUD56" s="184" t="s">
        <v>851</v>
      </c>
      <c r="MUE56" s="184" t="s">
        <v>851</v>
      </c>
      <c r="MUF56" s="184" t="s">
        <v>851</v>
      </c>
      <c r="MUG56" s="184" t="s">
        <v>851</v>
      </c>
      <c r="MUH56" s="184" t="s">
        <v>851</v>
      </c>
      <c r="MUI56" s="184" t="s">
        <v>851</v>
      </c>
      <c r="MUJ56" s="184" t="s">
        <v>851</v>
      </c>
      <c r="MUK56" s="184" t="s">
        <v>851</v>
      </c>
      <c r="MUL56" s="184" t="s">
        <v>851</v>
      </c>
      <c r="MUM56" s="184" t="s">
        <v>851</v>
      </c>
      <c r="MUN56" s="184" t="s">
        <v>851</v>
      </c>
      <c r="MUO56" s="184" t="s">
        <v>851</v>
      </c>
      <c r="MUP56" s="184" t="s">
        <v>851</v>
      </c>
      <c r="MUQ56" s="184" t="s">
        <v>851</v>
      </c>
      <c r="MUR56" s="184" t="s">
        <v>851</v>
      </c>
      <c r="MUS56" s="184" t="s">
        <v>851</v>
      </c>
      <c r="MUT56" s="184" t="s">
        <v>851</v>
      </c>
      <c r="MUU56" s="184" t="s">
        <v>851</v>
      </c>
      <c r="MUV56" s="184" t="s">
        <v>851</v>
      </c>
      <c r="MUW56" s="184" t="s">
        <v>851</v>
      </c>
      <c r="MUX56" s="184" t="s">
        <v>851</v>
      </c>
      <c r="MUY56" s="184" t="s">
        <v>851</v>
      </c>
      <c r="MUZ56" s="184" t="s">
        <v>851</v>
      </c>
      <c r="MVA56" s="184" t="s">
        <v>851</v>
      </c>
      <c r="MVB56" s="184" t="s">
        <v>851</v>
      </c>
      <c r="MVC56" s="184" t="s">
        <v>851</v>
      </c>
      <c r="MVD56" s="184" t="s">
        <v>851</v>
      </c>
      <c r="MVE56" s="184" t="s">
        <v>851</v>
      </c>
      <c r="MVF56" s="184" t="s">
        <v>851</v>
      </c>
      <c r="MVG56" s="184" t="s">
        <v>851</v>
      </c>
      <c r="MVH56" s="184" t="s">
        <v>851</v>
      </c>
      <c r="MVI56" s="184" t="s">
        <v>851</v>
      </c>
      <c r="MVJ56" s="184" t="s">
        <v>851</v>
      </c>
      <c r="MVK56" s="184" t="s">
        <v>851</v>
      </c>
      <c r="MVL56" s="184" t="s">
        <v>851</v>
      </c>
      <c r="MVM56" s="184" t="s">
        <v>851</v>
      </c>
      <c r="MVN56" s="184" t="s">
        <v>851</v>
      </c>
      <c r="MVO56" s="184" t="s">
        <v>851</v>
      </c>
      <c r="MVP56" s="184" t="s">
        <v>851</v>
      </c>
      <c r="MVQ56" s="184" t="s">
        <v>851</v>
      </c>
      <c r="MVR56" s="184" t="s">
        <v>851</v>
      </c>
      <c r="MVS56" s="184" t="s">
        <v>851</v>
      </c>
      <c r="MVT56" s="184" t="s">
        <v>851</v>
      </c>
      <c r="MVU56" s="184" t="s">
        <v>851</v>
      </c>
      <c r="MVV56" s="184" t="s">
        <v>851</v>
      </c>
      <c r="MVW56" s="184" t="s">
        <v>851</v>
      </c>
      <c r="MVX56" s="184" t="s">
        <v>851</v>
      </c>
      <c r="MVY56" s="184" t="s">
        <v>851</v>
      </c>
      <c r="MVZ56" s="184" t="s">
        <v>851</v>
      </c>
      <c r="MWA56" s="184" t="s">
        <v>851</v>
      </c>
      <c r="MWB56" s="184" t="s">
        <v>851</v>
      </c>
      <c r="MWC56" s="184" t="s">
        <v>851</v>
      </c>
      <c r="MWD56" s="184" t="s">
        <v>851</v>
      </c>
      <c r="MWE56" s="184" t="s">
        <v>851</v>
      </c>
      <c r="MWF56" s="184" t="s">
        <v>851</v>
      </c>
      <c r="MWG56" s="184" t="s">
        <v>851</v>
      </c>
      <c r="MWH56" s="184" t="s">
        <v>851</v>
      </c>
      <c r="MWI56" s="184" t="s">
        <v>851</v>
      </c>
      <c r="MWJ56" s="184" t="s">
        <v>851</v>
      </c>
      <c r="MWK56" s="184" t="s">
        <v>851</v>
      </c>
      <c r="MWL56" s="184" t="s">
        <v>851</v>
      </c>
      <c r="MWM56" s="184" t="s">
        <v>851</v>
      </c>
      <c r="MWN56" s="184" t="s">
        <v>851</v>
      </c>
      <c r="MWO56" s="184" t="s">
        <v>851</v>
      </c>
      <c r="MWP56" s="184" t="s">
        <v>851</v>
      </c>
      <c r="MWQ56" s="184" t="s">
        <v>851</v>
      </c>
      <c r="MWR56" s="184" t="s">
        <v>851</v>
      </c>
      <c r="MWS56" s="184" t="s">
        <v>851</v>
      </c>
      <c r="MWT56" s="184" t="s">
        <v>851</v>
      </c>
      <c r="MWU56" s="184" t="s">
        <v>851</v>
      </c>
      <c r="MWV56" s="184" t="s">
        <v>851</v>
      </c>
      <c r="MWW56" s="184" t="s">
        <v>851</v>
      </c>
      <c r="MWX56" s="184" t="s">
        <v>851</v>
      </c>
      <c r="MWY56" s="184" t="s">
        <v>851</v>
      </c>
      <c r="MWZ56" s="184" t="s">
        <v>851</v>
      </c>
      <c r="MXA56" s="184" t="s">
        <v>851</v>
      </c>
      <c r="MXB56" s="184" t="s">
        <v>851</v>
      </c>
      <c r="MXC56" s="184" t="s">
        <v>851</v>
      </c>
      <c r="MXD56" s="184" t="s">
        <v>851</v>
      </c>
      <c r="MXE56" s="184" t="s">
        <v>851</v>
      </c>
      <c r="MXF56" s="184" t="s">
        <v>851</v>
      </c>
      <c r="MXG56" s="184" t="s">
        <v>851</v>
      </c>
      <c r="MXH56" s="184" t="s">
        <v>851</v>
      </c>
      <c r="MXI56" s="184" t="s">
        <v>851</v>
      </c>
      <c r="MXJ56" s="184" t="s">
        <v>851</v>
      </c>
      <c r="MXK56" s="184" t="s">
        <v>851</v>
      </c>
      <c r="MXL56" s="184" t="s">
        <v>851</v>
      </c>
      <c r="MXM56" s="184" t="s">
        <v>851</v>
      </c>
      <c r="MXN56" s="184" t="s">
        <v>851</v>
      </c>
      <c r="MXO56" s="184" t="s">
        <v>851</v>
      </c>
      <c r="MXP56" s="184" t="s">
        <v>851</v>
      </c>
      <c r="MXQ56" s="184" t="s">
        <v>851</v>
      </c>
      <c r="MXR56" s="184" t="s">
        <v>851</v>
      </c>
      <c r="MXS56" s="184" t="s">
        <v>851</v>
      </c>
      <c r="MXT56" s="184" t="s">
        <v>851</v>
      </c>
      <c r="MXU56" s="184" t="s">
        <v>851</v>
      </c>
      <c r="MXV56" s="184" t="s">
        <v>851</v>
      </c>
      <c r="MXW56" s="184" t="s">
        <v>851</v>
      </c>
      <c r="MXX56" s="184" t="s">
        <v>851</v>
      </c>
      <c r="MXY56" s="184" t="s">
        <v>851</v>
      </c>
      <c r="MXZ56" s="184" t="s">
        <v>851</v>
      </c>
      <c r="MYA56" s="184" t="s">
        <v>851</v>
      </c>
      <c r="MYB56" s="184" t="s">
        <v>851</v>
      </c>
      <c r="MYC56" s="184" t="s">
        <v>851</v>
      </c>
      <c r="MYD56" s="184" t="s">
        <v>851</v>
      </c>
      <c r="MYE56" s="184" t="s">
        <v>851</v>
      </c>
      <c r="MYF56" s="184" t="s">
        <v>851</v>
      </c>
      <c r="MYG56" s="184" t="s">
        <v>851</v>
      </c>
      <c r="MYH56" s="184" t="s">
        <v>851</v>
      </c>
      <c r="MYI56" s="184" t="s">
        <v>851</v>
      </c>
      <c r="MYJ56" s="184" t="s">
        <v>851</v>
      </c>
      <c r="MYK56" s="184" t="s">
        <v>851</v>
      </c>
      <c r="MYL56" s="184" t="s">
        <v>851</v>
      </c>
      <c r="MYM56" s="184" t="s">
        <v>851</v>
      </c>
      <c r="MYN56" s="184" t="s">
        <v>851</v>
      </c>
      <c r="MYO56" s="184" t="s">
        <v>851</v>
      </c>
      <c r="MYP56" s="184" t="s">
        <v>851</v>
      </c>
      <c r="MYQ56" s="184" t="s">
        <v>851</v>
      </c>
      <c r="MYR56" s="184" t="s">
        <v>851</v>
      </c>
      <c r="MYS56" s="184" t="s">
        <v>851</v>
      </c>
      <c r="MYT56" s="184" t="s">
        <v>851</v>
      </c>
      <c r="MYU56" s="184" t="s">
        <v>851</v>
      </c>
      <c r="MYV56" s="184" t="s">
        <v>851</v>
      </c>
      <c r="MYW56" s="184" t="s">
        <v>851</v>
      </c>
      <c r="MYX56" s="184" t="s">
        <v>851</v>
      </c>
      <c r="MYY56" s="184" t="s">
        <v>851</v>
      </c>
      <c r="MYZ56" s="184" t="s">
        <v>851</v>
      </c>
      <c r="MZA56" s="184" t="s">
        <v>851</v>
      </c>
      <c r="MZB56" s="184" t="s">
        <v>851</v>
      </c>
      <c r="MZC56" s="184" t="s">
        <v>851</v>
      </c>
      <c r="MZD56" s="184" t="s">
        <v>851</v>
      </c>
      <c r="MZE56" s="184" t="s">
        <v>851</v>
      </c>
      <c r="MZF56" s="184" t="s">
        <v>851</v>
      </c>
      <c r="MZG56" s="184" t="s">
        <v>851</v>
      </c>
      <c r="MZH56" s="184" t="s">
        <v>851</v>
      </c>
      <c r="MZI56" s="184" t="s">
        <v>851</v>
      </c>
      <c r="MZJ56" s="184" t="s">
        <v>851</v>
      </c>
      <c r="MZK56" s="184" t="s">
        <v>851</v>
      </c>
      <c r="MZL56" s="184" t="s">
        <v>851</v>
      </c>
      <c r="MZM56" s="184" t="s">
        <v>851</v>
      </c>
      <c r="MZN56" s="184" t="s">
        <v>851</v>
      </c>
      <c r="MZO56" s="184" t="s">
        <v>851</v>
      </c>
      <c r="MZP56" s="184" t="s">
        <v>851</v>
      </c>
      <c r="MZQ56" s="184" t="s">
        <v>851</v>
      </c>
      <c r="MZR56" s="184" t="s">
        <v>851</v>
      </c>
      <c r="MZS56" s="184" t="s">
        <v>851</v>
      </c>
      <c r="MZT56" s="184" t="s">
        <v>851</v>
      </c>
      <c r="MZU56" s="184" t="s">
        <v>851</v>
      </c>
      <c r="MZV56" s="184" t="s">
        <v>851</v>
      </c>
      <c r="MZW56" s="184" t="s">
        <v>851</v>
      </c>
      <c r="MZX56" s="184" t="s">
        <v>851</v>
      </c>
      <c r="MZY56" s="184" t="s">
        <v>851</v>
      </c>
      <c r="MZZ56" s="184" t="s">
        <v>851</v>
      </c>
      <c r="NAA56" s="184" t="s">
        <v>851</v>
      </c>
      <c r="NAB56" s="184" t="s">
        <v>851</v>
      </c>
      <c r="NAC56" s="184" t="s">
        <v>851</v>
      </c>
      <c r="NAD56" s="184" t="s">
        <v>851</v>
      </c>
      <c r="NAE56" s="184" t="s">
        <v>851</v>
      </c>
      <c r="NAF56" s="184" t="s">
        <v>851</v>
      </c>
      <c r="NAG56" s="184" t="s">
        <v>851</v>
      </c>
      <c r="NAH56" s="184" t="s">
        <v>851</v>
      </c>
      <c r="NAI56" s="184" t="s">
        <v>851</v>
      </c>
      <c r="NAJ56" s="184" t="s">
        <v>851</v>
      </c>
      <c r="NAK56" s="184" t="s">
        <v>851</v>
      </c>
      <c r="NAL56" s="184" t="s">
        <v>851</v>
      </c>
      <c r="NAM56" s="184" t="s">
        <v>851</v>
      </c>
      <c r="NAN56" s="184" t="s">
        <v>851</v>
      </c>
      <c r="NAO56" s="184" t="s">
        <v>851</v>
      </c>
      <c r="NAP56" s="184" t="s">
        <v>851</v>
      </c>
      <c r="NAQ56" s="184" t="s">
        <v>851</v>
      </c>
      <c r="NAR56" s="184" t="s">
        <v>851</v>
      </c>
      <c r="NAS56" s="184" t="s">
        <v>851</v>
      </c>
      <c r="NAT56" s="184" t="s">
        <v>851</v>
      </c>
      <c r="NAU56" s="184" t="s">
        <v>851</v>
      </c>
      <c r="NAV56" s="184" t="s">
        <v>851</v>
      </c>
      <c r="NAW56" s="184" t="s">
        <v>851</v>
      </c>
      <c r="NAX56" s="184" t="s">
        <v>851</v>
      </c>
      <c r="NAY56" s="184" t="s">
        <v>851</v>
      </c>
      <c r="NAZ56" s="184" t="s">
        <v>851</v>
      </c>
      <c r="NBA56" s="184" t="s">
        <v>851</v>
      </c>
      <c r="NBB56" s="184" t="s">
        <v>851</v>
      </c>
      <c r="NBC56" s="184" t="s">
        <v>851</v>
      </c>
      <c r="NBD56" s="184" t="s">
        <v>851</v>
      </c>
      <c r="NBE56" s="184" t="s">
        <v>851</v>
      </c>
      <c r="NBF56" s="184" t="s">
        <v>851</v>
      </c>
      <c r="NBG56" s="184" t="s">
        <v>851</v>
      </c>
      <c r="NBH56" s="184" t="s">
        <v>851</v>
      </c>
      <c r="NBI56" s="184" t="s">
        <v>851</v>
      </c>
      <c r="NBJ56" s="184" t="s">
        <v>851</v>
      </c>
      <c r="NBK56" s="184" t="s">
        <v>851</v>
      </c>
      <c r="NBL56" s="184" t="s">
        <v>851</v>
      </c>
      <c r="NBM56" s="184" t="s">
        <v>851</v>
      </c>
      <c r="NBN56" s="184" t="s">
        <v>851</v>
      </c>
      <c r="NBO56" s="184" t="s">
        <v>851</v>
      </c>
      <c r="NBP56" s="184" t="s">
        <v>851</v>
      </c>
      <c r="NBQ56" s="184" t="s">
        <v>851</v>
      </c>
      <c r="NBR56" s="184" t="s">
        <v>851</v>
      </c>
      <c r="NBS56" s="184" t="s">
        <v>851</v>
      </c>
      <c r="NBT56" s="184" t="s">
        <v>851</v>
      </c>
      <c r="NBU56" s="184" t="s">
        <v>851</v>
      </c>
      <c r="NBV56" s="184" t="s">
        <v>851</v>
      </c>
      <c r="NBW56" s="184" t="s">
        <v>851</v>
      </c>
      <c r="NBX56" s="184" t="s">
        <v>851</v>
      </c>
      <c r="NBY56" s="184" t="s">
        <v>851</v>
      </c>
      <c r="NBZ56" s="184" t="s">
        <v>851</v>
      </c>
      <c r="NCA56" s="184" t="s">
        <v>851</v>
      </c>
      <c r="NCB56" s="184" t="s">
        <v>851</v>
      </c>
      <c r="NCC56" s="184" t="s">
        <v>851</v>
      </c>
      <c r="NCD56" s="184" t="s">
        <v>851</v>
      </c>
      <c r="NCE56" s="184" t="s">
        <v>851</v>
      </c>
      <c r="NCF56" s="184" t="s">
        <v>851</v>
      </c>
      <c r="NCG56" s="184" t="s">
        <v>851</v>
      </c>
      <c r="NCH56" s="184" t="s">
        <v>851</v>
      </c>
      <c r="NCI56" s="184" t="s">
        <v>851</v>
      </c>
      <c r="NCJ56" s="184" t="s">
        <v>851</v>
      </c>
      <c r="NCK56" s="184" t="s">
        <v>851</v>
      </c>
      <c r="NCL56" s="184" t="s">
        <v>851</v>
      </c>
      <c r="NCM56" s="184" t="s">
        <v>851</v>
      </c>
      <c r="NCN56" s="184" t="s">
        <v>851</v>
      </c>
      <c r="NCO56" s="184" t="s">
        <v>851</v>
      </c>
      <c r="NCP56" s="184" t="s">
        <v>851</v>
      </c>
      <c r="NCQ56" s="184" t="s">
        <v>851</v>
      </c>
      <c r="NCR56" s="184" t="s">
        <v>851</v>
      </c>
      <c r="NCS56" s="184" t="s">
        <v>851</v>
      </c>
      <c r="NCT56" s="184" t="s">
        <v>851</v>
      </c>
      <c r="NCU56" s="184" t="s">
        <v>851</v>
      </c>
      <c r="NCV56" s="184" t="s">
        <v>851</v>
      </c>
      <c r="NCW56" s="184" t="s">
        <v>851</v>
      </c>
      <c r="NCX56" s="184" t="s">
        <v>851</v>
      </c>
      <c r="NCY56" s="184" t="s">
        <v>851</v>
      </c>
      <c r="NCZ56" s="184" t="s">
        <v>851</v>
      </c>
      <c r="NDA56" s="184" t="s">
        <v>851</v>
      </c>
      <c r="NDB56" s="184" t="s">
        <v>851</v>
      </c>
      <c r="NDC56" s="184" t="s">
        <v>851</v>
      </c>
      <c r="NDD56" s="184" t="s">
        <v>851</v>
      </c>
      <c r="NDE56" s="184" t="s">
        <v>851</v>
      </c>
      <c r="NDF56" s="184" t="s">
        <v>851</v>
      </c>
      <c r="NDG56" s="184" t="s">
        <v>851</v>
      </c>
      <c r="NDH56" s="184" t="s">
        <v>851</v>
      </c>
      <c r="NDI56" s="184" t="s">
        <v>851</v>
      </c>
      <c r="NDJ56" s="184" t="s">
        <v>851</v>
      </c>
      <c r="NDK56" s="184" t="s">
        <v>851</v>
      </c>
      <c r="NDL56" s="184" t="s">
        <v>851</v>
      </c>
      <c r="NDM56" s="184" t="s">
        <v>851</v>
      </c>
      <c r="NDN56" s="184" t="s">
        <v>851</v>
      </c>
      <c r="NDO56" s="184" t="s">
        <v>851</v>
      </c>
      <c r="NDP56" s="184" t="s">
        <v>851</v>
      </c>
      <c r="NDQ56" s="184" t="s">
        <v>851</v>
      </c>
      <c r="NDR56" s="184" t="s">
        <v>851</v>
      </c>
      <c r="NDS56" s="184" t="s">
        <v>851</v>
      </c>
      <c r="NDT56" s="184" t="s">
        <v>851</v>
      </c>
      <c r="NDU56" s="184" t="s">
        <v>851</v>
      </c>
      <c r="NDV56" s="184" t="s">
        <v>851</v>
      </c>
      <c r="NDW56" s="184" t="s">
        <v>851</v>
      </c>
      <c r="NDX56" s="184" t="s">
        <v>851</v>
      </c>
      <c r="NDY56" s="184" t="s">
        <v>851</v>
      </c>
      <c r="NDZ56" s="184" t="s">
        <v>851</v>
      </c>
      <c r="NEA56" s="184" t="s">
        <v>851</v>
      </c>
      <c r="NEB56" s="184" t="s">
        <v>851</v>
      </c>
      <c r="NEC56" s="184" t="s">
        <v>851</v>
      </c>
      <c r="NED56" s="184" t="s">
        <v>851</v>
      </c>
      <c r="NEE56" s="184" t="s">
        <v>851</v>
      </c>
      <c r="NEF56" s="184" t="s">
        <v>851</v>
      </c>
      <c r="NEG56" s="184" t="s">
        <v>851</v>
      </c>
      <c r="NEH56" s="184" t="s">
        <v>851</v>
      </c>
      <c r="NEI56" s="184" t="s">
        <v>851</v>
      </c>
      <c r="NEJ56" s="184" t="s">
        <v>851</v>
      </c>
      <c r="NEK56" s="184" t="s">
        <v>851</v>
      </c>
      <c r="NEL56" s="184" t="s">
        <v>851</v>
      </c>
      <c r="NEM56" s="184" t="s">
        <v>851</v>
      </c>
      <c r="NEN56" s="184" t="s">
        <v>851</v>
      </c>
      <c r="NEO56" s="184" t="s">
        <v>851</v>
      </c>
      <c r="NEP56" s="184" t="s">
        <v>851</v>
      </c>
      <c r="NEQ56" s="184" t="s">
        <v>851</v>
      </c>
      <c r="NER56" s="184" t="s">
        <v>851</v>
      </c>
      <c r="NES56" s="184" t="s">
        <v>851</v>
      </c>
      <c r="NET56" s="184" t="s">
        <v>851</v>
      </c>
      <c r="NEU56" s="184" t="s">
        <v>851</v>
      </c>
      <c r="NEV56" s="184" t="s">
        <v>851</v>
      </c>
      <c r="NEW56" s="184" t="s">
        <v>851</v>
      </c>
      <c r="NEX56" s="184" t="s">
        <v>851</v>
      </c>
      <c r="NEY56" s="184" t="s">
        <v>851</v>
      </c>
      <c r="NEZ56" s="184" t="s">
        <v>851</v>
      </c>
      <c r="NFA56" s="184" t="s">
        <v>851</v>
      </c>
      <c r="NFB56" s="184" t="s">
        <v>851</v>
      </c>
      <c r="NFC56" s="184" t="s">
        <v>851</v>
      </c>
      <c r="NFD56" s="184" t="s">
        <v>851</v>
      </c>
      <c r="NFE56" s="184" t="s">
        <v>851</v>
      </c>
      <c r="NFF56" s="184" t="s">
        <v>851</v>
      </c>
      <c r="NFG56" s="184" t="s">
        <v>851</v>
      </c>
      <c r="NFH56" s="184" t="s">
        <v>851</v>
      </c>
      <c r="NFI56" s="184" t="s">
        <v>851</v>
      </c>
      <c r="NFJ56" s="184" t="s">
        <v>851</v>
      </c>
      <c r="NFK56" s="184" t="s">
        <v>851</v>
      </c>
      <c r="NFL56" s="184" t="s">
        <v>851</v>
      </c>
      <c r="NFM56" s="184" t="s">
        <v>851</v>
      </c>
      <c r="NFN56" s="184" t="s">
        <v>851</v>
      </c>
      <c r="NFO56" s="184" t="s">
        <v>851</v>
      </c>
      <c r="NFP56" s="184" t="s">
        <v>851</v>
      </c>
      <c r="NFQ56" s="184" t="s">
        <v>851</v>
      </c>
      <c r="NFR56" s="184" t="s">
        <v>851</v>
      </c>
      <c r="NFS56" s="184" t="s">
        <v>851</v>
      </c>
      <c r="NFT56" s="184" t="s">
        <v>851</v>
      </c>
      <c r="NFU56" s="184" t="s">
        <v>851</v>
      </c>
      <c r="NFV56" s="184" t="s">
        <v>851</v>
      </c>
      <c r="NFW56" s="184" t="s">
        <v>851</v>
      </c>
      <c r="NFX56" s="184" t="s">
        <v>851</v>
      </c>
      <c r="NFY56" s="184" t="s">
        <v>851</v>
      </c>
      <c r="NFZ56" s="184" t="s">
        <v>851</v>
      </c>
      <c r="NGA56" s="184" t="s">
        <v>851</v>
      </c>
      <c r="NGB56" s="184" t="s">
        <v>851</v>
      </c>
      <c r="NGC56" s="184" t="s">
        <v>851</v>
      </c>
      <c r="NGD56" s="184" t="s">
        <v>851</v>
      </c>
      <c r="NGE56" s="184" t="s">
        <v>851</v>
      </c>
      <c r="NGF56" s="184" t="s">
        <v>851</v>
      </c>
      <c r="NGG56" s="184" t="s">
        <v>851</v>
      </c>
      <c r="NGH56" s="184" t="s">
        <v>851</v>
      </c>
      <c r="NGI56" s="184" t="s">
        <v>851</v>
      </c>
      <c r="NGJ56" s="184" t="s">
        <v>851</v>
      </c>
      <c r="NGK56" s="184" t="s">
        <v>851</v>
      </c>
      <c r="NGL56" s="184" t="s">
        <v>851</v>
      </c>
      <c r="NGM56" s="184" t="s">
        <v>851</v>
      </c>
      <c r="NGN56" s="184" t="s">
        <v>851</v>
      </c>
      <c r="NGO56" s="184" t="s">
        <v>851</v>
      </c>
      <c r="NGP56" s="184" t="s">
        <v>851</v>
      </c>
      <c r="NGQ56" s="184" t="s">
        <v>851</v>
      </c>
      <c r="NGR56" s="184" t="s">
        <v>851</v>
      </c>
      <c r="NGS56" s="184" t="s">
        <v>851</v>
      </c>
      <c r="NGT56" s="184" t="s">
        <v>851</v>
      </c>
      <c r="NGU56" s="184" t="s">
        <v>851</v>
      </c>
      <c r="NGV56" s="184" t="s">
        <v>851</v>
      </c>
      <c r="NGW56" s="184" t="s">
        <v>851</v>
      </c>
      <c r="NGX56" s="184" t="s">
        <v>851</v>
      </c>
      <c r="NGY56" s="184" t="s">
        <v>851</v>
      </c>
      <c r="NGZ56" s="184" t="s">
        <v>851</v>
      </c>
      <c r="NHA56" s="184" t="s">
        <v>851</v>
      </c>
      <c r="NHB56" s="184" t="s">
        <v>851</v>
      </c>
      <c r="NHC56" s="184" t="s">
        <v>851</v>
      </c>
      <c r="NHD56" s="184" t="s">
        <v>851</v>
      </c>
      <c r="NHE56" s="184" t="s">
        <v>851</v>
      </c>
      <c r="NHF56" s="184" t="s">
        <v>851</v>
      </c>
      <c r="NHG56" s="184" t="s">
        <v>851</v>
      </c>
      <c r="NHH56" s="184" t="s">
        <v>851</v>
      </c>
      <c r="NHI56" s="184" t="s">
        <v>851</v>
      </c>
      <c r="NHJ56" s="184" t="s">
        <v>851</v>
      </c>
      <c r="NHK56" s="184" t="s">
        <v>851</v>
      </c>
      <c r="NHL56" s="184" t="s">
        <v>851</v>
      </c>
      <c r="NHM56" s="184" t="s">
        <v>851</v>
      </c>
      <c r="NHN56" s="184" t="s">
        <v>851</v>
      </c>
      <c r="NHO56" s="184" t="s">
        <v>851</v>
      </c>
      <c r="NHP56" s="184" t="s">
        <v>851</v>
      </c>
      <c r="NHQ56" s="184" t="s">
        <v>851</v>
      </c>
      <c r="NHR56" s="184" t="s">
        <v>851</v>
      </c>
      <c r="NHS56" s="184" t="s">
        <v>851</v>
      </c>
      <c r="NHT56" s="184" t="s">
        <v>851</v>
      </c>
      <c r="NHU56" s="184" t="s">
        <v>851</v>
      </c>
      <c r="NHV56" s="184" t="s">
        <v>851</v>
      </c>
      <c r="NHW56" s="184" t="s">
        <v>851</v>
      </c>
      <c r="NHX56" s="184" t="s">
        <v>851</v>
      </c>
      <c r="NHY56" s="184" t="s">
        <v>851</v>
      </c>
      <c r="NHZ56" s="184" t="s">
        <v>851</v>
      </c>
      <c r="NIA56" s="184" t="s">
        <v>851</v>
      </c>
      <c r="NIB56" s="184" t="s">
        <v>851</v>
      </c>
      <c r="NIC56" s="184" t="s">
        <v>851</v>
      </c>
      <c r="NID56" s="184" t="s">
        <v>851</v>
      </c>
      <c r="NIE56" s="184" t="s">
        <v>851</v>
      </c>
      <c r="NIF56" s="184" t="s">
        <v>851</v>
      </c>
      <c r="NIG56" s="184" t="s">
        <v>851</v>
      </c>
      <c r="NIH56" s="184" t="s">
        <v>851</v>
      </c>
      <c r="NII56" s="184" t="s">
        <v>851</v>
      </c>
      <c r="NIJ56" s="184" t="s">
        <v>851</v>
      </c>
      <c r="NIK56" s="184" t="s">
        <v>851</v>
      </c>
      <c r="NIL56" s="184" t="s">
        <v>851</v>
      </c>
      <c r="NIM56" s="184" t="s">
        <v>851</v>
      </c>
      <c r="NIN56" s="184" t="s">
        <v>851</v>
      </c>
      <c r="NIO56" s="184" t="s">
        <v>851</v>
      </c>
      <c r="NIP56" s="184" t="s">
        <v>851</v>
      </c>
      <c r="NIQ56" s="184" t="s">
        <v>851</v>
      </c>
      <c r="NIR56" s="184" t="s">
        <v>851</v>
      </c>
      <c r="NIS56" s="184" t="s">
        <v>851</v>
      </c>
      <c r="NIT56" s="184" t="s">
        <v>851</v>
      </c>
      <c r="NIU56" s="184" t="s">
        <v>851</v>
      </c>
      <c r="NIV56" s="184" t="s">
        <v>851</v>
      </c>
      <c r="NIW56" s="184" t="s">
        <v>851</v>
      </c>
      <c r="NIX56" s="184" t="s">
        <v>851</v>
      </c>
      <c r="NIY56" s="184" t="s">
        <v>851</v>
      </c>
      <c r="NIZ56" s="184" t="s">
        <v>851</v>
      </c>
      <c r="NJA56" s="184" t="s">
        <v>851</v>
      </c>
      <c r="NJB56" s="184" t="s">
        <v>851</v>
      </c>
      <c r="NJC56" s="184" t="s">
        <v>851</v>
      </c>
      <c r="NJD56" s="184" t="s">
        <v>851</v>
      </c>
      <c r="NJE56" s="184" t="s">
        <v>851</v>
      </c>
      <c r="NJF56" s="184" t="s">
        <v>851</v>
      </c>
      <c r="NJG56" s="184" t="s">
        <v>851</v>
      </c>
      <c r="NJH56" s="184" t="s">
        <v>851</v>
      </c>
      <c r="NJI56" s="184" t="s">
        <v>851</v>
      </c>
      <c r="NJJ56" s="184" t="s">
        <v>851</v>
      </c>
      <c r="NJK56" s="184" t="s">
        <v>851</v>
      </c>
      <c r="NJL56" s="184" t="s">
        <v>851</v>
      </c>
      <c r="NJM56" s="184" t="s">
        <v>851</v>
      </c>
      <c r="NJN56" s="184" t="s">
        <v>851</v>
      </c>
      <c r="NJO56" s="184" t="s">
        <v>851</v>
      </c>
      <c r="NJP56" s="184" t="s">
        <v>851</v>
      </c>
      <c r="NJQ56" s="184" t="s">
        <v>851</v>
      </c>
      <c r="NJR56" s="184" t="s">
        <v>851</v>
      </c>
      <c r="NJS56" s="184" t="s">
        <v>851</v>
      </c>
      <c r="NJT56" s="184" t="s">
        <v>851</v>
      </c>
      <c r="NJU56" s="184" t="s">
        <v>851</v>
      </c>
      <c r="NJV56" s="184" t="s">
        <v>851</v>
      </c>
      <c r="NJW56" s="184" t="s">
        <v>851</v>
      </c>
      <c r="NJX56" s="184" t="s">
        <v>851</v>
      </c>
      <c r="NJY56" s="184" t="s">
        <v>851</v>
      </c>
      <c r="NJZ56" s="184" t="s">
        <v>851</v>
      </c>
      <c r="NKA56" s="184" t="s">
        <v>851</v>
      </c>
      <c r="NKB56" s="184" t="s">
        <v>851</v>
      </c>
      <c r="NKC56" s="184" t="s">
        <v>851</v>
      </c>
      <c r="NKD56" s="184" t="s">
        <v>851</v>
      </c>
      <c r="NKE56" s="184" t="s">
        <v>851</v>
      </c>
      <c r="NKF56" s="184" t="s">
        <v>851</v>
      </c>
      <c r="NKG56" s="184" t="s">
        <v>851</v>
      </c>
      <c r="NKH56" s="184" t="s">
        <v>851</v>
      </c>
      <c r="NKI56" s="184" t="s">
        <v>851</v>
      </c>
      <c r="NKJ56" s="184" t="s">
        <v>851</v>
      </c>
      <c r="NKK56" s="184" t="s">
        <v>851</v>
      </c>
      <c r="NKL56" s="184" t="s">
        <v>851</v>
      </c>
      <c r="NKM56" s="184" t="s">
        <v>851</v>
      </c>
      <c r="NKN56" s="184" t="s">
        <v>851</v>
      </c>
      <c r="NKO56" s="184" t="s">
        <v>851</v>
      </c>
      <c r="NKP56" s="184" t="s">
        <v>851</v>
      </c>
      <c r="NKQ56" s="184" t="s">
        <v>851</v>
      </c>
      <c r="NKR56" s="184" t="s">
        <v>851</v>
      </c>
      <c r="NKS56" s="184" t="s">
        <v>851</v>
      </c>
      <c r="NKT56" s="184" t="s">
        <v>851</v>
      </c>
      <c r="NKU56" s="184" t="s">
        <v>851</v>
      </c>
      <c r="NKV56" s="184" t="s">
        <v>851</v>
      </c>
      <c r="NKW56" s="184" t="s">
        <v>851</v>
      </c>
      <c r="NKX56" s="184" t="s">
        <v>851</v>
      </c>
      <c r="NKY56" s="184" t="s">
        <v>851</v>
      </c>
      <c r="NKZ56" s="184" t="s">
        <v>851</v>
      </c>
      <c r="NLA56" s="184" t="s">
        <v>851</v>
      </c>
      <c r="NLB56" s="184" t="s">
        <v>851</v>
      </c>
      <c r="NLC56" s="184" t="s">
        <v>851</v>
      </c>
      <c r="NLD56" s="184" t="s">
        <v>851</v>
      </c>
      <c r="NLE56" s="184" t="s">
        <v>851</v>
      </c>
      <c r="NLF56" s="184" t="s">
        <v>851</v>
      </c>
      <c r="NLG56" s="184" t="s">
        <v>851</v>
      </c>
      <c r="NLH56" s="184" t="s">
        <v>851</v>
      </c>
      <c r="NLI56" s="184" t="s">
        <v>851</v>
      </c>
      <c r="NLJ56" s="184" t="s">
        <v>851</v>
      </c>
      <c r="NLK56" s="184" t="s">
        <v>851</v>
      </c>
      <c r="NLL56" s="184" t="s">
        <v>851</v>
      </c>
      <c r="NLM56" s="184" t="s">
        <v>851</v>
      </c>
      <c r="NLN56" s="184" t="s">
        <v>851</v>
      </c>
      <c r="NLO56" s="184" t="s">
        <v>851</v>
      </c>
      <c r="NLP56" s="184" t="s">
        <v>851</v>
      </c>
      <c r="NLQ56" s="184" t="s">
        <v>851</v>
      </c>
      <c r="NLR56" s="184" t="s">
        <v>851</v>
      </c>
      <c r="NLS56" s="184" t="s">
        <v>851</v>
      </c>
      <c r="NLT56" s="184" t="s">
        <v>851</v>
      </c>
      <c r="NLU56" s="184" t="s">
        <v>851</v>
      </c>
      <c r="NLV56" s="184" t="s">
        <v>851</v>
      </c>
      <c r="NLW56" s="184" t="s">
        <v>851</v>
      </c>
      <c r="NLX56" s="184" t="s">
        <v>851</v>
      </c>
      <c r="NLY56" s="184" t="s">
        <v>851</v>
      </c>
      <c r="NLZ56" s="184" t="s">
        <v>851</v>
      </c>
      <c r="NMA56" s="184" t="s">
        <v>851</v>
      </c>
      <c r="NMB56" s="184" t="s">
        <v>851</v>
      </c>
      <c r="NMC56" s="184" t="s">
        <v>851</v>
      </c>
      <c r="NMD56" s="184" t="s">
        <v>851</v>
      </c>
      <c r="NME56" s="184" t="s">
        <v>851</v>
      </c>
      <c r="NMF56" s="184" t="s">
        <v>851</v>
      </c>
      <c r="NMG56" s="184" t="s">
        <v>851</v>
      </c>
      <c r="NMH56" s="184" t="s">
        <v>851</v>
      </c>
      <c r="NMI56" s="184" t="s">
        <v>851</v>
      </c>
      <c r="NMJ56" s="184" t="s">
        <v>851</v>
      </c>
      <c r="NMK56" s="184" t="s">
        <v>851</v>
      </c>
      <c r="NML56" s="184" t="s">
        <v>851</v>
      </c>
      <c r="NMM56" s="184" t="s">
        <v>851</v>
      </c>
      <c r="NMN56" s="184" t="s">
        <v>851</v>
      </c>
      <c r="NMO56" s="184" t="s">
        <v>851</v>
      </c>
      <c r="NMP56" s="184" t="s">
        <v>851</v>
      </c>
      <c r="NMQ56" s="184" t="s">
        <v>851</v>
      </c>
      <c r="NMR56" s="184" t="s">
        <v>851</v>
      </c>
      <c r="NMS56" s="184" t="s">
        <v>851</v>
      </c>
      <c r="NMT56" s="184" t="s">
        <v>851</v>
      </c>
      <c r="NMU56" s="184" t="s">
        <v>851</v>
      </c>
      <c r="NMV56" s="184" t="s">
        <v>851</v>
      </c>
      <c r="NMW56" s="184" t="s">
        <v>851</v>
      </c>
      <c r="NMX56" s="184" t="s">
        <v>851</v>
      </c>
      <c r="NMY56" s="184" t="s">
        <v>851</v>
      </c>
      <c r="NMZ56" s="184" t="s">
        <v>851</v>
      </c>
      <c r="NNA56" s="184" t="s">
        <v>851</v>
      </c>
      <c r="NNB56" s="184" t="s">
        <v>851</v>
      </c>
      <c r="NNC56" s="184" t="s">
        <v>851</v>
      </c>
      <c r="NND56" s="184" t="s">
        <v>851</v>
      </c>
      <c r="NNE56" s="184" t="s">
        <v>851</v>
      </c>
      <c r="NNF56" s="184" t="s">
        <v>851</v>
      </c>
      <c r="NNG56" s="184" t="s">
        <v>851</v>
      </c>
      <c r="NNH56" s="184" t="s">
        <v>851</v>
      </c>
      <c r="NNI56" s="184" t="s">
        <v>851</v>
      </c>
      <c r="NNJ56" s="184" t="s">
        <v>851</v>
      </c>
      <c r="NNK56" s="184" t="s">
        <v>851</v>
      </c>
      <c r="NNL56" s="184" t="s">
        <v>851</v>
      </c>
      <c r="NNM56" s="184" t="s">
        <v>851</v>
      </c>
      <c r="NNN56" s="184" t="s">
        <v>851</v>
      </c>
      <c r="NNO56" s="184" t="s">
        <v>851</v>
      </c>
      <c r="NNP56" s="184" t="s">
        <v>851</v>
      </c>
      <c r="NNQ56" s="184" t="s">
        <v>851</v>
      </c>
      <c r="NNR56" s="184" t="s">
        <v>851</v>
      </c>
      <c r="NNS56" s="184" t="s">
        <v>851</v>
      </c>
      <c r="NNT56" s="184" t="s">
        <v>851</v>
      </c>
      <c r="NNU56" s="184" t="s">
        <v>851</v>
      </c>
      <c r="NNV56" s="184" t="s">
        <v>851</v>
      </c>
      <c r="NNW56" s="184" t="s">
        <v>851</v>
      </c>
      <c r="NNX56" s="184" t="s">
        <v>851</v>
      </c>
      <c r="NNY56" s="184" t="s">
        <v>851</v>
      </c>
      <c r="NNZ56" s="184" t="s">
        <v>851</v>
      </c>
      <c r="NOA56" s="184" t="s">
        <v>851</v>
      </c>
      <c r="NOB56" s="184" t="s">
        <v>851</v>
      </c>
      <c r="NOC56" s="184" t="s">
        <v>851</v>
      </c>
      <c r="NOD56" s="184" t="s">
        <v>851</v>
      </c>
      <c r="NOE56" s="184" t="s">
        <v>851</v>
      </c>
      <c r="NOF56" s="184" t="s">
        <v>851</v>
      </c>
      <c r="NOG56" s="184" t="s">
        <v>851</v>
      </c>
      <c r="NOH56" s="184" t="s">
        <v>851</v>
      </c>
      <c r="NOI56" s="184" t="s">
        <v>851</v>
      </c>
      <c r="NOJ56" s="184" t="s">
        <v>851</v>
      </c>
      <c r="NOK56" s="184" t="s">
        <v>851</v>
      </c>
      <c r="NOL56" s="184" t="s">
        <v>851</v>
      </c>
      <c r="NOM56" s="184" t="s">
        <v>851</v>
      </c>
      <c r="NON56" s="184" t="s">
        <v>851</v>
      </c>
      <c r="NOO56" s="184" t="s">
        <v>851</v>
      </c>
      <c r="NOP56" s="184" t="s">
        <v>851</v>
      </c>
      <c r="NOQ56" s="184" t="s">
        <v>851</v>
      </c>
      <c r="NOR56" s="184" t="s">
        <v>851</v>
      </c>
      <c r="NOS56" s="184" t="s">
        <v>851</v>
      </c>
      <c r="NOT56" s="184" t="s">
        <v>851</v>
      </c>
      <c r="NOU56" s="184" t="s">
        <v>851</v>
      </c>
      <c r="NOV56" s="184" t="s">
        <v>851</v>
      </c>
      <c r="NOW56" s="184" t="s">
        <v>851</v>
      </c>
      <c r="NOX56" s="184" t="s">
        <v>851</v>
      </c>
      <c r="NOY56" s="184" t="s">
        <v>851</v>
      </c>
      <c r="NOZ56" s="184" t="s">
        <v>851</v>
      </c>
      <c r="NPA56" s="184" t="s">
        <v>851</v>
      </c>
      <c r="NPB56" s="184" t="s">
        <v>851</v>
      </c>
      <c r="NPC56" s="184" t="s">
        <v>851</v>
      </c>
      <c r="NPD56" s="184" t="s">
        <v>851</v>
      </c>
      <c r="NPE56" s="184" t="s">
        <v>851</v>
      </c>
      <c r="NPF56" s="184" t="s">
        <v>851</v>
      </c>
      <c r="NPG56" s="184" t="s">
        <v>851</v>
      </c>
      <c r="NPH56" s="184" t="s">
        <v>851</v>
      </c>
      <c r="NPI56" s="184" t="s">
        <v>851</v>
      </c>
      <c r="NPJ56" s="184" t="s">
        <v>851</v>
      </c>
      <c r="NPK56" s="184" t="s">
        <v>851</v>
      </c>
      <c r="NPL56" s="184" t="s">
        <v>851</v>
      </c>
      <c r="NPM56" s="184" t="s">
        <v>851</v>
      </c>
      <c r="NPN56" s="184" t="s">
        <v>851</v>
      </c>
      <c r="NPO56" s="184" t="s">
        <v>851</v>
      </c>
      <c r="NPP56" s="184" t="s">
        <v>851</v>
      </c>
      <c r="NPQ56" s="184" t="s">
        <v>851</v>
      </c>
      <c r="NPR56" s="184" t="s">
        <v>851</v>
      </c>
      <c r="NPS56" s="184" t="s">
        <v>851</v>
      </c>
      <c r="NPT56" s="184" t="s">
        <v>851</v>
      </c>
      <c r="NPU56" s="184" t="s">
        <v>851</v>
      </c>
      <c r="NPV56" s="184" t="s">
        <v>851</v>
      </c>
      <c r="NPW56" s="184" t="s">
        <v>851</v>
      </c>
      <c r="NPX56" s="184" t="s">
        <v>851</v>
      </c>
      <c r="NPY56" s="184" t="s">
        <v>851</v>
      </c>
      <c r="NPZ56" s="184" t="s">
        <v>851</v>
      </c>
      <c r="NQA56" s="184" t="s">
        <v>851</v>
      </c>
      <c r="NQB56" s="184" t="s">
        <v>851</v>
      </c>
      <c r="NQC56" s="184" t="s">
        <v>851</v>
      </c>
      <c r="NQD56" s="184" t="s">
        <v>851</v>
      </c>
      <c r="NQE56" s="184" t="s">
        <v>851</v>
      </c>
      <c r="NQF56" s="184" t="s">
        <v>851</v>
      </c>
      <c r="NQG56" s="184" t="s">
        <v>851</v>
      </c>
      <c r="NQH56" s="184" t="s">
        <v>851</v>
      </c>
      <c r="NQI56" s="184" t="s">
        <v>851</v>
      </c>
      <c r="NQJ56" s="184" t="s">
        <v>851</v>
      </c>
      <c r="NQK56" s="184" t="s">
        <v>851</v>
      </c>
      <c r="NQL56" s="184" t="s">
        <v>851</v>
      </c>
      <c r="NQM56" s="184" t="s">
        <v>851</v>
      </c>
      <c r="NQN56" s="184" t="s">
        <v>851</v>
      </c>
      <c r="NQO56" s="184" t="s">
        <v>851</v>
      </c>
      <c r="NQP56" s="184" t="s">
        <v>851</v>
      </c>
      <c r="NQQ56" s="184" t="s">
        <v>851</v>
      </c>
      <c r="NQR56" s="184" t="s">
        <v>851</v>
      </c>
      <c r="NQS56" s="184" t="s">
        <v>851</v>
      </c>
      <c r="NQT56" s="184" t="s">
        <v>851</v>
      </c>
      <c r="NQU56" s="184" t="s">
        <v>851</v>
      </c>
      <c r="NQV56" s="184" t="s">
        <v>851</v>
      </c>
      <c r="NQW56" s="184" t="s">
        <v>851</v>
      </c>
      <c r="NQX56" s="184" t="s">
        <v>851</v>
      </c>
      <c r="NQY56" s="184" t="s">
        <v>851</v>
      </c>
      <c r="NQZ56" s="184" t="s">
        <v>851</v>
      </c>
      <c r="NRA56" s="184" t="s">
        <v>851</v>
      </c>
      <c r="NRB56" s="184" t="s">
        <v>851</v>
      </c>
      <c r="NRC56" s="184" t="s">
        <v>851</v>
      </c>
      <c r="NRD56" s="184" t="s">
        <v>851</v>
      </c>
      <c r="NRE56" s="184" t="s">
        <v>851</v>
      </c>
      <c r="NRF56" s="184" t="s">
        <v>851</v>
      </c>
      <c r="NRG56" s="184" t="s">
        <v>851</v>
      </c>
      <c r="NRH56" s="184" t="s">
        <v>851</v>
      </c>
      <c r="NRI56" s="184" t="s">
        <v>851</v>
      </c>
      <c r="NRJ56" s="184" t="s">
        <v>851</v>
      </c>
      <c r="NRK56" s="184" t="s">
        <v>851</v>
      </c>
      <c r="NRL56" s="184" t="s">
        <v>851</v>
      </c>
      <c r="NRM56" s="184" t="s">
        <v>851</v>
      </c>
      <c r="NRN56" s="184" t="s">
        <v>851</v>
      </c>
      <c r="NRO56" s="184" t="s">
        <v>851</v>
      </c>
      <c r="NRP56" s="184" t="s">
        <v>851</v>
      </c>
      <c r="NRQ56" s="184" t="s">
        <v>851</v>
      </c>
      <c r="NRR56" s="184" t="s">
        <v>851</v>
      </c>
      <c r="NRS56" s="184" t="s">
        <v>851</v>
      </c>
      <c r="NRT56" s="184" t="s">
        <v>851</v>
      </c>
      <c r="NRU56" s="184" t="s">
        <v>851</v>
      </c>
      <c r="NRV56" s="184" t="s">
        <v>851</v>
      </c>
      <c r="NRW56" s="184" t="s">
        <v>851</v>
      </c>
      <c r="NRX56" s="184" t="s">
        <v>851</v>
      </c>
      <c r="NRY56" s="184" t="s">
        <v>851</v>
      </c>
      <c r="NRZ56" s="184" t="s">
        <v>851</v>
      </c>
      <c r="NSA56" s="184" t="s">
        <v>851</v>
      </c>
      <c r="NSB56" s="184" t="s">
        <v>851</v>
      </c>
      <c r="NSC56" s="184" t="s">
        <v>851</v>
      </c>
      <c r="NSD56" s="184" t="s">
        <v>851</v>
      </c>
      <c r="NSE56" s="184" t="s">
        <v>851</v>
      </c>
      <c r="NSF56" s="184" t="s">
        <v>851</v>
      </c>
      <c r="NSG56" s="184" t="s">
        <v>851</v>
      </c>
      <c r="NSH56" s="184" t="s">
        <v>851</v>
      </c>
      <c r="NSI56" s="184" t="s">
        <v>851</v>
      </c>
      <c r="NSJ56" s="184" t="s">
        <v>851</v>
      </c>
      <c r="NSK56" s="184" t="s">
        <v>851</v>
      </c>
      <c r="NSL56" s="184" t="s">
        <v>851</v>
      </c>
      <c r="NSM56" s="184" t="s">
        <v>851</v>
      </c>
      <c r="NSN56" s="184" t="s">
        <v>851</v>
      </c>
      <c r="NSO56" s="184" t="s">
        <v>851</v>
      </c>
      <c r="NSP56" s="184" t="s">
        <v>851</v>
      </c>
      <c r="NSQ56" s="184" t="s">
        <v>851</v>
      </c>
      <c r="NSR56" s="184" t="s">
        <v>851</v>
      </c>
      <c r="NSS56" s="184" t="s">
        <v>851</v>
      </c>
      <c r="NST56" s="184" t="s">
        <v>851</v>
      </c>
      <c r="NSU56" s="184" t="s">
        <v>851</v>
      </c>
      <c r="NSV56" s="184" t="s">
        <v>851</v>
      </c>
      <c r="NSW56" s="184" t="s">
        <v>851</v>
      </c>
      <c r="NSX56" s="184" t="s">
        <v>851</v>
      </c>
      <c r="NSY56" s="184" t="s">
        <v>851</v>
      </c>
      <c r="NSZ56" s="184" t="s">
        <v>851</v>
      </c>
      <c r="NTA56" s="184" t="s">
        <v>851</v>
      </c>
      <c r="NTB56" s="184" t="s">
        <v>851</v>
      </c>
      <c r="NTC56" s="184" t="s">
        <v>851</v>
      </c>
      <c r="NTD56" s="184" t="s">
        <v>851</v>
      </c>
      <c r="NTE56" s="184" t="s">
        <v>851</v>
      </c>
      <c r="NTF56" s="184" t="s">
        <v>851</v>
      </c>
      <c r="NTG56" s="184" t="s">
        <v>851</v>
      </c>
      <c r="NTH56" s="184" t="s">
        <v>851</v>
      </c>
      <c r="NTI56" s="184" t="s">
        <v>851</v>
      </c>
      <c r="NTJ56" s="184" t="s">
        <v>851</v>
      </c>
      <c r="NTK56" s="184" t="s">
        <v>851</v>
      </c>
      <c r="NTL56" s="184" t="s">
        <v>851</v>
      </c>
      <c r="NTM56" s="184" t="s">
        <v>851</v>
      </c>
      <c r="NTN56" s="184" t="s">
        <v>851</v>
      </c>
      <c r="NTO56" s="184" t="s">
        <v>851</v>
      </c>
      <c r="NTP56" s="184" t="s">
        <v>851</v>
      </c>
      <c r="NTQ56" s="184" t="s">
        <v>851</v>
      </c>
      <c r="NTR56" s="184" t="s">
        <v>851</v>
      </c>
      <c r="NTS56" s="184" t="s">
        <v>851</v>
      </c>
      <c r="NTT56" s="184" t="s">
        <v>851</v>
      </c>
      <c r="NTU56" s="184" t="s">
        <v>851</v>
      </c>
      <c r="NTV56" s="184" t="s">
        <v>851</v>
      </c>
      <c r="NTW56" s="184" t="s">
        <v>851</v>
      </c>
      <c r="NTX56" s="184" t="s">
        <v>851</v>
      </c>
      <c r="NTY56" s="184" t="s">
        <v>851</v>
      </c>
      <c r="NTZ56" s="184" t="s">
        <v>851</v>
      </c>
      <c r="NUA56" s="184" t="s">
        <v>851</v>
      </c>
      <c r="NUB56" s="184" t="s">
        <v>851</v>
      </c>
      <c r="NUC56" s="184" t="s">
        <v>851</v>
      </c>
      <c r="NUD56" s="184" t="s">
        <v>851</v>
      </c>
      <c r="NUE56" s="184" t="s">
        <v>851</v>
      </c>
      <c r="NUF56" s="184" t="s">
        <v>851</v>
      </c>
      <c r="NUG56" s="184" t="s">
        <v>851</v>
      </c>
      <c r="NUH56" s="184" t="s">
        <v>851</v>
      </c>
      <c r="NUI56" s="184" t="s">
        <v>851</v>
      </c>
      <c r="NUJ56" s="184" t="s">
        <v>851</v>
      </c>
      <c r="NUK56" s="184" t="s">
        <v>851</v>
      </c>
      <c r="NUL56" s="184" t="s">
        <v>851</v>
      </c>
      <c r="NUM56" s="184" t="s">
        <v>851</v>
      </c>
      <c r="NUN56" s="184" t="s">
        <v>851</v>
      </c>
      <c r="NUO56" s="184" t="s">
        <v>851</v>
      </c>
      <c r="NUP56" s="184" t="s">
        <v>851</v>
      </c>
      <c r="NUQ56" s="184" t="s">
        <v>851</v>
      </c>
      <c r="NUR56" s="184" t="s">
        <v>851</v>
      </c>
      <c r="NUS56" s="184" t="s">
        <v>851</v>
      </c>
      <c r="NUT56" s="184" t="s">
        <v>851</v>
      </c>
      <c r="NUU56" s="184" t="s">
        <v>851</v>
      </c>
      <c r="NUV56" s="184" t="s">
        <v>851</v>
      </c>
      <c r="NUW56" s="184" t="s">
        <v>851</v>
      </c>
      <c r="NUX56" s="184" t="s">
        <v>851</v>
      </c>
      <c r="NUY56" s="184" t="s">
        <v>851</v>
      </c>
      <c r="NUZ56" s="184" t="s">
        <v>851</v>
      </c>
      <c r="NVA56" s="184" t="s">
        <v>851</v>
      </c>
      <c r="NVB56" s="184" t="s">
        <v>851</v>
      </c>
      <c r="NVC56" s="184" t="s">
        <v>851</v>
      </c>
      <c r="NVD56" s="184" t="s">
        <v>851</v>
      </c>
      <c r="NVE56" s="184" t="s">
        <v>851</v>
      </c>
      <c r="NVF56" s="184" t="s">
        <v>851</v>
      </c>
      <c r="NVG56" s="184" t="s">
        <v>851</v>
      </c>
      <c r="NVH56" s="184" t="s">
        <v>851</v>
      </c>
      <c r="NVI56" s="184" t="s">
        <v>851</v>
      </c>
      <c r="NVJ56" s="184" t="s">
        <v>851</v>
      </c>
      <c r="NVK56" s="184" t="s">
        <v>851</v>
      </c>
      <c r="NVL56" s="184" t="s">
        <v>851</v>
      </c>
      <c r="NVM56" s="184" t="s">
        <v>851</v>
      </c>
      <c r="NVN56" s="184" t="s">
        <v>851</v>
      </c>
      <c r="NVO56" s="184" t="s">
        <v>851</v>
      </c>
      <c r="NVP56" s="184" t="s">
        <v>851</v>
      </c>
      <c r="NVQ56" s="184" t="s">
        <v>851</v>
      </c>
      <c r="NVR56" s="184" t="s">
        <v>851</v>
      </c>
      <c r="NVS56" s="184" t="s">
        <v>851</v>
      </c>
      <c r="NVT56" s="184" t="s">
        <v>851</v>
      </c>
      <c r="NVU56" s="184" t="s">
        <v>851</v>
      </c>
      <c r="NVV56" s="184" t="s">
        <v>851</v>
      </c>
      <c r="NVW56" s="184" t="s">
        <v>851</v>
      </c>
      <c r="NVX56" s="184" t="s">
        <v>851</v>
      </c>
      <c r="NVY56" s="184" t="s">
        <v>851</v>
      </c>
      <c r="NVZ56" s="184" t="s">
        <v>851</v>
      </c>
      <c r="NWA56" s="184" t="s">
        <v>851</v>
      </c>
      <c r="NWB56" s="184" t="s">
        <v>851</v>
      </c>
      <c r="NWC56" s="184" t="s">
        <v>851</v>
      </c>
      <c r="NWD56" s="184" t="s">
        <v>851</v>
      </c>
      <c r="NWE56" s="184" t="s">
        <v>851</v>
      </c>
      <c r="NWF56" s="184" t="s">
        <v>851</v>
      </c>
      <c r="NWG56" s="184" t="s">
        <v>851</v>
      </c>
      <c r="NWH56" s="184" t="s">
        <v>851</v>
      </c>
      <c r="NWI56" s="184" t="s">
        <v>851</v>
      </c>
      <c r="NWJ56" s="184" t="s">
        <v>851</v>
      </c>
      <c r="NWK56" s="184" t="s">
        <v>851</v>
      </c>
      <c r="NWL56" s="184" t="s">
        <v>851</v>
      </c>
      <c r="NWM56" s="184" t="s">
        <v>851</v>
      </c>
      <c r="NWN56" s="184" t="s">
        <v>851</v>
      </c>
      <c r="NWO56" s="184" t="s">
        <v>851</v>
      </c>
      <c r="NWP56" s="184" t="s">
        <v>851</v>
      </c>
      <c r="NWQ56" s="184" t="s">
        <v>851</v>
      </c>
      <c r="NWR56" s="184" t="s">
        <v>851</v>
      </c>
      <c r="NWS56" s="184" t="s">
        <v>851</v>
      </c>
      <c r="NWT56" s="184" t="s">
        <v>851</v>
      </c>
      <c r="NWU56" s="184" t="s">
        <v>851</v>
      </c>
      <c r="NWV56" s="184" t="s">
        <v>851</v>
      </c>
      <c r="NWW56" s="184" t="s">
        <v>851</v>
      </c>
      <c r="NWX56" s="184" t="s">
        <v>851</v>
      </c>
      <c r="NWY56" s="184" t="s">
        <v>851</v>
      </c>
      <c r="NWZ56" s="184" t="s">
        <v>851</v>
      </c>
      <c r="NXA56" s="184" t="s">
        <v>851</v>
      </c>
      <c r="NXB56" s="184" t="s">
        <v>851</v>
      </c>
      <c r="NXC56" s="184" t="s">
        <v>851</v>
      </c>
      <c r="NXD56" s="184" t="s">
        <v>851</v>
      </c>
      <c r="NXE56" s="184" t="s">
        <v>851</v>
      </c>
      <c r="NXF56" s="184" t="s">
        <v>851</v>
      </c>
      <c r="NXG56" s="184" t="s">
        <v>851</v>
      </c>
      <c r="NXH56" s="184" t="s">
        <v>851</v>
      </c>
      <c r="NXI56" s="184" t="s">
        <v>851</v>
      </c>
      <c r="NXJ56" s="184" t="s">
        <v>851</v>
      </c>
      <c r="NXK56" s="184" t="s">
        <v>851</v>
      </c>
      <c r="NXL56" s="184" t="s">
        <v>851</v>
      </c>
      <c r="NXM56" s="184" t="s">
        <v>851</v>
      </c>
      <c r="NXN56" s="184" t="s">
        <v>851</v>
      </c>
      <c r="NXO56" s="184" t="s">
        <v>851</v>
      </c>
      <c r="NXP56" s="184" t="s">
        <v>851</v>
      </c>
      <c r="NXQ56" s="184" t="s">
        <v>851</v>
      </c>
      <c r="NXR56" s="184" t="s">
        <v>851</v>
      </c>
      <c r="NXS56" s="184" t="s">
        <v>851</v>
      </c>
      <c r="NXT56" s="184" t="s">
        <v>851</v>
      </c>
      <c r="NXU56" s="184" t="s">
        <v>851</v>
      </c>
      <c r="NXV56" s="184" t="s">
        <v>851</v>
      </c>
      <c r="NXW56" s="184" t="s">
        <v>851</v>
      </c>
      <c r="NXX56" s="184" t="s">
        <v>851</v>
      </c>
      <c r="NXY56" s="184" t="s">
        <v>851</v>
      </c>
      <c r="NXZ56" s="184" t="s">
        <v>851</v>
      </c>
      <c r="NYA56" s="184" t="s">
        <v>851</v>
      </c>
      <c r="NYB56" s="184" t="s">
        <v>851</v>
      </c>
      <c r="NYC56" s="184" t="s">
        <v>851</v>
      </c>
      <c r="NYD56" s="184" t="s">
        <v>851</v>
      </c>
      <c r="NYE56" s="184" t="s">
        <v>851</v>
      </c>
      <c r="NYF56" s="184" t="s">
        <v>851</v>
      </c>
      <c r="NYG56" s="184" t="s">
        <v>851</v>
      </c>
      <c r="NYH56" s="184" t="s">
        <v>851</v>
      </c>
      <c r="NYI56" s="184" t="s">
        <v>851</v>
      </c>
      <c r="NYJ56" s="184" t="s">
        <v>851</v>
      </c>
      <c r="NYK56" s="184" t="s">
        <v>851</v>
      </c>
      <c r="NYL56" s="184" t="s">
        <v>851</v>
      </c>
      <c r="NYM56" s="184" t="s">
        <v>851</v>
      </c>
      <c r="NYN56" s="184" t="s">
        <v>851</v>
      </c>
      <c r="NYO56" s="184" t="s">
        <v>851</v>
      </c>
      <c r="NYP56" s="184" t="s">
        <v>851</v>
      </c>
      <c r="NYQ56" s="184" t="s">
        <v>851</v>
      </c>
      <c r="NYR56" s="184" t="s">
        <v>851</v>
      </c>
      <c r="NYS56" s="184" t="s">
        <v>851</v>
      </c>
      <c r="NYT56" s="184" t="s">
        <v>851</v>
      </c>
      <c r="NYU56" s="184" t="s">
        <v>851</v>
      </c>
      <c r="NYV56" s="184" t="s">
        <v>851</v>
      </c>
      <c r="NYW56" s="184" t="s">
        <v>851</v>
      </c>
      <c r="NYX56" s="184" t="s">
        <v>851</v>
      </c>
      <c r="NYY56" s="184" t="s">
        <v>851</v>
      </c>
      <c r="NYZ56" s="184" t="s">
        <v>851</v>
      </c>
      <c r="NZA56" s="184" t="s">
        <v>851</v>
      </c>
      <c r="NZB56" s="184" t="s">
        <v>851</v>
      </c>
      <c r="NZC56" s="184" t="s">
        <v>851</v>
      </c>
      <c r="NZD56" s="184" t="s">
        <v>851</v>
      </c>
      <c r="NZE56" s="184" t="s">
        <v>851</v>
      </c>
      <c r="NZF56" s="184" t="s">
        <v>851</v>
      </c>
      <c r="NZG56" s="184" t="s">
        <v>851</v>
      </c>
      <c r="NZH56" s="184" t="s">
        <v>851</v>
      </c>
      <c r="NZI56" s="184" t="s">
        <v>851</v>
      </c>
      <c r="NZJ56" s="184" t="s">
        <v>851</v>
      </c>
      <c r="NZK56" s="184" t="s">
        <v>851</v>
      </c>
      <c r="NZL56" s="184" t="s">
        <v>851</v>
      </c>
      <c r="NZM56" s="184" t="s">
        <v>851</v>
      </c>
      <c r="NZN56" s="184" t="s">
        <v>851</v>
      </c>
      <c r="NZO56" s="184" t="s">
        <v>851</v>
      </c>
      <c r="NZP56" s="184" t="s">
        <v>851</v>
      </c>
      <c r="NZQ56" s="184" t="s">
        <v>851</v>
      </c>
      <c r="NZR56" s="184" t="s">
        <v>851</v>
      </c>
      <c r="NZS56" s="184" t="s">
        <v>851</v>
      </c>
      <c r="NZT56" s="184" t="s">
        <v>851</v>
      </c>
      <c r="NZU56" s="184" t="s">
        <v>851</v>
      </c>
      <c r="NZV56" s="184" t="s">
        <v>851</v>
      </c>
      <c r="NZW56" s="184" t="s">
        <v>851</v>
      </c>
      <c r="NZX56" s="184" t="s">
        <v>851</v>
      </c>
      <c r="NZY56" s="184" t="s">
        <v>851</v>
      </c>
      <c r="NZZ56" s="184" t="s">
        <v>851</v>
      </c>
      <c r="OAA56" s="184" t="s">
        <v>851</v>
      </c>
      <c r="OAB56" s="184" t="s">
        <v>851</v>
      </c>
      <c r="OAC56" s="184" t="s">
        <v>851</v>
      </c>
      <c r="OAD56" s="184" t="s">
        <v>851</v>
      </c>
      <c r="OAE56" s="184" t="s">
        <v>851</v>
      </c>
      <c r="OAF56" s="184" t="s">
        <v>851</v>
      </c>
      <c r="OAG56" s="184" t="s">
        <v>851</v>
      </c>
      <c r="OAH56" s="184" t="s">
        <v>851</v>
      </c>
      <c r="OAI56" s="184" t="s">
        <v>851</v>
      </c>
      <c r="OAJ56" s="184" t="s">
        <v>851</v>
      </c>
      <c r="OAK56" s="184" t="s">
        <v>851</v>
      </c>
      <c r="OAL56" s="184" t="s">
        <v>851</v>
      </c>
      <c r="OAM56" s="184" t="s">
        <v>851</v>
      </c>
      <c r="OAN56" s="184" t="s">
        <v>851</v>
      </c>
      <c r="OAO56" s="184" t="s">
        <v>851</v>
      </c>
      <c r="OAP56" s="184" t="s">
        <v>851</v>
      </c>
      <c r="OAQ56" s="184" t="s">
        <v>851</v>
      </c>
      <c r="OAR56" s="184" t="s">
        <v>851</v>
      </c>
      <c r="OAS56" s="184" t="s">
        <v>851</v>
      </c>
      <c r="OAT56" s="184" t="s">
        <v>851</v>
      </c>
      <c r="OAU56" s="184" t="s">
        <v>851</v>
      </c>
      <c r="OAV56" s="184" t="s">
        <v>851</v>
      </c>
      <c r="OAW56" s="184" t="s">
        <v>851</v>
      </c>
      <c r="OAX56" s="184" t="s">
        <v>851</v>
      </c>
      <c r="OAY56" s="184" t="s">
        <v>851</v>
      </c>
      <c r="OAZ56" s="184" t="s">
        <v>851</v>
      </c>
      <c r="OBA56" s="184" t="s">
        <v>851</v>
      </c>
      <c r="OBB56" s="184" t="s">
        <v>851</v>
      </c>
      <c r="OBC56" s="184" t="s">
        <v>851</v>
      </c>
      <c r="OBD56" s="184" t="s">
        <v>851</v>
      </c>
      <c r="OBE56" s="184" t="s">
        <v>851</v>
      </c>
      <c r="OBF56" s="184" t="s">
        <v>851</v>
      </c>
      <c r="OBG56" s="184" t="s">
        <v>851</v>
      </c>
      <c r="OBH56" s="184" t="s">
        <v>851</v>
      </c>
      <c r="OBI56" s="184" t="s">
        <v>851</v>
      </c>
      <c r="OBJ56" s="184" t="s">
        <v>851</v>
      </c>
      <c r="OBK56" s="184" t="s">
        <v>851</v>
      </c>
      <c r="OBL56" s="184" t="s">
        <v>851</v>
      </c>
      <c r="OBM56" s="184" t="s">
        <v>851</v>
      </c>
      <c r="OBN56" s="184" t="s">
        <v>851</v>
      </c>
      <c r="OBO56" s="184" t="s">
        <v>851</v>
      </c>
      <c r="OBP56" s="184" t="s">
        <v>851</v>
      </c>
      <c r="OBQ56" s="184" t="s">
        <v>851</v>
      </c>
      <c r="OBR56" s="184" t="s">
        <v>851</v>
      </c>
      <c r="OBS56" s="184" t="s">
        <v>851</v>
      </c>
      <c r="OBT56" s="184" t="s">
        <v>851</v>
      </c>
      <c r="OBU56" s="184" t="s">
        <v>851</v>
      </c>
      <c r="OBV56" s="184" t="s">
        <v>851</v>
      </c>
      <c r="OBW56" s="184" t="s">
        <v>851</v>
      </c>
      <c r="OBX56" s="184" t="s">
        <v>851</v>
      </c>
      <c r="OBY56" s="184" t="s">
        <v>851</v>
      </c>
      <c r="OBZ56" s="184" t="s">
        <v>851</v>
      </c>
      <c r="OCA56" s="184" t="s">
        <v>851</v>
      </c>
      <c r="OCB56" s="184" t="s">
        <v>851</v>
      </c>
      <c r="OCC56" s="184" t="s">
        <v>851</v>
      </c>
      <c r="OCD56" s="184" t="s">
        <v>851</v>
      </c>
      <c r="OCE56" s="184" t="s">
        <v>851</v>
      </c>
      <c r="OCF56" s="184" t="s">
        <v>851</v>
      </c>
      <c r="OCG56" s="184" t="s">
        <v>851</v>
      </c>
      <c r="OCH56" s="184" t="s">
        <v>851</v>
      </c>
      <c r="OCI56" s="184" t="s">
        <v>851</v>
      </c>
      <c r="OCJ56" s="184" t="s">
        <v>851</v>
      </c>
      <c r="OCK56" s="184" t="s">
        <v>851</v>
      </c>
      <c r="OCL56" s="184" t="s">
        <v>851</v>
      </c>
      <c r="OCM56" s="184" t="s">
        <v>851</v>
      </c>
      <c r="OCN56" s="184" t="s">
        <v>851</v>
      </c>
      <c r="OCO56" s="184" t="s">
        <v>851</v>
      </c>
      <c r="OCP56" s="184" t="s">
        <v>851</v>
      </c>
      <c r="OCQ56" s="184" t="s">
        <v>851</v>
      </c>
      <c r="OCR56" s="184" t="s">
        <v>851</v>
      </c>
      <c r="OCS56" s="184" t="s">
        <v>851</v>
      </c>
      <c r="OCT56" s="184" t="s">
        <v>851</v>
      </c>
      <c r="OCU56" s="184" t="s">
        <v>851</v>
      </c>
      <c r="OCV56" s="184" t="s">
        <v>851</v>
      </c>
      <c r="OCW56" s="184" t="s">
        <v>851</v>
      </c>
      <c r="OCX56" s="184" t="s">
        <v>851</v>
      </c>
      <c r="OCY56" s="184" t="s">
        <v>851</v>
      </c>
      <c r="OCZ56" s="184" t="s">
        <v>851</v>
      </c>
      <c r="ODA56" s="184" t="s">
        <v>851</v>
      </c>
      <c r="ODB56" s="184" t="s">
        <v>851</v>
      </c>
      <c r="ODC56" s="184" t="s">
        <v>851</v>
      </c>
      <c r="ODD56" s="184" t="s">
        <v>851</v>
      </c>
      <c r="ODE56" s="184" t="s">
        <v>851</v>
      </c>
      <c r="ODF56" s="184" t="s">
        <v>851</v>
      </c>
      <c r="ODG56" s="184" t="s">
        <v>851</v>
      </c>
      <c r="ODH56" s="184" t="s">
        <v>851</v>
      </c>
      <c r="ODI56" s="184" t="s">
        <v>851</v>
      </c>
      <c r="ODJ56" s="184" t="s">
        <v>851</v>
      </c>
      <c r="ODK56" s="184" t="s">
        <v>851</v>
      </c>
      <c r="ODL56" s="184" t="s">
        <v>851</v>
      </c>
      <c r="ODM56" s="184" t="s">
        <v>851</v>
      </c>
      <c r="ODN56" s="184" t="s">
        <v>851</v>
      </c>
      <c r="ODO56" s="184" t="s">
        <v>851</v>
      </c>
      <c r="ODP56" s="184" t="s">
        <v>851</v>
      </c>
      <c r="ODQ56" s="184" t="s">
        <v>851</v>
      </c>
      <c r="ODR56" s="184" t="s">
        <v>851</v>
      </c>
      <c r="ODS56" s="184" t="s">
        <v>851</v>
      </c>
      <c r="ODT56" s="184" t="s">
        <v>851</v>
      </c>
      <c r="ODU56" s="184" t="s">
        <v>851</v>
      </c>
      <c r="ODV56" s="184" t="s">
        <v>851</v>
      </c>
      <c r="ODW56" s="184" t="s">
        <v>851</v>
      </c>
      <c r="ODX56" s="184" t="s">
        <v>851</v>
      </c>
      <c r="ODY56" s="184" t="s">
        <v>851</v>
      </c>
      <c r="ODZ56" s="184" t="s">
        <v>851</v>
      </c>
      <c r="OEA56" s="184" t="s">
        <v>851</v>
      </c>
      <c r="OEB56" s="184" t="s">
        <v>851</v>
      </c>
      <c r="OEC56" s="184" t="s">
        <v>851</v>
      </c>
      <c r="OED56" s="184" t="s">
        <v>851</v>
      </c>
      <c r="OEE56" s="184" t="s">
        <v>851</v>
      </c>
      <c r="OEF56" s="184" t="s">
        <v>851</v>
      </c>
      <c r="OEG56" s="184" t="s">
        <v>851</v>
      </c>
      <c r="OEH56" s="184" t="s">
        <v>851</v>
      </c>
      <c r="OEI56" s="184" t="s">
        <v>851</v>
      </c>
      <c r="OEJ56" s="184" t="s">
        <v>851</v>
      </c>
      <c r="OEK56" s="184" t="s">
        <v>851</v>
      </c>
      <c r="OEL56" s="184" t="s">
        <v>851</v>
      </c>
      <c r="OEM56" s="184" t="s">
        <v>851</v>
      </c>
      <c r="OEN56" s="184" t="s">
        <v>851</v>
      </c>
      <c r="OEO56" s="184" t="s">
        <v>851</v>
      </c>
      <c r="OEP56" s="184" t="s">
        <v>851</v>
      </c>
      <c r="OEQ56" s="184" t="s">
        <v>851</v>
      </c>
      <c r="OER56" s="184" t="s">
        <v>851</v>
      </c>
      <c r="OES56" s="184" t="s">
        <v>851</v>
      </c>
      <c r="OET56" s="184" t="s">
        <v>851</v>
      </c>
      <c r="OEU56" s="184" t="s">
        <v>851</v>
      </c>
      <c r="OEV56" s="184" t="s">
        <v>851</v>
      </c>
      <c r="OEW56" s="184" t="s">
        <v>851</v>
      </c>
      <c r="OEX56" s="184" t="s">
        <v>851</v>
      </c>
      <c r="OEY56" s="184" t="s">
        <v>851</v>
      </c>
      <c r="OEZ56" s="184" t="s">
        <v>851</v>
      </c>
      <c r="OFA56" s="184" t="s">
        <v>851</v>
      </c>
      <c r="OFB56" s="184" t="s">
        <v>851</v>
      </c>
      <c r="OFC56" s="184" t="s">
        <v>851</v>
      </c>
      <c r="OFD56" s="184" t="s">
        <v>851</v>
      </c>
      <c r="OFE56" s="184" t="s">
        <v>851</v>
      </c>
      <c r="OFF56" s="184" t="s">
        <v>851</v>
      </c>
      <c r="OFG56" s="184" t="s">
        <v>851</v>
      </c>
      <c r="OFH56" s="184" t="s">
        <v>851</v>
      </c>
      <c r="OFI56" s="184" t="s">
        <v>851</v>
      </c>
      <c r="OFJ56" s="184" t="s">
        <v>851</v>
      </c>
      <c r="OFK56" s="184" t="s">
        <v>851</v>
      </c>
      <c r="OFL56" s="184" t="s">
        <v>851</v>
      </c>
      <c r="OFM56" s="184" t="s">
        <v>851</v>
      </c>
      <c r="OFN56" s="184" t="s">
        <v>851</v>
      </c>
      <c r="OFO56" s="184" t="s">
        <v>851</v>
      </c>
      <c r="OFP56" s="184" t="s">
        <v>851</v>
      </c>
      <c r="OFQ56" s="184" t="s">
        <v>851</v>
      </c>
      <c r="OFR56" s="184" t="s">
        <v>851</v>
      </c>
      <c r="OFS56" s="184" t="s">
        <v>851</v>
      </c>
      <c r="OFT56" s="184" t="s">
        <v>851</v>
      </c>
      <c r="OFU56" s="184" t="s">
        <v>851</v>
      </c>
      <c r="OFV56" s="184" t="s">
        <v>851</v>
      </c>
      <c r="OFW56" s="184" t="s">
        <v>851</v>
      </c>
      <c r="OFX56" s="184" t="s">
        <v>851</v>
      </c>
      <c r="OFY56" s="184" t="s">
        <v>851</v>
      </c>
      <c r="OFZ56" s="184" t="s">
        <v>851</v>
      </c>
      <c r="OGA56" s="184" t="s">
        <v>851</v>
      </c>
      <c r="OGB56" s="184" t="s">
        <v>851</v>
      </c>
      <c r="OGC56" s="184" t="s">
        <v>851</v>
      </c>
      <c r="OGD56" s="184" t="s">
        <v>851</v>
      </c>
      <c r="OGE56" s="184" t="s">
        <v>851</v>
      </c>
      <c r="OGF56" s="184" t="s">
        <v>851</v>
      </c>
      <c r="OGG56" s="184" t="s">
        <v>851</v>
      </c>
      <c r="OGH56" s="184" t="s">
        <v>851</v>
      </c>
      <c r="OGI56" s="184" t="s">
        <v>851</v>
      </c>
      <c r="OGJ56" s="184" t="s">
        <v>851</v>
      </c>
      <c r="OGK56" s="184" t="s">
        <v>851</v>
      </c>
      <c r="OGL56" s="184" t="s">
        <v>851</v>
      </c>
      <c r="OGM56" s="184" t="s">
        <v>851</v>
      </c>
      <c r="OGN56" s="184" t="s">
        <v>851</v>
      </c>
      <c r="OGO56" s="184" t="s">
        <v>851</v>
      </c>
      <c r="OGP56" s="184" t="s">
        <v>851</v>
      </c>
      <c r="OGQ56" s="184" t="s">
        <v>851</v>
      </c>
      <c r="OGR56" s="184" t="s">
        <v>851</v>
      </c>
      <c r="OGS56" s="184" t="s">
        <v>851</v>
      </c>
      <c r="OGT56" s="184" t="s">
        <v>851</v>
      </c>
      <c r="OGU56" s="184" t="s">
        <v>851</v>
      </c>
      <c r="OGV56" s="184" t="s">
        <v>851</v>
      </c>
      <c r="OGW56" s="184" t="s">
        <v>851</v>
      </c>
      <c r="OGX56" s="184" t="s">
        <v>851</v>
      </c>
      <c r="OGY56" s="184" t="s">
        <v>851</v>
      </c>
      <c r="OGZ56" s="184" t="s">
        <v>851</v>
      </c>
      <c r="OHA56" s="184" t="s">
        <v>851</v>
      </c>
      <c r="OHB56" s="184" t="s">
        <v>851</v>
      </c>
      <c r="OHC56" s="184" t="s">
        <v>851</v>
      </c>
      <c r="OHD56" s="184" t="s">
        <v>851</v>
      </c>
      <c r="OHE56" s="184" t="s">
        <v>851</v>
      </c>
      <c r="OHF56" s="184" t="s">
        <v>851</v>
      </c>
      <c r="OHG56" s="184" t="s">
        <v>851</v>
      </c>
      <c r="OHH56" s="184" t="s">
        <v>851</v>
      </c>
      <c r="OHI56" s="184" t="s">
        <v>851</v>
      </c>
      <c r="OHJ56" s="184" t="s">
        <v>851</v>
      </c>
      <c r="OHK56" s="184" t="s">
        <v>851</v>
      </c>
      <c r="OHL56" s="184" t="s">
        <v>851</v>
      </c>
      <c r="OHM56" s="184" t="s">
        <v>851</v>
      </c>
      <c r="OHN56" s="184" t="s">
        <v>851</v>
      </c>
      <c r="OHO56" s="184" t="s">
        <v>851</v>
      </c>
      <c r="OHP56" s="184" t="s">
        <v>851</v>
      </c>
      <c r="OHQ56" s="184" t="s">
        <v>851</v>
      </c>
      <c r="OHR56" s="184" t="s">
        <v>851</v>
      </c>
      <c r="OHS56" s="184" t="s">
        <v>851</v>
      </c>
      <c r="OHT56" s="184" t="s">
        <v>851</v>
      </c>
      <c r="OHU56" s="184" t="s">
        <v>851</v>
      </c>
      <c r="OHV56" s="184" t="s">
        <v>851</v>
      </c>
      <c r="OHW56" s="184" t="s">
        <v>851</v>
      </c>
      <c r="OHX56" s="184" t="s">
        <v>851</v>
      </c>
      <c r="OHY56" s="184" t="s">
        <v>851</v>
      </c>
      <c r="OHZ56" s="184" t="s">
        <v>851</v>
      </c>
      <c r="OIA56" s="184" t="s">
        <v>851</v>
      </c>
      <c r="OIB56" s="184" t="s">
        <v>851</v>
      </c>
      <c r="OIC56" s="184" t="s">
        <v>851</v>
      </c>
      <c r="OID56" s="184" t="s">
        <v>851</v>
      </c>
      <c r="OIE56" s="184" t="s">
        <v>851</v>
      </c>
      <c r="OIF56" s="184" t="s">
        <v>851</v>
      </c>
      <c r="OIG56" s="184" t="s">
        <v>851</v>
      </c>
      <c r="OIH56" s="184" t="s">
        <v>851</v>
      </c>
      <c r="OII56" s="184" t="s">
        <v>851</v>
      </c>
      <c r="OIJ56" s="184" t="s">
        <v>851</v>
      </c>
      <c r="OIK56" s="184" t="s">
        <v>851</v>
      </c>
      <c r="OIL56" s="184" t="s">
        <v>851</v>
      </c>
      <c r="OIM56" s="184" t="s">
        <v>851</v>
      </c>
      <c r="OIN56" s="184" t="s">
        <v>851</v>
      </c>
      <c r="OIO56" s="184" t="s">
        <v>851</v>
      </c>
      <c r="OIP56" s="184" t="s">
        <v>851</v>
      </c>
      <c r="OIQ56" s="184" t="s">
        <v>851</v>
      </c>
      <c r="OIR56" s="184" t="s">
        <v>851</v>
      </c>
      <c r="OIS56" s="184" t="s">
        <v>851</v>
      </c>
      <c r="OIT56" s="184" t="s">
        <v>851</v>
      </c>
      <c r="OIU56" s="184" t="s">
        <v>851</v>
      </c>
      <c r="OIV56" s="184" t="s">
        <v>851</v>
      </c>
      <c r="OIW56" s="184" t="s">
        <v>851</v>
      </c>
      <c r="OIX56" s="184" t="s">
        <v>851</v>
      </c>
      <c r="OIY56" s="184" t="s">
        <v>851</v>
      </c>
      <c r="OIZ56" s="184" t="s">
        <v>851</v>
      </c>
      <c r="OJA56" s="184" t="s">
        <v>851</v>
      </c>
      <c r="OJB56" s="184" t="s">
        <v>851</v>
      </c>
      <c r="OJC56" s="184" t="s">
        <v>851</v>
      </c>
      <c r="OJD56" s="184" t="s">
        <v>851</v>
      </c>
      <c r="OJE56" s="184" t="s">
        <v>851</v>
      </c>
      <c r="OJF56" s="184" t="s">
        <v>851</v>
      </c>
      <c r="OJG56" s="184" t="s">
        <v>851</v>
      </c>
      <c r="OJH56" s="184" t="s">
        <v>851</v>
      </c>
      <c r="OJI56" s="184" t="s">
        <v>851</v>
      </c>
      <c r="OJJ56" s="184" t="s">
        <v>851</v>
      </c>
      <c r="OJK56" s="184" t="s">
        <v>851</v>
      </c>
      <c r="OJL56" s="184" t="s">
        <v>851</v>
      </c>
      <c r="OJM56" s="184" t="s">
        <v>851</v>
      </c>
      <c r="OJN56" s="184" t="s">
        <v>851</v>
      </c>
      <c r="OJO56" s="184" t="s">
        <v>851</v>
      </c>
      <c r="OJP56" s="184" t="s">
        <v>851</v>
      </c>
      <c r="OJQ56" s="184" t="s">
        <v>851</v>
      </c>
      <c r="OJR56" s="184" t="s">
        <v>851</v>
      </c>
      <c r="OJS56" s="184" t="s">
        <v>851</v>
      </c>
      <c r="OJT56" s="184" t="s">
        <v>851</v>
      </c>
      <c r="OJU56" s="184" t="s">
        <v>851</v>
      </c>
      <c r="OJV56" s="184" t="s">
        <v>851</v>
      </c>
      <c r="OJW56" s="184" t="s">
        <v>851</v>
      </c>
      <c r="OJX56" s="184" t="s">
        <v>851</v>
      </c>
      <c r="OJY56" s="184" t="s">
        <v>851</v>
      </c>
      <c r="OJZ56" s="184" t="s">
        <v>851</v>
      </c>
      <c r="OKA56" s="184" t="s">
        <v>851</v>
      </c>
      <c r="OKB56" s="184" t="s">
        <v>851</v>
      </c>
      <c r="OKC56" s="184" t="s">
        <v>851</v>
      </c>
      <c r="OKD56" s="184" t="s">
        <v>851</v>
      </c>
      <c r="OKE56" s="184" t="s">
        <v>851</v>
      </c>
      <c r="OKF56" s="184" t="s">
        <v>851</v>
      </c>
      <c r="OKG56" s="184" t="s">
        <v>851</v>
      </c>
      <c r="OKH56" s="184" t="s">
        <v>851</v>
      </c>
      <c r="OKI56" s="184" t="s">
        <v>851</v>
      </c>
      <c r="OKJ56" s="184" t="s">
        <v>851</v>
      </c>
      <c r="OKK56" s="184" t="s">
        <v>851</v>
      </c>
      <c r="OKL56" s="184" t="s">
        <v>851</v>
      </c>
      <c r="OKM56" s="184" t="s">
        <v>851</v>
      </c>
      <c r="OKN56" s="184" t="s">
        <v>851</v>
      </c>
      <c r="OKO56" s="184" t="s">
        <v>851</v>
      </c>
      <c r="OKP56" s="184" t="s">
        <v>851</v>
      </c>
      <c r="OKQ56" s="184" t="s">
        <v>851</v>
      </c>
      <c r="OKR56" s="184" t="s">
        <v>851</v>
      </c>
      <c r="OKS56" s="184" t="s">
        <v>851</v>
      </c>
      <c r="OKT56" s="184" t="s">
        <v>851</v>
      </c>
      <c r="OKU56" s="184" t="s">
        <v>851</v>
      </c>
      <c r="OKV56" s="184" t="s">
        <v>851</v>
      </c>
      <c r="OKW56" s="184" t="s">
        <v>851</v>
      </c>
      <c r="OKX56" s="184" t="s">
        <v>851</v>
      </c>
      <c r="OKY56" s="184" t="s">
        <v>851</v>
      </c>
      <c r="OKZ56" s="184" t="s">
        <v>851</v>
      </c>
      <c r="OLA56" s="184" t="s">
        <v>851</v>
      </c>
      <c r="OLB56" s="184" t="s">
        <v>851</v>
      </c>
      <c r="OLC56" s="184" t="s">
        <v>851</v>
      </c>
      <c r="OLD56" s="184" t="s">
        <v>851</v>
      </c>
      <c r="OLE56" s="184" t="s">
        <v>851</v>
      </c>
      <c r="OLF56" s="184" t="s">
        <v>851</v>
      </c>
      <c r="OLG56" s="184" t="s">
        <v>851</v>
      </c>
      <c r="OLH56" s="184" t="s">
        <v>851</v>
      </c>
      <c r="OLI56" s="184" t="s">
        <v>851</v>
      </c>
      <c r="OLJ56" s="184" t="s">
        <v>851</v>
      </c>
      <c r="OLK56" s="184" t="s">
        <v>851</v>
      </c>
      <c r="OLL56" s="184" t="s">
        <v>851</v>
      </c>
      <c r="OLM56" s="184" t="s">
        <v>851</v>
      </c>
      <c r="OLN56" s="184" t="s">
        <v>851</v>
      </c>
      <c r="OLO56" s="184" t="s">
        <v>851</v>
      </c>
      <c r="OLP56" s="184" t="s">
        <v>851</v>
      </c>
      <c r="OLQ56" s="184" t="s">
        <v>851</v>
      </c>
      <c r="OLR56" s="184" t="s">
        <v>851</v>
      </c>
      <c r="OLS56" s="184" t="s">
        <v>851</v>
      </c>
      <c r="OLT56" s="184" t="s">
        <v>851</v>
      </c>
      <c r="OLU56" s="184" t="s">
        <v>851</v>
      </c>
      <c r="OLV56" s="184" t="s">
        <v>851</v>
      </c>
      <c r="OLW56" s="184" t="s">
        <v>851</v>
      </c>
      <c r="OLX56" s="184" t="s">
        <v>851</v>
      </c>
      <c r="OLY56" s="184" t="s">
        <v>851</v>
      </c>
      <c r="OLZ56" s="184" t="s">
        <v>851</v>
      </c>
      <c r="OMA56" s="184" t="s">
        <v>851</v>
      </c>
      <c r="OMB56" s="184" t="s">
        <v>851</v>
      </c>
      <c r="OMC56" s="184" t="s">
        <v>851</v>
      </c>
      <c r="OMD56" s="184" t="s">
        <v>851</v>
      </c>
      <c r="OME56" s="184" t="s">
        <v>851</v>
      </c>
      <c r="OMF56" s="184" t="s">
        <v>851</v>
      </c>
      <c r="OMG56" s="184" t="s">
        <v>851</v>
      </c>
      <c r="OMH56" s="184" t="s">
        <v>851</v>
      </c>
      <c r="OMI56" s="184" t="s">
        <v>851</v>
      </c>
      <c r="OMJ56" s="184" t="s">
        <v>851</v>
      </c>
      <c r="OMK56" s="184" t="s">
        <v>851</v>
      </c>
      <c r="OML56" s="184" t="s">
        <v>851</v>
      </c>
      <c r="OMM56" s="184" t="s">
        <v>851</v>
      </c>
      <c r="OMN56" s="184" t="s">
        <v>851</v>
      </c>
      <c r="OMO56" s="184" t="s">
        <v>851</v>
      </c>
      <c r="OMP56" s="184" t="s">
        <v>851</v>
      </c>
      <c r="OMQ56" s="184" t="s">
        <v>851</v>
      </c>
      <c r="OMR56" s="184" t="s">
        <v>851</v>
      </c>
      <c r="OMS56" s="184" t="s">
        <v>851</v>
      </c>
      <c r="OMT56" s="184" t="s">
        <v>851</v>
      </c>
      <c r="OMU56" s="184" t="s">
        <v>851</v>
      </c>
      <c r="OMV56" s="184" t="s">
        <v>851</v>
      </c>
      <c r="OMW56" s="184" t="s">
        <v>851</v>
      </c>
      <c r="OMX56" s="184" t="s">
        <v>851</v>
      </c>
      <c r="OMY56" s="184" t="s">
        <v>851</v>
      </c>
      <c r="OMZ56" s="184" t="s">
        <v>851</v>
      </c>
      <c r="ONA56" s="184" t="s">
        <v>851</v>
      </c>
      <c r="ONB56" s="184" t="s">
        <v>851</v>
      </c>
      <c r="ONC56" s="184" t="s">
        <v>851</v>
      </c>
      <c r="OND56" s="184" t="s">
        <v>851</v>
      </c>
      <c r="ONE56" s="184" t="s">
        <v>851</v>
      </c>
      <c r="ONF56" s="184" t="s">
        <v>851</v>
      </c>
      <c r="ONG56" s="184" t="s">
        <v>851</v>
      </c>
      <c r="ONH56" s="184" t="s">
        <v>851</v>
      </c>
      <c r="ONI56" s="184" t="s">
        <v>851</v>
      </c>
      <c r="ONJ56" s="184" t="s">
        <v>851</v>
      </c>
      <c r="ONK56" s="184" t="s">
        <v>851</v>
      </c>
      <c r="ONL56" s="184" t="s">
        <v>851</v>
      </c>
      <c r="ONM56" s="184" t="s">
        <v>851</v>
      </c>
      <c r="ONN56" s="184" t="s">
        <v>851</v>
      </c>
      <c r="ONO56" s="184" t="s">
        <v>851</v>
      </c>
      <c r="ONP56" s="184" t="s">
        <v>851</v>
      </c>
      <c r="ONQ56" s="184" t="s">
        <v>851</v>
      </c>
      <c r="ONR56" s="184" t="s">
        <v>851</v>
      </c>
      <c r="ONS56" s="184" t="s">
        <v>851</v>
      </c>
      <c r="ONT56" s="184" t="s">
        <v>851</v>
      </c>
      <c r="ONU56" s="184" t="s">
        <v>851</v>
      </c>
      <c r="ONV56" s="184" t="s">
        <v>851</v>
      </c>
      <c r="ONW56" s="184" t="s">
        <v>851</v>
      </c>
      <c r="ONX56" s="184" t="s">
        <v>851</v>
      </c>
      <c r="ONY56" s="184" t="s">
        <v>851</v>
      </c>
      <c r="ONZ56" s="184" t="s">
        <v>851</v>
      </c>
      <c r="OOA56" s="184" t="s">
        <v>851</v>
      </c>
      <c r="OOB56" s="184" t="s">
        <v>851</v>
      </c>
      <c r="OOC56" s="184" t="s">
        <v>851</v>
      </c>
      <c r="OOD56" s="184" t="s">
        <v>851</v>
      </c>
      <c r="OOE56" s="184" t="s">
        <v>851</v>
      </c>
      <c r="OOF56" s="184" t="s">
        <v>851</v>
      </c>
      <c r="OOG56" s="184" t="s">
        <v>851</v>
      </c>
      <c r="OOH56" s="184" t="s">
        <v>851</v>
      </c>
      <c r="OOI56" s="184" t="s">
        <v>851</v>
      </c>
      <c r="OOJ56" s="184" t="s">
        <v>851</v>
      </c>
      <c r="OOK56" s="184" t="s">
        <v>851</v>
      </c>
      <c r="OOL56" s="184" t="s">
        <v>851</v>
      </c>
      <c r="OOM56" s="184" t="s">
        <v>851</v>
      </c>
      <c r="OON56" s="184" t="s">
        <v>851</v>
      </c>
      <c r="OOO56" s="184" t="s">
        <v>851</v>
      </c>
      <c r="OOP56" s="184" t="s">
        <v>851</v>
      </c>
      <c r="OOQ56" s="184" t="s">
        <v>851</v>
      </c>
      <c r="OOR56" s="184" t="s">
        <v>851</v>
      </c>
      <c r="OOS56" s="184" t="s">
        <v>851</v>
      </c>
      <c r="OOT56" s="184" t="s">
        <v>851</v>
      </c>
      <c r="OOU56" s="184" t="s">
        <v>851</v>
      </c>
      <c r="OOV56" s="184" t="s">
        <v>851</v>
      </c>
      <c r="OOW56" s="184" t="s">
        <v>851</v>
      </c>
      <c r="OOX56" s="184" t="s">
        <v>851</v>
      </c>
      <c r="OOY56" s="184" t="s">
        <v>851</v>
      </c>
      <c r="OOZ56" s="184" t="s">
        <v>851</v>
      </c>
      <c r="OPA56" s="184" t="s">
        <v>851</v>
      </c>
      <c r="OPB56" s="184" t="s">
        <v>851</v>
      </c>
      <c r="OPC56" s="184" t="s">
        <v>851</v>
      </c>
      <c r="OPD56" s="184" t="s">
        <v>851</v>
      </c>
      <c r="OPE56" s="184" t="s">
        <v>851</v>
      </c>
      <c r="OPF56" s="184" t="s">
        <v>851</v>
      </c>
      <c r="OPG56" s="184" t="s">
        <v>851</v>
      </c>
      <c r="OPH56" s="184" t="s">
        <v>851</v>
      </c>
      <c r="OPI56" s="184" t="s">
        <v>851</v>
      </c>
      <c r="OPJ56" s="184" t="s">
        <v>851</v>
      </c>
      <c r="OPK56" s="184" t="s">
        <v>851</v>
      </c>
      <c r="OPL56" s="184" t="s">
        <v>851</v>
      </c>
      <c r="OPM56" s="184" t="s">
        <v>851</v>
      </c>
      <c r="OPN56" s="184" t="s">
        <v>851</v>
      </c>
      <c r="OPO56" s="184" t="s">
        <v>851</v>
      </c>
      <c r="OPP56" s="184" t="s">
        <v>851</v>
      </c>
      <c r="OPQ56" s="184" t="s">
        <v>851</v>
      </c>
      <c r="OPR56" s="184" t="s">
        <v>851</v>
      </c>
      <c r="OPS56" s="184" t="s">
        <v>851</v>
      </c>
      <c r="OPT56" s="184" t="s">
        <v>851</v>
      </c>
      <c r="OPU56" s="184" t="s">
        <v>851</v>
      </c>
      <c r="OPV56" s="184" t="s">
        <v>851</v>
      </c>
      <c r="OPW56" s="184" t="s">
        <v>851</v>
      </c>
      <c r="OPX56" s="184" t="s">
        <v>851</v>
      </c>
      <c r="OPY56" s="184" t="s">
        <v>851</v>
      </c>
      <c r="OPZ56" s="184" t="s">
        <v>851</v>
      </c>
      <c r="OQA56" s="184" t="s">
        <v>851</v>
      </c>
      <c r="OQB56" s="184" t="s">
        <v>851</v>
      </c>
      <c r="OQC56" s="184" t="s">
        <v>851</v>
      </c>
      <c r="OQD56" s="184" t="s">
        <v>851</v>
      </c>
      <c r="OQE56" s="184" t="s">
        <v>851</v>
      </c>
      <c r="OQF56" s="184" t="s">
        <v>851</v>
      </c>
      <c r="OQG56" s="184" t="s">
        <v>851</v>
      </c>
      <c r="OQH56" s="184" t="s">
        <v>851</v>
      </c>
      <c r="OQI56" s="184" t="s">
        <v>851</v>
      </c>
      <c r="OQJ56" s="184" t="s">
        <v>851</v>
      </c>
      <c r="OQK56" s="184" t="s">
        <v>851</v>
      </c>
      <c r="OQL56" s="184" t="s">
        <v>851</v>
      </c>
      <c r="OQM56" s="184" t="s">
        <v>851</v>
      </c>
      <c r="OQN56" s="184" t="s">
        <v>851</v>
      </c>
      <c r="OQO56" s="184" t="s">
        <v>851</v>
      </c>
      <c r="OQP56" s="184" t="s">
        <v>851</v>
      </c>
      <c r="OQQ56" s="184" t="s">
        <v>851</v>
      </c>
      <c r="OQR56" s="184" t="s">
        <v>851</v>
      </c>
      <c r="OQS56" s="184" t="s">
        <v>851</v>
      </c>
      <c r="OQT56" s="184" t="s">
        <v>851</v>
      </c>
      <c r="OQU56" s="184" t="s">
        <v>851</v>
      </c>
      <c r="OQV56" s="184" t="s">
        <v>851</v>
      </c>
      <c r="OQW56" s="184" t="s">
        <v>851</v>
      </c>
      <c r="OQX56" s="184" t="s">
        <v>851</v>
      </c>
      <c r="OQY56" s="184" t="s">
        <v>851</v>
      </c>
      <c r="OQZ56" s="184" t="s">
        <v>851</v>
      </c>
      <c r="ORA56" s="184" t="s">
        <v>851</v>
      </c>
      <c r="ORB56" s="184" t="s">
        <v>851</v>
      </c>
      <c r="ORC56" s="184" t="s">
        <v>851</v>
      </c>
      <c r="ORD56" s="184" t="s">
        <v>851</v>
      </c>
      <c r="ORE56" s="184" t="s">
        <v>851</v>
      </c>
      <c r="ORF56" s="184" t="s">
        <v>851</v>
      </c>
      <c r="ORG56" s="184" t="s">
        <v>851</v>
      </c>
      <c r="ORH56" s="184" t="s">
        <v>851</v>
      </c>
      <c r="ORI56" s="184" t="s">
        <v>851</v>
      </c>
      <c r="ORJ56" s="184" t="s">
        <v>851</v>
      </c>
      <c r="ORK56" s="184" t="s">
        <v>851</v>
      </c>
      <c r="ORL56" s="184" t="s">
        <v>851</v>
      </c>
      <c r="ORM56" s="184" t="s">
        <v>851</v>
      </c>
      <c r="ORN56" s="184" t="s">
        <v>851</v>
      </c>
      <c r="ORO56" s="184" t="s">
        <v>851</v>
      </c>
      <c r="ORP56" s="184" t="s">
        <v>851</v>
      </c>
      <c r="ORQ56" s="184" t="s">
        <v>851</v>
      </c>
      <c r="ORR56" s="184" t="s">
        <v>851</v>
      </c>
      <c r="ORS56" s="184" t="s">
        <v>851</v>
      </c>
      <c r="ORT56" s="184" t="s">
        <v>851</v>
      </c>
      <c r="ORU56" s="184" t="s">
        <v>851</v>
      </c>
      <c r="ORV56" s="184" t="s">
        <v>851</v>
      </c>
      <c r="ORW56" s="184" t="s">
        <v>851</v>
      </c>
      <c r="ORX56" s="184" t="s">
        <v>851</v>
      </c>
      <c r="ORY56" s="184" t="s">
        <v>851</v>
      </c>
      <c r="ORZ56" s="184" t="s">
        <v>851</v>
      </c>
      <c r="OSA56" s="184" t="s">
        <v>851</v>
      </c>
      <c r="OSB56" s="184" t="s">
        <v>851</v>
      </c>
      <c r="OSC56" s="184" t="s">
        <v>851</v>
      </c>
      <c r="OSD56" s="184" t="s">
        <v>851</v>
      </c>
      <c r="OSE56" s="184" t="s">
        <v>851</v>
      </c>
      <c r="OSF56" s="184" t="s">
        <v>851</v>
      </c>
      <c r="OSG56" s="184" t="s">
        <v>851</v>
      </c>
      <c r="OSH56" s="184" t="s">
        <v>851</v>
      </c>
      <c r="OSI56" s="184" t="s">
        <v>851</v>
      </c>
      <c r="OSJ56" s="184" t="s">
        <v>851</v>
      </c>
      <c r="OSK56" s="184" t="s">
        <v>851</v>
      </c>
      <c r="OSL56" s="184" t="s">
        <v>851</v>
      </c>
      <c r="OSM56" s="184" t="s">
        <v>851</v>
      </c>
      <c r="OSN56" s="184" t="s">
        <v>851</v>
      </c>
      <c r="OSO56" s="184" t="s">
        <v>851</v>
      </c>
      <c r="OSP56" s="184" t="s">
        <v>851</v>
      </c>
      <c r="OSQ56" s="184" t="s">
        <v>851</v>
      </c>
      <c r="OSR56" s="184" t="s">
        <v>851</v>
      </c>
      <c r="OSS56" s="184" t="s">
        <v>851</v>
      </c>
      <c r="OST56" s="184" t="s">
        <v>851</v>
      </c>
      <c r="OSU56" s="184" t="s">
        <v>851</v>
      </c>
      <c r="OSV56" s="184" t="s">
        <v>851</v>
      </c>
      <c r="OSW56" s="184" t="s">
        <v>851</v>
      </c>
      <c r="OSX56" s="184" t="s">
        <v>851</v>
      </c>
      <c r="OSY56" s="184" t="s">
        <v>851</v>
      </c>
      <c r="OSZ56" s="184" t="s">
        <v>851</v>
      </c>
      <c r="OTA56" s="184" t="s">
        <v>851</v>
      </c>
      <c r="OTB56" s="184" t="s">
        <v>851</v>
      </c>
      <c r="OTC56" s="184" t="s">
        <v>851</v>
      </c>
      <c r="OTD56" s="184" t="s">
        <v>851</v>
      </c>
      <c r="OTE56" s="184" t="s">
        <v>851</v>
      </c>
      <c r="OTF56" s="184" t="s">
        <v>851</v>
      </c>
      <c r="OTG56" s="184" t="s">
        <v>851</v>
      </c>
      <c r="OTH56" s="184" t="s">
        <v>851</v>
      </c>
      <c r="OTI56" s="184" t="s">
        <v>851</v>
      </c>
      <c r="OTJ56" s="184" t="s">
        <v>851</v>
      </c>
      <c r="OTK56" s="184" t="s">
        <v>851</v>
      </c>
      <c r="OTL56" s="184" t="s">
        <v>851</v>
      </c>
      <c r="OTM56" s="184" t="s">
        <v>851</v>
      </c>
      <c r="OTN56" s="184" t="s">
        <v>851</v>
      </c>
      <c r="OTO56" s="184" t="s">
        <v>851</v>
      </c>
      <c r="OTP56" s="184" t="s">
        <v>851</v>
      </c>
      <c r="OTQ56" s="184" t="s">
        <v>851</v>
      </c>
      <c r="OTR56" s="184" t="s">
        <v>851</v>
      </c>
      <c r="OTS56" s="184" t="s">
        <v>851</v>
      </c>
      <c r="OTT56" s="184" t="s">
        <v>851</v>
      </c>
      <c r="OTU56" s="184" t="s">
        <v>851</v>
      </c>
      <c r="OTV56" s="184" t="s">
        <v>851</v>
      </c>
      <c r="OTW56" s="184" t="s">
        <v>851</v>
      </c>
      <c r="OTX56" s="184" t="s">
        <v>851</v>
      </c>
      <c r="OTY56" s="184" t="s">
        <v>851</v>
      </c>
      <c r="OTZ56" s="184" t="s">
        <v>851</v>
      </c>
      <c r="OUA56" s="184" t="s">
        <v>851</v>
      </c>
      <c r="OUB56" s="184" t="s">
        <v>851</v>
      </c>
      <c r="OUC56" s="184" t="s">
        <v>851</v>
      </c>
      <c r="OUD56" s="184" t="s">
        <v>851</v>
      </c>
      <c r="OUE56" s="184" t="s">
        <v>851</v>
      </c>
      <c r="OUF56" s="184" t="s">
        <v>851</v>
      </c>
      <c r="OUG56" s="184" t="s">
        <v>851</v>
      </c>
      <c r="OUH56" s="184" t="s">
        <v>851</v>
      </c>
      <c r="OUI56" s="184" t="s">
        <v>851</v>
      </c>
      <c r="OUJ56" s="184" t="s">
        <v>851</v>
      </c>
      <c r="OUK56" s="184" t="s">
        <v>851</v>
      </c>
      <c r="OUL56" s="184" t="s">
        <v>851</v>
      </c>
      <c r="OUM56" s="184" t="s">
        <v>851</v>
      </c>
      <c r="OUN56" s="184" t="s">
        <v>851</v>
      </c>
      <c r="OUO56" s="184" t="s">
        <v>851</v>
      </c>
      <c r="OUP56" s="184" t="s">
        <v>851</v>
      </c>
      <c r="OUQ56" s="184" t="s">
        <v>851</v>
      </c>
      <c r="OUR56" s="184" t="s">
        <v>851</v>
      </c>
      <c r="OUS56" s="184" t="s">
        <v>851</v>
      </c>
      <c r="OUT56" s="184" t="s">
        <v>851</v>
      </c>
      <c r="OUU56" s="184" t="s">
        <v>851</v>
      </c>
      <c r="OUV56" s="184" t="s">
        <v>851</v>
      </c>
      <c r="OUW56" s="184" t="s">
        <v>851</v>
      </c>
      <c r="OUX56" s="184" t="s">
        <v>851</v>
      </c>
      <c r="OUY56" s="184" t="s">
        <v>851</v>
      </c>
      <c r="OUZ56" s="184" t="s">
        <v>851</v>
      </c>
      <c r="OVA56" s="184" t="s">
        <v>851</v>
      </c>
      <c r="OVB56" s="184" t="s">
        <v>851</v>
      </c>
      <c r="OVC56" s="184" t="s">
        <v>851</v>
      </c>
      <c r="OVD56" s="184" t="s">
        <v>851</v>
      </c>
      <c r="OVE56" s="184" t="s">
        <v>851</v>
      </c>
      <c r="OVF56" s="184" t="s">
        <v>851</v>
      </c>
      <c r="OVG56" s="184" t="s">
        <v>851</v>
      </c>
      <c r="OVH56" s="184" t="s">
        <v>851</v>
      </c>
      <c r="OVI56" s="184" t="s">
        <v>851</v>
      </c>
      <c r="OVJ56" s="184" t="s">
        <v>851</v>
      </c>
      <c r="OVK56" s="184" t="s">
        <v>851</v>
      </c>
      <c r="OVL56" s="184" t="s">
        <v>851</v>
      </c>
      <c r="OVM56" s="184" t="s">
        <v>851</v>
      </c>
      <c r="OVN56" s="184" t="s">
        <v>851</v>
      </c>
      <c r="OVO56" s="184" t="s">
        <v>851</v>
      </c>
      <c r="OVP56" s="184" t="s">
        <v>851</v>
      </c>
      <c r="OVQ56" s="184" t="s">
        <v>851</v>
      </c>
      <c r="OVR56" s="184" t="s">
        <v>851</v>
      </c>
      <c r="OVS56" s="184" t="s">
        <v>851</v>
      </c>
      <c r="OVT56" s="184" t="s">
        <v>851</v>
      </c>
      <c r="OVU56" s="184" t="s">
        <v>851</v>
      </c>
      <c r="OVV56" s="184" t="s">
        <v>851</v>
      </c>
      <c r="OVW56" s="184" t="s">
        <v>851</v>
      </c>
      <c r="OVX56" s="184" t="s">
        <v>851</v>
      </c>
      <c r="OVY56" s="184" t="s">
        <v>851</v>
      </c>
      <c r="OVZ56" s="184" t="s">
        <v>851</v>
      </c>
      <c r="OWA56" s="184" t="s">
        <v>851</v>
      </c>
      <c r="OWB56" s="184" t="s">
        <v>851</v>
      </c>
      <c r="OWC56" s="184" t="s">
        <v>851</v>
      </c>
      <c r="OWD56" s="184" t="s">
        <v>851</v>
      </c>
      <c r="OWE56" s="184" t="s">
        <v>851</v>
      </c>
      <c r="OWF56" s="184" t="s">
        <v>851</v>
      </c>
      <c r="OWG56" s="184" t="s">
        <v>851</v>
      </c>
      <c r="OWH56" s="184" t="s">
        <v>851</v>
      </c>
      <c r="OWI56" s="184" t="s">
        <v>851</v>
      </c>
      <c r="OWJ56" s="184" t="s">
        <v>851</v>
      </c>
      <c r="OWK56" s="184" t="s">
        <v>851</v>
      </c>
      <c r="OWL56" s="184" t="s">
        <v>851</v>
      </c>
      <c r="OWM56" s="184" t="s">
        <v>851</v>
      </c>
      <c r="OWN56" s="184" t="s">
        <v>851</v>
      </c>
      <c r="OWO56" s="184" t="s">
        <v>851</v>
      </c>
      <c r="OWP56" s="184" t="s">
        <v>851</v>
      </c>
      <c r="OWQ56" s="184" t="s">
        <v>851</v>
      </c>
      <c r="OWR56" s="184" t="s">
        <v>851</v>
      </c>
      <c r="OWS56" s="184" t="s">
        <v>851</v>
      </c>
      <c r="OWT56" s="184" t="s">
        <v>851</v>
      </c>
      <c r="OWU56" s="184" t="s">
        <v>851</v>
      </c>
      <c r="OWV56" s="184" t="s">
        <v>851</v>
      </c>
      <c r="OWW56" s="184" t="s">
        <v>851</v>
      </c>
      <c r="OWX56" s="184" t="s">
        <v>851</v>
      </c>
      <c r="OWY56" s="184" t="s">
        <v>851</v>
      </c>
      <c r="OWZ56" s="184" t="s">
        <v>851</v>
      </c>
      <c r="OXA56" s="184" t="s">
        <v>851</v>
      </c>
      <c r="OXB56" s="184" t="s">
        <v>851</v>
      </c>
      <c r="OXC56" s="184" t="s">
        <v>851</v>
      </c>
      <c r="OXD56" s="184" t="s">
        <v>851</v>
      </c>
      <c r="OXE56" s="184" t="s">
        <v>851</v>
      </c>
      <c r="OXF56" s="184" t="s">
        <v>851</v>
      </c>
      <c r="OXG56" s="184" t="s">
        <v>851</v>
      </c>
      <c r="OXH56" s="184" t="s">
        <v>851</v>
      </c>
      <c r="OXI56" s="184" t="s">
        <v>851</v>
      </c>
      <c r="OXJ56" s="184" t="s">
        <v>851</v>
      </c>
      <c r="OXK56" s="184" t="s">
        <v>851</v>
      </c>
      <c r="OXL56" s="184" t="s">
        <v>851</v>
      </c>
      <c r="OXM56" s="184" t="s">
        <v>851</v>
      </c>
      <c r="OXN56" s="184" t="s">
        <v>851</v>
      </c>
      <c r="OXO56" s="184" t="s">
        <v>851</v>
      </c>
      <c r="OXP56" s="184" t="s">
        <v>851</v>
      </c>
      <c r="OXQ56" s="184" t="s">
        <v>851</v>
      </c>
      <c r="OXR56" s="184" t="s">
        <v>851</v>
      </c>
      <c r="OXS56" s="184" t="s">
        <v>851</v>
      </c>
      <c r="OXT56" s="184" t="s">
        <v>851</v>
      </c>
      <c r="OXU56" s="184" t="s">
        <v>851</v>
      </c>
      <c r="OXV56" s="184" t="s">
        <v>851</v>
      </c>
      <c r="OXW56" s="184" t="s">
        <v>851</v>
      </c>
      <c r="OXX56" s="184" t="s">
        <v>851</v>
      </c>
      <c r="OXY56" s="184" t="s">
        <v>851</v>
      </c>
      <c r="OXZ56" s="184" t="s">
        <v>851</v>
      </c>
      <c r="OYA56" s="184" t="s">
        <v>851</v>
      </c>
      <c r="OYB56" s="184" t="s">
        <v>851</v>
      </c>
      <c r="OYC56" s="184" t="s">
        <v>851</v>
      </c>
      <c r="OYD56" s="184" t="s">
        <v>851</v>
      </c>
      <c r="OYE56" s="184" t="s">
        <v>851</v>
      </c>
      <c r="OYF56" s="184" t="s">
        <v>851</v>
      </c>
      <c r="OYG56" s="184" t="s">
        <v>851</v>
      </c>
      <c r="OYH56" s="184" t="s">
        <v>851</v>
      </c>
      <c r="OYI56" s="184" t="s">
        <v>851</v>
      </c>
      <c r="OYJ56" s="184" t="s">
        <v>851</v>
      </c>
      <c r="OYK56" s="184" t="s">
        <v>851</v>
      </c>
      <c r="OYL56" s="184" t="s">
        <v>851</v>
      </c>
      <c r="OYM56" s="184" t="s">
        <v>851</v>
      </c>
      <c r="OYN56" s="184" t="s">
        <v>851</v>
      </c>
      <c r="OYO56" s="184" t="s">
        <v>851</v>
      </c>
      <c r="OYP56" s="184" t="s">
        <v>851</v>
      </c>
      <c r="OYQ56" s="184" t="s">
        <v>851</v>
      </c>
      <c r="OYR56" s="184" t="s">
        <v>851</v>
      </c>
      <c r="OYS56" s="184" t="s">
        <v>851</v>
      </c>
      <c r="OYT56" s="184" t="s">
        <v>851</v>
      </c>
      <c r="OYU56" s="184" t="s">
        <v>851</v>
      </c>
      <c r="OYV56" s="184" t="s">
        <v>851</v>
      </c>
      <c r="OYW56" s="184" t="s">
        <v>851</v>
      </c>
      <c r="OYX56" s="184" t="s">
        <v>851</v>
      </c>
      <c r="OYY56" s="184" t="s">
        <v>851</v>
      </c>
      <c r="OYZ56" s="184" t="s">
        <v>851</v>
      </c>
      <c r="OZA56" s="184" t="s">
        <v>851</v>
      </c>
      <c r="OZB56" s="184" t="s">
        <v>851</v>
      </c>
      <c r="OZC56" s="184" t="s">
        <v>851</v>
      </c>
      <c r="OZD56" s="184" t="s">
        <v>851</v>
      </c>
      <c r="OZE56" s="184" t="s">
        <v>851</v>
      </c>
      <c r="OZF56" s="184" t="s">
        <v>851</v>
      </c>
      <c r="OZG56" s="184" t="s">
        <v>851</v>
      </c>
      <c r="OZH56" s="184" t="s">
        <v>851</v>
      </c>
      <c r="OZI56" s="184" t="s">
        <v>851</v>
      </c>
      <c r="OZJ56" s="184" t="s">
        <v>851</v>
      </c>
      <c r="OZK56" s="184" t="s">
        <v>851</v>
      </c>
      <c r="OZL56" s="184" t="s">
        <v>851</v>
      </c>
      <c r="OZM56" s="184" t="s">
        <v>851</v>
      </c>
      <c r="OZN56" s="184" t="s">
        <v>851</v>
      </c>
      <c r="OZO56" s="184" t="s">
        <v>851</v>
      </c>
      <c r="OZP56" s="184" t="s">
        <v>851</v>
      </c>
      <c r="OZQ56" s="184" t="s">
        <v>851</v>
      </c>
      <c r="OZR56" s="184" t="s">
        <v>851</v>
      </c>
      <c r="OZS56" s="184" t="s">
        <v>851</v>
      </c>
      <c r="OZT56" s="184" t="s">
        <v>851</v>
      </c>
      <c r="OZU56" s="184" t="s">
        <v>851</v>
      </c>
      <c r="OZV56" s="184" t="s">
        <v>851</v>
      </c>
      <c r="OZW56" s="184" t="s">
        <v>851</v>
      </c>
      <c r="OZX56" s="184" t="s">
        <v>851</v>
      </c>
      <c r="OZY56" s="184" t="s">
        <v>851</v>
      </c>
      <c r="OZZ56" s="184" t="s">
        <v>851</v>
      </c>
      <c r="PAA56" s="184" t="s">
        <v>851</v>
      </c>
      <c r="PAB56" s="184" t="s">
        <v>851</v>
      </c>
      <c r="PAC56" s="184" t="s">
        <v>851</v>
      </c>
      <c r="PAD56" s="184" t="s">
        <v>851</v>
      </c>
      <c r="PAE56" s="184" t="s">
        <v>851</v>
      </c>
      <c r="PAF56" s="184" t="s">
        <v>851</v>
      </c>
      <c r="PAG56" s="184" t="s">
        <v>851</v>
      </c>
      <c r="PAH56" s="184" t="s">
        <v>851</v>
      </c>
      <c r="PAI56" s="184" t="s">
        <v>851</v>
      </c>
      <c r="PAJ56" s="184" t="s">
        <v>851</v>
      </c>
      <c r="PAK56" s="184" t="s">
        <v>851</v>
      </c>
      <c r="PAL56" s="184" t="s">
        <v>851</v>
      </c>
      <c r="PAM56" s="184" t="s">
        <v>851</v>
      </c>
      <c r="PAN56" s="184" t="s">
        <v>851</v>
      </c>
      <c r="PAO56" s="184" t="s">
        <v>851</v>
      </c>
      <c r="PAP56" s="184" t="s">
        <v>851</v>
      </c>
      <c r="PAQ56" s="184" t="s">
        <v>851</v>
      </c>
      <c r="PAR56" s="184" t="s">
        <v>851</v>
      </c>
      <c r="PAS56" s="184" t="s">
        <v>851</v>
      </c>
      <c r="PAT56" s="184" t="s">
        <v>851</v>
      </c>
      <c r="PAU56" s="184" t="s">
        <v>851</v>
      </c>
      <c r="PAV56" s="184" t="s">
        <v>851</v>
      </c>
      <c r="PAW56" s="184" t="s">
        <v>851</v>
      </c>
      <c r="PAX56" s="184" t="s">
        <v>851</v>
      </c>
      <c r="PAY56" s="184" t="s">
        <v>851</v>
      </c>
      <c r="PAZ56" s="184" t="s">
        <v>851</v>
      </c>
      <c r="PBA56" s="184" t="s">
        <v>851</v>
      </c>
      <c r="PBB56" s="184" t="s">
        <v>851</v>
      </c>
      <c r="PBC56" s="184" t="s">
        <v>851</v>
      </c>
      <c r="PBD56" s="184" t="s">
        <v>851</v>
      </c>
      <c r="PBE56" s="184" t="s">
        <v>851</v>
      </c>
      <c r="PBF56" s="184" t="s">
        <v>851</v>
      </c>
      <c r="PBG56" s="184" t="s">
        <v>851</v>
      </c>
      <c r="PBH56" s="184" t="s">
        <v>851</v>
      </c>
      <c r="PBI56" s="184" t="s">
        <v>851</v>
      </c>
      <c r="PBJ56" s="184" t="s">
        <v>851</v>
      </c>
      <c r="PBK56" s="184" t="s">
        <v>851</v>
      </c>
      <c r="PBL56" s="184" t="s">
        <v>851</v>
      </c>
      <c r="PBM56" s="184" t="s">
        <v>851</v>
      </c>
      <c r="PBN56" s="184" t="s">
        <v>851</v>
      </c>
      <c r="PBO56" s="184" t="s">
        <v>851</v>
      </c>
      <c r="PBP56" s="184" t="s">
        <v>851</v>
      </c>
      <c r="PBQ56" s="184" t="s">
        <v>851</v>
      </c>
      <c r="PBR56" s="184" t="s">
        <v>851</v>
      </c>
      <c r="PBS56" s="184" t="s">
        <v>851</v>
      </c>
      <c r="PBT56" s="184" t="s">
        <v>851</v>
      </c>
      <c r="PBU56" s="184" t="s">
        <v>851</v>
      </c>
      <c r="PBV56" s="184" t="s">
        <v>851</v>
      </c>
      <c r="PBW56" s="184" t="s">
        <v>851</v>
      </c>
      <c r="PBX56" s="184" t="s">
        <v>851</v>
      </c>
      <c r="PBY56" s="184" t="s">
        <v>851</v>
      </c>
      <c r="PBZ56" s="184" t="s">
        <v>851</v>
      </c>
      <c r="PCA56" s="184" t="s">
        <v>851</v>
      </c>
      <c r="PCB56" s="184" t="s">
        <v>851</v>
      </c>
      <c r="PCC56" s="184" t="s">
        <v>851</v>
      </c>
      <c r="PCD56" s="184" t="s">
        <v>851</v>
      </c>
      <c r="PCE56" s="184" t="s">
        <v>851</v>
      </c>
      <c r="PCF56" s="184" t="s">
        <v>851</v>
      </c>
      <c r="PCG56" s="184" t="s">
        <v>851</v>
      </c>
      <c r="PCH56" s="184" t="s">
        <v>851</v>
      </c>
      <c r="PCI56" s="184" t="s">
        <v>851</v>
      </c>
      <c r="PCJ56" s="184" t="s">
        <v>851</v>
      </c>
      <c r="PCK56" s="184" t="s">
        <v>851</v>
      </c>
      <c r="PCL56" s="184" t="s">
        <v>851</v>
      </c>
      <c r="PCM56" s="184" t="s">
        <v>851</v>
      </c>
      <c r="PCN56" s="184" t="s">
        <v>851</v>
      </c>
      <c r="PCO56" s="184" t="s">
        <v>851</v>
      </c>
      <c r="PCP56" s="184" t="s">
        <v>851</v>
      </c>
      <c r="PCQ56" s="184" t="s">
        <v>851</v>
      </c>
      <c r="PCR56" s="184" t="s">
        <v>851</v>
      </c>
      <c r="PCS56" s="184" t="s">
        <v>851</v>
      </c>
      <c r="PCT56" s="184" t="s">
        <v>851</v>
      </c>
      <c r="PCU56" s="184" t="s">
        <v>851</v>
      </c>
      <c r="PCV56" s="184" t="s">
        <v>851</v>
      </c>
      <c r="PCW56" s="184" t="s">
        <v>851</v>
      </c>
      <c r="PCX56" s="184" t="s">
        <v>851</v>
      </c>
      <c r="PCY56" s="184" t="s">
        <v>851</v>
      </c>
      <c r="PCZ56" s="184" t="s">
        <v>851</v>
      </c>
      <c r="PDA56" s="184" t="s">
        <v>851</v>
      </c>
      <c r="PDB56" s="184" t="s">
        <v>851</v>
      </c>
      <c r="PDC56" s="184" t="s">
        <v>851</v>
      </c>
      <c r="PDD56" s="184" t="s">
        <v>851</v>
      </c>
      <c r="PDE56" s="184" t="s">
        <v>851</v>
      </c>
      <c r="PDF56" s="184" t="s">
        <v>851</v>
      </c>
      <c r="PDG56" s="184" t="s">
        <v>851</v>
      </c>
      <c r="PDH56" s="184" t="s">
        <v>851</v>
      </c>
      <c r="PDI56" s="184" t="s">
        <v>851</v>
      </c>
      <c r="PDJ56" s="184" t="s">
        <v>851</v>
      </c>
      <c r="PDK56" s="184" t="s">
        <v>851</v>
      </c>
      <c r="PDL56" s="184" t="s">
        <v>851</v>
      </c>
      <c r="PDM56" s="184" t="s">
        <v>851</v>
      </c>
      <c r="PDN56" s="184" t="s">
        <v>851</v>
      </c>
      <c r="PDO56" s="184" t="s">
        <v>851</v>
      </c>
      <c r="PDP56" s="184" t="s">
        <v>851</v>
      </c>
      <c r="PDQ56" s="184" t="s">
        <v>851</v>
      </c>
      <c r="PDR56" s="184" t="s">
        <v>851</v>
      </c>
      <c r="PDS56" s="184" t="s">
        <v>851</v>
      </c>
      <c r="PDT56" s="184" t="s">
        <v>851</v>
      </c>
      <c r="PDU56" s="184" t="s">
        <v>851</v>
      </c>
      <c r="PDV56" s="184" t="s">
        <v>851</v>
      </c>
      <c r="PDW56" s="184" t="s">
        <v>851</v>
      </c>
      <c r="PDX56" s="184" t="s">
        <v>851</v>
      </c>
      <c r="PDY56" s="184" t="s">
        <v>851</v>
      </c>
      <c r="PDZ56" s="184" t="s">
        <v>851</v>
      </c>
      <c r="PEA56" s="184" t="s">
        <v>851</v>
      </c>
      <c r="PEB56" s="184" t="s">
        <v>851</v>
      </c>
      <c r="PEC56" s="184" t="s">
        <v>851</v>
      </c>
      <c r="PED56" s="184" t="s">
        <v>851</v>
      </c>
      <c r="PEE56" s="184" t="s">
        <v>851</v>
      </c>
      <c r="PEF56" s="184" t="s">
        <v>851</v>
      </c>
      <c r="PEG56" s="184" t="s">
        <v>851</v>
      </c>
      <c r="PEH56" s="184" t="s">
        <v>851</v>
      </c>
      <c r="PEI56" s="184" t="s">
        <v>851</v>
      </c>
      <c r="PEJ56" s="184" t="s">
        <v>851</v>
      </c>
      <c r="PEK56" s="184" t="s">
        <v>851</v>
      </c>
      <c r="PEL56" s="184" t="s">
        <v>851</v>
      </c>
      <c r="PEM56" s="184" t="s">
        <v>851</v>
      </c>
      <c r="PEN56" s="184" t="s">
        <v>851</v>
      </c>
      <c r="PEO56" s="184" t="s">
        <v>851</v>
      </c>
      <c r="PEP56" s="184" t="s">
        <v>851</v>
      </c>
      <c r="PEQ56" s="184" t="s">
        <v>851</v>
      </c>
      <c r="PER56" s="184" t="s">
        <v>851</v>
      </c>
      <c r="PES56" s="184" t="s">
        <v>851</v>
      </c>
      <c r="PET56" s="184" t="s">
        <v>851</v>
      </c>
      <c r="PEU56" s="184" t="s">
        <v>851</v>
      </c>
      <c r="PEV56" s="184" t="s">
        <v>851</v>
      </c>
      <c r="PEW56" s="184" t="s">
        <v>851</v>
      </c>
      <c r="PEX56" s="184" t="s">
        <v>851</v>
      </c>
      <c r="PEY56" s="184" t="s">
        <v>851</v>
      </c>
      <c r="PEZ56" s="184" t="s">
        <v>851</v>
      </c>
      <c r="PFA56" s="184" t="s">
        <v>851</v>
      </c>
      <c r="PFB56" s="184" t="s">
        <v>851</v>
      </c>
      <c r="PFC56" s="184" t="s">
        <v>851</v>
      </c>
      <c r="PFD56" s="184" t="s">
        <v>851</v>
      </c>
      <c r="PFE56" s="184" t="s">
        <v>851</v>
      </c>
      <c r="PFF56" s="184" t="s">
        <v>851</v>
      </c>
      <c r="PFG56" s="184" t="s">
        <v>851</v>
      </c>
      <c r="PFH56" s="184" t="s">
        <v>851</v>
      </c>
      <c r="PFI56" s="184" t="s">
        <v>851</v>
      </c>
      <c r="PFJ56" s="184" t="s">
        <v>851</v>
      </c>
      <c r="PFK56" s="184" t="s">
        <v>851</v>
      </c>
      <c r="PFL56" s="184" t="s">
        <v>851</v>
      </c>
      <c r="PFM56" s="184" t="s">
        <v>851</v>
      </c>
      <c r="PFN56" s="184" t="s">
        <v>851</v>
      </c>
      <c r="PFO56" s="184" t="s">
        <v>851</v>
      </c>
      <c r="PFP56" s="184" t="s">
        <v>851</v>
      </c>
      <c r="PFQ56" s="184" t="s">
        <v>851</v>
      </c>
      <c r="PFR56" s="184" t="s">
        <v>851</v>
      </c>
      <c r="PFS56" s="184" t="s">
        <v>851</v>
      </c>
      <c r="PFT56" s="184" t="s">
        <v>851</v>
      </c>
      <c r="PFU56" s="184" t="s">
        <v>851</v>
      </c>
      <c r="PFV56" s="184" t="s">
        <v>851</v>
      </c>
      <c r="PFW56" s="184" t="s">
        <v>851</v>
      </c>
      <c r="PFX56" s="184" t="s">
        <v>851</v>
      </c>
      <c r="PFY56" s="184" t="s">
        <v>851</v>
      </c>
      <c r="PFZ56" s="184" t="s">
        <v>851</v>
      </c>
      <c r="PGA56" s="184" t="s">
        <v>851</v>
      </c>
      <c r="PGB56" s="184" t="s">
        <v>851</v>
      </c>
      <c r="PGC56" s="184" t="s">
        <v>851</v>
      </c>
      <c r="PGD56" s="184" t="s">
        <v>851</v>
      </c>
      <c r="PGE56" s="184" t="s">
        <v>851</v>
      </c>
      <c r="PGF56" s="184" t="s">
        <v>851</v>
      </c>
      <c r="PGG56" s="184" t="s">
        <v>851</v>
      </c>
      <c r="PGH56" s="184" t="s">
        <v>851</v>
      </c>
      <c r="PGI56" s="184" t="s">
        <v>851</v>
      </c>
      <c r="PGJ56" s="184" t="s">
        <v>851</v>
      </c>
      <c r="PGK56" s="184" t="s">
        <v>851</v>
      </c>
      <c r="PGL56" s="184" t="s">
        <v>851</v>
      </c>
      <c r="PGM56" s="184" t="s">
        <v>851</v>
      </c>
      <c r="PGN56" s="184" t="s">
        <v>851</v>
      </c>
      <c r="PGO56" s="184" t="s">
        <v>851</v>
      </c>
      <c r="PGP56" s="184" t="s">
        <v>851</v>
      </c>
      <c r="PGQ56" s="184" t="s">
        <v>851</v>
      </c>
      <c r="PGR56" s="184" t="s">
        <v>851</v>
      </c>
      <c r="PGS56" s="184" t="s">
        <v>851</v>
      </c>
      <c r="PGT56" s="184" t="s">
        <v>851</v>
      </c>
      <c r="PGU56" s="184" t="s">
        <v>851</v>
      </c>
      <c r="PGV56" s="184" t="s">
        <v>851</v>
      </c>
      <c r="PGW56" s="184" t="s">
        <v>851</v>
      </c>
      <c r="PGX56" s="184" t="s">
        <v>851</v>
      </c>
      <c r="PGY56" s="184" t="s">
        <v>851</v>
      </c>
      <c r="PGZ56" s="184" t="s">
        <v>851</v>
      </c>
      <c r="PHA56" s="184" t="s">
        <v>851</v>
      </c>
      <c r="PHB56" s="184" t="s">
        <v>851</v>
      </c>
      <c r="PHC56" s="184" t="s">
        <v>851</v>
      </c>
      <c r="PHD56" s="184" t="s">
        <v>851</v>
      </c>
      <c r="PHE56" s="184" t="s">
        <v>851</v>
      </c>
      <c r="PHF56" s="184" t="s">
        <v>851</v>
      </c>
      <c r="PHG56" s="184" t="s">
        <v>851</v>
      </c>
      <c r="PHH56" s="184" t="s">
        <v>851</v>
      </c>
      <c r="PHI56" s="184" t="s">
        <v>851</v>
      </c>
      <c r="PHJ56" s="184" t="s">
        <v>851</v>
      </c>
      <c r="PHK56" s="184" t="s">
        <v>851</v>
      </c>
      <c r="PHL56" s="184" t="s">
        <v>851</v>
      </c>
      <c r="PHM56" s="184" t="s">
        <v>851</v>
      </c>
      <c r="PHN56" s="184" t="s">
        <v>851</v>
      </c>
      <c r="PHO56" s="184" t="s">
        <v>851</v>
      </c>
      <c r="PHP56" s="184" t="s">
        <v>851</v>
      </c>
      <c r="PHQ56" s="184" t="s">
        <v>851</v>
      </c>
      <c r="PHR56" s="184" t="s">
        <v>851</v>
      </c>
      <c r="PHS56" s="184" t="s">
        <v>851</v>
      </c>
      <c r="PHT56" s="184" t="s">
        <v>851</v>
      </c>
      <c r="PHU56" s="184" t="s">
        <v>851</v>
      </c>
      <c r="PHV56" s="184" t="s">
        <v>851</v>
      </c>
      <c r="PHW56" s="184" t="s">
        <v>851</v>
      </c>
      <c r="PHX56" s="184" t="s">
        <v>851</v>
      </c>
      <c r="PHY56" s="184" t="s">
        <v>851</v>
      </c>
      <c r="PHZ56" s="184" t="s">
        <v>851</v>
      </c>
      <c r="PIA56" s="184" t="s">
        <v>851</v>
      </c>
      <c r="PIB56" s="184" t="s">
        <v>851</v>
      </c>
      <c r="PIC56" s="184" t="s">
        <v>851</v>
      </c>
      <c r="PID56" s="184" t="s">
        <v>851</v>
      </c>
      <c r="PIE56" s="184" t="s">
        <v>851</v>
      </c>
      <c r="PIF56" s="184" t="s">
        <v>851</v>
      </c>
      <c r="PIG56" s="184" t="s">
        <v>851</v>
      </c>
      <c r="PIH56" s="184" t="s">
        <v>851</v>
      </c>
      <c r="PII56" s="184" t="s">
        <v>851</v>
      </c>
      <c r="PIJ56" s="184" t="s">
        <v>851</v>
      </c>
      <c r="PIK56" s="184" t="s">
        <v>851</v>
      </c>
      <c r="PIL56" s="184" t="s">
        <v>851</v>
      </c>
      <c r="PIM56" s="184" t="s">
        <v>851</v>
      </c>
      <c r="PIN56" s="184" t="s">
        <v>851</v>
      </c>
      <c r="PIO56" s="184" t="s">
        <v>851</v>
      </c>
      <c r="PIP56" s="184" t="s">
        <v>851</v>
      </c>
      <c r="PIQ56" s="184" t="s">
        <v>851</v>
      </c>
      <c r="PIR56" s="184" t="s">
        <v>851</v>
      </c>
      <c r="PIS56" s="184" t="s">
        <v>851</v>
      </c>
      <c r="PIT56" s="184" t="s">
        <v>851</v>
      </c>
      <c r="PIU56" s="184" t="s">
        <v>851</v>
      </c>
      <c r="PIV56" s="184" t="s">
        <v>851</v>
      </c>
      <c r="PIW56" s="184" t="s">
        <v>851</v>
      </c>
      <c r="PIX56" s="184" t="s">
        <v>851</v>
      </c>
      <c r="PIY56" s="184" t="s">
        <v>851</v>
      </c>
      <c r="PIZ56" s="184" t="s">
        <v>851</v>
      </c>
      <c r="PJA56" s="184" t="s">
        <v>851</v>
      </c>
      <c r="PJB56" s="184" t="s">
        <v>851</v>
      </c>
      <c r="PJC56" s="184" t="s">
        <v>851</v>
      </c>
      <c r="PJD56" s="184" t="s">
        <v>851</v>
      </c>
      <c r="PJE56" s="184" t="s">
        <v>851</v>
      </c>
      <c r="PJF56" s="184" t="s">
        <v>851</v>
      </c>
      <c r="PJG56" s="184" t="s">
        <v>851</v>
      </c>
      <c r="PJH56" s="184" t="s">
        <v>851</v>
      </c>
      <c r="PJI56" s="184" t="s">
        <v>851</v>
      </c>
      <c r="PJJ56" s="184" t="s">
        <v>851</v>
      </c>
      <c r="PJK56" s="184" t="s">
        <v>851</v>
      </c>
      <c r="PJL56" s="184" t="s">
        <v>851</v>
      </c>
      <c r="PJM56" s="184" t="s">
        <v>851</v>
      </c>
      <c r="PJN56" s="184" t="s">
        <v>851</v>
      </c>
      <c r="PJO56" s="184" t="s">
        <v>851</v>
      </c>
      <c r="PJP56" s="184" t="s">
        <v>851</v>
      </c>
      <c r="PJQ56" s="184" t="s">
        <v>851</v>
      </c>
      <c r="PJR56" s="184" t="s">
        <v>851</v>
      </c>
      <c r="PJS56" s="184" t="s">
        <v>851</v>
      </c>
      <c r="PJT56" s="184" t="s">
        <v>851</v>
      </c>
      <c r="PJU56" s="184" t="s">
        <v>851</v>
      </c>
      <c r="PJV56" s="184" t="s">
        <v>851</v>
      </c>
      <c r="PJW56" s="184" t="s">
        <v>851</v>
      </c>
      <c r="PJX56" s="184" t="s">
        <v>851</v>
      </c>
      <c r="PJY56" s="184" t="s">
        <v>851</v>
      </c>
      <c r="PJZ56" s="184" t="s">
        <v>851</v>
      </c>
      <c r="PKA56" s="184" t="s">
        <v>851</v>
      </c>
      <c r="PKB56" s="184" t="s">
        <v>851</v>
      </c>
      <c r="PKC56" s="184" t="s">
        <v>851</v>
      </c>
      <c r="PKD56" s="184" t="s">
        <v>851</v>
      </c>
      <c r="PKE56" s="184" t="s">
        <v>851</v>
      </c>
      <c r="PKF56" s="184" t="s">
        <v>851</v>
      </c>
      <c r="PKG56" s="184" t="s">
        <v>851</v>
      </c>
      <c r="PKH56" s="184" t="s">
        <v>851</v>
      </c>
      <c r="PKI56" s="184" t="s">
        <v>851</v>
      </c>
      <c r="PKJ56" s="184" t="s">
        <v>851</v>
      </c>
      <c r="PKK56" s="184" t="s">
        <v>851</v>
      </c>
      <c r="PKL56" s="184" t="s">
        <v>851</v>
      </c>
      <c r="PKM56" s="184" t="s">
        <v>851</v>
      </c>
      <c r="PKN56" s="184" t="s">
        <v>851</v>
      </c>
      <c r="PKO56" s="184" t="s">
        <v>851</v>
      </c>
      <c r="PKP56" s="184" t="s">
        <v>851</v>
      </c>
      <c r="PKQ56" s="184" t="s">
        <v>851</v>
      </c>
      <c r="PKR56" s="184" t="s">
        <v>851</v>
      </c>
      <c r="PKS56" s="184" t="s">
        <v>851</v>
      </c>
      <c r="PKT56" s="184" t="s">
        <v>851</v>
      </c>
      <c r="PKU56" s="184" t="s">
        <v>851</v>
      </c>
      <c r="PKV56" s="184" t="s">
        <v>851</v>
      </c>
      <c r="PKW56" s="184" t="s">
        <v>851</v>
      </c>
      <c r="PKX56" s="184" t="s">
        <v>851</v>
      </c>
      <c r="PKY56" s="184" t="s">
        <v>851</v>
      </c>
      <c r="PKZ56" s="184" t="s">
        <v>851</v>
      </c>
      <c r="PLA56" s="184" t="s">
        <v>851</v>
      </c>
      <c r="PLB56" s="184" t="s">
        <v>851</v>
      </c>
      <c r="PLC56" s="184" t="s">
        <v>851</v>
      </c>
      <c r="PLD56" s="184" t="s">
        <v>851</v>
      </c>
      <c r="PLE56" s="184" t="s">
        <v>851</v>
      </c>
      <c r="PLF56" s="184" t="s">
        <v>851</v>
      </c>
      <c r="PLG56" s="184" t="s">
        <v>851</v>
      </c>
      <c r="PLH56" s="184" t="s">
        <v>851</v>
      </c>
      <c r="PLI56" s="184" t="s">
        <v>851</v>
      </c>
      <c r="PLJ56" s="184" t="s">
        <v>851</v>
      </c>
      <c r="PLK56" s="184" t="s">
        <v>851</v>
      </c>
      <c r="PLL56" s="184" t="s">
        <v>851</v>
      </c>
      <c r="PLM56" s="184" t="s">
        <v>851</v>
      </c>
      <c r="PLN56" s="184" t="s">
        <v>851</v>
      </c>
      <c r="PLO56" s="184" t="s">
        <v>851</v>
      </c>
      <c r="PLP56" s="184" t="s">
        <v>851</v>
      </c>
      <c r="PLQ56" s="184" t="s">
        <v>851</v>
      </c>
      <c r="PLR56" s="184" t="s">
        <v>851</v>
      </c>
      <c r="PLS56" s="184" t="s">
        <v>851</v>
      </c>
      <c r="PLT56" s="184" t="s">
        <v>851</v>
      </c>
      <c r="PLU56" s="184" t="s">
        <v>851</v>
      </c>
      <c r="PLV56" s="184" t="s">
        <v>851</v>
      </c>
      <c r="PLW56" s="184" t="s">
        <v>851</v>
      </c>
      <c r="PLX56" s="184" t="s">
        <v>851</v>
      </c>
      <c r="PLY56" s="184" t="s">
        <v>851</v>
      </c>
      <c r="PLZ56" s="184" t="s">
        <v>851</v>
      </c>
      <c r="PMA56" s="184" t="s">
        <v>851</v>
      </c>
      <c r="PMB56" s="184" t="s">
        <v>851</v>
      </c>
      <c r="PMC56" s="184" t="s">
        <v>851</v>
      </c>
      <c r="PMD56" s="184" t="s">
        <v>851</v>
      </c>
      <c r="PME56" s="184" t="s">
        <v>851</v>
      </c>
      <c r="PMF56" s="184" t="s">
        <v>851</v>
      </c>
      <c r="PMG56" s="184" t="s">
        <v>851</v>
      </c>
      <c r="PMH56" s="184" t="s">
        <v>851</v>
      </c>
      <c r="PMI56" s="184" t="s">
        <v>851</v>
      </c>
      <c r="PMJ56" s="184" t="s">
        <v>851</v>
      </c>
      <c r="PMK56" s="184" t="s">
        <v>851</v>
      </c>
      <c r="PML56" s="184" t="s">
        <v>851</v>
      </c>
      <c r="PMM56" s="184" t="s">
        <v>851</v>
      </c>
      <c r="PMN56" s="184" t="s">
        <v>851</v>
      </c>
      <c r="PMO56" s="184" t="s">
        <v>851</v>
      </c>
      <c r="PMP56" s="184" t="s">
        <v>851</v>
      </c>
      <c r="PMQ56" s="184" t="s">
        <v>851</v>
      </c>
      <c r="PMR56" s="184" t="s">
        <v>851</v>
      </c>
      <c r="PMS56" s="184" t="s">
        <v>851</v>
      </c>
      <c r="PMT56" s="184" t="s">
        <v>851</v>
      </c>
      <c r="PMU56" s="184" t="s">
        <v>851</v>
      </c>
      <c r="PMV56" s="184" t="s">
        <v>851</v>
      </c>
      <c r="PMW56" s="184" t="s">
        <v>851</v>
      </c>
      <c r="PMX56" s="184" t="s">
        <v>851</v>
      </c>
      <c r="PMY56" s="184" t="s">
        <v>851</v>
      </c>
      <c r="PMZ56" s="184" t="s">
        <v>851</v>
      </c>
      <c r="PNA56" s="184" t="s">
        <v>851</v>
      </c>
      <c r="PNB56" s="184" t="s">
        <v>851</v>
      </c>
      <c r="PNC56" s="184" t="s">
        <v>851</v>
      </c>
      <c r="PND56" s="184" t="s">
        <v>851</v>
      </c>
      <c r="PNE56" s="184" t="s">
        <v>851</v>
      </c>
      <c r="PNF56" s="184" t="s">
        <v>851</v>
      </c>
      <c r="PNG56" s="184" t="s">
        <v>851</v>
      </c>
      <c r="PNH56" s="184" t="s">
        <v>851</v>
      </c>
      <c r="PNI56" s="184" t="s">
        <v>851</v>
      </c>
      <c r="PNJ56" s="184" t="s">
        <v>851</v>
      </c>
      <c r="PNK56" s="184" t="s">
        <v>851</v>
      </c>
      <c r="PNL56" s="184" t="s">
        <v>851</v>
      </c>
      <c r="PNM56" s="184" t="s">
        <v>851</v>
      </c>
      <c r="PNN56" s="184" t="s">
        <v>851</v>
      </c>
      <c r="PNO56" s="184" t="s">
        <v>851</v>
      </c>
      <c r="PNP56" s="184" t="s">
        <v>851</v>
      </c>
      <c r="PNQ56" s="184" t="s">
        <v>851</v>
      </c>
      <c r="PNR56" s="184" t="s">
        <v>851</v>
      </c>
      <c r="PNS56" s="184" t="s">
        <v>851</v>
      </c>
      <c r="PNT56" s="184" t="s">
        <v>851</v>
      </c>
      <c r="PNU56" s="184" t="s">
        <v>851</v>
      </c>
      <c r="PNV56" s="184" t="s">
        <v>851</v>
      </c>
      <c r="PNW56" s="184" t="s">
        <v>851</v>
      </c>
      <c r="PNX56" s="184" t="s">
        <v>851</v>
      </c>
      <c r="PNY56" s="184" t="s">
        <v>851</v>
      </c>
      <c r="PNZ56" s="184" t="s">
        <v>851</v>
      </c>
      <c r="POA56" s="184" t="s">
        <v>851</v>
      </c>
      <c r="POB56" s="184" t="s">
        <v>851</v>
      </c>
      <c r="POC56" s="184" t="s">
        <v>851</v>
      </c>
      <c r="POD56" s="184" t="s">
        <v>851</v>
      </c>
      <c r="POE56" s="184" t="s">
        <v>851</v>
      </c>
      <c r="POF56" s="184" t="s">
        <v>851</v>
      </c>
      <c r="POG56" s="184" t="s">
        <v>851</v>
      </c>
      <c r="POH56" s="184" t="s">
        <v>851</v>
      </c>
      <c r="POI56" s="184" t="s">
        <v>851</v>
      </c>
      <c r="POJ56" s="184" t="s">
        <v>851</v>
      </c>
      <c r="POK56" s="184" t="s">
        <v>851</v>
      </c>
      <c r="POL56" s="184" t="s">
        <v>851</v>
      </c>
      <c r="POM56" s="184" t="s">
        <v>851</v>
      </c>
      <c r="PON56" s="184" t="s">
        <v>851</v>
      </c>
      <c r="POO56" s="184" t="s">
        <v>851</v>
      </c>
      <c r="POP56" s="184" t="s">
        <v>851</v>
      </c>
      <c r="POQ56" s="184" t="s">
        <v>851</v>
      </c>
      <c r="POR56" s="184" t="s">
        <v>851</v>
      </c>
      <c r="POS56" s="184" t="s">
        <v>851</v>
      </c>
      <c r="POT56" s="184" t="s">
        <v>851</v>
      </c>
      <c r="POU56" s="184" t="s">
        <v>851</v>
      </c>
      <c r="POV56" s="184" t="s">
        <v>851</v>
      </c>
      <c r="POW56" s="184" t="s">
        <v>851</v>
      </c>
      <c r="POX56" s="184" t="s">
        <v>851</v>
      </c>
      <c r="POY56" s="184" t="s">
        <v>851</v>
      </c>
      <c r="POZ56" s="184" t="s">
        <v>851</v>
      </c>
      <c r="PPA56" s="184" t="s">
        <v>851</v>
      </c>
      <c r="PPB56" s="184" t="s">
        <v>851</v>
      </c>
      <c r="PPC56" s="184" t="s">
        <v>851</v>
      </c>
      <c r="PPD56" s="184" t="s">
        <v>851</v>
      </c>
      <c r="PPE56" s="184" t="s">
        <v>851</v>
      </c>
      <c r="PPF56" s="184" t="s">
        <v>851</v>
      </c>
      <c r="PPG56" s="184" t="s">
        <v>851</v>
      </c>
      <c r="PPH56" s="184" t="s">
        <v>851</v>
      </c>
      <c r="PPI56" s="184" t="s">
        <v>851</v>
      </c>
      <c r="PPJ56" s="184" t="s">
        <v>851</v>
      </c>
      <c r="PPK56" s="184" t="s">
        <v>851</v>
      </c>
      <c r="PPL56" s="184" t="s">
        <v>851</v>
      </c>
      <c r="PPM56" s="184" t="s">
        <v>851</v>
      </c>
      <c r="PPN56" s="184" t="s">
        <v>851</v>
      </c>
      <c r="PPO56" s="184" t="s">
        <v>851</v>
      </c>
      <c r="PPP56" s="184" t="s">
        <v>851</v>
      </c>
      <c r="PPQ56" s="184" t="s">
        <v>851</v>
      </c>
      <c r="PPR56" s="184" t="s">
        <v>851</v>
      </c>
      <c r="PPS56" s="184" t="s">
        <v>851</v>
      </c>
      <c r="PPT56" s="184" t="s">
        <v>851</v>
      </c>
      <c r="PPU56" s="184" t="s">
        <v>851</v>
      </c>
      <c r="PPV56" s="184" t="s">
        <v>851</v>
      </c>
      <c r="PPW56" s="184" t="s">
        <v>851</v>
      </c>
      <c r="PPX56" s="184" t="s">
        <v>851</v>
      </c>
      <c r="PPY56" s="184" t="s">
        <v>851</v>
      </c>
      <c r="PPZ56" s="184" t="s">
        <v>851</v>
      </c>
      <c r="PQA56" s="184" t="s">
        <v>851</v>
      </c>
      <c r="PQB56" s="184" t="s">
        <v>851</v>
      </c>
      <c r="PQC56" s="184" t="s">
        <v>851</v>
      </c>
      <c r="PQD56" s="184" t="s">
        <v>851</v>
      </c>
      <c r="PQE56" s="184" t="s">
        <v>851</v>
      </c>
      <c r="PQF56" s="184" t="s">
        <v>851</v>
      </c>
      <c r="PQG56" s="184" t="s">
        <v>851</v>
      </c>
      <c r="PQH56" s="184" t="s">
        <v>851</v>
      </c>
      <c r="PQI56" s="184" t="s">
        <v>851</v>
      </c>
      <c r="PQJ56" s="184" t="s">
        <v>851</v>
      </c>
      <c r="PQK56" s="184" t="s">
        <v>851</v>
      </c>
      <c r="PQL56" s="184" t="s">
        <v>851</v>
      </c>
      <c r="PQM56" s="184" t="s">
        <v>851</v>
      </c>
      <c r="PQN56" s="184" t="s">
        <v>851</v>
      </c>
      <c r="PQO56" s="184" t="s">
        <v>851</v>
      </c>
      <c r="PQP56" s="184" t="s">
        <v>851</v>
      </c>
      <c r="PQQ56" s="184" t="s">
        <v>851</v>
      </c>
      <c r="PQR56" s="184" t="s">
        <v>851</v>
      </c>
      <c r="PQS56" s="184" t="s">
        <v>851</v>
      </c>
      <c r="PQT56" s="184" t="s">
        <v>851</v>
      </c>
      <c r="PQU56" s="184" t="s">
        <v>851</v>
      </c>
      <c r="PQV56" s="184" t="s">
        <v>851</v>
      </c>
      <c r="PQW56" s="184" t="s">
        <v>851</v>
      </c>
      <c r="PQX56" s="184" t="s">
        <v>851</v>
      </c>
      <c r="PQY56" s="184" t="s">
        <v>851</v>
      </c>
      <c r="PQZ56" s="184" t="s">
        <v>851</v>
      </c>
      <c r="PRA56" s="184" t="s">
        <v>851</v>
      </c>
      <c r="PRB56" s="184" t="s">
        <v>851</v>
      </c>
      <c r="PRC56" s="184" t="s">
        <v>851</v>
      </c>
      <c r="PRD56" s="184" t="s">
        <v>851</v>
      </c>
      <c r="PRE56" s="184" t="s">
        <v>851</v>
      </c>
      <c r="PRF56" s="184" t="s">
        <v>851</v>
      </c>
      <c r="PRG56" s="184" t="s">
        <v>851</v>
      </c>
      <c r="PRH56" s="184" t="s">
        <v>851</v>
      </c>
      <c r="PRI56" s="184" t="s">
        <v>851</v>
      </c>
      <c r="PRJ56" s="184" t="s">
        <v>851</v>
      </c>
      <c r="PRK56" s="184" t="s">
        <v>851</v>
      </c>
      <c r="PRL56" s="184" t="s">
        <v>851</v>
      </c>
      <c r="PRM56" s="184" t="s">
        <v>851</v>
      </c>
      <c r="PRN56" s="184" t="s">
        <v>851</v>
      </c>
      <c r="PRO56" s="184" t="s">
        <v>851</v>
      </c>
      <c r="PRP56" s="184" t="s">
        <v>851</v>
      </c>
      <c r="PRQ56" s="184" t="s">
        <v>851</v>
      </c>
      <c r="PRR56" s="184" t="s">
        <v>851</v>
      </c>
      <c r="PRS56" s="184" t="s">
        <v>851</v>
      </c>
      <c r="PRT56" s="184" t="s">
        <v>851</v>
      </c>
      <c r="PRU56" s="184" t="s">
        <v>851</v>
      </c>
      <c r="PRV56" s="184" t="s">
        <v>851</v>
      </c>
      <c r="PRW56" s="184" t="s">
        <v>851</v>
      </c>
      <c r="PRX56" s="184" t="s">
        <v>851</v>
      </c>
      <c r="PRY56" s="184" t="s">
        <v>851</v>
      </c>
      <c r="PRZ56" s="184" t="s">
        <v>851</v>
      </c>
      <c r="PSA56" s="184" t="s">
        <v>851</v>
      </c>
      <c r="PSB56" s="184" t="s">
        <v>851</v>
      </c>
      <c r="PSC56" s="184" t="s">
        <v>851</v>
      </c>
      <c r="PSD56" s="184" t="s">
        <v>851</v>
      </c>
      <c r="PSE56" s="184" t="s">
        <v>851</v>
      </c>
      <c r="PSF56" s="184" t="s">
        <v>851</v>
      </c>
      <c r="PSG56" s="184" t="s">
        <v>851</v>
      </c>
      <c r="PSH56" s="184" t="s">
        <v>851</v>
      </c>
      <c r="PSI56" s="184" t="s">
        <v>851</v>
      </c>
      <c r="PSJ56" s="184" t="s">
        <v>851</v>
      </c>
      <c r="PSK56" s="184" t="s">
        <v>851</v>
      </c>
      <c r="PSL56" s="184" t="s">
        <v>851</v>
      </c>
      <c r="PSM56" s="184" t="s">
        <v>851</v>
      </c>
      <c r="PSN56" s="184" t="s">
        <v>851</v>
      </c>
      <c r="PSO56" s="184" t="s">
        <v>851</v>
      </c>
      <c r="PSP56" s="184" t="s">
        <v>851</v>
      </c>
      <c r="PSQ56" s="184" t="s">
        <v>851</v>
      </c>
      <c r="PSR56" s="184" t="s">
        <v>851</v>
      </c>
      <c r="PSS56" s="184" t="s">
        <v>851</v>
      </c>
      <c r="PST56" s="184" t="s">
        <v>851</v>
      </c>
      <c r="PSU56" s="184" t="s">
        <v>851</v>
      </c>
      <c r="PSV56" s="184" t="s">
        <v>851</v>
      </c>
      <c r="PSW56" s="184" t="s">
        <v>851</v>
      </c>
      <c r="PSX56" s="184" t="s">
        <v>851</v>
      </c>
      <c r="PSY56" s="184" t="s">
        <v>851</v>
      </c>
      <c r="PSZ56" s="184" t="s">
        <v>851</v>
      </c>
      <c r="PTA56" s="184" t="s">
        <v>851</v>
      </c>
      <c r="PTB56" s="184" t="s">
        <v>851</v>
      </c>
      <c r="PTC56" s="184" t="s">
        <v>851</v>
      </c>
      <c r="PTD56" s="184" t="s">
        <v>851</v>
      </c>
      <c r="PTE56" s="184" t="s">
        <v>851</v>
      </c>
      <c r="PTF56" s="184" t="s">
        <v>851</v>
      </c>
      <c r="PTG56" s="184" t="s">
        <v>851</v>
      </c>
      <c r="PTH56" s="184" t="s">
        <v>851</v>
      </c>
      <c r="PTI56" s="184" t="s">
        <v>851</v>
      </c>
      <c r="PTJ56" s="184" t="s">
        <v>851</v>
      </c>
      <c r="PTK56" s="184" t="s">
        <v>851</v>
      </c>
      <c r="PTL56" s="184" t="s">
        <v>851</v>
      </c>
      <c r="PTM56" s="184" t="s">
        <v>851</v>
      </c>
      <c r="PTN56" s="184" t="s">
        <v>851</v>
      </c>
      <c r="PTO56" s="184" t="s">
        <v>851</v>
      </c>
      <c r="PTP56" s="184" t="s">
        <v>851</v>
      </c>
      <c r="PTQ56" s="184" t="s">
        <v>851</v>
      </c>
      <c r="PTR56" s="184" t="s">
        <v>851</v>
      </c>
      <c r="PTS56" s="184" t="s">
        <v>851</v>
      </c>
      <c r="PTT56" s="184" t="s">
        <v>851</v>
      </c>
      <c r="PTU56" s="184" t="s">
        <v>851</v>
      </c>
      <c r="PTV56" s="184" t="s">
        <v>851</v>
      </c>
      <c r="PTW56" s="184" t="s">
        <v>851</v>
      </c>
      <c r="PTX56" s="184" t="s">
        <v>851</v>
      </c>
      <c r="PTY56" s="184" t="s">
        <v>851</v>
      </c>
      <c r="PTZ56" s="184" t="s">
        <v>851</v>
      </c>
      <c r="PUA56" s="184" t="s">
        <v>851</v>
      </c>
      <c r="PUB56" s="184" t="s">
        <v>851</v>
      </c>
      <c r="PUC56" s="184" t="s">
        <v>851</v>
      </c>
      <c r="PUD56" s="184" t="s">
        <v>851</v>
      </c>
      <c r="PUE56" s="184" t="s">
        <v>851</v>
      </c>
      <c r="PUF56" s="184" t="s">
        <v>851</v>
      </c>
      <c r="PUG56" s="184" t="s">
        <v>851</v>
      </c>
      <c r="PUH56" s="184" t="s">
        <v>851</v>
      </c>
      <c r="PUI56" s="184" t="s">
        <v>851</v>
      </c>
      <c r="PUJ56" s="184" t="s">
        <v>851</v>
      </c>
      <c r="PUK56" s="184" t="s">
        <v>851</v>
      </c>
      <c r="PUL56" s="184" t="s">
        <v>851</v>
      </c>
      <c r="PUM56" s="184" t="s">
        <v>851</v>
      </c>
      <c r="PUN56" s="184" t="s">
        <v>851</v>
      </c>
      <c r="PUO56" s="184" t="s">
        <v>851</v>
      </c>
      <c r="PUP56" s="184" t="s">
        <v>851</v>
      </c>
      <c r="PUQ56" s="184" t="s">
        <v>851</v>
      </c>
      <c r="PUR56" s="184" t="s">
        <v>851</v>
      </c>
      <c r="PUS56" s="184" t="s">
        <v>851</v>
      </c>
      <c r="PUT56" s="184" t="s">
        <v>851</v>
      </c>
      <c r="PUU56" s="184" t="s">
        <v>851</v>
      </c>
      <c r="PUV56" s="184" t="s">
        <v>851</v>
      </c>
      <c r="PUW56" s="184" t="s">
        <v>851</v>
      </c>
      <c r="PUX56" s="184" t="s">
        <v>851</v>
      </c>
      <c r="PUY56" s="184" t="s">
        <v>851</v>
      </c>
      <c r="PUZ56" s="184" t="s">
        <v>851</v>
      </c>
      <c r="PVA56" s="184" t="s">
        <v>851</v>
      </c>
      <c r="PVB56" s="184" t="s">
        <v>851</v>
      </c>
      <c r="PVC56" s="184" t="s">
        <v>851</v>
      </c>
      <c r="PVD56" s="184" t="s">
        <v>851</v>
      </c>
      <c r="PVE56" s="184" t="s">
        <v>851</v>
      </c>
      <c r="PVF56" s="184" t="s">
        <v>851</v>
      </c>
      <c r="PVG56" s="184" t="s">
        <v>851</v>
      </c>
      <c r="PVH56" s="184" t="s">
        <v>851</v>
      </c>
      <c r="PVI56" s="184" t="s">
        <v>851</v>
      </c>
      <c r="PVJ56" s="184" t="s">
        <v>851</v>
      </c>
      <c r="PVK56" s="184" t="s">
        <v>851</v>
      </c>
      <c r="PVL56" s="184" t="s">
        <v>851</v>
      </c>
      <c r="PVM56" s="184" t="s">
        <v>851</v>
      </c>
      <c r="PVN56" s="184" t="s">
        <v>851</v>
      </c>
      <c r="PVO56" s="184" t="s">
        <v>851</v>
      </c>
      <c r="PVP56" s="184" t="s">
        <v>851</v>
      </c>
      <c r="PVQ56" s="184" t="s">
        <v>851</v>
      </c>
      <c r="PVR56" s="184" t="s">
        <v>851</v>
      </c>
      <c r="PVS56" s="184" t="s">
        <v>851</v>
      </c>
      <c r="PVT56" s="184" t="s">
        <v>851</v>
      </c>
      <c r="PVU56" s="184" t="s">
        <v>851</v>
      </c>
      <c r="PVV56" s="184" t="s">
        <v>851</v>
      </c>
      <c r="PVW56" s="184" t="s">
        <v>851</v>
      </c>
      <c r="PVX56" s="184" t="s">
        <v>851</v>
      </c>
      <c r="PVY56" s="184" t="s">
        <v>851</v>
      </c>
      <c r="PVZ56" s="184" t="s">
        <v>851</v>
      </c>
      <c r="PWA56" s="184" t="s">
        <v>851</v>
      </c>
      <c r="PWB56" s="184" t="s">
        <v>851</v>
      </c>
      <c r="PWC56" s="184" t="s">
        <v>851</v>
      </c>
      <c r="PWD56" s="184" t="s">
        <v>851</v>
      </c>
      <c r="PWE56" s="184" t="s">
        <v>851</v>
      </c>
      <c r="PWF56" s="184" t="s">
        <v>851</v>
      </c>
      <c r="PWG56" s="184" t="s">
        <v>851</v>
      </c>
      <c r="PWH56" s="184" t="s">
        <v>851</v>
      </c>
      <c r="PWI56" s="184" t="s">
        <v>851</v>
      </c>
      <c r="PWJ56" s="184" t="s">
        <v>851</v>
      </c>
      <c r="PWK56" s="184" t="s">
        <v>851</v>
      </c>
      <c r="PWL56" s="184" t="s">
        <v>851</v>
      </c>
      <c r="PWM56" s="184" t="s">
        <v>851</v>
      </c>
      <c r="PWN56" s="184" t="s">
        <v>851</v>
      </c>
      <c r="PWO56" s="184" t="s">
        <v>851</v>
      </c>
      <c r="PWP56" s="184" t="s">
        <v>851</v>
      </c>
      <c r="PWQ56" s="184" t="s">
        <v>851</v>
      </c>
      <c r="PWR56" s="184" t="s">
        <v>851</v>
      </c>
      <c r="PWS56" s="184" t="s">
        <v>851</v>
      </c>
      <c r="PWT56" s="184" t="s">
        <v>851</v>
      </c>
      <c r="PWU56" s="184" t="s">
        <v>851</v>
      </c>
      <c r="PWV56" s="184" t="s">
        <v>851</v>
      </c>
      <c r="PWW56" s="184" t="s">
        <v>851</v>
      </c>
      <c r="PWX56" s="184" t="s">
        <v>851</v>
      </c>
      <c r="PWY56" s="184" t="s">
        <v>851</v>
      </c>
      <c r="PWZ56" s="184" t="s">
        <v>851</v>
      </c>
      <c r="PXA56" s="184" t="s">
        <v>851</v>
      </c>
      <c r="PXB56" s="184" t="s">
        <v>851</v>
      </c>
      <c r="PXC56" s="184" t="s">
        <v>851</v>
      </c>
      <c r="PXD56" s="184" t="s">
        <v>851</v>
      </c>
      <c r="PXE56" s="184" t="s">
        <v>851</v>
      </c>
      <c r="PXF56" s="184" t="s">
        <v>851</v>
      </c>
      <c r="PXG56" s="184" t="s">
        <v>851</v>
      </c>
      <c r="PXH56" s="184" t="s">
        <v>851</v>
      </c>
      <c r="PXI56" s="184" t="s">
        <v>851</v>
      </c>
      <c r="PXJ56" s="184" t="s">
        <v>851</v>
      </c>
      <c r="PXK56" s="184" t="s">
        <v>851</v>
      </c>
      <c r="PXL56" s="184" t="s">
        <v>851</v>
      </c>
      <c r="PXM56" s="184" t="s">
        <v>851</v>
      </c>
      <c r="PXN56" s="184" t="s">
        <v>851</v>
      </c>
      <c r="PXO56" s="184" t="s">
        <v>851</v>
      </c>
      <c r="PXP56" s="184" t="s">
        <v>851</v>
      </c>
      <c r="PXQ56" s="184" t="s">
        <v>851</v>
      </c>
      <c r="PXR56" s="184" t="s">
        <v>851</v>
      </c>
      <c r="PXS56" s="184" t="s">
        <v>851</v>
      </c>
      <c r="PXT56" s="184" t="s">
        <v>851</v>
      </c>
      <c r="PXU56" s="184" t="s">
        <v>851</v>
      </c>
      <c r="PXV56" s="184" t="s">
        <v>851</v>
      </c>
      <c r="PXW56" s="184" t="s">
        <v>851</v>
      </c>
      <c r="PXX56" s="184" t="s">
        <v>851</v>
      </c>
      <c r="PXY56" s="184" t="s">
        <v>851</v>
      </c>
      <c r="PXZ56" s="184" t="s">
        <v>851</v>
      </c>
      <c r="PYA56" s="184" t="s">
        <v>851</v>
      </c>
      <c r="PYB56" s="184" t="s">
        <v>851</v>
      </c>
      <c r="PYC56" s="184" t="s">
        <v>851</v>
      </c>
      <c r="PYD56" s="184" t="s">
        <v>851</v>
      </c>
      <c r="PYE56" s="184" t="s">
        <v>851</v>
      </c>
      <c r="PYF56" s="184" t="s">
        <v>851</v>
      </c>
      <c r="PYG56" s="184" t="s">
        <v>851</v>
      </c>
      <c r="PYH56" s="184" t="s">
        <v>851</v>
      </c>
      <c r="PYI56" s="184" t="s">
        <v>851</v>
      </c>
      <c r="PYJ56" s="184" t="s">
        <v>851</v>
      </c>
      <c r="PYK56" s="184" t="s">
        <v>851</v>
      </c>
      <c r="PYL56" s="184" t="s">
        <v>851</v>
      </c>
      <c r="PYM56" s="184" t="s">
        <v>851</v>
      </c>
      <c r="PYN56" s="184" t="s">
        <v>851</v>
      </c>
      <c r="PYO56" s="184" t="s">
        <v>851</v>
      </c>
      <c r="PYP56" s="184" t="s">
        <v>851</v>
      </c>
      <c r="PYQ56" s="184" t="s">
        <v>851</v>
      </c>
      <c r="PYR56" s="184" t="s">
        <v>851</v>
      </c>
      <c r="PYS56" s="184" t="s">
        <v>851</v>
      </c>
      <c r="PYT56" s="184" t="s">
        <v>851</v>
      </c>
      <c r="PYU56" s="184" t="s">
        <v>851</v>
      </c>
      <c r="PYV56" s="184" t="s">
        <v>851</v>
      </c>
      <c r="PYW56" s="184" t="s">
        <v>851</v>
      </c>
      <c r="PYX56" s="184" t="s">
        <v>851</v>
      </c>
      <c r="PYY56" s="184" t="s">
        <v>851</v>
      </c>
      <c r="PYZ56" s="184" t="s">
        <v>851</v>
      </c>
      <c r="PZA56" s="184" t="s">
        <v>851</v>
      </c>
      <c r="PZB56" s="184" t="s">
        <v>851</v>
      </c>
      <c r="PZC56" s="184" t="s">
        <v>851</v>
      </c>
      <c r="PZD56" s="184" t="s">
        <v>851</v>
      </c>
      <c r="PZE56" s="184" t="s">
        <v>851</v>
      </c>
      <c r="PZF56" s="184" t="s">
        <v>851</v>
      </c>
      <c r="PZG56" s="184" t="s">
        <v>851</v>
      </c>
      <c r="PZH56" s="184" t="s">
        <v>851</v>
      </c>
      <c r="PZI56" s="184" t="s">
        <v>851</v>
      </c>
      <c r="PZJ56" s="184" t="s">
        <v>851</v>
      </c>
      <c r="PZK56" s="184" t="s">
        <v>851</v>
      </c>
      <c r="PZL56" s="184" t="s">
        <v>851</v>
      </c>
      <c r="PZM56" s="184" t="s">
        <v>851</v>
      </c>
      <c r="PZN56" s="184" t="s">
        <v>851</v>
      </c>
      <c r="PZO56" s="184" t="s">
        <v>851</v>
      </c>
      <c r="PZP56" s="184" t="s">
        <v>851</v>
      </c>
      <c r="PZQ56" s="184" t="s">
        <v>851</v>
      </c>
      <c r="PZR56" s="184" t="s">
        <v>851</v>
      </c>
      <c r="PZS56" s="184" t="s">
        <v>851</v>
      </c>
      <c r="PZT56" s="184" t="s">
        <v>851</v>
      </c>
      <c r="PZU56" s="184" t="s">
        <v>851</v>
      </c>
      <c r="PZV56" s="184" t="s">
        <v>851</v>
      </c>
      <c r="PZW56" s="184" t="s">
        <v>851</v>
      </c>
      <c r="PZX56" s="184" t="s">
        <v>851</v>
      </c>
      <c r="PZY56" s="184" t="s">
        <v>851</v>
      </c>
      <c r="PZZ56" s="184" t="s">
        <v>851</v>
      </c>
      <c r="QAA56" s="184" t="s">
        <v>851</v>
      </c>
      <c r="QAB56" s="184" t="s">
        <v>851</v>
      </c>
      <c r="QAC56" s="184" t="s">
        <v>851</v>
      </c>
      <c r="QAD56" s="184" t="s">
        <v>851</v>
      </c>
      <c r="QAE56" s="184" t="s">
        <v>851</v>
      </c>
      <c r="QAF56" s="184" t="s">
        <v>851</v>
      </c>
      <c r="QAG56" s="184" t="s">
        <v>851</v>
      </c>
      <c r="QAH56" s="184" t="s">
        <v>851</v>
      </c>
      <c r="QAI56" s="184" t="s">
        <v>851</v>
      </c>
      <c r="QAJ56" s="184" t="s">
        <v>851</v>
      </c>
      <c r="QAK56" s="184" t="s">
        <v>851</v>
      </c>
      <c r="QAL56" s="184" t="s">
        <v>851</v>
      </c>
      <c r="QAM56" s="184" t="s">
        <v>851</v>
      </c>
      <c r="QAN56" s="184" t="s">
        <v>851</v>
      </c>
      <c r="QAO56" s="184" t="s">
        <v>851</v>
      </c>
      <c r="QAP56" s="184" t="s">
        <v>851</v>
      </c>
      <c r="QAQ56" s="184" t="s">
        <v>851</v>
      </c>
      <c r="QAR56" s="184" t="s">
        <v>851</v>
      </c>
      <c r="QAS56" s="184" t="s">
        <v>851</v>
      </c>
      <c r="QAT56" s="184" t="s">
        <v>851</v>
      </c>
      <c r="QAU56" s="184" t="s">
        <v>851</v>
      </c>
      <c r="QAV56" s="184" t="s">
        <v>851</v>
      </c>
      <c r="QAW56" s="184" t="s">
        <v>851</v>
      </c>
      <c r="QAX56" s="184" t="s">
        <v>851</v>
      </c>
      <c r="QAY56" s="184" t="s">
        <v>851</v>
      </c>
      <c r="QAZ56" s="184" t="s">
        <v>851</v>
      </c>
      <c r="QBA56" s="184" t="s">
        <v>851</v>
      </c>
      <c r="QBB56" s="184" t="s">
        <v>851</v>
      </c>
      <c r="QBC56" s="184" t="s">
        <v>851</v>
      </c>
      <c r="QBD56" s="184" t="s">
        <v>851</v>
      </c>
      <c r="QBE56" s="184" t="s">
        <v>851</v>
      </c>
      <c r="QBF56" s="184" t="s">
        <v>851</v>
      </c>
      <c r="QBG56" s="184" t="s">
        <v>851</v>
      </c>
      <c r="QBH56" s="184" t="s">
        <v>851</v>
      </c>
      <c r="QBI56" s="184" t="s">
        <v>851</v>
      </c>
      <c r="QBJ56" s="184" t="s">
        <v>851</v>
      </c>
      <c r="QBK56" s="184" t="s">
        <v>851</v>
      </c>
      <c r="QBL56" s="184" t="s">
        <v>851</v>
      </c>
      <c r="QBM56" s="184" t="s">
        <v>851</v>
      </c>
      <c r="QBN56" s="184" t="s">
        <v>851</v>
      </c>
      <c r="QBO56" s="184" t="s">
        <v>851</v>
      </c>
      <c r="QBP56" s="184" t="s">
        <v>851</v>
      </c>
      <c r="QBQ56" s="184" t="s">
        <v>851</v>
      </c>
      <c r="QBR56" s="184" t="s">
        <v>851</v>
      </c>
      <c r="QBS56" s="184" t="s">
        <v>851</v>
      </c>
      <c r="QBT56" s="184" t="s">
        <v>851</v>
      </c>
      <c r="QBU56" s="184" t="s">
        <v>851</v>
      </c>
      <c r="QBV56" s="184" t="s">
        <v>851</v>
      </c>
      <c r="QBW56" s="184" t="s">
        <v>851</v>
      </c>
      <c r="QBX56" s="184" t="s">
        <v>851</v>
      </c>
      <c r="QBY56" s="184" t="s">
        <v>851</v>
      </c>
      <c r="QBZ56" s="184" t="s">
        <v>851</v>
      </c>
      <c r="QCA56" s="184" t="s">
        <v>851</v>
      </c>
      <c r="QCB56" s="184" t="s">
        <v>851</v>
      </c>
      <c r="QCC56" s="184" t="s">
        <v>851</v>
      </c>
      <c r="QCD56" s="184" t="s">
        <v>851</v>
      </c>
      <c r="QCE56" s="184" t="s">
        <v>851</v>
      </c>
      <c r="QCF56" s="184" t="s">
        <v>851</v>
      </c>
      <c r="QCG56" s="184" t="s">
        <v>851</v>
      </c>
      <c r="QCH56" s="184" t="s">
        <v>851</v>
      </c>
      <c r="QCI56" s="184" t="s">
        <v>851</v>
      </c>
      <c r="QCJ56" s="184" t="s">
        <v>851</v>
      </c>
      <c r="QCK56" s="184" t="s">
        <v>851</v>
      </c>
      <c r="QCL56" s="184" t="s">
        <v>851</v>
      </c>
      <c r="QCM56" s="184" t="s">
        <v>851</v>
      </c>
      <c r="QCN56" s="184" t="s">
        <v>851</v>
      </c>
      <c r="QCO56" s="184" t="s">
        <v>851</v>
      </c>
      <c r="QCP56" s="184" t="s">
        <v>851</v>
      </c>
      <c r="QCQ56" s="184" t="s">
        <v>851</v>
      </c>
      <c r="QCR56" s="184" t="s">
        <v>851</v>
      </c>
      <c r="QCS56" s="184" t="s">
        <v>851</v>
      </c>
      <c r="QCT56" s="184" t="s">
        <v>851</v>
      </c>
      <c r="QCU56" s="184" t="s">
        <v>851</v>
      </c>
      <c r="QCV56" s="184" t="s">
        <v>851</v>
      </c>
      <c r="QCW56" s="184" t="s">
        <v>851</v>
      </c>
      <c r="QCX56" s="184" t="s">
        <v>851</v>
      </c>
      <c r="QCY56" s="184" t="s">
        <v>851</v>
      </c>
      <c r="QCZ56" s="184" t="s">
        <v>851</v>
      </c>
      <c r="QDA56" s="184" t="s">
        <v>851</v>
      </c>
      <c r="QDB56" s="184" t="s">
        <v>851</v>
      </c>
      <c r="QDC56" s="184" t="s">
        <v>851</v>
      </c>
      <c r="QDD56" s="184" t="s">
        <v>851</v>
      </c>
      <c r="QDE56" s="184" t="s">
        <v>851</v>
      </c>
      <c r="QDF56" s="184" t="s">
        <v>851</v>
      </c>
      <c r="QDG56" s="184" t="s">
        <v>851</v>
      </c>
      <c r="QDH56" s="184" t="s">
        <v>851</v>
      </c>
      <c r="QDI56" s="184" t="s">
        <v>851</v>
      </c>
      <c r="QDJ56" s="184" t="s">
        <v>851</v>
      </c>
      <c r="QDK56" s="184" t="s">
        <v>851</v>
      </c>
      <c r="QDL56" s="184" t="s">
        <v>851</v>
      </c>
      <c r="QDM56" s="184" t="s">
        <v>851</v>
      </c>
      <c r="QDN56" s="184" t="s">
        <v>851</v>
      </c>
      <c r="QDO56" s="184" t="s">
        <v>851</v>
      </c>
      <c r="QDP56" s="184" t="s">
        <v>851</v>
      </c>
      <c r="QDQ56" s="184" t="s">
        <v>851</v>
      </c>
      <c r="QDR56" s="184" t="s">
        <v>851</v>
      </c>
      <c r="QDS56" s="184" t="s">
        <v>851</v>
      </c>
      <c r="QDT56" s="184" t="s">
        <v>851</v>
      </c>
      <c r="QDU56" s="184" t="s">
        <v>851</v>
      </c>
      <c r="QDV56" s="184" t="s">
        <v>851</v>
      </c>
      <c r="QDW56" s="184" t="s">
        <v>851</v>
      </c>
      <c r="QDX56" s="184" t="s">
        <v>851</v>
      </c>
      <c r="QDY56" s="184" t="s">
        <v>851</v>
      </c>
      <c r="QDZ56" s="184" t="s">
        <v>851</v>
      </c>
      <c r="QEA56" s="184" t="s">
        <v>851</v>
      </c>
      <c r="QEB56" s="184" t="s">
        <v>851</v>
      </c>
      <c r="QEC56" s="184" t="s">
        <v>851</v>
      </c>
      <c r="QED56" s="184" t="s">
        <v>851</v>
      </c>
      <c r="QEE56" s="184" t="s">
        <v>851</v>
      </c>
      <c r="QEF56" s="184" t="s">
        <v>851</v>
      </c>
      <c r="QEG56" s="184" t="s">
        <v>851</v>
      </c>
      <c r="QEH56" s="184" t="s">
        <v>851</v>
      </c>
      <c r="QEI56" s="184" t="s">
        <v>851</v>
      </c>
      <c r="QEJ56" s="184" t="s">
        <v>851</v>
      </c>
      <c r="QEK56" s="184" t="s">
        <v>851</v>
      </c>
      <c r="QEL56" s="184" t="s">
        <v>851</v>
      </c>
      <c r="QEM56" s="184" t="s">
        <v>851</v>
      </c>
      <c r="QEN56" s="184" t="s">
        <v>851</v>
      </c>
      <c r="QEO56" s="184" t="s">
        <v>851</v>
      </c>
      <c r="QEP56" s="184" t="s">
        <v>851</v>
      </c>
      <c r="QEQ56" s="184" t="s">
        <v>851</v>
      </c>
      <c r="QER56" s="184" t="s">
        <v>851</v>
      </c>
      <c r="QES56" s="184" t="s">
        <v>851</v>
      </c>
      <c r="QET56" s="184" t="s">
        <v>851</v>
      </c>
      <c r="QEU56" s="184" t="s">
        <v>851</v>
      </c>
      <c r="QEV56" s="184" t="s">
        <v>851</v>
      </c>
      <c r="QEW56" s="184" t="s">
        <v>851</v>
      </c>
      <c r="QEX56" s="184" t="s">
        <v>851</v>
      </c>
      <c r="QEY56" s="184" t="s">
        <v>851</v>
      </c>
      <c r="QEZ56" s="184" t="s">
        <v>851</v>
      </c>
      <c r="QFA56" s="184" t="s">
        <v>851</v>
      </c>
      <c r="QFB56" s="184" t="s">
        <v>851</v>
      </c>
      <c r="QFC56" s="184" t="s">
        <v>851</v>
      </c>
      <c r="QFD56" s="184" t="s">
        <v>851</v>
      </c>
      <c r="QFE56" s="184" t="s">
        <v>851</v>
      </c>
      <c r="QFF56" s="184" t="s">
        <v>851</v>
      </c>
      <c r="QFG56" s="184" t="s">
        <v>851</v>
      </c>
      <c r="QFH56" s="184" t="s">
        <v>851</v>
      </c>
      <c r="QFI56" s="184" t="s">
        <v>851</v>
      </c>
      <c r="QFJ56" s="184" t="s">
        <v>851</v>
      </c>
      <c r="QFK56" s="184" t="s">
        <v>851</v>
      </c>
      <c r="QFL56" s="184" t="s">
        <v>851</v>
      </c>
      <c r="QFM56" s="184" t="s">
        <v>851</v>
      </c>
      <c r="QFN56" s="184" t="s">
        <v>851</v>
      </c>
      <c r="QFO56" s="184" t="s">
        <v>851</v>
      </c>
      <c r="QFP56" s="184" t="s">
        <v>851</v>
      </c>
      <c r="QFQ56" s="184" t="s">
        <v>851</v>
      </c>
      <c r="QFR56" s="184" t="s">
        <v>851</v>
      </c>
      <c r="QFS56" s="184" t="s">
        <v>851</v>
      </c>
      <c r="QFT56" s="184" t="s">
        <v>851</v>
      </c>
      <c r="QFU56" s="184" t="s">
        <v>851</v>
      </c>
      <c r="QFV56" s="184" t="s">
        <v>851</v>
      </c>
      <c r="QFW56" s="184" t="s">
        <v>851</v>
      </c>
      <c r="QFX56" s="184" t="s">
        <v>851</v>
      </c>
      <c r="QFY56" s="184" t="s">
        <v>851</v>
      </c>
      <c r="QFZ56" s="184" t="s">
        <v>851</v>
      </c>
      <c r="QGA56" s="184" t="s">
        <v>851</v>
      </c>
      <c r="QGB56" s="184" t="s">
        <v>851</v>
      </c>
      <c r="QGC56" s="184" t="s">
        <v>851</v>
      </c>
      <c r="QGD56" s="184" t="s">
        <v>851</v>
      </c>
      <c r="QGE56" s="184" t="s">
        <v>851</v>
      </c>
      <c r="QGF56" s="184" t="s">
        <v>851</v>
      </c>
      <c r="QGG56" s="184" t="s">
        <v>851</v>
      </c>
      <c r="QGH56" s="184" t="s">
        <v>851</v>
      </c>
      <c r="QGI56" s="184" t="s">
        <v>851</v>
      </c>
      <c r="QGJ56" s="184" t="s">
        <v>851</v>
      </c>
      <c r="QGK56" s="184" t="s">
        <v>851</v>
      </c>
      <c r="QGL56" s="184" t="s">
        <v>851</v>
      </c>
      <c r="QGM56" s="184" t="s">
        <v>851</v>
      </c>
      <c r="QGN56" s="184" t="s">
        <v>851</v>
      </c>
      <c r="QGO56" s="184" t="s">
        <v>851</v>
      </c>
      <c r="QGP56" s="184" t="s">
        <v>851</v>
      </c>
      <c r="QGQ56" s="184" t="s">
        <v>851</v>
      </c>
      <c r="QGR56" s="184" t="s">
        <v>851</v>
      </c>
      <c r="QGS56" s="184" t="s">
        <v>851</v>
      </c>
      <c r="QGT56" s="184" t="s">
        <v>851</v>
      </c>
      <c r="QGU56" s="184" t="s">
        <v>851</v>
      </c>
      <c r="QGV56" s="184" t="s">
        <v>851</v>
      </c>
      <c r="QGW56" s="184" t="s">
        <v>851</v>
      </c>
      <c r="QGX56" s="184" t="s">
        <v>851</v>
      </c>
      <c r="QGY56" s="184" t="s">
        <v>851</v>
      </c>
      <c r="QGZ56" s="184" t="s">
        <v>851</v>
      </c>
      <c r="QHA56" s="184" t="s">
        <v>851</v>
      </c>
      <c r="QHB56" s="184" t="s">
        <v>851</v>
      </c>
      <c r="QHC56" s="184" t="s">
        <v>851</v>
      </c>
      <c r="QHD56" s="184" t="s">
        <v>851</v>
      </c>
      <c r="QHE56" s="184" t="s">
        <v>851</v>
      </c>
      <c r="QHF56" s="184" t="s">
        <v>851</v>
      </c>
      <c r="QHG56" s="184" t="s">
        <v>851</v>
      </c>
      <c r="QHH56" s="184" t="s">
        <v>851</v>
      </c>
      <c r="QHI56" s="184" t="s">
        <v>851</v>
      </c>
      <c r="QHJ56" s="184" t="s">
        <v>851</v>
      </c>
      <c r="QHK56" s="184" t="s">
        <v>851</v>
      </c>
      <c r="QHL56" s="184" t="s">
        <v>851</v>
      </c>
      <c r="QHM56" s="184" t="s">
        <v>851</v>
      </c>
      <c r="QHN56" s="184" t="s">
        <v>851</v>
      </c>
      <c r="QHO56" s="184" t="s">
        <v>851</v>
      </c>
      <c r="QHP56" s="184" t="s">
        <v>851</v>
      </c>
      <c r="QHQ56" s="184" t="s">
        <v>851</v>
      </c>
      <c r="QHR56" s="184" t="s">
        <v>851</v>
      </c>
      <c r="QHS56" s="184" t="s">
        <v>851</v>
      </c>
      <c r="QHT56" s="184" t="s">
        <v>851</v>
      </c>
      <c r="QHU56" s="184" t="s">
        <v>851</v>
      </c>
      <c r="QHV56" s="184" t="s">
        <v>851</v>
      </c>
      <c r="QHW56" s="184" t="s">
        <v>851</v>
      </c>
      <c r="QHX56" s="184" t="s">
        <v>851</v>
      </c>
      <c r="QHY56" s="184" t="s">
        <v>851</v>
      </c>
      <c r="QHZ56" s="184" t="s">
        <v>851</v>
      </c>
      <c r="QIA56" s="184" t="s">
        <v>851</v>
      </c>
      <c r="QIB56" s="184" t="s">
        <v>851</v>
      </c>
      <c r="QIC56" s="184" t="s">
        <v>851</v>
      </c>
      <c r="QID56" s="184" t="s">
        <v>851</v>
      </c>
      <c r="QIE56" s="184" t="s">
        <v>851</v>
      </c>
      <c r="QIF56" s="184" t="s">
        <v>851</v>
      </c>
      <c r="QIG56" s="184" t="s">
        <v>851</v>
      </c>
      <c r="QIH56" s="184" t="s">
        <v>851</v>
      </c>
      <c r="QII56" s="184" t="s">
        <v>851</v>
      </c>
      <c r="QIJ56" s="184" t="s">
        <v>851</v>
      </c>
      <c r="QIK56" s="184" t="s">
        <v>851</v>
      </c>
      <c r="QIL56" s="184" t="s">
        <v>851</v>
      </c>
      <c r="QIM56" s="184" t="s">
        <v>851</v>
      </c>
      <c r="QIN56" s="184" t="s">
        <v>851</v>
      </c>
      <c r="QIO56" s="184" t="s">
        <v>851</v>
      </c>
      <c r="QIP56" s="184" t="s">
        <v>851</v>
      </c>
      <c r="QIQ56" s="184" t="s">
        <v>851</v>
      </c>
      <c r="QIR56" s="184" t="s">
        <v>851</v>
      </c>
      <c r="QIS56" s="184" t="s">
        <v>851</v>
      </c>
      <c r="QIT56" s="184" t="s">
        <v>851</v>
      </c>
      <c r="QIU56" s="184" t="s">
        <v>851</v>
      </c>
      <c r="QIV56" s="184" t="s">
        <v>851</v>
      </c>
      <c r="QIW56" s="184" t="s">
        <v>851</v>
      </c>
      <c r="QIX56" s="184" t="s">
        <v>851</v>
      </c>
      <c r="QIY56" s="184" t="s">
        <v>851</v>
      </c>
      <c r="QIZ56" s="184" t="s">
        <v>851</v>
      </c>
      <c r="QJA56" s="184" t="s">
        <v>851</v>
      </c>
      <c r="QJB56" s="184" t="s">
        <v>851</v>
      </c>
      <c r="QJC56" s="184" t="s">
        <v>851</v>
      </c>
      <c r="QJD56" s="184" t="s">
        <v>851</v>
      </c>
      <c r="QJE56" s="184" t="s">
        <v>851</v>
      </c>
      <c r="QJF56" s="184" t="s">
        <v>851</v>
      </c>
      <c r="QJG56" s="184" t="s">
        <v>851</v>
      </c>
      <c r="QJH56" s="184" t="s">
        <v>851</v>
      </c>
      <c r="QJI56" s="184" t="s">
        <v>851</v>
      </c>
      <c r="QJJ56" s="184" t="s">
        <v>851</v>
      </c>
      <c r="QJK56" s="184" t="s">
        <v>851</v>
      </c>
      <c r="QJL56" s="184" t="s">
        <v>851</v>
      </c>
      <c r="QJM56" s="184" t="s">
        <v>851</v>
      </c>
      <c r="QJN56" s="184" t="s">
        <v>851</v>
      </c>
      <c r="QJO56" s="184" t="s">
        <v>851</v>
      </c>
      <c r="QJP56" s="184" t="s">
        <v>851</v>
      </c>
      <c r="QJQ56" s="184" t="s">
        <v>851</v>
      </c>
      <c r="QJR56" s="184" t="s">
        <v>851</v>
      </c>
      <c r="QJS56" s="184" t="s">
        <v>851</v>
      </c>
      <c r="QJT56" s="184" t="s">
        <v>851</v>
      </c>
      <c r="QJU56" s="184" t="s">
        <v>851</v>
      </c>
      <c r="QJV56" s="184" t="s">
        <v>851</v>
      </c>
      <c r="QJW56" s="184" t="s">
        <v>851</v>
      </c>
      <c r="QJX56" s="184" t="s">
        <v>851</v>
      </c>
      <c r="QJY56" s="184" t="s">
        <v>851</v>
      </c>
      <c r="QJZ56" s="184" t="s">
        <v>851</v>
      </c>
      <c r="QKA56" s="184" t="s">
        <v>851</v>
      </c>
      <c r="QKB56" s="184" t="s">
        <v>851</v>
      </c>
      <c r="QKC56" s="184" t="s">
        <v>851</v>
      </c>
      <c r="QKD56" s="184" t="s">
        <v>851</v>
      </c>
      <c r="QKE56" s="184" t="s">
        <v>851</v>
      </c>
      <c r="QKF56" s="184" t="s">
        <v>851</v>
      </c>
      <c r="QKG56" s="184" t="s">
        <v>851</v>
      </c>
      <c r="QKH56" s="184" t="s">
        <v>851</v>
      </c>
      <c r="QKI56" s="184" t="s">
        <v>851</v>
      </c>
      <c r="QKJ56" s="184" t="s">
        <v>851</v>
      </c>
      <c r="QKK56" s="184" t="s">
        <v>851</v>
      </c>
      <c r="QKL56" s="184" t="s">
        <v>851</v>
      </c>
      <c r="QKM56" s="184" t="s">
        <v>851</v>
      </c>
      <c r="QKN56" s="184" t="s">
        <v>851</v>
      </c>
      <c r="QKO56" s="184" t="s">
        <v>851</v>
      </c>
      <c r="QKP56" s="184" t="s">
        <v>851</v>
      </c>
      <c r="QKQ56" s="184" t="s">
        <v>851</v>
      </c>
      <c r="QKR56" s="184" t="s">
        <v>851</v>
      </c>
      <c r="QKS56" s="184" t="s">
        <v>851</v>
      </c>
      <c r="QKT56" s="184" t="s">
        <v>851</v>
      </c>
      <c r="QKU56" s="184" t="s">
        <v>851</v>
      </c>
      <c r="QKV56" s="184" t="s">
        <v>851</v>
      </c>
      <c r="QKW56" s="184" t="s">
        <v>851</v>
      </c>
      <c r="QKX56" s="184" t="s">
        <v>851</v>
      </c>
      <c r="QKY56" s="184" t="s">
        <v>851</v>
      </c>
      <c r="QKZ56" s="184" t="s">
        <v>851</v>
      </c>
      <c r="QLA56" s="184" t="s">
        <v>851</v>
      </c>
      <c r="QLB56" s="184" t="s">
        <v>851</v>
      </c>
      <c r="QLC56" s="184" t="s">
        <v>851</v>
      </c>
      <c r="QLD56" s="184" t="s">
        <v>851</v>
      </c>
      <c r="QLE56" s="184" t="s">
        <v>851</v>
      </c>
      <c r="QLF56" s="184" t="s">
        <v>851</v>
      </c>
      <c r="QLG56" s="184" t="s">
        <v>851</v>
      </c>
      <c r="QLH56" s="184" t="s">
        <v>851</v>
      </c>
      <c r="QLI56" s="184" t="s">
        <v>851</v>
      </c>
      <c r="QLJ56" s="184" t="s">
        <v>851</v>
      </c>
      <c r="QLK56" s="184" t="s">
        <v>851</v>
      </c>
      <c r="QLL56" s="184" t="s">
        <v>851</v>
      </c>
      <c r="QLM56" s="184" t="s">
        <v>851</v>
      </c>
      <c r="QLN56" s="184" t="s">
        <v>851</v>
      </c>
      <c r="QLO56" s="184" t="s">
        <v>851</v>
      </c>
      <c r="QLP56" s="184" t="s">
        <v>851</v>
      </c>
      <c r="QLQ56" s="184" t="s">
        <v>851</v>
      </c>
      <c r="QLR56" s="184" t="s">
        <v>851</v>
      </c>
      <c r="QLS56" s="184" t="s">
        <v>851</v>
      </c>
      <c r="QLT56" s="184" t="s">
        <v>851</v>
      </c>
      <c r="QLU56" s="184" t="s">
        <v>851</v>
      </c>
      <c r="QLV56" s="184" t="s">
        <v>851</v>
      </c>
      <c r="QLW56" s="184" t="s">
        <v>851</v>
      </c>
      <c r="QLX56" s="184" t="s">
        <v>851</v>
      </c>
      <c r="QLY56" s="184" t="s">
        <v>851</v>
      </c>
      <c r="QLZ56" s="184" t="s">
        <v>851</v>
      </c>
      <c r="QMA56" s="184" t="s">
        <v>851</v>
      </c>
      <c r="QMB56" s="184" t="s">
        <v>851</v>
      </c>
      <c r="QMC56" s="184" t="s">
        <v>851</v>
      </c>
      <c r="QMD56" s="184" t="s">
        <v>851</v>
      </c>
      <c r="QME56" s="184" t="s">
        <v>851</v>
      </c>
      <c r="QMF56" s="184" t="s">
        <v>851</v>
      </c>
      <c r="QMG56" s="184" t="s">
        <v>851</v>
      </c>
      <c r="QMH56" s="184" t="s">
        <v>851</v>
      </c>
      <c r="QMI56" s="184" t="s">
        <v>851</v>
      </c>
      <c r="QMJ56" s="184" t="s">
        <v>851</v>
      </c>
      <c r="QMK56" s="184" t="s">
        <v>851</v>
      </c>
      <c r="QML56" s="184" t="s">
        <v>851</v>
      </c>
      <c r="QMM56" s="184" t="s">
        <v>851</v>
      </c>
      <c r="QMN56" s="184" t="s">
        <v>851</v>
      </c>
      <c r="QMO56" s="184" t="s">
        <v>851</v>
      </c>
      <c r="QMP56" s="184" t="s">
        <v>851</v>
      </c>
      <c r="QMQ56" s="184" t="s">
        <v>851</v>
      </c>
      <c r="QMR56" s="184" t="s">
        <v>851</v>
      </c>
      <c r="QMS56" s="184" t="s">
        <v>851</v>
      </c>
      <c r="QMT56" s="184" t="s">
        <v>851</v>
      </c>
      <c r="QMU56" s="184" t="s">
        <v>851</v>
      </c>
      <c r="QMV56" s="184" t="s">
        <v>851</v>
      </c>
      <c r="QMW56" s="184" t="s">
        <v>851</v>
      </c>
      <c r="QMX56" s="184" t="s">
        <v>851</v>
      </c>
      <c r="QMY56" s="184" t="s">
        <v>851</v>
      </c>
      <c r="QMZ56" s="184" t="s">
        <v>851</v>
      </c>
      <c r="QNA56" s="184" t="s">
        <v>851</v>
      </c>
      <c r="QNB56" s="184" t="s">
        <v>851</v>
      </c>
      <c r="QNC56" s="184" t="s">
        <v>851</v>
      </c>
      <c r="QND56" s="184" t="s">
        <v>851</v>
      </c>
      <c r="QNE56" s="184" t="s">
        <v>851</v>
      </c>
      <c r="QNF56" s="184" t="s">
        <v>851</v>
      </c>
      <c r="QNG56" s="184" t="s">
        <v>851</v>
      </c>
      <c r="QNH56" s="184" t="s">
        <v>851</v>
      </c>
      <c r="QNI56" s="184" t="s">
        <v>851</v>
      </c>
      <c r="QNJ56" s="184" t="s">
        <v>851</v>
      </c>
      <c r="QNK56" s="184" t="s">
        <v>851</v>
      </c>
      <c r="QNL56" s="184" t="s">
        <v>851</v>
      </c>
      <c r="QNM56" s="184" t="s">
        <v>851</v>
      </c>
      <c r="QNN56" s="184" t="s">
        <v>851</v>
      </c>
      <c r="QNO56" s="184" t="s">
        <v>851</v>
      </c>
      <c r="QNP56" s="184" t="s">
        <v>851</v>
      </c>
      <c r="QNQ56" s="184" t="s">
        <v>851</v>
      </c>
      <c r="QNR56" s="184" t="s">
        <v>851</v>
      </c>
      <c r="QNS56" s="184" t="s">
        <v>851</v>
      </c>
      <c r="QNT56" s="184" t="s">
        <v>851</v>
      </c>
      <c r="QNU56" s="184" t="s">
        <v>851</v>
      </c>
      <c r="QNV56" s="184" t="s">
        <v>851</v>
      </c>
      <c r="QNW56" s="184" t="s">
        <v>851</v>
      </c>
      <c r="QNX56" s="184" t="s">
        <v>851</v>
      </c>
      <c r="QNY56" s="184" t="s">
        <v>851</v>
      </c>
      <c r="QNZ56" s="184" t="s">
        <v>851</v>
      </c>
      <c r="QOA56" s="184" t="s">
        <v>851</v>
      </c>
      <c r="QOB56" s="184" t="s">
        <v>851</v>
      </c>
      <c r="QOC56" s="184" t="s">
        <v>851</v>
      </c>
      <c r="QOD56" s="184" t="s">
        <v>851</v>
      </c>
      <c r="QOE56" s="184" t="s">
        <v>851</v>
      </c>
      <c r="QOF56" s="184" t="s">
        <v>851</v>
      </c>
      <c r="QOG56" s="184" t="s">
        <v>851</v>
      </c>
      <c r="QOH56" s="184" t="s">
        <v>851</v>
      </c>
      <c r="QOI56" s="184" t="s">
        <v>851</v>
      </c>
      <c r="QOJ56" s="184" t="s">
        <v>851</v>
      </c>
      <c r="QOK56" s="184" t="s">
        <v>851</v>
      </c>
      <c r="QOL56" s="184" t="s">
        <v>851</v>
      </c>
      <c r="QOM56" s="184" t="s">
        <v>851</v>
      </c>
      <c r="QON56" s="184" t="s">
        <v>851</v>
      </c>
      <c r="QOO56" s="184" t="s">
        <v>851</v>
      </c>
      <c r="QOP56" s="184" t="s">
        <v>851</v>
      </c>
      <c r="QOQ56" s="184" t="s">
        <v>851</v>
      </c>
      <c r="QOR56" s="184" t="s">
        <v>851</v>
      </c>
      <c r="QOS56" s="184" t="s">
        <v>851</v>
      </c>
      <c r="QOT56" s="184" t="s">
        <v>851</v>
      </c>
      <c r="QOU56" s="184" t="s">
        <v>851</v>
      </c>
      <c r="QOV56" s="184" t="s">
        <v>851</v>
      </c>
      <c r="QOW56" s="184" t="s">
        <v>851</v>
      </c>
      <c r="QOX56" s="184" t="s">
        <v>851</v>
      </c>
      <c r="QOY56" s="184" t="s">
        <v>851</v>
      </c>
      <c r="QOZ56" s="184" t="s">
        <v>851</v>
      </c>
      <c r="QPA56" s="184" t="s">
        <v>851</v>
      </c>
      <c r="QPB56" s="184" t="s">
        <v>851</v>
      </c>
      <c r="QPC56" s="184" t="s">
        <v>851</v>
      </c>
      <c r="QPD56" s="184" t="s">
        <v>851</v>
      </c>
      <c r="QPE56" s="184" t="s">
        <v>851</v>
      </c>
      <c r="QPF56" s="184" t="s">
        <v>851</v>
      </c>
      <c r="QPG56" s="184" t="s">
        <v>851</v>
      </c>
      <c r="QPH56" s="184" t="s">
        <v>851</v>
      </c>
      <c r="QPI56" s="184" t="s">
        <v>851</v>
      </c>
      <c r="QPJ56" s="184" t="s">
        <v>851</v>
      </c>
      <c r="QPK56" s="184" t="s">
        <v>851</v>
      </c>
      <c r="QPL56" s="184" t="s">
        <v>851</v>
      </c>
      <c r="QPM56" s="184" t="s">
        <v>851</v>
      </c>
      <c r="QPN56" s="184" t="s">
        <v>851</v>
      </c>
      <c r="QPO56" s="184" t="s">
        <v>851</v>
      </c>
      <c r="QPP56" s="184" t="s">
        <v>851</v>
      </c>
      <c r="QPQ56" s="184" t="s">
        <v>851</v>
      </c>
      <c r="QPR56" s="184" t="s">
        <v>851</v>
      </c>
      <c r="QPS56" s="184" t="s">
        <v>851</v>
      </c>
      <c r="QPT56" s="184" t="s">
        <v>851</v>
      </c>
      <c r="QPU56" s="184" t="s">
        <v>851</v>
      </c>
      <c r="QPV56" s="184" t="s">
        <v>851</v>
      </c>
      <c r="QPW56" s="184" t="s">
        <v>851</v>
      </c>
      <c r="QPX56" s="184" t="s">
        <v>851</v>
      </c>
      <c r="QPY56" s="184" t="s">
        <v>851</v>
      </c>
      <c r="QPZ56" s="184" t="s">
        <v>851</v>
      </c>
      <c r="QQA56" s="184" t="s">
        <v>851</v>
      </c>
      <c r="QQB56" s="184" t="s">
        <v>851</v>
      </c>
      <c r="QQC56" s="184" t="s">
        <v>851</v>
      </c>
      <c r="QQD56" s="184" t="s">
        <v>851</v>
      </c>
      <c r="QQE56" s="184" t="s">
        <v>851</v>
      </c>
      <c r="QQF56" s="184" t="s">
        <v>851</v>
      </c>
      <c r="QQG56" s="184" t="s">
        <v>851</v>
      </c>
      <c r="QQH56" s="184" t="s">
        <v>851</v>
      </c>
      <c r="QQI56" s="184" t="s">
        <v>851</v>
      </c>
      <c r="QQJ56" s="184" t="s">
        <v>851</v>
      </c>
      <c r="QQK56" s="184" t="s">
        <v>851</v>
      </c>
      <c r="QQL56" s="184" t="s">
        <v>851</v>
      </c>
      <c r="QQM56" s="184" t="s">
        <v>851</v>
      </c>
      <c r="QQN56" s="184" t="s">
        <v>851</v>
      </c>
      <c r="QQO56" s="184" t="s">
        <v>851</v>
      </c>
      <c r="QQP56" s="184" t="s">
        <v>851</v>
      </c>
      <c r="QQQ56" s="184" t="s">
        <v>851</v>
      </c>
      <c r="QQR56" s="184" t="s">
        <v>851</v>
      </c>
      <c r="QQS56" s="184" t="s">
        <v>851</v>
      </c>
      <c r="QQT56" s="184" t="s">
        <v>851</v>
      </c>
      <c r="QQU56" s="184" t="s">
        <v>851</v>
      </c>
      <c r="QQV56" s="184" t="s">
        <v>851</v>
      </c>
      <c r="QQW56" s="184" t="s">
        <v>851</v>
      </c>
      <c r="QQX56" s="184" t="s">
        <v>851</v>
      </c>
      <c r="QQY56" s="184" t="s">
        <v>851</v>
      </c>
      <c r="QQZ56" s="184" t="s">
        <v>851</v>
      </c>
      <c r="QRA56" s="184" t="s">
        <v>851</v>
      </c>
      <c r="QRB56" s="184" t="s">
        <v>851</v>
      </c>
      <c r="QRC56" s="184" t="s">
        <v>851</v>
      </c>
      <c r="QRD56" s="184" t="s">
        <v>851</v>
      </c>
      <c r="QRE56" s="184" t="s">
        <v>851</v>
      </c>
      <c r="QRF56" s="184" t="s">
        <v>851</v>
      </c>
      <c r="QRG56" s="184" t="s">
        <v>851</v>
      </c>
      <c r="QRH56" s="184" t="s">
        <v>851</v>
      </c>
      <c r="QRI56" s="184" t="s">
        <v>851</v>
      </c>
      <c r="QRJ56" s="184" t="s">
        <v>851</v>
      </c>
      <c r="QRK56" s="184" t="s">
        <v>851</v>
      </c>
      <c r="QRL56" s="184" t="s">
        <v>851</v>
      </c>
      <c r="QRM56" s="184" t="s">
        <v>851</v>
      </c>
      <c r="QRN56" s="184" t="s">
        <v>851</v>
      </c>
      <c r="QRO56" s="184" t="s">
        <v>851</v>
      </c>
      <c r="QRP56" s="184" t="s">
        <v>851</v>
      </c>
      <c r="QRQ56" s="184" t="s">
        <v>851</v>
      </c>
      <c r="QRR56" s="184" t="s">
        <v>851</v>
      </c>
      <c r="QRS56" s="184" t="s">
        <v>851</v>
      </c>
      <c r="QRT56" s="184" t="s">
        <v>851</v>
      </c>
      <c r="QRU56" s="184" t="s">
        <v>851</v>
      </c>
      <c r="QRV56" s="184" t="s">
        <v>851</v>
      </c>
      <c r="QRW56" s="184" t="s">
        <v>851</v>
      </c>
      <c r="QRX56" s="184" t="s">
        <v>851</v>
      </c>
      <c r="QRY56" s="184" t="s">
        <v>851</v>
      </c>
      <c r="QRZ56" s="184" t="s">
        <v>851</v>
      </c>
      <c r="QSA56" s="184" t="s">
        <v>851</v>
      </c>
      <c r="QSB56" s="184" t="s">
        <v>851</v>
      </c>
      <c r="QSC56" s="184" t="s">
        <v>851</v>
      </c>
      <c r="QSD56" s="184" t="s">
        <v>851</v>
      </c>
      <c r="QSE56" s="184" t="s">
        <v>851</v>
      </c>
      <c r="QSF56" s="184" t="s">
        <v>851</v>
      </c>
      <c r="QSG56" s="184" t="s">
        <v>851</v>
      </c>
      <c r="QSH56" s="184" t="s">
        <v>851</v>
      </c>
      <c r="QSI56" s="184" t="s">
        <v>851</v>
      </c>
      <c r="QSJ56" s="184" t="s">
        <v>851</v>
      </c>
      <c r="QSK56" s="184" t="s">
        <v>851</v>
      </c>
      <c r="QSL56" s="184" t="s">
        <v>851</v>
      </c>
      <c r="QSM56" s="184" t="s">
        <v>851</v>
      </c>
      <c r="QSN56" s="184" t="s">
        <v>851</v>
      </c>
      <c r="QSO56" s="184" t="s">
        <v>851</v>
      </c>
      <c r="QSP56" s="184" t="s">
        <v>851</v>
      </c>
      <c r="QSQ56" s="184" t="s">
        <v>851</v>
      </c>
      <c r="QSR56" s="184" t="s">
        <v>851</v>
      </c>
      <c r="QSS56" s="184" t="s">
        <v>851</v>
      </c>
      <c r="QST56" s="184" t="s">
        <v>851</v>
      </c>
      <c r="QSU56" s="184" t="s">
        <v>851</v>
      </c>
      <c r="QSV56" s="184" t="s">
        <v>851</v>
      </c>
      <c r="QSW56" s="184" t="s">
        <v>851</v>
      </c>
      <c r="QSX56" s="184" t="s">
        <v>851</v>
      </c>
      <c r="QSY56" s="184" t="s">
        <v>851</v>
      </c>
      <c r="QSZ56" s="184" t="s">
        <v>851</v>
      </c>
      <c r="QTA56" s="184" t="s">
        <v>851</v>
      </c>
      <c r="QTB56" s="184" t="s">
        <v>851</v>
      </c>
      <c r="QTC56" s="184" t="s">
        <v>851</v>
      </c>
      <c r="QTD56" s="184" t="s">
        <v>851</v>
      </c>
      <c r="QTE56" s="184" t="s">
        <v>851</v>
      </c>
      <c r="QTF56" s="184" t="s">
        <v>851</v>
      </c>
      <c r="QTG56" s="184" t="s">
        <v>851</v>
      </c>
      <c r="QTH56" s="184" t="s">
        <v>851</v>
      </c>
      <c r="QTI56" s="184" t="s">
        <v>851</v>
      </c>
      <c r="QTJ56" s="184" t="s">
        <v>851</v>
      </c>
      <c r="QTK56" s="184" t="s">
        <v>851</v>
      </c>
      <c r="QTL56" s="184" t="s">
        <v>851</v>
      </c>
      <c r="QTM56" s="184" t="s">
        <v>851</v>
      </c>
      <c r="QTN56" s="184" t="s">
        <v>851</v>
      </c>
      <c r="QTO56" s="184" t="s">
        <v>851</v>
      </c>
      <c r="QTP56" s="184" t="s">
        <v>851</v>
      </c>
      <c r="QTQ56" s="184" t="s">
        <v>851</v>
      </c>
      <c r="QTR56" s="184" t="s">
        <v>851</v>
      </c>
      <c r="QTS56" s="184" t="s">
        <v>851</v>
      </c>
      <c r="QTT56" s="184" t="s">
        <v>851</v>
      </c>
      <c r="QTU56" s="184" t="s">
        <v>851</v>
      </c>
      <c r="QTV56" s="184" t="s">
        <v>851</v>
      </c>
      <c r="QTW56" s="184" t="s">
        <v>851</v>
      </c>
      <c r="QTX56" s="184" t="s">
        <v>851</v>
      </c>
      <c r="QTY56" s="184" t="s">
        <v>851</v>
      </c>
      <c r="QTZ56" s="184" t="s">
        <v>851</v>
      </c>
      <c r="QUA56" s="184" t="s">
        <v>851</v>
      </c>
      <c r="QUB56" s="184" t="s">
        <v>851</v>
      </c>
      <c r="QUC56" s="184" t="s">
        <v>851</v>
      </c>
      <c r="QUD56" s="184" t="s">
        <v>851</v>
      </c>
      <c r="QUE56" s="184" t="s">
        <v>851</v>
      </c>
      <c r="QUF56" s="184" t="s">
        <v>851</v>
      </c>
      <c r="QUG56" s="184" t="s">
        <v>851</v>
      </c>
      <c r="QUH56" s="184" t="s">
        <v>851</v>
      </c>
      <c r="QUI56" s="184" t="s">
        <v>851</v>
      </c>
      <c r="QUJ56" s="184" t="s">
        <v>851</v>
      </c>
      <c r="QUK56" s="184" t="s">
        <v>851</v>
      </c>
      <c r="QUL56" s="184" t="s">
        <v>851</v>
      </c>
      <c r="QUM56" s="184" t="s">
        <v>851</v>
      </c>
      <c r="QUN56" s="184" t="s">
        <v>851</v>
      </c>
      <c r="QUO56" s="184" t="s">
        <v>851</v>
      </c>
      <c r="QUP56" s="184" t="s">
        <v>851</v>
      </c>
      <c r="QUQ56" s="184" t="s">
        <v>851</v>
      </c>
      <c r="QUR56" s="184" t="s">
        <v>851</v>
      </c>
      <c r="QUS56" s="184" t="s">
        <v>851</v>
      </c>
      <c r="QUT56" s="184" t="s">
        <v>851</v>
      </c>
      <c r="QUU56" s="184" t="s">
        <v>851</v>
      </c>
      <c r="QUV56" s="184" t="s">
        <v>851</v>
      </c>
      <c r="QUW56" s="184" t="s">
        <v>851</v>
      </c>
      <c r="QUX56" s="184" t="s">
        <v>851</v>
      </c>
      <c r="QUY56" s="184" t="s">
        <v>851</v>
      </c>
      <c r="QUZ56" s="184" t="s">
        <v>851</v>
      </c>
      <c r="QVA56" s="184" t="s">
        <v>851</v>
      </c>
      <c r="QVB56" s="184" t="s">
        <v>851</v>
      </c>
      <c r="QVC56" s="184" t="s">
        <v>851</v>
      </c>
      <c r="QVD56" s="184" t="s">
        <v>851</v>
      </c>
      <c r="QVE56" s="184" t="s">
        <v>851</v>
      </c>
      <c r="QVF56" s="184" t="s">
        <v>851</v>
      </c>
      <c r="QVG56" s="184" t="s">
        <v>851</v>
      </c>
      <c r="QVH56" s="184" t="s">
        <v>851</v>
      </c>
      <c r="QVI56" s="184" t="s">
        <v>851</v>
      </c>
      <c r="QVJ56" s="184" t="s">
        <v>851</v>
      </c>
      <c r="QVK56" s="184" t="s">
        <v>851</v>
      </c>
      <c r="QVL56" s="184" t="s">
        <v>851</v>
      </c>
      <c r="QVM56" s="184" t="s">
        <v>851</v>
      </c>
      <c r="QVN56" s="184" t="s">
        <v>851</v>
      </c>
      <c r="QVO56" s="184" t="s">
        <v>851</v>
      </c>
      <c r="QVP56" s="184" t="s">
        <v>851</v>
      </c>
      <c r="QVQ56" s="184" t="s">
        <v>851</v>
      </c>
      <c r="QVR56" s="184" t="s">
        <v>851</v>
      </c>
      <c r="QVS56" s="184" t="s">
        <v>851</v>
      </c>
      <c r="QVT56" s="184" t="s">
        <v>851</v>
      </c>
      <c r="QVU56" s="184" t="s">
        <v>851</v>
      </c>
      <c r="QVV56" s="184" t="s">
        <v>851</v>
      </c>
      <c r="QVW56" s="184" t="s">
        <v>851</v>
      </c>
      <c r="QVX56" s="184" t="s">
        <v>851</v>
      </c>
      <c r="QVY56" s="184" t="s">
        <v>851</v>
      </c>
      <c r="QVZ56" s="184" t="s">
        <v>851</v>
      </c>
      <c r="QWA56" s="184" t="s">
        <v>851</v>
      </c>
      <c r="QWB56" s="184" t="s">
        <v>851</v>
      </c>
      <c r="QWC56" s="184" t="s">
        <v>851</v>
      </c>
      <c r="QWD56" s="184" t="s">
        <v>851</v>
      </c>
      <c r="QWE56" s="184" t="s">
        <v>851</v>
      </c>
      <c r="QWF56" s="184" t="s">
        <v>851</v>
      </c>
      <c r="QWG56" s="184" t="s">
        <v>851</v>
      </c>
      <c r="QWH56" s="184" t="s">
        <v>851</v>
      </c>
      <c r="QWI56" s="184" t="s">
        <v>851</v>
      </c>
      <c r="QWJ56" s="184" t="s">
        <v>851</v>
      </c>
      <c r="QWK56" s="184" t="s">
        <v>851</v>
      </c>
      <c r="QWL56" s="184" t="s">
        <v>851</v>
      </c>
      <c r="QWM56" s="184" t="s">
        <v>851</v>
      </c>
      <c r="QWN56" s="184" t="s">
        <v>851</v>
      </c>
      <c r="QWO56" s="184" t="s">
        <v>851</v>
      </c>
      <c r="QWP56" s="184" t="s">
        <v>851</v>
      </c>
      <c r="QWQ56" s="184" t="s">
        <v>851</v>
      </c>
      <c r="QWR56" s="184" t="s">
        <v>851</v>
      </c>
      <c r="QWS56" s="184" t="s">
        <v>851</v>
      </c>
      <c r="QWT56" s="184" t="s">
        <v>851</v>
      </c>
      <c r="QWU56" s="184" t="s">
        <v>851</v>
      </c>
      <c r="QWV56" s="184" t="s">
        <v>851</v>
      </c>
      <c r="QWW56" s="184" t="s">
        <v>851</v>
      </c>
      <c r="QWX56" s="184" t="s">
        <v>851</v>
      </c>
      <c r="QWY56" s="184" t="s">
        <v>851</v>
      </c>
      <c r="QWZ56" s="184" t="s">
        <v>851</v>
      </c>
      <c r="QXA56" s="184" t="s">
        <v>851</v>
      </c>
      <c r="QXB56" s="184" t="s">
        <v>851</v>
      </c>
      <c r="QXC56" s="184" t="s">
        <v>851</v>
      </c>
      <c r="QXD56" s="184" t="s">
        <v>851</v>
      </c>
      <c r="QXE56" s="184" t="s">
        <v>851</v>
      </c>
      <c r="QXF56" s="184" t="s">
        <v>851</v>
      </c>
      <c r="QXG56" s="184" t="s">
        <v>851</v>
      </c>
      <c r="QXH56" s="184" t="s">
        <v>851</v>
      </c>
      <c r="QXI56" s="184" t="s">
        <v>851</v>
      </c>
      <c r="QXJ56" s="184" t="s">
        <v>851</v>
      </c>
      <c r="QXK56" s="184" t="s">
        <v>851</v>
      </c>
      <c r="QXL56" s="184" t="s">
        <v>851</v>
      </c>
      <c r="QXM56" s="184" t="s">
        <v>851</v>
      </c>
      <c r="QXN56" s="184" t="s">
        <v>851</v>
      </c>
      <c r="QXO56" s="184" t="s">
        <v>851</v>
      </c>
      <c r="QXP56" s="184" t="s">
        <v>851</v>
      </c>
      <c r="QXQ56" s="184" t="s">
        <v>851</v>
      </c>
      <c r="QXR56" s="184" t="s">
        <v>851</v>
      </c>
      <c r="QXS56" s="184" t="s">
        <v>851</v>
      </c>
      <c r="QXT56" s="184" t="s">
        <v>851</v>
      </c>
      <c r="QXU56" s="184" t="s">
        <v>851</v>
      </c>
      <c r="QXV56" s="184" t="s">
        <v>851</v>
      </c>
      <c r="QXW56" s="184" t="s">
        <v>851</v>
      </c>
      <c r="QXX56" s="184" t="s">
        <v>851</v>
      </c>
      <c r="QXY56" s="184" t="s">
        <v>851</v>
      </c>
      <c r="QXZ56" s="184" t="s">
        <v>851</v>
      </c>
      <c r="QYA56" s="184" t="s">
        <v>851</v>
      </c>
      <c r="QYB56" s="184" t="s">
        <v>851</v>
      </c>
      <c r="QYC56" s="184" t="s">
        <v>851</v>
      </c>
      <c r="QYD56" s="184" t="s">
        <v>851</v>
      </c>
      <c r="QYE56" s="184" t="s">
        <v>851</v>
      </c>
      <c r="QYF56" s="184" t="s">
        <v>851</v>
      </c>
      <c r="QYG56" s="184" t="s">
        <v>851</v>
      </c>
      <c r="QYH56" s="184" t="s">
        <v>851</v>
      </c>
      <c r="QYI56" s="184" t="s">
        <v>851</v>
      </c>
      <c r="QYJ56" s="184" t="s">
        <v>851</v>
      </c>
      <c r="QYK56" s="184" t="s">
        <v>851</v>
      </c>
      <c r="QYL56" s="184" t="s">
        <v>851</v>
      </c>
      <c r="QYM56" s="184" t="s">
        <v>851</v>
      </c>
      <c r="QYN56" s="184" t="s">
        <v>851</v>
      </c>
      <c r="QYO56" s="184" t="s">
        <v>851</v>
      </c>
      <c r="QYP56" s="184" t="s">
        <v>851</v>
      </c>
      <c r="QYQ56" s="184" t="s">
        <v>851</v>
      </c>
      <c r="QYR56" s="184" t="s">
        <v>851</v>
      </c>
      <c r="QYS56" s="184" t="s">
        <v>851</v>
      </c>
      <c r="QYT56" s="184" t="s">
        <v>851</v>
      </c>
      <c r="QYU56" s="184" t="s">
        <v>851</v>
      </c>
      <c r="QYV56" s="184" t="s">
        <v>851</v>
      </c>
      <c r="QYW56" s="184" t="s">
        <v>851</v>
      </c>
      <c r="QYX56" s="184" t="s">
        <v>851</v>
      </c>
      <c r="QYY56" s="184" t="s">
        <v>851</v>
      </c>
      <c r="QYZ56" s="184" t="s">
        <v>851</v>
      </c>
      <c r="QZA56" s="184" t="s">
        <v>851</v>
      </c>
      <c r="QZB56" s="184" t="s">
        <v>851</v>
      </c>
      <c r="QZC56" s="184" t="s">
        <v>851</v>
      </c>
      <c r="QZD56" s="184" t="s">
        <v>851</v>
      </c>
      <c r="QZE56" s="184" t="s">
        <v>851</v>
      </c>
      <c r="QZF56" s="184" t="s">
        <v>851</v>
      </c>
      <c r="QZG56" s="184" t="s">
        <v>851</v>
      </c>
      <c r="QZH56" s="184" t="s">
        <v>851</v>
      </c>
      <c r="QZI56" s="184" t="s">
        <v>851</v>
      </c>
      <c r="QZJ56" s="184" t="s">
        <v>851</v>
      </c>
      <c r="QZK56" s="184" t="s">
        <v>851</v>
      </c>
      <c r="QZL56" s="184" t="s">
        <v>851</v>
      </c>
      <c r="QZM56" s="184" t="s">
        <v>851</v>
      </c>
      <c r="QZN56" s="184" t="s">
        <v>851</v>
      </c>
      <c r="QZO56" s="184" t="s">
        <v>851</v>
      </c>
      <c r="QZP56" s="184" t="s">
        <v>851</v>
      </c>
      <c r="QZQ56" s="184" t="s">
        <v>851</v>
      </c>
      <c r="QZR56" s="184" t="s">
        <v>851</v>
      </c>
      <c r="QZS56" s="184" t="s">
        <v>851</v>
      </c>
      <c r="QZT56" s="184" t="s">
        <v>851</v>
      </c>
      <c r="QZU56" s="184" t="s">
        <v>851</v>
      </c>
      <c r="QZV56" s="184" t="s">
        <v>851</v>
      </c>
      <c r="QZW56" s="184" t="s">
        <v>851</v>
      </c>
      <c r="QZX56" s="184" t="s">
        <v>851</v>
      </c>
      <c r="QZY56" s="184" t="s">
        <v>851</v>
      </c>
      <c r="QZZ56" s="184" t="s">
        <v>851</v>
      </c>
      <c r="RAA56" s="184" t="s">
        <v>851</v>
      </c>
      <c r="RAB56" s="184" t="s">
        <v>851</v>
      </c>
      <c r="RAC56" s="184" t="s">
        <v>851</v>
      </c>
      <c r="RAD56" s="184" t="s">
        <v>851</v>
      </c>
      <c r="RAE56" s="184" t="s">
        <v>851</v>
      </c>
      <c r="RAF56" s="184" t="s">
        <v>851</v>
      </c>
      <c r="RAG56" s="184" t="s">
        <v>851</v>
      </c>
      <c r="RAH56" s="184" t="s">
        <v>851</v>
      </c>
      <c r="RAI56" s="184" t="s">
        <v>851</v>
      </c>
      <c r="RAJ56" s="184" t="s">
        <v>851</v>
      </c>
      <c r="RAK56" s="184" t="s">
        <v>851</v>
      </c>
      <c r="RAL56" s="184" t="s">
        <v>851</v>
      </c>
      <c r="RAM56" s="184" t="s">
        <v>851</v>
      </c>
      <c r="RAN56" s="184" t="s">
        <v>851</v>
      </c>
      <c r="RAO56" s="184" t="s">
        <v>851</v>
      </c>
      <c r="RAP56" s="184" t="s">
        <v>851</v>
      </c>
      <c r="RAQ56" s="184" t="s">
        <v>851</v>
      </c>
      <c r="RAR56" s="184" t="s">
        <v>851</v>
      </c>
      <c r="RAS56" s="184" t="s">
        <v>851</v>
      </c>
      <c r="RAT56" s="184" t="s">
        <v>851</v>
      </c>
      <c r="RAU56" s="184" t="s">
        <v>851</v>
      </c>
      <c r="RAV56" s="184" t="s">
        <v>851</v>
      </c>
      <c r="RAW56" s="184" t="s">
        <v>851</v>
      </c>
      <c r="RAX56" s="184" t="s">
        <v>851</v>
      </c>
      <c r="RAY56" s="184" t="s">
        <v>851</v>
      </c>
      <c r="RAZ56" s="184" t="s">
        <v>851</v>
      </c>
      <c r="RBA56" s="184" t="s">
        <v>851</v>
      </c>
      <c r="RBB56" s="184" t="s">
        <v>851</v>
      </c>
      <c r="RBC56" s="184" t="s">
        <v>851</v>
      </c>
      <c r="RBD56" s="184" t="s">
        <v>851</v>
      </c>
      <c r="RBE56" s="184" t="s">
        <v>851</v>
      </c>
      <c r="RBF56" s="184" t="s">
        <v>851</v>
      </c>
      <c r="RBG56" s="184" t="s">
        <v>851</v>
      </c>
      <c r="RBH56" s="184" t="s">
        <v>851</v>
      </c>
      <c r="RBI56" s="184" t="s">
        <v>851</v>
      </c>
      <c r="RBJ56" s="184" t="s">
        <v>851</v>
      </c>
      <c r="RBK56" s="184" t="s">
        <v>851</v>
      </c>
      <c r="RBL56" s="184" t="s">
        <v>851</v>
      </c>
      <c r="RBM56" s="184" t="s">
        <v>851</v>
      </c>
      <c r="RBN56" s="184" t="s">
        <v>851</v>
      </c>
      <c r="RBO56" s="184" t="s">
        <v>851</v>
      </c>
      <c r="RBP56" s="184" t="s">
        <v>851</v>
      </c>
      <c r="RBQ56" s="184" t="s">
        <v>851</v>
      </c>
      <c r="RBR56" s="184" t="s">
        <v>851</v>
      </c>
      <c r="RBS56" s="184" t="s">
        <v>851</v>
      </c>
      <c r="RBT56" s="184" t="s">
        <v>851</v>
      </c>
      <c r="RBU56" s="184" t="s">
        <v>851</v>
      </c>
      <c r="RBV56" s="184" t="s">
        <v>851</v>
      </c>
      <c r="RBW56" s="184" t="s">
        <v>851</v>
      </c>
      <c r="RBX56" s="184" t="s">
        <v>851</v>
      </c>
      <c r="RBY56" s="184" t="s">
        <v>851</v>
      </c>
      <c r="RBZ56" s="184" t="s">
        <v>851</v>
      </c>
      <c r="RCA56" s="184" t="s">
        <v>851</v>
      </c>
      <c r="RCB56" s="184" t="s">
        <v>851</v>
      </c>
      <c r="RCC56" s="184" t="s">
        <v>851</v>
      </c>
      <c r="RCD56" s="184" t="s">
        <v>851</v>
      </c>
      <c r="RCE56" s="184" t="s">
        <v>851</v>
      </c>
      <c r="RCF56" s="184" t="s">
        <v>851</v>
      </c>
      <c r="RCG56" s="184" t="s">
        <v>851</v>
      </c>
      <c r="RCH56" s="184" t="s">
        <v>851</v>
      </c>
      <c r="RCI56" s="184" t="s">
        <v>851</v>
      </c>
      <c r="RCJ56" s="184" t="s">
        <v>851</v>
      </c>
      <c r="RCK56" s="184" t="s">
        <v>851</v>
      </c>
      <c r="RCL56" s="184" t="s">
        <v>851</v>
      </c>
      <c r="RCM56" s="184" t="s">
        <v>851</v>
      </c>
      <c r="RCN56" s="184" t="s">
        <v>851</v>
      </c>
      <c r="RCO56" s="184" t="s">
        <v>851</v>
      </c>
      <c r="RCP56" s="184" t="s">
        <v>851</v>
      </c>
      <c r="RCQ56" s="184" t="s">
        <v>851</v>
      </c>
      <c r="RCR56" s="184" t="s">
        <v>851</v>
      </c>
      <c r="RCS56" s="184" t="s">
        <v>851</v>
      </c>
      <c r="RCT56" s="184" t="s">
        <v>851</v>
      </c>
      <c r="RCU56" s="184" t="s">
        <v>851</v>
      </c>
      <c r="RCV56" s="184" t="s">
        <v>851</v>
      </c>
      <c r="RCW56" s="184" t="s">
        <v>851</v>
      </c>
      <c r="RCX56" s="184" t="s">
        <v>851</v>
      </c>
      <c r="RCY56" s="184" t="s">
        <v>851</v>
      </c>
      <c r="RCZ56" s="184" t="s">
        <v>851</v>
      </c>
      <c r="RDA56" s="184" t="s">
        <v>851</v>
      </c>
      <c r="RDB56" s="184" t="s">
        <v>851</v>
      </c>
      <c r="RDC56" s="184" t="s">
        <v>851</v>
      </c>
      <c r="RDD56" s="184" t="s">
        <v>851</v>
      </c>
      <c r="RDE56" s="184" t="s">
        <v>851</v>
      </c>
      <c r="RDF56" s="184" t="s">
        <v>851</v>
      </c>
      <c r="RDG56" s="184" t="s">
        <v>851</v>
      </c>
      <c r="RDH56" s="184" t="s">
        <v>851</v>
      </c>
      <c r="RDI56" s="184" t="s">
        <v>851</v>
      </c>
      <c r="RDJ56" s="184" t="s">
        <v>851</v>
      </c>
      <c r="RDK56" s="184" t="s">
        <v>851</v>
      </c>
      <c r="RDL56" s="184" t="s">
        <v>851</v>
      </c>
      <c r="RDM56" s="184" t="s">
        <v>851</v>
      </c>
      <c r="RDN56" s="184" t="s">
        <v>851</v>
      </c>
      <c r="RDO56" s="184" t="s">
        <v>851</v>
      </c>
      <c r="RDP56" s="184" t="s">
        <v>851</v>
      </c>
      <c r="RDQ56" s="184" t="s">
        <v>851</v>
      </c>
      <c r="RDR56" s="184" t="s">
        <v>851</v>
      </c>
      <c r="RDS56" s="184" t="s">
        <v>851</v>
      </c>
      <c r="RDT56" s="184" t="s">
        <v>851</v>
      </c>
      <c r="RDU56" s="184" t="s">
        <v>851</v>
      </c>
      <c r="RDV56" s="184" t="s">
        <v>851</v>
      </c>
      <c r="RDW56" s="184" t="s">
        <v>851</v>
      </c>
      <c r="RDX56" s="184" t="s">
        <v>851</v>
      </c>
      <c r="RDY56" s="184" t="s">
        <v>851</v>
      </c>
      <c r="RDZ56" s="184" t="s">
        <v>851</v>
      </c>
      <c r="REA56" s="184" t="s">
        <v>851</v>
      </c>
      <c r="REB56" s="184" t="s">
        <v>851</v>
      </c>
      <c r="REC56" s="184" t="s">
        <v>851</v>
      </c>
      <c r="RED56" s="184" t="s">
        <v>851</v>
      </c>
      <c r="REE56" s="184" t="s">
        <v>851</v>
      </c>
      <c r="REF56" s="184" t="s">
        <v>851</v>
      </c>
      <c r="REG56" s="184" t="s">
        <v>851</v>
      </c>
      <c r="REH56" s="184" t="s">
        <v>851</v>
      </c>
      <c r="REI56" s="184" t="s">
        <v>851</v>
      </c>
      <c r="REJ56" s="184" t="s">
        <v>851</v>
      </c>
      <c r="REK56" s="184" t="s">
        <v>851</v>
      </c>
      <c r="REL56" s="184" t="s">
        <v>851</v>
      </c>
      <c r="REM56" s="184" t="s">
        <v>851</v>
      </c>
      <c r="REN56" s="184" t="s">
        <v>851</v>
      </c>
      <c r="REO56" s="184" t="s">
        <v>851</v>
      </c>
      <c r="REP56" s="184" t="s">
        <v>851</v>
      </c>
      <c r="REQ56" s="184" t="s">
        <v>851</v>
      </c>
      <c r="RER56" s="184" t="s">
        <v>851</v>
      </c>
      <c r="RES56" s="184" t="s">
        <v>851</v>
      </c>
      <c r="RET56" s="184" t="s">
        <v>851</v>
      </c>
      <c r="REU56" s="184" t="s">
        <v>851</v>
      </c>
      <c r="REV56" s="184" t="s">
        <v>851</v>
      </c>
      <c r="REW56" s="184" t="s">
        <v>851</v>
      </c>
      <c r="REX56" s="184" t="s">
        <v>851</v>
      </c>
      <c r="REY56" s="184" t="s">
        <v>851</v>
      </c>
      <c r="REZ56" s="184" t="s">
        <v>851</v>
      </c>
      <c r="RFA56" s="184" t="s">
        <v>851</v>
      </c>
      <c r="RFB56" s="184" t="s">
        <v>851</v>
      </c>
      <c r="RFC56" s="184" t="s">
        <v>851</v>
      </c>
      <c r="RFD56" s="184" t="s">
        <v>851</v>
      </c>
      <c r="RFE56" s="184" t="s">
        <v>851</v>
      </c>
      <c r="RFF56" s="184" t="s">
        <v>851</v>
      </c>
      <c r="RFG56" s="184" t="s">
        <v>851</v>
      </c>
      <c r="RFH56" s="184" t="s">
        <v>851</v>
      </c>
      <c r="RFI56" s="184" t="s">
        <v>851</v>
      </c>
      <c r="RFJ56" s="184" t="s">
        <v>851</v>
      </c>
      <c r="RFK56" s="184" t="s">
        <v>851</v>
      </c>
      <c r="RFL56" s="184" t="s">
        <v>851</v>
      </c>
      <c r="RFM56" s="184" t="s">
        <v>851</v>
      </c>
      <c r="RFN56" s="184" t="s">
        <v>851</v>
      </c>
      <c r="RFO56" s="184" t="s">
        <v>851</v>
      </c>
      <c r="RFP56" s="184" t="s">
        <v>851</v>
      </c>
      <c r="RFQ56" s="184" t="s">
        <v>851</v>
      </c>
      <c r="RFR56" s="184" t="s">
        <v>851</v>
      </c>
      <c r="RFS56" s="184" t="s">
        <v>851</v>
      </c>
      <c r="RFT56" s="184" t="s">
        <v>851</v>
      </c>
      <c r="RFU56" s="184" t="s">
        <v>851</v>
      </c>
      <c r="RFV56" s="184" t="s">
        <v>851</v>
      </c>
      <c r="RFW56" s="184" t="s">
        <v>851</v>
      </c>
      <c r="RFX56" s="184" t="s">
        <v>851</v>
      </c>
      <c r="RFY56" s="184" t="s">
        <v>851</v>
      </c>
      <c r="RFZ56" s="184" t="s">
        <v>851</v>
      </c>
      <c r="RGA56" s="184" t="s">
        <v>851</v>
      </c>
      <c r="RGB56" s="184" t="s">
        <v>851</v>
      </c>
      <c r="RGC56" s="184" t="s">
        <v>851</v>
      </c>
      <c r="RGD56" s="184" t="s">
        <v>851</v>
      </c>
      <c r="RGE56" s="184" t="s">
        <v>851</v>
      </c>
      <c r="RGF56" s="184" t="s">
        <v>851</v>
      </c>
      <c r="RGG56" s="184" t="s">
        <v>851</v>
      </c>
      <c r="RGH56" s="184" t="s">
        <v>851</v>
      </c>
      <c r="RGI56" s="184" t="s">
        <v>851</v>
      </c>
      <c r="RGJ56" s="184" t="s">
        <v>851</v>
      </c>
      <c r="RGK56" s="184" t="s">
        <v>851</v>
      </c>
      <c r="RGL56" s="184" t="s">
        <v>851</v>
      </c>
      <c r="RGM56" s="184" t="s">
        <v>851</v>
      </c>
      <c r="RGN56" s="184" t="s">
        <v>851</v>
      </c>
      <c r="RGO56" s="184" t="s">
        <v>851</v>
      </c>
      <c r="RGP56" s="184" t="s">
        <v>851</v>
      </c>
      <c r="RGQ56" s="184" t="s">
        <v>851</v>
      </c>
      <c r="RGR56" s="184" t="s">
        <v>851</v>
      </c>
      <c r="RGS56" s="184" t="s">
        <v>851</v>
      </c>
      <c r="RGT56" s="184" t="s">
        <v>851</v>
      </c>
      <c r="RGU56" s="184" t="s">
        <v>851</v>
      </c>
      <c r="RGV56" s="184" t="s">
        <v>851</v>
      </c>
      <c r="RGW56" s="184" t="s">
        <v>851</v>
      </c>
      <c r="RGX56" s="184" t="s">
        <v>851</v>
      </c>
      <c r="RGY56" s="184" t="s">
        <v>851</v>
      </c>
      <c r="RGZ56" s="184" t="s">
        <v>851</v>
      </c>
      <c r="RHA56" s="184" t="s">
        <v>851</v>
      </c>
      <c r="RHB56" s="184" t="s">
        <v>851</v>
      </c>
      <c r="RHC56" s="184" t="s">
        <v>851</v>
      </c>
      <c r="RHD56" s="184" t="s">
        <v>851</v>
      </c>
      <c r="RHE56" s="184" t="s">
        <v>851</v>
      </c>
      <c r="RHF56" s="184" t="s">
        <v>851</v>
      </c>
      <c r="RHG56" s="184" t="s">
        <v>851</v>
      </c>
      <c r="RHH56" s="184" t="s">
        <v>851</v>
      </c>
      <c r="RHI56" s="184" t="s">
        <v>851</v>
      </c>
      <c r="RHJ56" s="184" t="s">
        <v>851</v>
      </c>
      <c r="RHK56" s="184" t="s">
        <v>851</v>
      </c>
      <c r="RHL56" s="184" t="s">
        <v>851</v>
      </c>
      <c r="RHM56" s="184" t="s">
        <v>851</v>
      </c>
      <c r="RHN56" s="184" t="s">
        <v>851</v>
      </c>
      <c r="RHO56" s="184" t="s">
        <v>851</v>
      </c>
      <c r="RHP56" s="184" t="s">
        <v>851</v>
      </c>
      <c r="RHQ56" s="184" t="s">
        <v>851</v>
      </c>
      <c r="RHR56" s="184" t="s">
        <v>851</v>
      </c>
      <c r="RHS56" s="184" t="s">
        <v>851</v>
      </c>
      <c r="RHT56" s="184" t="s">
        <v>851</v>
      </c>
      <c r="RHU56" s="184" t="s">
        <v>851</v>
      </c>
      <c r="RHV56" s="184" t="s">
        <v>851</v>
      </c>
      <c r="RHW56" s="184" t="s">
        <v>851</v>
      </c>
      <c r="RHX56" s="184" t="s">
        <v>851</v>
      </c>
      <c r="RHY56" s="184" t="s">
        <v>851</v>
      </c>
      <c r="RHZ56" s="184" t="s">
        <v>851</v>
      </c>
      <c r="RIA56" s="184" t="s">
        <v>851</v>
      </c>
      <c r="RIB56" s="184" t="s">
        <v>851</v>
      </c>
      <c r="RIC56" s="184" t="s">
        <v>851</v>
      </c>
      <c r="RID56" s="184" t="s">
        <v>851</v>
      </c>
      <c r="RIE56" s="184" t="s">
        <v>851</v>
      </c>
      <c r="RIF56" s="184" t="s">
        <v>851</v>
      </c>
      <c r="RIG56" s="184" t="s">
        <v>851</v>
      </c>
      <c r="RIH56" s="184" t="s">
        <v>851</v>
      </c>
      <c r="RII56" s="184" t="s">
        <v>851</v>
      </c>
      <c r="RIJ56" s="184" t="s">
        <v>851</v>
      </c>
      <c r="RIK56" s="184" t="s">
        <v>851</v>
      </c>
      <c r="RIL56" s="184" t="s">
        <v>851</v>
      </c>
      <c r="RIM56" s="184" t="s">
        <v>851</v>
      </c>
      <c r="RIN56" s="184" t="s">
        <v>851</v>
      </c>
      <c r="RIO56" s="184" t="s">
        <v>851</v>
      </c>
      <c r="RIP56" s="184" t="s">
        <v>851</v>
      </c>
      <c r="RIQ56" s="184" t="s">
        <v>851</v>
      </c>
      <c r="RIR56" s="184" t="s">
        <v>851</v>
      </c>
      <c r="RIS56" s="184" t="s">
        <v>851</v>
      </c>
      <c r="RIT56" s="184" t="s">
        <v>851</v>
      </c>
      <c r="RIU56" s="184" t="s">
        <v>851</v>
      </c>
      <c r="RIV56" s="184" t="s">
        <v>851</v>
      </c>
      <c r="RIW56" s="184" t="s">
        <v>851</v>
      </c>
      <c r="RIX56" s="184" t="s">
        <v>851</v>
      </c>
      <c r="RIY56" s="184" t="s">
        <v>851</v>
      </c>
      <c r="RIZ56" s="184" t="s">
        <v>851</v>
      </c>
      <c r="RJA56" s="184" t="s">
        <v>851</v>
      </c>
      <c r="RJB56" s="184" t="s">
        <v>851</v>
      </c>
      <c r="RJC56" s="184" t="s">
        <v>851</v>
      </c>
      <c r="RJD56" s="184" t="s">
        <v>851</v>
      </c>
      <c r="RJE56" s="184" t="s">
        <v>851</v>
      </c>
      <c r="RJF56" s="184" t="s">
        <v>851</v>
      </c>
      <c r="RJG56" s="184" t="s">
        <v>851</v>
      </c>
      <c r="RJH56" s="184" t="s">
        <v>851</v>
      </c>
      <c r="RJI56" s="184" t="s">
        <v>851</v>
      </c>
      <c r="RJJ56" s="184" t="s">
        <v>851</v>
      </c>
      <c r="RJK56" s="184" t="s">
        <v>851</v>
      </c>
      <c r="RJL56" s="184" t="s">
        <v>851</v>
      </c>
      <c r="RJM56" s="184" t="s">
        <v>851</v>
      </c>
      <c r="RJN56" s="184" t="s">
        <v>851</v>
      </c>
      <c r="RJO56" s="184" t="s">
        <v>851</v>
      </c>
      <c r="RJP56" s="184" t="s">
        <v>851</v>
      </c>
      <c r="RJQ56" s="184" t="s">
        <v>851</v>
      </c>
      <c r="RJR56" s="184" t="s">
        <v>851</v>
      </c>
      <c r="RJS56" s="184" t="s">
        <v>851</v>
      </c>
      <c r="RJT56" s="184" t="s">
        <v>851</v>
      </c>
      <c r="RJU56" s="184" t="s">
        <v>851</v>
      </c>
      <c r="RJV56" s="184" t="s">
        <v>851</v>
      </c>
      <c r="RJW56" s="184" t="s">
        <v>851</v>
      </c>
      <c r="RJX56" s="184" t="s">
        <v>851</v>
      </c>
      <c r="RJY56" s="184" t="s">
        <v>851</v>
      </c>
      <c r="RJZ56" s="184" t="s">
        <v>851</v>
      </c>
      <c r="RKA56" s="184" t="s">
        <v>851</v>
      </c>
      <c r="RKB56" s="184" t="s">
        <v>851</v>
      </c>
      <c r="RKC56" s="184" t="s">
        <v>851</v>
      </c>
      <c r="RKD56" s="184" t="s">
        <v>851</v>
      </c>
      <c r="RKE56" s="184" t="s">
        <v>851</v>
      </c>
      <c r="RKF56" s="184" t="s">
        <v>851</v>
      </c>
      <c r="RKG56" s="184" t="s">
        <v>851</v>
      </c>
      <c r="RKH56" s="184" t="s">
        <v>851</v>
      </c>
      <c r="RKI56" s="184" t="s">
        <v>851</v>
      </c>
      <c r="RKJ56" s="184" t="s">
        <v>851</v>
      </c>
      <c r="RKK56" s="184" t="s">
        <v>851</v>
      </c>
      <c r="RKL56" s="184" t="s">
        <v>851</v>
      </c>
      <c r="RKM56" s="184" t="s">
        <v>851</v>
      </c>
      <c r="RKN56" s="184" t="s">
        <v>851</v>
      </c>
      <c r="RKO56" s="184" t="s">
        <v>851</v>
      </c>
      <c r="RKP56" s="184" t="s">
        <v>851</v>
      </c>
      <c r="RKQ56" s="184" t="s">
        <v>851</v>
      </c>
      <c r="RKR56" s="184" t="s">
        <v>851</v>
      </c>
      <c r="RKS56" s="184" t="s">
        <v>851</v>
      </c>
      <c r="RKT56" s="184" t="s">
        <v>851</v>
      </c>
      <c r="RKU56" s="184" t="s">
        <v>851</v>
      </c>
      <c r="RKV56" s="184" t="s">
        <v>851</v>
      </c>
      <c r="RKW56" s="184" t="s">
        <v>851</v>
      </c>
      <c r="RKX56" s="184" t="s">
        <v>851</v>
      </c>
      <c r="RKY56" s="184" t="s">
        <v>851</v>
      </c>
      <c r="RKZ56" s="184" t="s">
        <v>851</v>
      </c>
      <c r="RLA56" s="184" t="s">
        <v>851</v>
      </c>
      <c r="RLB56" s="184" t="s">
        <v>851</v>
      </c>
      <c r="RLC56" s="184" t="s">
        <v>851</v>
      </c>
      <c r="RLD56" s="184" t="s">
        <v>851</v>
      </c>
      <c r="RLE56" s="184" t="s">
        <v>851</v>
      </c>
      <c r="RLF56" s="184" t="s">
        <v>851</v>
      </c>
      <c r="RLG56" s="184" t="s">
        <v>851</v>
      </c>
      <c r="RLH56" s="184" t="s">
        <v>851</v>
      </c>
      <c r="RLI56" s="184" t="s">
        <v>851</v>
      </c>
      <c r="RLJ56" s="184" t="s">
        <v>851</v>
      </c>
      <c r="RLK56" s="184" t="s">
        <v>851</v>
      </c>
      <c r="RLL56" s="184" t="s">
        <v>851</v>
      </c>
      <c r="RLM56" s="184" t="s">
        <v>851</v>
      </c>
      <c r="RLN56" s="184" t="s">
        <v>851</v>
      </c>
      <c r="RLO56" s="184" t="s">
        <v>851</v>
      </c>
      <c r="RLP56" s="184" t="s">
        <v>851</v>
      </c>
      <c r="RLQ56" s="184" t="s">
        <v>851</v>
      </c>
      <c r="RLR56" s="184" t="s">
        <v>851</v>
      </c>
      <c r="RLS56" s="184" t="s">
        <v>851</v>
      </c>
      <c r="RLT56" s="184" t="s">
        <v>851</v>
      </c>
      <c r="RLU56" s="184" t="s">
        <v>851</v>
      </c>
      <c r="RLV56" s="184" t="s">
        <v>851</v>
      </c>
      <c r="RLW56" s="184" t="s">
        <v>851</v>
      </c>
      <c r="RLX56" s="184" t="s">
        <v>851</v>
      </c>
      <c r="RLY56" s="184" t="s">
        <v>851</v>
      </c>
      <c r="RLZ56" s="184" t="s">
        <v>851</v>
      </c>
      <c r="RMA56" s="184" t="s">
        <v>851</v>
      </c>
      <c r="RMB56" s="184" t="s">
        <v>851</v>
      </c>
      <c r="RMC56" s="184" t="s">
        <v>851</v>
      </c>
      <c r="RMD56" s="184" t="s">
        <v>851</v>
      </c>
      <c r="RME56" s="184" t="s">
        <v>851</v>
      </c>
      <c r="RMF56" s="184" t="s">
        <v>851</v>
      </c>
      <c r="RMG56" s="184" t="s">
        <v>851</v>
      </c>
      <c r="RMH56" s="184" t="s">
        <v>851</v>
      </c>
      <c r="RMI56" s="184" t="s">
        <v>851</v>
      </c>
      <c r="RMJ56" s="184" t="s">
        <v>851</v>
      </c>
      <c r="RMK56" s="184" t="s">
        <v>851</v>
      </c>
      <c r="RML56" s="184" t="s">
        <v>851</v>
      </c>
      <c r="RMM56" s="184" t="s">
        <v>851</v>
      </c>
      <c r="RMN56" s="184" t="s">
        <v>851</v>
      </c>
      <c r="RMO56" s="184" t="s">
        <v>851</v>
      </c>
      <c r="RMP56" s="184" t="s">
        <v>851</v>
      </c>
      <c r="RMQ56" s="184" t="s">
        <v>851</v>
      </c>
      <c r="RMR56" s="184" t="s">
        <v>851</v>
      </c>
      <c r="RMS56" s="184" t="s">
        <v>851</v>
      </c>
      <c r="RMT56" s="184" t="s">
        <v>851</v>
      </c>
      <c r="RMU56" s="184" t="s">
        <v>851</v>
      </c>
      <c r="RMV56" s="184" t="s">
        <v>851</v>
      </c>
      <c r="RMW56" s="184" t="s">
        <v>851</v>
      </c>
      <c r="RMX56" s="184" t="s">
        <v>851</v>
      </c>
      <c r="RMY56" s="184" t="s">
        <v>851</v>
      </c>
      <c r="RMZ56" s="184" t="s">
        <v>851</v>
      </c>
      <c r="RNA56" s="184" t="s">
        <v>851</v>
      </c>
      <c r="RNB56" s="184" t="s">
        <v>851</v>
      </c>
      <c r="RNC56" s="184" t="s">
        <v>851</v>
      </c>
      <c r="RND56" s="184" t="s">
        <v>851</v>
      </c>
      <c r="RNE56" s="184" t="s">
        <v>851</v>
      </c>
      <c r="RNF56" s="184" t="s">
        <v>851</v>
      </c>
      <c r="RNG56" s="184" t="s">
        <v>851</v>
      </c>
      <c r="RNH56" s="184" t="s">
        <v>851</v>
      </c>
      <c r="RNI56" s="184" t="s">
        <v>851</v>
      </c>
      <c r="RNJ56" s="184" t="s">
        <v>851</v>
      </c>
      <c r="RNK56" s="184" t="s">
        <v>851</v>
      </c>
      <c r="RNL56" s="184" t="s">
        <v>851</v>
      </c>
      <c r="RNM56" s="184" t="s">
        <v>851</v>
      </c>
      <c r="RNN56" s="184" t="s">
        <v>851</v>
      </c>
      <c r="RNO56" s="184" t="s">
        <v>851</v>
      </c>
      <c r="RNP56" s="184" t="s">
        <v>851</v>
      </c>
      <c r="RNQ56" s="184" t="s">
        <v>851</v>
      </c>
      <c r="RNR56" s="184" t="s">
        <v>851</v>
      </c>
      <c r="RNS56" s="184" t="s">
        <v>851</v>
      </c>
      <c r="RNT56" s="184" t="s">
        <v>851</v>
      </c>
      <c r="RNU56" s="184" t="s">
        <v>851</v>
      </c>
      <c r="RNV56" s="184" t="s">
        <v>851</v>
      </c>
      <c r="RNW56" s="184" t="s">
        <v>851</v>
      </c>
      <c r="RNX56" s="184" t="s">
        <v>851</v>
      </c>
      <c r="RNY56" s="184" t="s">
        <v>851</v>
      </c>
      <c r="RNZ56" s="184" t="s">
        <v>851</v>
      </c>
      <c r="ROA56" s="184" t="s">
        <v>851</v>
      </c>
      <c r="ROB56" s="184" t="s">
        <v>851</v>
      </c>
      <c r="ROC56" s="184" t="s">
        <v>851</v>
      </c>
      <c r="ROD56" s="184" t="s">
        <v>851</v>
      </c>
      <c r="ROE56" s="184" t="s">
        <v>851</v>
      </c>
      <c r="ROF56" s="184" t="s">
        <v>851</v>
      </c>
      <c r="ROG56" s="184" t="s">
        <v>851</v>
      </c>
      <c r="ROH56" s="184" t="s">
        <v>851</v>
      </c>
      <c r="ROI56" s="184" t="s">
        <v>851</v>
      </c>
      <c r="ROJ56" s="184" t="s">
        <v>851</v>
      </c>
      <c r="ROK56" s="184" t="s">
        <v>851</v>
      </c>
      <c r="ROL56" s="184" t="s">
        <v>851</v>
      </c>
      <c r="ROM56" s="184" t="s">
        <v>851</v>
      </c>
      <c r="RON56" s="184" t="s">
        <v>851</v>
      </c>
      <c r="ROO56" s="184" t="s">
        <v>851</v>
      </c>
      <c r="ROP56" s="184" t="s">
        <v>851</v>
      </c>
      <c r="ROQ56" s="184" t="s">
        <v>851</v>
      </c>
      <c r="ROR56" s="184" t="s">
        <v>851</v>
      </c>
      <c r="ROS56" s="184" t="s">
        <v>851</v>
      </c>
      <c r="ROT56" s="184" t="s">
        <v>851</v>
      </c>
      <c r="ROU56" s="184" t="s">
        <v>851</v>
      </c>
      <c r="ROV56" s="184" t="s">
        <v>851</v>
      </c>
      <c r="ROW56" s="184" t="s">
        <v>851</v>
      </c>
      <c r="ROX56" s="184" t="s">
        <v>851</v>
      </c>
      <c r="ROY56" s="184" t="s">
        <v>851</v>
      </c>
      <c r="ROZ56" s="184" t="s">
        <v>851</v>
      </c>
      <c r="RPA56" s="184" t="s">
        <v>851</v>
      </c>
      <c r="RPB56" s="184" t="s">
        <v>851</v>
      </c>
      <c r="RPC56" s="184" t="s">
        <v>851</v>
      </c>
      <c r="RPD56" s="184" t="s">
        <v>851</v>
      </c>
      <c r="RPE56" s="184" t="s">
        <v>851</v>
      </c>
      <c r="RPF56" s="184" t="s">
        <v>851</v>
      </c>
      <c r="RPG56" s="184" t="s">
        <v>851</v>
      </c>
      <c r="RPH56" s="184" t="s">
        <v>851</v>
      </c>
      <c r="RPI56" s="184" t="s">
        <v>851</v>
      </c>
      <c r="RPJ56" s="184" t="s">
        <v>851</v>
      </c>
      <c r="RPK56" s="184" t="s">
        <v>851</v>
      </c>
      <c r="RPL56" s="184" t="s">
        <v>851</v>
      </c>
      <c r="RPM56" s="184" t="s">
        <v>851</v>
      </c>
      <c r="RPN56" s="184" t="s">
        <v>851</v>
      </c>
      <c r="RPO56" s="184" t="s">
        <v>851</v>
      </c>
      <c r="RPP56" s="184" t="s">
        <v>851</v>
      </c>
      <c r="RPQ56" s="184" t="s">
        <v>851</v>
      </c>
      <c r="RPR56" s="184" t="s">
        <v>851</v>
      </c>
      <c r="RPS56" s="184" t="s">
        <v>851</v>
      </c>
      <c r="RPT56" s="184" t="s">
        <v>851</v>
      </c>
      <c r="RPU56" s="184" t="s">
        <v>851</v>
      </c>
      <c r="RPV56" s="184" t="s">
        <v>851</v>
      </c>
      <c r="RPW56" s="184" t="s">
        <v>851</v>
      </c>
      <c r="RPX56" s="184" t="s">
        <v>851</v>
      </c>
      <c r="RPY56" s="184" t="s">
        <v>851</v>
      </c>
      <c r="RPZ56" s="184" t="s">
        <v>851</v>
      </c>
      <c r="RQA56" s="184" t="s">
        <v>851</v>
      </c>
      <c r="RQB56" s="184" t="s">
        <v>851</v>
      </c>
      <c r="RQC56" s="184" t="s">
        <v>851</v>
      </c>
      <c r="RQD56" s="184" t="s">
        <v>851</v>
      </c>
      <c r="RQE56" s="184" t="s">
        <v>851</v>
      </c>
      <c r="RQF56" s="184" t="s">
        <v>851</v>
      </c>
      <c r="RQG56" s="184" t="s">
        <v>851</v>
      </c>
      <c r="RQH56" s="184" t="s">
        <v>851</v>
      </c>
      <c r="RQI56" s="184" t="s">
        <v>851</v>
      </c>
      <c r="RQJ56" s="184" t="s">
        <v>851</v>
      </c>
      <c r="RQK56" s="184" t="s">
        <v>851</v>
      </c>
      <c r="RQL56" s="184" t="s">
        <v>851</v>
      </c>
      <c r="RQM56" s="184" t="s">
        <v>851</v>
      </c>
      <c r="RQN56" s="184" t="s">
        <v>851</v>
      </c>
      <c r="RQO56" s="184" t="s">
        <v>851</v>
      </c>
      <c r="RQP56" s="184" t="s">
        <v>851</v>
      </c>
      <c r="RQQ56" s="184" t="s">
        <v>851</v>
      </c>
      <c r="RQR56" s="184" t="s">
        <v>851</v>
      </c>
      <c r="RQS56" s="184" t="s">
        <v>851</v>
      </c>
      <c r="RQT56" s="184" t="s">
        <v>851</v>
      </c>
      <c r="RQU56" s="184" t="s">
        <v>851</v>
      </c>
      <c r="RQV56" s="184" t="s">
        <v>851</v>
      </c>
      <c r="RQW56" s="184" t="s">
        <v>851</v>
      </c>
      <c r="RQX56" s="184" t="s">
        <v>851</v>
      </c>
      <c r="RQY56" s="184" t="s">
        <v>851</v>
      </c>
      <c r="RQZ56" s="184" t="s">
        <v>851</v>
      </c>
      <c r="RRA56" s="184" t="s">
        <v>851</v>
      </c>
      <c r="RRB56" s="184" t="s">
        <v>851</v>
      </c>
      <c r="RRC56" s="184" t="s">
        <v>851</v>
      </c>
      <c r="RRD56" s="184" t="s">
        <v>851</v>
      </c>
      <c r="RRE56" s="184" t="s">
        <v>851</v>
      </c>
      <c r="RRF56" s="184" t="s">
        <v>851</v>
      </c>
      <c r="RRG56" s="184" t="s">
        <v>851</v>
      </c>
      <c r="RRH56" s="184" t="s">
        <v>851</v>
      </c>
      <c r="RRI56" s="184" t="s">
        <v>851</v>
      </c>
      <c r="RRJ56" s="184" t="s">
        <v>851</v>
      </c>
      <c r="RRK56" s="184" t="s">
        <v>851</v>
      </c>
      <c r="RRL56" s="184" t="s">
        <v>851</v>
      </c>
      <c r="RRM56" s="184" t="s">
        <v>851</v>
      </c>
      <c r="RRN56" s="184" t="s">
        <v>851</v>
      </c>
      <c r="RRO56" s="184" t="s">
        <v>851</v>
      </c>
      <c r="RRP56" s="184" t="s">
        <v>851</v>
      </c>
      <c r="RRQ56" s="184" t="s">
        <v>851</v>
      </c>
      <c r="RRR56" s="184" t="s">
        <v>851</v>
      </c>
      <c r="RRS56" s="184" t="s">
        <v>851</v>
      </c>
      <c r="RRT56" s="184" t="s">
        <v>851</v>
      </c>
      <c r="RRU56" s="184" t="s">
        <v>851</v>
      </c>
      <c r="RRV56" s="184" t="s">
        <v>851</v>
      </c>
      <c r="RRW56" s="184" t="s">
        <v>851</v>
      </c>
      <c r="RRX56" s="184" t="s">
        <v>851</v>
      </c>
      <c r="RRY56" s="184" t="s">
        <v>851</v>
      </c>
      <c r="RRZ56" s="184" t="s">
        <v>851</v>
      </c>
      <c r="RSA56" s="184" t="s">
        <v>851</v>
      </c>
      <c r="RSB56" s="184" t="s">
        <v>851</v>
      </c>
      <c r="RSC56" s="184" t="s">
        <v>851</v>
      </c>
      <c r="RSD56" s="184" t="s">
        <v>851</v>
      </c>
      <c r="RSE56" s="184" t="s">
        <v>851</v>
      </c>
      <c r="RSF56" s="184" t="s">
        <v>851</v>
      </c>
      <c r="RSG56" s="184" t="s">
        <v>851</v>
      </c>
      <c r="RSH56" s="184" t="s">
        <v>851</v>
      </c>
      <c r="RSI56" s="184" t="s">
        <v>851</v>
      </c>
      <c r="RSJ56" s="184" t="s">
        <v>851</v>
      </c>
      <c r="RSK56" s="184" t="s">
        <v>851</v>
      </c>
      <c r="RSL56" s="184" t="s">
        <v>851</v>
      </c>
      <c r="RSM56" s="184" t="s">
        <v>851</v>
      </c>
      <c r="RSN56" s="184" t="s">
        <v>851</v>
      </c>
      <c r="RSO56" s="184" t="s">
        <v>851</v>
      </c>
      <c r="RSP56" s="184" t="s">
        <v>851</v>
      </c>
      <c r="RSQ56" s="184" t="s">
        <v>851</v>
      </c>
      <c r="RSR56" s="184" t="s">
        <v>851</v>
      </c>
      <c r="RSS56" s="184" t="s">
        <v>851</v>
      </c>
      <c r="RST56" s="184" t="s">
        <v>851</v>
      </c>
      <c r="RSU56" s="184" t="s">
        <v>851</v>
      </c>
      <c r="RSV56" s="184" t="s">
        <v>851</v>
      </c>
      <c r="RSW56" s="184" t="s">
        <v>851</v>
      </c>
      <c r="RSX56" s="184" t="s">
        <v>851</v>
      </c>
      <c r="RSY56" s="184" t="s">
        <v>851</v>
      </c>
      <c r="RSZ56" s="184" t="s">
        <v>851</v>
      </c>
      <c r="RTA56" s="184" t="s">
        <v>851</v>
      </c>
      <c r="RTB56" s="184" t="s">
        <v>851</v>
      </c>
      <c r="RTC56" s="184" t="s">
        <v>851</v>
      </c>
      <c r="RTD56" s="184" t="s">
        <v>851</v>
      </c>
      <c r="RTE56" s="184" t="s">
        <v>851</v>
      </c>
      <c r="RTF56" s="184" t="s">
        <v>851</v>
      </c>
      <c r="RTG56" s="184" t="s">
        <v>851</v>
      </c>
      <c r="RTH56" s="184" t="s">
        <v>851</v>
      </c>
      <c r="RTI56" s="184" t="s">
        <v>851</v>
      </c>
      <c r="RTJ56" s="184" t="s">
        <v>851</v>
      </c>
      <c r="RTK56" s="184" t="s">
        <v>851</v>
      </c>
      <c r="RTL56" s="184" t="s">
        <v>851</v>
      </c>
      <c r="RTM56" s="184" t="s">
        <v>851</v>
      </c>
      <c r="RTN56" s="184" t="s">
        <v>851</v>
      </c>
      <c r="RTO56" s="184" t="s">
        <v>851</v>
      </c>
      <c r="RTP56" s="184" t="s">
        <v>851</v>
      </c>
      <c r="RTQ56" s="184" t="s">
        <v>851</v>
      </c>
      <c r="RTR56" s="184" t="s">
        <v>851</v>
      </c>
      <c r="RTS56" s="184" t="s">
        <v>851</v>
      </c>
      <c r="RTT56" s="184" t="s">
        <v>851</v>
      </c>
      <c r="RTU56" s="184" t="s">
        <v>851</v>
      </c>
      <c r="RTV56" s="184" t="s">
        <v>851</v>
      </c>
      <c r="RTW56" s="184" t="s">
        <v>851</v>
      </c>
      <c r="RTX56" s="184" t="s">
        <v>851</v>
      </c>
      <c r="RTY56" s="184" t="s">
        <v>851</v>
      </c>
      <c r="RTZ56" s="184" t="s">
        <v>851</v>
      </c>
      <c r="RUA56" s="184" t="s">
        <v>851</v>
      </c>
      <c r="RUB56" s="184" t="s">
        <v>851</v>
      </c>
      <c r="RUC56" s="184" t="s">
        <v>851</v>
      </c>
      <c r="RUD56" s="184" t="s">
        <v>851</v>
      </c>
      <c r="RUE56" s="184" t="s">
        <v>851</v>
      </c>
      <c r="RUF56" s="184" t="s">
        <v>851</v>
      </c>
      <c r="RUG56" s="184" t="s">
        <v>851</v>
      </c>
      <c r="RUH56" s="184" t="s">
        <v>851</v>
      </c>
      <c r="RUI56" s="184" t="s">
        <v>851</v>
      </c>
      <c r="RUJ56" s="184" t="s">
        <v>851</v>
      </c>
      <c r="RUK56" s="184" t="s">
        <v>851</v>
      </c>
      <c r="RUL56" s="184" t="s">
        <v>851</v>
      </c>
      <c r="RUM56" s="184" t="s">
        <v>851</v>
      </c>
      <c r="RUN56" s="184" t="s">
        <v>851</v>
      </c>
      <c r="RUO56" s="184" t="s">
        <v>851</v>
      </c>
      <c r="RUP56" s="184" t="s">
        <v>851</v>
      </c>
      <c r="RUQ56" s="184" t="s">
        <v>851</v>
      </c>
      <c r="RUR56" s="184" t="s">
        <v>851</v>
      </c>
      <c r="RUS56" s="184" t="s">
        <v>851</v>
      </c>
      <c r="RUT56" s="184" t="s">
        <v>851</v>
      </c>
      <c r="RUU56" s="184" t="s">
        <v>851</v>
      </c>
      <c r="RUV56" s="184" t="s">
        <v>851</v>
      </c>
      <c r="RUW56" s="184" t="s">
        <v>851</v>
      </c>
      <c r="RUX56" s="184" t="s">
        <v>851</v>
      </c>
      <c r="RUY56" s="184" t="s">
        <v>851</v>
      </c>
      <c r="RUZ56" s="184" t="s">
        <v>851</v>
      </c>
      <c r="RVA56" s="184" t="s">
        <v>851</v>
      </c>
      <c r="RVB56" s="184" t="s">
        <v>851</v>
      </c>
      <c r="RVC56" s="184" t="s">
        <v>851</v>
      </c>
      <c r="RVD56" s="184" t="s">
        <v>851</v>
      </c>
      <c r="RVE56" s="184" t="s">
        <v>851</v>
      </c>
      <c r="RVF56" s="184" t="s">
        <v>851</v>
      </c>
      <c r="RVG56" s="184" t="s">
        <v>851</v>
      </c>
      <c r="RVH56" s="184" t="s">
        <v>851</v>
      </c>
      <c r="RVI56" s="184" t="s">
        <v>851</v>
      </c>
      <c r="RVJ56" s="184" t="s">
        <v>851</v>
      </c>
      <c r="RVK56" s="184" t="s">
        <v>851</v>
      </c>
      <c r="RVL56" s="184" t="s">
        <v>851</v>
      </c>
      <c r="RVM56" s="184" t="s">
        <v>851</v>
      </c>
      <c r="RVN56" s="184" t="s">
        <v>851</v>
      </c>
      <c r="RVO56" s="184" t="s">
        <v>851</v>
      </c>
      <c r="RVP56" s="184" t="s">
        <v>851</v>
      </c>
      <c r="RVQ56" s="184" t="s">
        <v>851</v>
      </c>
      <c r="RVR56" s="184" t="s">
        <v>851</v>
      </c>
      <c r="RVS56" s="184" t="s">
        <v>851</v>
      </c>
      <c r="RVT56" s="184" t="s">
        <v>851</v>
      </c>
      <c r="RVU56" s="184" t="s">
        <v>851</v>
      </c>
      <c r="RVV56" s="184" t="s">
        <v>851</v>
      </c>
      <c r="RVW56" s="184" t="s">
        <v>851</v>
      </c>
      <c r="RVX56" s="184" t="s">
        <v>851</v>
      </c>
      <c r="RVY56" s="184" t="s">
        <v>851</v>
      </c>
      <c r="RVZ56" s="184" t="s">
        <v>851</v>
      </c>
      <c r="RWA56" s="184" t="s">
        <v>851</v>
      </c>
      <c r="RWB56" s="184" t="s">
        <v>851</v>
      </c>
      <c r="RWC56" s="184" t="s">
        <v>851</v>
      </c>
      <c r="RWD56" s="184" t="s">
        <v>851</v>
      </c>
      <c r="RWE56" s="184" t="s">
        <v>851</v>
      </c>
      <c r="RWF56" s="184" t="s">
        <v>851</v>
      </c>
      <c r="RWG56" s="184" t="s">
        <v>851</v>
      </c>
      <c r="RWH56" s="184" t="s">
        <v>851</v>
      </c>
      <c r="RWI56" s="184" t="s">
        <v>851</v>
      </c>
      <c r="RWJ56" s="184" t="s">
        <v>851</v>
      </c>
      <c r="RWK56" s="184" t="s">
        <v>851</v>
      </c>
      <c r="RWL56" s="184" t="s">
        <v>851</v>
      </c>
      <c r="RWM56" s="184" t="s">
        <v>851</v>
      </c>
      <c r="RWN56" s="184" t="s">
        <v>851</v>
      </c>
      <c r="RWO56" s="184" t="s">
        <v>851</v>
      </c>
      <c r="RWP56" s="184" t="s">
        <v>851</v>
      </c>
      <c r="RWQ56" s="184" t="s">
        <v>851</v>
      </c>
      <c r="RWR56" s="184" t="s">
        <v>851</v>
      </c>
      <c r="RWS56" s="184" t="s">
        <v>851</v>
      </c>
      <c r="RWT56" s="184" t="s">
        <v>851</v>
      </c>
      <c r="RWU56" s="184" t="s">
        <v>851</v>
      </c>
      <c r="RWV56" s="184" t="s">
        <v>851</v>
      </c>
      <c r="RWW56" s="184" t="s">
        <v>851</v>
      </c>
      <c r="RWX56" s="184" t="s">
        <v>851</v>
      </c>
      <c r="RWY56" s="184" t="s">
        <v>851</v>
      </c>
      <c r="RWZ56" s="184" t="s">
        <v>851</v>
      </c>
      <c r="RXA56" s="184" t="s">
        <v>851</v>
      </c>
      <c r="RXB56" s="184" t="s">
        <v>851</v>
      </c>
      <c r="RXC56" s="184" t="s">
        <v>851</v>
      </c>
      <c r="RXD56" s="184" t="s">
        <v>851</v>
      </c>
      <c r="RXE56" s="184" t="s">
        <v>851</v>
      </c>
      <c r="RXF56" s="184" t="s">
        <v>851</v>
      </c>
      <c r="RXG56" s="184" t="s">
        <v>851</v>
      </c>
      <c r="RXH56" s="184" t="s">
        <v>851</v>
      </c>
      <c r="RXI56" s="184" t="s">
        <v>851</v>
      </c>
      <c r="RXJ56" s="184" t="s">
        <v>851</v>
      </c>
      <c r="RXK56" s="184" t="s">
        <v>851</v>
      </c>
      <c r="RXL56" s="184" t="s">
        <v>851</v>
      </c>
      <c r="RXM56" s="184" t="s">
        <v>851</v>
      </c>
      <c r="RXN56" s="184" t="s">
        <v>851</v>
      </c>
      <c r="RXO56" s="184" t="s">
        <v>851</v>
      </c>
      <c r="RXP56" s="184" t="s">
        <v>851</v>
      </c>
      <c r="RXQ56" s="184" t="s">
        <v>851</v>
      </c>
      <c r="RXR56" s="184" t="s">
        <v>851</v>
      </c>
      <c r="RXS56" s="184" t="s">
        <v>851</v>
      </c>
      <c r="RXT56" s="184" t="s">
        <v>851</v>
      </c>
      <c r="RXU56" s="184" t="s">
        <v>851</v>
      </c>
      <c r="RXV56" s="184" t="s">
        <v>851</v>
      </c>
      <c r="RXW56" s="184" t="s">
        <v>851</v>
      </c>
      <c r="RXX56" s="184" t="s">
        <v>851</v>
      </c>
      <c r="RXY56" s="184" t="s">
        <v>851</v>
      </c>
      <c r="RXZ56" s="184" t="s">
        <v>851</v>
      </c>
      <c r="RYA56" s="184" t="s">
        <v>851</v>
      </c>
      <c r="RYB56" s="184" t="s">
        <v>851</v>
      </c>
      <c r="RYC56" s="184" t="s">
        <v>851</v>
      </c>
      <c r="RYD56" s="184" t="s">
        <v>851</v>
      </c>
      <c r="RYE56" s="184" t="s">
        <v>851</v>
      </c>
      <c r="RYF56" s="184" t="s">
        <v>851</v>
      </c>
      <c r="RYG56" s="184" t="s">
        <v>851</v>
      </c>
      <c r="RYH56" s="184" t="s">
        <v>851</v>
      </c>
      <c r="RYI56" s="184" t="s">
        <v>851</v>
      </c>
      <c r="RYJ56" s="184" t="s">
        <v>851</v>
      </c>
      <c r="RYK56" s="184" t="s">
        <v>851</v>
      </c>
      <c r="RYL56" s="184" t="s">
        <v>851</v>
      </c>
      <c r="RYM56" s="184" t="s">
        <v>851</v>
      </c>
      <c r="RYN56" s="184" t="s">
        <v>851</v>
      </c>
      <c r="RYO56" s="184" t="s">
        <v>851</v>
      </c>
      <c r="RYP56" s="184" t="s">
        <v>851</v>
      </c>
      <c r="RYQ56" s="184" t="s">
        <v>851</v>
      </c>
      <c r="RYR56" s="184" t="s">
        <v>851</v>
      </c>
      <c r="RYS56" s="184" t="s">
        <v>851</v>
      </c>
      <c r="RYT56" s="184" t="s">
        <v>851</v>
      </c>
      <c r="RYU56" s="184" t="s">
        <v>851</v>
      </c>
      <c r="RYV56" s="184" t="s">
        <v>851</v>
      </c>
      <c r="RYW56" s="184" t="s">
        <v>851</v>
      </c>
      <c r="RYX56" s="184" t="s">
        <v>851</v>
      </c>
      <c r="RYY56" s="184" t="s">
        <v>851</v>
      </c>
      <c r="RYZ56" s="184" t="s">
        <v>851</v>
      </c>
      <c r="RZA56" s="184" t="s">
        <v>851</v>
      </c>
      <c r="RZB56" s="184" t="s">
        <v>851</v>
      </c>
      <c r="RZC56" s="184" t="s">
        <v>851</v>
      </c>
      <c r="RZD56" s="184" t="s">
        <v>851</v>
      </c>
      <c r="RZE56" s="184" t="s">
        <v>851</v>
      </c>
      <c r="RZF56" s="184" t="s">
        <v>851</v>
      </c>
      <c r="RZG56" s="184" t="s">
        <v>851</v>
      </c>
      <c r="RZH56" s="184" t="s">
        <v>851</v>
      </c>
      <c r="RZI56" s="184" t="s">
        <v>851</v>
      </c>
      <c r="RZJ56" s="184" t="s">
        <v>851</v>
      </c>
      <c r="RZK56" s="184" t="s">
        <v>851</v>
      </c>
      <c r="RZL56" s="184" t="s">
        <v>851</v>
      </c>
      <c r="RZM56" s="184" t="s">
        <v>851</v>
      </c>
      <c r="RZN56" s="184" t="s">
        <v>851</v>
      </c>
      <c r="RZO56" s="184" t="s">
        <v>851</v>
      </c>
      <c r="RZP56" s="184" t="s">
        <v>851</v>
      </c>
      <c r="RZQ56" s="184" t="s">
        <v>851</v>
      </c>
      <c r="RZR56" s="184" t="s">
        <v>851</v>
      </c>
      <c r="RZS56" s="184" t="s">
        <v>851</v>
      </c>
      <c r="RZT56" s="184" t="s">
        <v>851</v>
      </c>
      <c r="RZU56" s="184" t="s">
        <v>851</v>
      </c>
      <c r="RZV56" s="184" t="s">
        <v>851</v>
      </c>
      <c r="RZW56" s="184" t="s">
        <v>851</v>
      </c>
      <c r="RZX56" s="184" t="s">
        <v>851</v>
      </c>
      <c r="RZY56" s="184" t="s">
        <v>851</v>
      </c>
      <c r="RZZ56" s="184" t="s">
        <v>851</v>
      </c>
      <c r="SAA56" s="184" t="s">
        <v>851</v>
      </c>
      <c r="SAB56" s="184" t="s">
        <v>851</v>
      </c>
      <c r="SAC56" s="184" t="s">
        <v>851</v>
      </c>
      <c r="SAD56" s="184" t="s">
        <v>851</v>
      </c>
      <c r="SAE56" s="184" t="s">
        <v>851</v>
      </c>
      <c r="SAF56" s="184" t="s">
        <v>851</v>
      </c>
      <c r="SAG56" s="184" t="s">
        <v>851</v>
      </c>
      <c r="SAH56" s="184" t="s">
        <v>851</v>
      </c>
      <c r="SAI56" s="184" t="s">
        <v>851</v>
      </c>
      <c r="SAJ56" s="184" t="s">
        <v>851</v>
      </c>
      <c r="SAK56" s="184" t="s">
        <v>851</v>
      </c>
      <c r="SAL56" s="184" t="s">
        <v>851</v>
      </c>
      <c r="SAM56" s="184" t="s">
        <v>851</v>
      </c>
      <c r="SAN56" s="184" t="s">
        <v>851</v>
      </c>
      <c r="SAO56" s="184" t="s">
        <v>851</v>
      </c>
      <c r="SAP56" s="184" t="s">
        <v>851</v>
      </c>
      <c r="SAQ56" s="184" t="s">
        <v>851</v>
      </c>
      <c r="SAR56" s="184" t="s">
        <v>851</v>
      </c>
      <c r="SAS56" s="184" t="s">
        <v>851</v>
      </c>
      <c r="SAT56" s="184" t="s">
        <v>851</v>
      </c>
      <c r="SAU56" s="184" t="s">
        <v>851</v>
      </c>
      <c r="SAV56" s="184" t="s">
        <v>851</v>
      </c>
      <c r="SAW56" s="184" t="s">
        <v>851</v>
      </c>
      <c r="SAX56" s="184" t="s">
        <v>851</v>
      </c>
      <c r="SAY56" s="184" t="s">
        <v>851</v>
      </c>
      <c r="SAZ56" s="184" t="s">
        <v>851</v>
      </c>
      <c r="SBA56" s="184" t="s">
        <v>851</v>
      </c>
      <c r="SBB56" s="184" t="s">
        <v>851</v>
      </c>
      <c r="SBC56" s="184" t="s">
        <v>851</v>
      </c>
      <c r="SBD56" s="184" t="s">
        <v>851</v>
      </c>
      <c r="SBE56" s="184" t="s">
        <v>851</v>
      </c>
      <c r="SBF56" s="184" t="s">
        <v>851</v>
      </c>
      <c r="SBG56" s="184" t="s">
        <v>851</v>
      </c>
      <c r="SBH56" s="184" t="s">
        <v>851</v>
      </c>
      <c r="SBI56" s="184" t="s">
        <v>851</v>
      </c>
      <c r="SBJ56" s="184" t="s">
        <v>851</v>
      </c>
      <c r="SBK56" s="184" t="s">
        <v>851</v>
      </c>
      <c r="SBL56" s="184" t="s">
        <v>851</v>
      </c>
      <c r="SBM56" s="184" t="s">
        <v>851</v>
      </c>
      <c r="SBN56" s="184" t="s">
        <v>851</v>
      </c>
      <c r="SBO56" s="184" t="s">
        <v>851</v>
      </c>
      <c r="SBP56" s="184" t="s">
        <v>851</v>
      </c>
      <c r="SBQ56" s="184" t="s">
        <v>851</v>
      </c>
      <c r="SBR56" s="184" t="s">
        <v>851</v>
      </c>
      <c r="SBS56" s="184" t="s">
        <v>851</v>
      </c>
      <c r="SBT56" s="184" t="s">
        <v>851</v>
      </c>
      <c r="SBU56" s="184" t="s">
        <v>851</v>
      </c>
      <c r="SBV56" s="184" t="s">
        <v>851</v>
      </c>
      <c r="SBW56" s="184" t="s">
        <v>851</v>
      </c>
      <c r="SBX56" s="184" t="s">
        <v>851</v>
      </c>
      <c r="SBY56" s="184" t="s">
        <v>851</v>
      </c>
      <c r="SBZ56" s="184" t="s">
        <v>851</v>
      </c>
      <c r="SCA56" s="184" t="s">
        <v>851</v>
      </c>
      <c r="SCB56" s="184" t="s">
        <v>851</v>
      </c>
      <c r="SCC56" s="184" t="s">
        <v>851</v>
      </c>
      <c r="SCD56" s="184" t="s">
        <v>851</v>
      </c>
      <c r="SCE56" s="184" t="s">
        <v>851</v>
      </c>
      <c r="SCF56" s="184" t="s">
        <v>851</v>
      </c>
      <c r="SCG56" s="184" t="s">
        <v>851</v>
      </c>
      <c r="SCH56" s="184" t="s">
        <v>851</v>
      </c>
      <c r="SCI56" s="184" t="s">
        <v>851</v>
      </c>
      <c r="SCJ56" s="184" t="s">
        <v>851</v>
      </c>
      <c r="SCK56" s="184" t="s">
        <v>851</v>
      </c>
      <c r="SCL56" s="184" t="s">
        <v>851</v>
      </c>
      <c r="SCM56" s="184" t="s">
        <v>851</v>
      </c>
      <c r="SCN56" s="184" t="s">
        <v>851</v>
      </c>
      <c r="SCO56" s="184" t="s">
        <v>851</v>
      </c>
      <c r="SCP56" s="184" t="s">
        <v>851</v>
      </c>
      <c r="SCQ56" s="184" t="s">
        <v>851</v>
      </c>
      <c r="SCR56" s="184" t="s">
        <v>851</v>
      </c>
      <c r="SCS56" s="184" t="s">
        <v>851</v>
      </c>
      <c r="SCT56" s="184" t="s">
        <v>851</v>
      </c>
      <c r="SCU56" s="184" t="s">
        <v>851</v>
      </c>
      <c r="SCV56" s="184" t="s">
        <v>851</v>
      </c>
      <c r="SCW56" s="184" t="s">
        <v>851</v>
      </c>
      <c r="SCX56" s="184" t="s">
        <v>851</v>
      </c>
      <c r="SCY56" s="184" t="s">
        <v>851</v>
      </c>
      <c r="SCZ56" s="184" t="s">
        <v>851</v>
      </c>
      <c r="SDA56" s="184" t="s">
        <v>851</v>
      </c>
      <c r="SDB56" s="184" t="s">
        <v>851</v>
      </c>
      <c r="SDC56" s="184" t="s">
        <v>851</v>
      </c>
      <c r="SDD56" s="184" t="s">
        <v>851</v>
      </c>
      <c r="SDE56" s="184" t="s">
        <v>851</v>
      </c>
      <c r="SDF56" s="184" t="s">
        <v>851</v>
      </c>
      <c r="SDG56" s="184" t="s">
        <v>851</v>
      </c>
      <c r="SDH56" s="184" t="s">
        <v>851</v>
      </c>
      <c r="SDI56" s="184" t="s">
        <v>851</v>
      </c>
      <c r="SDJ56" s="184" t="s">
        <v>851</v>
      </c>
      <c r="SDK56" s="184" t="s">
        <v>851</v>
      </c>
      <c r="SDL56" s="184" t="s">
        <v>851</v>
      </c>
      <c r="SDM56" s="184" t="s">
        <v>851</v>
      </c>
      <c r="SDN56" s="184" t="s">
        <v>851</v>
      </c>
      <c r="SDO56" s="184" t="s">
        <v>851</v>
      </c>
      <c r="SDP56" s="184" t="s">
        <v>851</v>
      </c>
      <c r="SDQ56" s="184" t="s">
        <v>851</v>
      </c>
      <c r="SDR56" s="184" t="s">
        <v>851</v>
      </c>
      <c r="SDS56" s="184" t="s">
        <v>851</v>
      </c>
      <c r="SDT56" s="184" t="s">
        <v>851</v>
      </c>
      <c r="SDU56" s="184" t="s">
        <v>851</v>
      </c>
      <c r="SDV56" s="184" t="s">
        <v>851</v>
      </c>
      <c r="SDW56" s="184" t="s">
        <v>851</v>
      </c>
      <c r="SDX56" s="184" t="s">
        <v>851</v>
      </c>
      <c r="SDY56" s="184" t="s">
        <v>851</v>
      </c>
      <c r="SDZ56" s="184" t="s">
        <v>851</v>
      </c>
      <c r="SEA56" s="184" t="s">
        <v>851</v>
      </c>
      <c r="SEB56" s="184" t="s">
        <v>851</v>
      </c>
      <c r="SEC56" s="184" t="s">
        <v>851</v>
      </c>
      <c r="SED56" s="184" t="s">
        <v>851</v>
      </c>
      <c r="SEE56" s="184" t="s">
        <v>851</v>
      </c>
      <c r="SEF56" s="184" t="s">
        <v>851</v>
      </c>
      <c r="SEG56" s="184" t="s">
        <v>851</v>
      </c>
      <c r="SEH56" s="184" t="s">
        <v>851</v>
      </c>
      <c r="SEI56" s="184" t="s">
        <v>851</v>
      </c>
      <c r="SEJ56" s="184" t="s">
        <v>851</v>
      </c>
      <c r="SEK56" s="184" t="s">
        <v>851</v>
      </c>
      <c r="SEL56" s="184" t="s">
        <v>851</v>
      </c>
      <c r="SEM56" s="184" t="s">
        <v>851</v>
      </c>
      <c r="SEN56" s="184" t="s">
        <v>851</v>
      </c>
      <c r="SEO56" s="184" t="s">
        <v>851</v>
      </c>
      <c r="SEP56" s="184" t="s">
        <v>851</v>
      </c>
      <c r="SEQ56" s="184" t="s">
        <v>851</v>
      </c>
      <c r="SER56" s="184" t="s">
        <v>851</v>
      </c>
      <c r="SES56" s="184" t="s">
        <v>851</v>
      </c>
      <c r="SET56" s="184" t="s">
        <v>851</v>
      </c>
      <c r="SEU56" s="184" t="s">
        <v>851</v>
      </c>
      <c r="SEV56" s="184" t="s">
        <v>851</v>
      </c>
      <c r="SEW56" s="184" t="s">
        <v>851</v>
      </c>
      <c r="SEX56" s="184" t="s">
        <v>851</v>
      </c>
      <c r="SEY56" s="184" t="s">
        <v>851</v>
      </c>
      <c r="SEZ56" s="184" t="s">
        <v>851</v>
      </c>
      <c r="SFA56" s="184" t="s">
        <v>851</v>
      </c>
      <c r="SFB56" s="184" t="s">
        <v>851</v>
      </c>
      <c r="SFC56" s="184" t="s">
        <v>851</v>
      </c>
      <c r="SFD56" s="184" t="s">
        <v>851</v>
      </c>
      <c r="SFE56" s="184" t="s">
        <v>851</v>
      </c>
      <c r="SFF56" s="184" t="s">
        <v>851</v>
      </c>
      <c r="SFG56" s="184" t="s">
        <v>851</v>
      </c>
      <c r="SFH56" s="184" t="s">
        <v>851</v>
      </c>
      <c r="SFI56" s="184" t="s">
        <v>851</v>
      </c>
      <c r="SFJ56" s="184" t="s">
        <v>851</v>
      </c>
      <c r="SFK56" s="184" t="s">
        <v>851</v>
      </c>
      <c r="SFL56" s="184" t="s">
        <v>851</v>
      </c>
      <c r="SFM56" s="184" t="s">
        <v>851</v>
      </c>
      <c r="SFN56" s="184" t="s">
        <v>851</v>
      </c>
      <c r="SFO56" s="184" t="s">
        <v>851</v>
      </c>
      <c r="SFP56" s="184" t="s">
        <v>851</v>
      </c>
      <c r="SFQ56" s="184" t="s">
        <v>851</v>
      </c>
      <c r="SFR56" s="184" t="s">
        <v>851</v>
      </c>
      <c r="SFS56" s="184" t="s">
        <v>851</v>
      </c>
      <c r="SFT56" s="184" t="s">
        <v>851</v>
      </c>
      <c r="SFU56" s="184" t="s">
        <v>851</v>
      </c>
      <c r="SFV56" s="184" t="s">
        <v>851</v>
      </c>
      <c r="SFW56" s="184" t="s">
        <v>851</v>
      </c>
      <c r="SFX56" s="184" t="s">
        <v>851</v>
      </c>
      <c r="SFY56" s="184" t="s">
        <v>851</v>
      </c>
      <c r="SFZ56" s="184" t="s">
        <v>851</v>
      </c>
      <c r="SGA56" s="184" t="s">
        <v>851</v>
      </c>
      <c r="SGB56" s="184" t="s">
        <v>851</v>
      </c>
      <c r="SGC56" s="184" t="s">
        <v>851</v>
      </c>
      <c r="SGD56" s="184" t="s">
        <v>851</v>
      </c>
      <c r="SGE56" s="184" t="s">
        <v>851</v>
      </c>
      <c r="SGF56" s="184" t="s">
        <v>851</v>
      </c>
      <c r="SGG56" s="184" t="s">
        <v>851</v>
      </c>
      <c r="SGH56" s="184" t="s">
        <v>851</v>
      </c>
      <c r="SGI56" s="184" t="s">
        <v>851</v>
      </c>
      <c r="SGJ56" s="184" t="s">
        <v>851</v>
      </c>
      <c r="SGK56" s="184" t="s">
        <v>851</v>
      </c>
      <c r="SGL56" s="184" t="s">
        <v>851</v>
      </c>
      <c r="SGM56" s="184" t="s">
        <v>851</v>
      </c>
      <c r="SGN56" s="184" t="s">
        <v>851</v>
      </c>
      <c r="SGO56" s="184" t="s">
        <v>851</v>
      </c>
      <c r="SGP56" s="184" t="s">
        <v>851</v>
      </c>
      <c r="SGQ56" s="184" t="s">
        <v>851</v>
      </c>
      <c r="SGR56" s="184" t="s">
        <v>851</v>
      </c>
      <c r="SGS56" s="184" t="s">
        <v>851</v>
      </c>
      <c r="SGT56" s="184" t="s">
        <v>851</v>
      </c>
      <c r="SGU56" s="184" t="s">
        <v>851</v>
      </c>
      <c r="SGV56" s="184" t="s">
        <v>851</v>
      </c>
      <c r="SGW56" s="184" t="s">
        <v>851</v>
      </c>
      <c r="SGX56" s="184" t="s">
        <v>851</v>
      </c>
      <c r="SGY56" s="184" t="s">
        <v>851</v>
      </c>
      <c r="SGZ56" s="184" t="s">
        <v>851</v>
      </c>
      <c r="SHA56" s="184" t="s">
        <v>851</v>
      </c>
      <c r="SHB56" s="184" t="s">
        <v>851</v>
      </c>
      <c r="SHC56" s="184" t="s">
        <v>851</v>
      </c>
      <c r="SHD56" s="184" t="s">
        <v>851</v>
      </c>
      <c r="SHE56" s="184" t="s">
        <v>851</v>
      </c>
      <c r="SHF56" s="184" t="s">
        <v>851</v>
      </c>
      <c r="SHG56" s="184" t="s">
        <v>851</v>
      </c>
      <c r="SHH56" s="184" t="s">
        <v>851</v>
      </c>
      <c r="SHI56" s="184" t="s">
        <v>851</v>
      </c>
      <c r="SHJ56" s="184" t="s">
        <v>851</v>
      </c>
      <c r="SHK56" s="184" t="s">
        <v>851</v>
      </c>
      <c r="SHL56" s="184" t="s">
        <v>851</v>
      </c>
      <c r="SHM56" s="184" t="s">
        <v>851</v>
      </c>
      <c r="SHN56" s="184" t="s">
        <v>851</v>
      </c>
      <c r="SHO56" s="184" t="s">
        <v>851</v>
      </c>
      <c r="SHP56" s="184" t="s">
        <v>851</v>
      </c>
      <c r="SHQ56" s="184" t="s">
        <v>851</v>
      </c>
      <c r="SHR56" s="184" t="s">
        <v>851</v>
      </c>
      <c r="SHS56" s="184" t="s">
        <v>851</v>
      </c>
      <c r="SHT56" s="184" t="s">
        <v>851</v>
      </c>
      <c r="SHU56" s="184" t="s">
        <v>851</v>
      </c>
      <c r="SHV56" s="184" t="s">
        <v>851</v>
      </c>
      <c r="SHW56" s="184" t="s">
        <v>851</v>
      </c>
      <c r="SHX56" s="184" t="s">
        <v>851</v>
      </c>
      <c r="SHY56" s="184" t="s">
        <v>851</v>
      </c>
      <c r="SHZ56" s="184" t="s">
        <v>851</v>
      </c>
      <c r="SIA56" s="184" t="s">
        <v>851</v>
      </c>
      <c r="SIB56" s="184" t="s">
        <v>851</v>
      </c>
      <c r="SIC56" s="184" t="s">
        <v>851</v>
      </c>
      <c r="SID56" s="184" t="s">
        <v>851</v>
      </c>
      <c r="SIE56" s="184" t="s">
        <v>851</v>
      </c>
      <c r="SIF56" s="184" t="s">
        <v>851</v>
      </c>
      <c r="SIG56" s="184" t="s">
        <v>851</v>
      </c>
      <c r="SIH56" s="184" t="s">
        <v>851</v>
      </c>
      <c r="SII56" s="184" t="s">
        <v>851</v>
      </c>
      <c r="SIJ56" s="184" t="s">
        <v>851</v>
      </c>
      <c r="SIK56" s="184" t="s">
        <v>851</v>
      </c>
      <c r="SIL56" s="184" t="s">
        <v>851</v>
      </c>
      <c r="SIM56" s="184" t="s">
        <v>851</v>
      </c>
      <c r="SIN56" s="184" t="s">
        <v>851</v>
      </c>
      <c r="SIO56" s="184" t="s">
        <v>851</v>
      </c>
      <c r="SIP56" s="184" t="s">
        <v>851</v>
      </c>
      <c r="SIQ56" s="184" t="s">
        <v>851</v>
      </c>
      <c r="SIR56" s="184" t="s">
        <v>851</v>
      </c>
      <c r="SIS56" s="184" t="s">
        <v>851</v>
      </c>
      <c r="SIT56" s="184" t="s">
        <v>851</v>
      </c>
      <c r="SIU56" s="184" t="s">
        <v>851</v>
      </c>
      <c r="SIV56" s="184" t="s">
        <v>851</v>
      </c>
      <c r="SIW56" s="184" t="s">
        <v>851</v>
      </c>
      <c r="SIX56" s="184" t="s">
        <v>851</v>
      </c>
      <c r="SIY56" s="184" t="s">
        <v>851</v>
      </c>
      <c r="SIZ56" s="184" t="s">
        <v>851</v>
      </c>
      <c r="SJA56" s="184" t="s">
        <v>851</v>
      </c>
      <c r="SJB56" s="184" t="s">
        <v>851</v>
      </c>
      <c r="SJC56" s="184" t="s">
        <v>851</v>
      </c>
      <c r="SJD56" s="184" t="s">
        <v>851</v>
      </c>
      <c r="SJE56" s="184" t="s">
        <v>851</v>
      </c>
      <c r="SJF56" s="184" t="s">
        <v>851</v>
      </c>
      <c r="SJG56" s="184" t="s">
        <v>851</v>
      </c>
      <c r="SJH56" s="184" t="s">
        <v>851</v>
      </c>
      <c r="SJI56" s="184" t="s">
        <v>851</v>
      </c>
      <c r="SJJ56" s="184" t="s">
        <v>851</v>
      </c>
      <c r="SJK56" s="184" t="s">
        <v>851</v>
      </c>
      <c r="SJL56" s="184" t="s">
        <v>851</v>
      </c>
      <c r="SJM56" s="184" t="s">
        <v>851</v>
      </c>
      <c r="SJN56" s="184" t="s">
        <v>851</v>
      </c>
      <c r="SJO56" s="184" t="s">
        <v>851</v>
      </c>
      <c r="SJP56" s="184" t="s">
        <v>851</v>
      </c>
      <c r="SJQ56" s="184" t="s">
        <v>851</v>
      </c>
      <c r="SJR56" s="184" t="s">
        <v>851</v>
      </c>
      <c r="SJS56" s="184" t="s">
        <v>851</v>
      </c>
      <c r="SJT56" s="184" t="s">
        <v>851</v>
      </c>
      <c r="SJU56" s="184" t="s">
        <v>851</v>
      </c>
      <c r="SJV56" s="184" t="s">
        <v>851</v>
      </c>
      <c r="SJW56" s="184" t="s">
        <v>851</v>
      </c>
      <c r="SJX56" s="184" t="s">
        <v>851</v>
      </c>
      <c r="SJY56" s="184" t="s">
        <v>851</v>
      </c>
      <c r="SJZ56" s="184" t="s">
        <v>851</v>
      </c>
      <c r="SKA56" s="184" t="s">
        <v>851</v>
      </c>
      <c r="SKB56" s="184" t="s">
        <v>851</v>
      </c>
      <c r="SKC56" s="184" t="s">
        <v>851</v>
      </c>
      <c r="SKD56" s="184" t="s">
        <v>851</v>
      </c>
      <c r="SKE56" s="184" t="s">
        <v>851</v>
      </c>
      <c r="SKF56" s="184" t="s">
        <v>851</v>
      </c>
      <c r="SKG56" s="184" t="s">
        <v>851</v>
      </c>
      <c r="SKH56" s="184" t="s">
        <v>851</v>
      </c>
      <c r="SKI56" s="184" t="s">
        <v>851</v>
      </c>
      <c r="SKJ56" s="184" t="s">
        <v>851</v>
      </c>
      <c r="SKK56" s="184" t="s">
        <v>851</v>
      </c>
      <c r="SKL56" s="184" t="s">
        <v>851</v>
      </c>
      <c r="SKM56" s="184" t="s">
        <v>851</v>
      </c>
      <c r="SKN56" s="184" t="s">
        <v>851</v>
      </c>
      <c r="SKO56" s="184" t="s">
        <v>851</v>
      </c>
      <c r="SKP56" s="184" t="s">
        <v>851</v>
      </c>
      <c r="SKQ56" s="184" t="s">
        <v>851</v>
      </c>
      <c r="SKR56" s="184" t="s">
        <v>851</v>
      </c>
      <c r="SKS56" s="184" t="s">
        <v>851</v>
      </c>
      <c r="SKT56" s="184" t="s">
        <v>851</v>
      </c>
      <c r="SKU56" s="184" t="s">
        <v>851</v>
      </c>
      <c r="SKV56" s="184" t="s">
        <v>851</v>
      </c>
      <c r="SKW56" s="184" t="s">
        <v>851</v>
      </c>
      <c r="SKX56" s="184" t="s">
        <v>851</v>
      </c>
      <c r="SKY56" s="184" t="s">
        <v>851</v>
      </c>
      <c r="SKZ56" s="184" t="s">
        <v>851</v>
      </c>
      <c r="SLA56" s="184" t="s">
        <v>851</v>
      </c>
      <c r="SLB56" s="184" t="s">
        <v>851</v>
      </c>
      <c r="SLC56" s="184" t="s">
        <v>851</v>
      </c>
      <c r="SLD56" s="184" t="s">
        <v>851</v>
      </c>
      <c r="SLE56" s="184" t="s">
        <v>851</v>
      </c>
      <c r="SLF56" s="184" t="s">
        <v>851</v>
      </c>
      <c r="SLG56" s="184" t="s">
        <v>851</v>
      </c>
      <c r="SLH56" s="184" t="s">
        <v>851</v>
      </c>
      <c r="SLI56" s="184" t="s">
        <v>851</v>
      </c>
      <c r="SLJ56" s="184" t="s">
        <v>851</v>
      </c>
      <c r="SLK56" s="184" t="s">
        <v>851</v>
      </c>
      <c r="SLL56" s="184" t="s">
        <v>851</v>
      </c>
      <c r="SLM56" s="184" t="s">
        <v>851</v>
      </c>
      <c r="SLN56" s="184" t="s">
        <v>851</v>
      </c>
      <c r="SLO56" s="184" t="s">
        <v>851</v>
      </c>
      <c r="SLP56" s="184" t="s">
        <v>851</v>
      </c>
      <c r="SLQ56" s="184" t="s">
        <v>851</v>
      </c>
      <c r="SLR56" s="184" t="s">
        <v>851</v>
      </c>
      <c r="SLS56" s="184" t="s">
        <v>851</v>
      </c>
      <c r="SLT56" s="184" t="s">
        <v>851</v>
      </c>
      <c r="SLU56" s="184" t="s">
        <v>851</v>
      </c>
      <c r="SLV56" s="184" t="s">
        <v>851</v>
      </c>
      <c r="SLW56" s="184" t="s">
        <v>851</v>
      </c>
      <c r="SLX56" s="184" t="s">
        <v>851</v>
      </c>
      <c r="SLY56" s="184" t="s">
        <v>851</v>
      </c>
      <c r="SLZ56" s="184" t="s">
        <v>851</v>
      </c>
      <c r="SMA56" s="184" t="s">
        <v>851</v>
      </c>
      <c r="SMB56" s="184" t="s">
        <v>851</v>
      </c>
      <c r="SMC56" s="184" t="s">
        <v>851</v>
      </c>
      <c r="SMD56" s="184" t="s">
        <v>851</v>
      </c>
      <c r="SME56" s="184" t="s">
        <v>851</v>
      </c>
      <c r="SMF56" s="184" t="s">
        <v>851</v>
      </c>
      <c r="SMG56" s="184" t="s">
        <v>851</v>
      </c>
      <c r="SMH56" s="184" t="s">
        <v>851</v>
      </c>
      <c r="SMI56" s="184" t="s">
        <v>851</v>
      </c>
      <c r="SMJ56" s="184" t="s">
        <v>851</v>
      </c>
      <c r="SMK56" s="184" t="s">
        <v>851</v>
      </c>
      <c r="SML56" s="184" t="s">
        <v>851</v>
      </c>
      <c r="SMM56" s="184" t="s">
        <v>851</v>
      </c>
      <c r="SMN56" s="184" t="s">
        <v>851</v>
      </c>
      <c r="SMO56" s="184" t="s">
        <v>851</v>
      </c>
      <c r="SMP56" s="184" t="s">
        <v>851</v>
      </c>
      <c r="SMQ56" s="184" t="s">
        <v>851</v>
      </c>
      <c r="SMR56" s="184" t="s">
        <v>851</v>
      </c>
      <c r="SMS56" s="184" t="s">
        <v>851</v>
      </c>
      <c r="SMT56" s="184" t="s">
        <v>851</v>
      </c>
      <c r="SMU56" s="184" t="s">
        <v>851</v>
      </c>
      <c r="SMV56" s="184" t="s">
        <v>851</v>
      </c>
      <c r="SMW56" s="184" t="s">
        <v>851</v>
      </c>
      <c r="SMX56" s="184" t="s">
        <v>851</v>
      </c>
      <c r="SMY56" s="184" t="s">
        <v>851</v>
      </c>
      <c r="SMZ56" s="184" t="s">
        <v>851</v>
      </c>
      <c r="SNA56" s="184" t="s">
        <v>851</v>
      </c>
      <c r="SNB56" s="184" t="s">
        <v>851</v>
      </c>
      <c r="SNC56" s="184" t="s">
        <v>851</v>
      </c>
      <c r="SND56" s="184" t="s">
        <v>851</v>
      </c>
      <c r="SNE56" s="184" t="s">
        <v>851</v>
      </c>
      <c r="SNF56" s="184" t="s">
        <v>851</v>
      </c>
      <c r="SNG56" s="184" t="s">
        <v>851</v>
      </c>
      <c r="SNH56" s="184" t="s">
        <v>851</v>
      </c>
      <c r="SNI56" s="184" t="s">
        <v>851</v>
      </c>
      <c r="SNJ56" s="184" t="s">
        <v>851</v>
      </c>
      <c r="SNK56" s="184" t="s">
        <v>851</v>
      </c>
      <c r="SNL56" s="184" t="s">
        <v>851</v>
      </c>
      <c r="SNM56" s="184" t="s">
        <v>851</v>
      </c>
      <c r="SNN56" s="184" t="s">
        <v>851</v>
      </c>
      <c r="SNO56" s="184" t="s">
        <v>851</v>
      </c>
      <c r="SNP56" s="184" t="s">
        <v>851</v>
      </c>
      <c r="SNQ56" s="184" t="s">
        <v>851</v>
      </c>
      <c r="SNR56" s="184" t="s">
        <v>851</v>
      </c>
      <c r="SNS56" s="184" t="s">
        <v>851</v>
      </c>
      <c r="SNT56" s="184" t="s">
        <v>851</v>
      </c>
      <c r="SNU56" s="184" t="s">
        <v>851</v>
      </c>
      <c r="SNV56" s="184" t="s">
        <v>851</v>
      </c>
      <c r="SNW56" s="184" t="s">
        <v>851</v>
      </c>
      <c r="SNX56" s="184" t="s">
        <v>851</v>
      </c>
      <c r="SNY56" s="184" t="s">
        <v>851</v>
      </c>
      <c r="SNZ56" s="184" t="s">
        <v>851</v>
      </c>
      <c r="SOA56" s="184" t="s">
        <v>851</v>
      </c>
      <c r="SOB56" s="184" t="s">
        <v>851</v>
      </c>
      <c r="SOC56" s="184" t="s">
        <v>851</v>
      </c>
      <c r="SOD56" s="184" t="s">
        <v>851</v>
      </c>
      <c r="SOE56" s="184" t="s">
        <v>851</v>
      </c>
      <c r="SOF56" s="184" t="s">
        <v>851</v>
      </c>
      <c r="SOG56" s="184" t="s">
        <v>851</v>
      </c>
      <c r="SOH56" s="184" t="s">
        <v>851</v>
      </c>
      <c r="SOI56" s="184" t="s">
        <v>851</v>
      </c>
      <c r="SOJ56" s="184" t="s">
        <v>851</v>
      </c>
      <c r="SOK56" s="184" t="s">
        <v>851</v>
      </c>
      <c r="SOL56" s="184" t="s">
        <v>851</v>
      </c>
      <c r="SOM56" s="184" t="s">
        <v>851</v>
      </c>
      <c r="SON56" s="184" t="s">
        <v>851</v>
      </c>
      <c r="SOO56" s="184" t="s">
        <v>851</v>
      </c>
      <c r="SOP56" s="184" t="s">
        <v>851</v>
      </c>
      <c r="SOQ56" s="184" t="s">
        <v>851</v>
      </c>
      <c r="SOR56" s="184" t="s">
        <v>851</v>
      </c>
      <c r="SOS56" s="184" t="s">
        <v>851</v>
      </c>
      <c r="SOT56" s="184" t="s">
        <v>851</v>
      </c>
      <c r="SOU56" s="184" t="s">
        <v>851</v>
      </c>
      <c r="SOV56" s="184" t="s">
        <v>851</v>
      </c>
      <c r="SOW56" s="184" t="s">
        <v>851</v>
      </c>
      <c r="SOX56" s="184" t="s">
        <v>851</v>
      </c>
      <c r="SOY56" s="184" t="s">
        <v>851</v>
      </c>
      <c r="SOZ56" s="184" t="s">
        <v>851</v>
      </c>
      <c r="SPA56" s="184" t="s">
        <v>851</v>
      </c>
      <c r="SPB56" s="184" t="s">
        <v>851</v>
      </c>
      <c r="SPC56" s="184" t="s">
        <v>851</v>
      </c>
      <c r="SPD56" s="184" t="s">
        <v>851</v>
      </c>
      <c r="SPE56" s="184" t="s">
        <v>851</v>
      </c>
      <c r="SPF56" s="184" t="s">
        <v>851</v>
      </c>
      <c r="SPG56" s="184" t="s">
        <v>851</v>
      </c>
      <c r="SPH56" s="184" t="s">
        <v>851</v>
      </c>
      <c r="SPI56" s="184" t="s">
        <v>851</v>
      </c>
      <c r="SPJ56" s="184" t="s">
        <v>851</v>
      </c>
      <c r="SPK56" s="184" t="s">
        <v>851</v>
      </c>
      <c r="SPL56" s="184" t="s">
        <v>851</v>
      </c>
      <c r="SPM56" s="184" t="s">
        <v>851</v>
      </c>
      <c r="SPN56" s="184" t="s">
        <v>851</v>
      </c>
      <c r="SPO56" s="184" t="s">
        <v>851</v>
      </c>
      <c r="SPP56" s="184" t="s">
        <v>851</v>
      </c>
      <c r="SPQ56" s="184" t="s">
        <v>851</v>
      </c>
      <c r="SPR56" s="184" t="s">
        <v>851</v>
      </c>
      <c r="SPS56" s="184" t="s">
        <v>851</v>
      </c>
      <c r="SPT56" s="184" t="s">
        <v>851</v>
      </c>
      <c r="SPU56" s="184" t="s">
        <v>851</v>
      </c>
      <c r="SPV56" s="184" t="s">
        <v>851</v>
      </c>
      <c r="SPW56" s="184" t="s">
        <v>851</v>
      </c>
      <c r="SPX56" s="184" t="s">
        <v>851</v>
      </c>
      <c r="SPY56" s="184" t="s">
        <v>851</v>
      </c>
      <c r="SPZ56" s="184" t="s">
        <v>851</v>
      </c>
      <c r="SQA56" s="184" t="s">
        <v>851</v>
      </c>
      <c r="SQB56" s="184" t="s">
        <v>851</v>
      </c>
      <c r="SQC56" s="184" t="s">
        <v>851</v>
      </c>
      <c r="SQD56" s="184" t="s">
        <v>851</v>
      </c>
      <c r="SQE56" s="184" t="s">
        <v>851</v>
      </c>
      <c r="SQF56" s="184" t="s">
        <v>851</v>
      </c>
      <c r="SQG56" s="184" t="s">
        <v>851</v>
      </c>
      <c r="SQH56" s="184" t="s">
        <v>851</v>
      </c>
      <c r="SQI56" s="184" t="s">
        <v>851</v>
      </c>
      <c r="SQJ56" s="184" t="s">
        <v>851</v>
      </c>
      <c r="SQK56" s="184" t="s">
        <v>851</v>
      </c>
      <c r="SQL56" s="184" t="s">
        <v>851</v>
      </c>
      <c r="SQM56" s="184" t="s">
        <v>851</v>
      </c>
      <c r="SQN56" s="184" t="s">
        <v>851</v>
      </c>
      <c r="SQO56" s="184" t="s">
        <v>851</v>
      </c>
      <c r="SQP56" s="184" t="s">
        <v>851</v>
      </c>
      <c r="SQQ56" s="184" t="s">
        <v>851</v>
      </c>
      <c r="SQR56" s="184" t="s">
        <v>851</v>
      </c>
      <c r="SQS56" s="184" t="s">
        <v>851</v>
      </c>
      <c r="SQT56" s="184" t="s">
        <v>851</v>
      </c>
      <c r="SQU56" s="184" t="s">
        <v>851</v>
      </c>
      <c r="SQV56" s="184" t="s">
        <v>851</v>
      </c>
      <c r="SQW56" s="184" t="s">
        <v>851</v>
      </c>
      <c r="SQX56" s="184" t="s">
        <v>851</v>
      </c>
      <c r="SQY56" s="184" t="s">
        <v>851</v>
      </c>
      <c r="SQZ56" s="184" t="s">
        <v>851</v>
      </c>
      <c r="SRA56" s="184" t="s">
        <v>851</v>
      </c>
      <c r="SRB56" s="184" t="s">
        <v>851</v>
      </c>
      <c r="SRC56" s="184" t="s">
        <v>851</v>
      </c>
      <c r="SRD56" s="184" t="s">
        <v>851</v>
      </c>
      <c r="SRE56" s="184" t="s">
        <v>851</v>
      </c>
      <c r="SRF56" s="184" t="s">
        <v>851</v>
      </c>
      <c r="SRG56" s="184" t="s">
        <v>851</v>
      </c>
      <c r="SRH56" s="184" t="s">
        <v>851</v>
      </c>
      <c r="SRI56" s="184" t="s">
        <v>851</v>
      </c>
      <c r="SRJ56" s="184" t="s">
        <v>851</v>
      </c>
      <c r="SRK56" s="184" t="s">
        <v>851</v>
      </c>
      <c r="SRL56" s="184" t="s">
        <v>851</v>
      </c>
      <c r="SRM56" s="184" t="s">
        <v>851</v>
      </c>
      <c r="SRN56" s="184" t="s">
        <v>851</v>
      </c>
      <c r="SRO56" s="184" t="s">
        <v>851</v>
      </c>
      <c r="SRP56" s="184" t="s">
        <v>851</v>
      </c>
      <c r="SRQ56" s="184" t="s">
        <v>851</v>
      </c>
      <c r="SRR56" s="184" t="s">
        <v>851</v>
      </c>
      <c r="SRS56" s="184" t="s">
        <v>851</v>
      </c>
      <c r="SRT56" s="184" t="s">
        <v>851</v>
      </c>
      <c r="SRU56" s="184" t="s">
        <v>851</v>
      </c>
      <c r="SRV56" s="184" t="s">
        <v>851</v>
      </c>
      <c r="SRW56" s="184" t="s">
        <v>851</v>
      </c>
      <c r="SRX56" s="184" t="s">
        <v>851</v>
      </c>
      <c r="SRY56" s="184" t="s">
        <v>851</v>
      </c>
      <c r="SRZ56" s="184" t="s">
        <v>851</v>
      </c>
      <c r="SSA56" s="184" t="s">
        <v>851</v>
      </c>
      <c r="SSB56" s="184" t="s">
        <v>851</v>
      </c>
      <c r="SSC56" s="184" t="s">
        <v>851</v>
      </c>
      <c r="SSD56" s="184" t="s">
        <v>851</v>
      </c>
      <c r="SSE56" s="184" t="s">
        <v>851</v>
      </c>
      <c r="SSF56" s="184" t="s">
        <v>851</v>
      </c>
      <c r="SSG56" s="184" t="s">
        <v>851</v>
      </c>
      <c r="SSH56" s="184" t="s">
        <v>851</v>
      </c>
      <c r="SSI56" s="184" t="s">
        <v>851</v>
      </c>
      <c r="SSJ56" s="184" t="s">
        <v>851</v>
      </c>
      <c r="SSK56" s="184" t="s">
        <v>851</v>
      </c>
      <c r="SSL56" s="184" t="s">
        <v>851</v>
      </c>
      <c r="SSM56" s="184" t="s">
        <v>851</v>
      </c>
      <c r="SSN56" s="184" t="s">
        <v>851</v>
      </c>
      <c r="SSO56" s="184" t="s">
        <v>851</v>
      </c>
      <c r="SSP56" s="184" t="s">
        <v>851</v>
      </c>
      <c r="SSQ56" s="184" t="s">
        <v>851</v>
      </c>
      <c r="SSR56" s="184" t="s">
        <v>851</v>
      </c>
      <c r="SSS56" s="184" t="s">
        <v>851</v>
      </c>
      <c r="SST56" s="184" t="s">
        <v>851</v>
      </c>
      <c r="SSU56" s="184" t="s">
        <v>851</v>
      </c>
      <c r="SSV56" s="184" t="s">
        <v>851</v>
      </c>
      <c r="SSW56" s="184" t="s">
        <v>851</v>
      </c>
      <c r="SSX56" s="184" t="s">
        <v>851</v>
      </c>
      <c r="SSY56" s="184" t="s">
        <v>851</v>
      </c>
      <c r="SSZ56" s="184" t="s">
        <v>851</v>
      </c>
      <c r="STA56" s="184" t="s">
        <v>851</v>
      </c>
      <c r="STB56" s="184" t="s">
        <v>851</v>
      </c>
      <c r="STC56" s="184" t="s">
        <v>851</v>
      </c>
      <c r="STD56" s="184" t="s">
        <v>851</v>
      </c>
      <c r="STE56" s="184" t="s">
        <v>851</v>
      </c>
      <c r="STF56" s="184" t="s">
        <v>851</v>
      </c>
      <c r="STG56" s="184" t="s">
        <v>851</v>
      </c>
      <c r="STH56" s="184" t="s">
        <v>851</v>
      </c>
      <c r="STI56" s="184" t="s">
        <v>851</v>
      </c>
      <c r="STJ56" s="184" t="s">
        <v>851</v>
      </c>
      <c r="STK56" s="184" t="s">
        <v>851</v>
      </c>
      <c r="STL56" s="184" t="s">
        <v>851</v>
      </c>
      <c r="STM56" s="184" t="s">
        <v>851</v>
      </c>
      <c r="STN56" s="184" t="s">
        <v>851</v>
      </c>
      <c r="STO56" s="184" t="s">
        <v>851</v>
      </c>
      <c r="STP56" s="184" t="s">
        <v>851</v>
      </c>
      <c r="STQ56" s="184" t="s">
        <v>851</v>
      </c>
      <c r="STR56" s="184" t="s">
        <v>851</v>
      </c>
      <c r="STS56" s="184" t="s">
        <v>851</v>
      </c>
      <c r="STT56" s="184" t="s">
        <v>851</v>
      </c>
      <c r="STU56" s="184" t="s">
        <v>851</v>
      </c>
      <c r="STV56" s="184" t="s">
        <v>851</v>
      </c>
      <c r="STW56" s="184" t="s">
        <v>851</v>
      </c>
      <c r="STX56" s="184" t="s">
        <v>851</v>
      </c>
      <c r="STY56" s="184" t="s">
        <v>851</v>
      </c>
      <c r="STZ56" s="184" t="s">
        <v>851</v>
      </c>
      <c r="SUA56" s="184" t="s">
        <v>851</v>
      </c>
      <c r="SUB56" s="184" t="s">
        <v>851</v>
      </c>
      <c r="SUC56" s="184" t="s">
        <v>851</v>
      </c>
      <c r="SUD56" s="184" t="s">
        <v>851</v>
      </c>
      <c r="SUE56" s="184" t="s">
        <v>851</v>
      </c>
      <c r="SUF56" s="184" t="s">
        <v>851</v>
      </c>
      <c r="SUG56" s="184" t="s">
        <v>851</v>
      </c>
      <c r="SUH56" s="184" t="s">
        <v>851</v>
      </c>
      <c r="SUI56" s="184" t="s">
        <v>851</v>
      </c>
      <c r="SUJ56" s="184" t="s">
        <v>851</v>
      </c>
      <c r="SUK56" s="184" t="s">
        <v>851</v>
      </c>
      <c r="SUL56" s="184" t="s">
        <v>851</v>
      </c>
      <c r="SUM56" s="184" t="s">
        <v>851</v>
      </c>
      <c r="SUN56" s="184" t="s">
        <v>851</v>
      </c>
      <c r="SUO56" s="184" t="s">
        <v>851</v>
      </c>
      <c r="SUP56" s="184" t="s">
        <v>851</v>
      </c>
      <c r="SUQ56" s="184" t="s">
        <v>851</v>
      </c>
      <c r="SUR56" s="184" t="s">
        <v>851</v>
      </c>
      <c r="SUS56" s="184" t="s">
        <v>851</v>
      </c>
      <c r="SUT56" s="184" t="s">
        <v>851</v>
      </c>
      <c r="SUU56" s="184" t="s">
        <v>851</v>
      </c>
      <c r="SUV56" s="184" t="s">
        <v>851</v>
      </c>
      <c r="SUW56" s="184" t="s">
        <v>851</v>
      </c>
      <c r="SUX56" s="184" t="s">
        <v>851</v>
      </c>
      <c r="SUY56" s="184" t="s">
        <v>851</v>
      </c>
      <c r="SUZ56" s="184" t="s">
        <v>851</v>
      </c>
      <c r="SVA56" s="184" t="s">
        <v>851</v>
      </c>
      <c r="SVB56" s="184" t="s">
        <v>851</v>
      </c>
      <c r="SVC56" s="184" t="s">
        <v>851</v>
      </c>
      <c r="SVD56" s="184" t="s">
        <v>851</v>
      </c>
      <c r="SVE56" s="184" t="s">
        <v>851</v>
      </c>
      <c r="SVF56" s="184" t="s">
        <v>851</v>
      </c>
      <c r="SVG56" s="184" t="s">
        <v>851</v>
      </c>
      <c r="SVH56" s="184" t="s">
        <v>851</v>
      </c>
      <c r="SVI56" s="184" t="s">
        <v>851</v>
      </c>
      <c r="SVJ56" s="184" t="s">
        <v>851</v>
      </c>
      <c r="SVK56" s="184" t="s">
        <v>851</v>
      </c>
      <c r="SVL56" s="184" t="s">
        <v>851</v>
      </c>
      <c r="SVM56" s="184" t="s">
        <v>851</v>
      </c>
      <c r="SVN56" s="184" t="s">
        <v>851</v>
      </c>
      <c r="SVO56" s="184" t="s">
        <v>851</v>
      </c>
      <c r="SVP56" s="184" t="s">
        <v>851</v>
      </c>
      <c r="SVQ56" s="184" t="s">
        <v>851</v>
      </c>
      <c r="SVR56" s="184" t="s">
        <v>851</v>
      </c>
      <c r="SVS56" s="184" t="s">
        <v>851</v>
      </c>
      <c r="SVT56" s="184" t="s">
        <v>851</v>
      </c>
      <c r="SVU56" s="184" t="s">
        <v>851</v>
      </c>
      <c r="SVV56" s="184" t="s">
        <v>851</v>
      </c>
      <c r="SVW56" s="184" t="s">
        <v>851</v>
      </c>
      <c r="SVX56" s="184" t="s">
        <v>851</v>
      </c>
      <c r="SVY56" s="184" t="s">
        <v>851</v>
      </c>
      <c r="SVZ56" s="184" t="s">
        <v>851</v>
      </c>
      <c r="SWA56" s="184" t="s">
        <v>851</v>
      </c>
      <c r="SWB56" s="184" t="s">
        <v>851</v>
      </c>
      <c r="SWC56" s="184" t="s">
        <v>851</v>
      </c>
      <c r="SWD56" s="184" t="s">
        <v>851</v>
      </c>
      <c r="SWE56" s="184" t="s">
        <v>851</v>
      </c>
      <c r="SWF56" s="184" t="s">
        <v>851</v>
      </c>
      <c r="SWG56" s="184" t="s">
        <v>851</v>
      </c>
      <c r="SWH56" s="184" t="s">
        <v>851</v>
      </c>
      <c r="SWI56" s="184" t="s">
        <v>851</v>
      </c>
      <c r="SWJ56" s="184" t="s">
        <v>851</v>
      </c>
      <c r="SWK56" s="184" t="s">
        <v>851</v>
      </c>
      <c r="SWL56" s="184" t="s">
        <v>851</v>
      </c>
      <c r="SWM56" s="184" t="s">
        <v>851</v>
      </c>
      <c r="SWN56" s="184" t="s">
        <v>851</v>
      </c>
      <c r="SWO56" s="184" t="s">
        <v>851</v>
      </c>
      <c r="SWP56" s="184" t="s">
        <v>851</v>
      </c>
      <c r="SWQ56" s="184" t="s">
        <v>851</v>
      </c>
      <c r="SWR56" s="184" t="s">
        <v>851</v>
      </c>
      <c r="SWS56" s="184" t="s">
        <v>851</v>
      </c>
      <c r="SWT56" s="184" t="s">
        <v>851</v>
      </c>
      <c r="SWU56" s="184" t="s">
        <v>851</v>
      </c>
      <c r="SWV56" s="184" t="s">
        <v>851</v>
      </c>
      <c r="SWW56" s="184" t="s">
        <v>851</v>
      </c>
      <c r="SWX56" s="184" t="s">
        <v>851</v>
      </c>
      <c r="SWY56" s="184" t="s">
        <v>851</v>
      </c>
      <c r="SWZ56" s="184" t="s">
        <v>851</v>
      </c>
      <c r="SXA56" s="184" t="s">
        <v>851</v>
      </c>
      <c r="SXB56" s="184" t="s">
        <v>851</v>
      </c>
      <c r="SXC56" s="184" t="s">
        <v>851</v>
      </c>
      <c r="SXD56" s="184" t="s">
        <v>851</v>
      </c>
      <c r="SXE56" s="184" t="s">
        <v>851</v>
      </c>
      <c r="SXF56" s="184" t="s">
        <v>851</v>
      </c>
      <c r="SXG56" s="184" t="s">
        <v>851</v>
      </c>
      <c r="SXH56" s="184" t="s">
        <v>851</v>
      </c>
      <c r="SXI56" s="184" t="s">
        <v>851</v>
      </c>
      <c r="SXJ56" s="184" t="s">
        <v>851</v>
      </c>
      <c r="SXK56" s="184" t="s">
        <v>851</v>
      </c>
      <c r="SXL56" s="184" t="s">
        <v>851</v>
      </c>
      <c r="SXM56" s="184" t="s">
        <v>851</v>
      </c>
      <c r="SXN56" s="184" t="s">
        <v>851</v>
      </c>
      <c r="SXO56" s="184" t="s">
        <v>851</v>
      </c>
      <c r="SXP56" s="184" t="s">
        <v>851</v>
      </c>
      <c r="SXQ56" s="184" t="s">
        <v>851</v>
      </c>
      <c r="SXR56" s="184" t="s">
        <v>851</v>
      </c>
      <c r="SXS56" s="184" t="s">
        <v>851</v>
      </c>
      <c r="SXT56" s="184" t="s">
        <v>851</v>
      </c>
      <c r="SXU56" s="184" t="s">
        <v>851</v>
      </c>
      <c r="SXV56" s="184" t="s">
        <v>851</v>
      </c>
      <c r="SXW56" s="184" t="s">
        <v>851</v>
      </c>
      <c r="SXX56" s="184" t="s">
        <v>851</v>
      </c>
      <c r="SXY56" s="184" t="s">
        <v>851</v>
      </c>
      <c r="SXZ56" s="184" t="s">
        <v>851</v>
      </c>
      <c r="SYA56" s="184" t="s">
        <v>851</v>
      </c>
      <c r="SYB56" s="184" t="s">
        <v>851</v>
      </c>
      <c r="SYC56" s="184" t="s">
        <v>851</v>
      </c>
      <c r="SYD56" s="184" t="s">
        <v>851</v>
      </c>
      <c r="SYE56" s="184" t="s">
        <v>851</v>
      </c>
      <c r="SYF56" s="184" t="s">
        <v>851</v>
      </c>
      <c r="SYG56" s="184" t="s">
        <v>851</v>
      </c>
      <c r="SYH56" s="184" t="s">
        <v>851</v>
      </c>
      <c r="SYI56" s="184" t="s">
        <v>851</v>
      </c>
      <c r="SYJ56" s="184" t="s">
        <v>851</v>
      </c>
      <c r="SYK56" s="184" t="s">
        <v>851</v>
      </c>
      <c r="SYL56" s="184" t="s">
        <v>851</v>
      </c>
      <c r="SYM56" s="184" t="s">
        <v>851</v>
      </c>
      <c r="SYN56" s="184" t="s">
        <v>851</v>
      </c>
      <c r="SYO56" s="184" t="s">
        <v>851</v>
      </c>
      <c r="SYP56" s="184" t="s">
        <v>851</v>
      </c>
      <c r="SYQ56" s="184" t="s">
        <v>851</v>
      </c>
      <c r="SYR56" s="184" t="s">
        <v>851</v>
      </c>
      <c r="SYS56" s="184" t="s">
        <v>851</v>
      </c>
      <c r="SYT56" s="184" t="s">
        <v>851</v>
      </c>
      <c r="SYU56" s="184" t="s">
        <v>851</v>
      </c>
      <c r="SYV56" s="184" t="s">
        <v>851</v>
      </c>
      <c r="SYW56" s="184" t="s">
        <v>851</v>
      </c>
      <c r="SYX56" s="184" t="s">
        <v>851</v>
      </c>
      <c r="SYY56" s="184" t="s">
        <v>851</v>
      </c>
      <c r="SYZ56" s="184" t="s">
        <v>851</v>
      </c>
      <c r="SZA56" s="184" t="s">
        <v>851</v>
      </c>
      <c r="SZB56" s="184" t="s">
        <v>851</v>
      </c>
      <c r="SZC56" s="184" t="s">
        <v>851</v>
      </c>
      <c r="SZD56" s="184" t="s">
        <v>851</v>
      </c>
      <c r="SZE56" s="184" t="s">
        <v>851</v>
      </c>
      <c r="SZF56" s="184" t="s">
        <v>851</v>
      </c>
      <c r="SZG56" s="184" t="s">
        <v>851</v>
      </c>
      <c r="SZH56" s="184" t="s">
        <v>851</v>
      </c>
      <c r="SZI56" s="184" t="s">
        <v>851</v>
      </c>
      <c r="SZJ56" s="184" t="s">
        <v>851</v>
      </c>
      <c r="SZK56" s="184" t="s">
        <v>851</v>
      </c>
      <c r="SZL56" s="184" t="s">
        <v>851</v>
      </c>
      <c r="SZM56" s="184" t="s">
        <v>851</v>
      </c>
      <c r="SZN56" s="184" t="s">
        <v>851</v>
      </c>
      <c r="SZO56" s="184" t="s">
        <v>851</v>
      </c>
      <c r="SZP56" s="184" t="s">
        <v>851</v>
      </c>
      <c r="SZQ56" s="184" t="s">
        <v>851</v>
      </c>
      <c r="SZR56" s="184" t="s">
        <v>851</v>
      </c>
      <c r="SZS56" s="184" t="s">
        <v>851</v>
      </c>
      <c r="SZT56" s="184" t="s">
        <v>851</v>
      </c>
      <c r="SZU56" s="184" t="s">
        <v>851</v>
      </c>
      <c r="SZV56" s="184" t="s">
        <v>851</v>
      </c>
      <c r="SZW56" s="184" t="s">
        <v>851</v>
      </c>
      <c r="SZX56" s="184" t="s">
        <v>851</v>
      </c>
      <c r="SZY56" s="184" t="s">
        <v>851</v>
      </c>
      <c r="SZZ56" s="184" t="s">
        <v>851</v>
      </c>
      <c r="TAA56" s="184" t="s">
        <v>851</v>
      </c>
      <c r="TAB56" s="184" t="s">
        <v>851</v>
      </c>
      <c r="TAC56" s="184" t="s">
        <v>851</v>
      </c>
      <c r="TAD56" s="184" t="s">
        <v>851</v>
      </c>
      <c r="TAE56" s="184" t="s">
        <v>851</v>
      </c>
      <c r="TAF56" s="184" t="s">
        <v>851</v>
      </c>
      <c r="TAG56" s="184" t="s">
        <v>851</v>
      </c>
      <c r="TAH56" s="184" t="s">
        <v>851</v>
      </c>
      <c r="TAI56" s="184" t="s">
        <v>851</v>
      </c>
      <c r="TAJ56" s="184" t="s">
        <v>851</v>
      </c>
      <c r="TAK56" s="184" t="s">
        <v>851</v>
      </c>
      <c r="TAL56" s="184" t="s">
        <v>851</v>
      </c>
      <c r="TAM56" s="184" t="s">
        <v>851</v>
      </c>
      <c r="TAN56" s="184" t="s">
        <v>851</v>
      </c>
      <c r="TAO56" s="184" t="s">
        <v>851</v>
      </c>
      <c r="TAP56" s="184" t="s">
        <v>851</v>
      </c>
      <c r="TAQ56" s="184" t="s">
        <v>851</v>
      </c>
      <c r="TAR56" s="184" t="s">
        <v>851</v>
      </c>
      <c r="TAS56" s="184" t="s">
        <v>851</v>
      </c>
      <c r="TAT56" s="184" t="s">
        <v>851</v>
      </c>
      <c r="TAU56" s="184" t="s">
        <v>851</v>
      </c>
      <c r="TAV56" s="184" t="s">
        <v>851</v>
      </c>
      <c r="TAW56" s="184" t="s">
        <v>851</v>
      </c>
      <c r="TAX56" s="184" t="s">
        <v>851</v>
      </c>
      <c r="TAY56" s="184" t="s">
        <v>851</v>
      </c>
      <c r="TAZ56" s="184" t="s">
        <v>851</v>
      </c>
      <c r="TBA56" s="184" t="s">
        <v>851</v>
      </c>
      <c r="TBB56" s="184" t="s">
        <v>851</v>
      </c>
      <c r="TBC56" s="184" t="s">
        <v>851</v>
      </c>
      <c r="TBD56" s="184" t="s">
        <v>851</v>
      </c>
      <c r="TBE56" s="184" t="s">
        <v>851</v>
      </c>
      <c r="TBF56" s="184" t="s">
        <v>851</v>
      </c>
      <c r="TBG56" s="184" t="s">
        <v>851</v>
      </c>
      <c r="TBH56" s="184" t="s">
        <v>851</v>
      </c>
      <c r="TBI56" s="184" t="s">
        <v>851</v>
      </c>
      <c r="TBJ56" s="184" t="s">
        <v>851</v>
      </c>
      <c r="TBK56" s="184" t="s">
        <v>851</v>
      </c>
      <c r="TBL56" s="184" t="s">
        <v>851</v>
      </c>
      <c r="TBM56" s="184" t="s">
        <v>851</v>
      </c>
      <c r="TBN56" s="184" t="s">
        <v>851</v>
      </c>
      <c r="TBO56" s="184" t="s">
        <v>851</v>
      </c>
      <c r="TBP56" s="184" t="s">
        <v>851</v>
      </c>
      <c r="TBQ56" s="184" t="s">
        <v>851</v>
      </c>
      <c r="TBR56" s="184" t="s">
        <v>851</v>
      </c>
      <c r="TBS56" s="184" t="s">
        <v>851</v>
      </c>
      <c r="TBT56" s="184" t="s">
        <v>851</v>
      </c>
      <c r="TBU56" s="184" t="s">
        <v>851</v>
      </c>
      <c r="TBV56" s="184" t="s">
        <v>851</v>
      </c>
      <c r="TBW56" s="184" t="s">
        <v>851</v>
      </c>
      <c r="TBX56" s="184" t="s">
        <v>851</v>
      </c>
      <c r="TBY56" s="184" t="s">
        <v>851</v>
      </c>
      <c r="TBZ56" s="184" t="s">
        <v>851</v>
      </c>
      <c r="TCA56" s="184" t="s">
        <v>851</v>
      </c>
      <c r="TCB56" s="184" t="s">
        <v>851</v>
      </c>
      <c r="TCC56" s="184" t="s">
        <v>851</v>
      </c>
      <c r="TCD56" s="184" t="s">
        <v>851</v>
      </c>
      <c r="TCE56" s="184" t="s">
        <v>851</v>
      </c>
      <c r="TCF56" s="184" t="s">
        <v>851</v>
      </c>
      <c r="TCG56" s="184" t="s">
        <v>851</v>
      </c>
      <c r="TCH56" s="184" t="s">
        <v>851</v>
      </c>
      <c r="TCI56" s="184" t="s">
        <v>851</v>
      </c>
      <c r="TCJ56" s="184" t="s">
        <v>851</v>
      </c>
      <c r="TCK56" s="184" t="s">
        <v>851</v>
      </c>
      <c r="TCL56" s="184" t="s">
        <v>851</v>
      </c>
      <c r="TCM56" s="184" t="s">
        <v>851</v>
      </c>
      <c r="TCN56" s="184" t="s">
        <v>851</v>
      </c>
      <c r="TCO56" s="184" t="s">
        <v>851</v>
      </c>
      <c r="TCP56" s="184" t="s">
        <v>851</v>
      </c>
      <c r="TCQ56" s="184" t="s">
        <v>851</v>
      </c>
      <c r="TCR56" s="184" t="s">
        <v>851</v>
      </c>
      <c r="TCS56" s="184" t="s">
        <v>851</v>
      </c>
      <c r="TCT56" s="184" t="s">
        <v>851</v>
      </c>
      <c r="TCU56" s="184" t="s">
        <v>851</v>
      </c>
      <c r="TCV56" s="184" t="s">
        <v>851</v>
      </c>
      <c r="TCW56" s="184" t="s">
        <v>851</v>
      </c>
      <c r="TCX56" s="184" t="s">
        <v>851</v>
      </c>
      <c r="TCY56" s="184" t="s">
        <v>851</v>
      </c>
      <c r="TCZ56" s="184" t="s">
        <v>851</v>
      </c>
      <c r="TDA56" s="184" t="s">
        <v>851</v>
      </c>
      <c r="TDB56" s="184" t="s">
        <v>851</v>
      </c>
      <c r="TDC56" s="184" t="s">
        <v>851</v>
      </c>
      <c r="TDD56" s="184" t="s">
        <v>851</v>
      </c>
      <c r="TDE56" s="184" t="s">
        <v>851</v>
      </c>
      <c r="TDF56" s="184" t="s">
        <v>851</v>
      </c>
      <c r="TDG56" s="184" t="s">
        <v>851</v>
      </c>
      <c r="TDH56" s="184" t="s">
        <v>851</v>
      </c>
      <c r="TDI56" s="184" t="s">
        <v>851</v>
      </c>
      <c r="TDJ56" s="184" t="s">
        <v>851</v>
      </c>
      <c r="TDK56" s="184" t="s">
        <v>851</v>
      </c>
      <c r="TDL56" s="184" t="s">
        <v>851</v>
      </c>
      <c r="TDM56" s="184" t="s">
        <v>851</v>
      </c>
      <c r="TDN56" s="184" t="s">
        <v>851</v>
      </c>
      <c r="TDO56" s="184" t="s">
        <v>851</v>
      </c>
      <c r="TDP56" s="184" t="s">
        <v>851</v>
      </c>
      <c r="TDQ56" s="184" t="s">
        <v>851</v>
      </c>
      <c r="TDR56" s="184" t="s">
        <v>851</v>
      </c>
      <c r="TDS56" s="184" t="s">
        <v>851</v>
      </c>
      <c r="TDT56" s="184" t="s">
        <v>851</v>
      </c>
      <c r="TDU56" s="184" t="s">
        <v>851</v>
      </c>
      <c r="TDV56" s="184" t="s">
        <v>851</v>
      </c>
      <c r="TDW56" s="184" t="s">
        <v>851</v>
      </c>
      <c r="TDX56" s="184" t="s">
        <v>851</v>
      </c>
      <c r="TDY56" s="184" t="s">
        <v>851</v>
      </c>
      <c r="TDZ56" s="184" t="s">
        <v>851</v>
      </c>
      <c r="TEA56" s="184" t="s">
        <v>851</v>
      </c>
      <c r="TEB56" s="184" t="s">
        <v>851</v>
      </c>
      <c r="TEC56" s="184" t="s">
        <v>851</v>
      </c>
      <c r="TED56" s="184" t="s">
        <v>851</v>
      </c>
      <c r="TEE56" s="184" t="s">
        <v>851</v>
      </c>
      <c r="TEF56" s="184" t="s">
        <v>851</v>
      </c>
      <c r="TEG56" s="184" t="s">
        <v>851</v>
      </c>
      <c r="TEH56" s="184" t="s">
        <v>851</v>
      </c>
      <c r="TEI56" s="184" t="s">
        <v>851</v>
      </c>
      <c r="TEJ56" s="184" t="s">
        <v>851</v>
      </c>
      <c r="TEK56" s="184" t="s">
        <v>851</v>
      </c>
      <c r="TEL56" s="184" t="s">
        <v>851</v>
      </c>
      <c r="TEM56" s="184" t="s">
        <v>851</v>
      </c>
      <c r="TEN56" s="184" t="s">
        <v>851</v>
      </c>
      <c r="TEO56" s="184" t="s">
        <v>851</v>
      </c>
      <c r="TEP56" s="184" t="s">
        <v>851</v>
      </c>
      <c r="TEQ56" s="184" t="s">
        <v>851</v>
      </c>
      <c r="TER56" s="184" t="s">
        <v>851</v>
      </c>
      <c r="TES56" s="184" t="s">
        <v>851</v>
      </c>
      <c r="TET56" s="184" t="s">
        <v>851</v>
      </c>
      <c r="TEU56" s="184" t="s">
        <v>851</v>
      </c>
      <c r="TEV56" s="184" t="s">
        <v>851</v>
      </c>
      <c r="TEW56" s="184" t="s">
        <v>851</v>
      </c>
      <c r="TEX56" s="184" t="s">
        <v>851</v>
      </c>
      <c r="TEY56" s="184" t="s">
        <v>851</v>
      </c>
      <c r="TEZ56" s="184" t="s">
        <v>851</v>
      </c>
      <c r="TFA56" s="184" t="s">
        <v>851</v>
      </c>
      <c r="TFB56" s="184" t="s">
        <v>851</v>
      </c>
      <c r="TFC56" s="184" t="s">
        <v>851</v>
      </c>
      <c r="TFD56" s="184" t="s">
        <v>851</v>
      </c>
      <c r="TFE56" s="184" t="s">
        <v>851</v>
      </c>
      <c r="TFF56" s="184" t="s">
        <v>851</v>
      </c>
      <c r="TFG56" s="184" t="s">
        <v>851</v>
      </c>
      <c r="TFH56" s="184" t="s">
        <v>851</v>
      </c>
      <c r="TFI56" s="184" t="s">
        <v>851</v>
      </c>
      <c r="TFJ56" s="184" t="s">
        <v>851</v>
      </c>
      <c r="TFK56" s="184" t="s">
        <v>851</v>
      </c>
      <c r="TFL56" s="184" t="s">
        <v>851</v>
      </c>
      <c r="TFM56" s="184" t="s">
        <v>851</v>
      </c>
      <c r="TFN56" s="184" t="s">
        <v>851</v>
      </c>
      <c r="TFO56" s="184" t="s">
        <v>851</v>
      </c>
      <c r="TFP56" s="184" t="s">
        <v>851</v>
      </c>
      <c r="TFQ56" s="184" t="s">
        <v>851</v>
      </c>
      <c r="TFR56" s="184" t="s">
        <v>851</v>
      </c>
      <c r="TFS56" s="184" t="s">
        <v>851</v>
      </c>
      <c r="TFT56" s="184" t="s">
        <v>851</v>
      </c>
      <c r="TFU56" s="184" t="s">
        <v>851</v>
      </c>
      <c r="TFV56" s="184" t="s">
        <v>851</v>
      </c>
      <c r="TFW56" s="184" t="s">
        <v>851</v>
      </c>
      <c r="TFX56" s="184" t="s">
        <v>851</v>
      </c>
      <c r="TFY56" s="184" t="s">
        <v>851</v>
      </c>
      <c r="TFZ56" s="184" t="s">
        <v>851</v>
      </c>
      <c r="TGA56" s="184" t="s">
        <v>851</v>
      </c>
      <c r="TGB56" s="184" t="s">
        <v>851</v>
      </c>
      <c r="TGC56" s="184" t="s">
        <v>851</v>
      </c>
      <c r="TGD56" s="184" t="s">
        <v>851</v>
      </c>
      <c r="TGE56" s="184" t="s">
        <v>851</v>
      </c>
      <c r="TGF56" s="184" t="s">
        <v>851</v>
      </c>
      <c r="TGG56" s="184" t="s">
        <v>851</v>
      </c>
      <c r="TGH56" s="184" t="s">
        <v>851</v>
      </c>
      <c r="TGI56" s="184" t="s">
        <v>851</v>
      </c>
      <c r="TGJ56" s="184" t="s">
        <v>851</v>
      </c>
      <c r="TGK56" s="184" t="s">
        <v>851</v>
      </c>
      <c r="TGL56" s="184" t="s">
        <v>851</v>
      </c>
      <c r="TGM56" s="184" t="s">
        <v>851</v>
      </c>
      <c r="TGN56" s="184" t="s">
        <v>851</v>
      </c>
      <c r="TGO56" s="184" t="s">
        <v>851</v>
      </c>
      <c r="TGP56" s="184" t="s">
        <v>851</v>
      </c>
      <c r="TGQ56" s="184" t="s">
        <v>851</v>
      </c>
      <c r="TGR56" s="184" t="s">
        <v>851</v>
      </c>
      <c r="TGS56" s="184" t="s">
        <v>851</v>
      </c>
      <c r="TGT56" s="184" t="s">
        <v>851</v>
      </c>
      <c r="TGU56" s="184" t="s">
        <v>851</v>
      </c>
      <c r="TGV56" s="184" t="s">
        <v>851</v>
      </c>
      <c r="TGW56" s="184" t="s">
        <v>851</v>
      </c>
      <c r="TGX56" s="184" t="s">
        <v>851</v>
      </c>
      <c r="TGY56" s="184" t="s">
        <v>851</v>
      </c>
      <c r="TGZ56" s="184" t="s">
        <v>851</v>
      </c>
      <c r="THA56" s="184" t="s">
        <v>851</v>
      </c>
      <c r="THB56" s="184" t="s">
        <v>851</v>
      </c>
      <c r="THC56" s="184" t="s">
        <v>851</v>
      </c>
      <c r="THD56" s="184" t="s">
        <v>851</v>
      </c>
      <c r="THE56" s="184" t="s">
        <v>851</v>
      </c>
      <c r="THF56" s="184" t="s">
        <v>851</v>
      </c>
      <c r="THG56" s="184" t="s">
        <v>851</v>
      </c>
      <c r="THH56" s="184" t="s">
        <v>851</v>
      </c>
      <c r="THI56" s="184" t="s">
        <v>851</v>
      </c>
      <c r="THJ56" s="184" t="s">
        <v>851</v>
      </c>
      <c r="THK56" s="184" t="s">
        <v>851</v>
      </c>
      <c r="THL56" s="184" t="s">
        <v>851</v>
      </c>
      <c r="THM56" s="184" t="s">
        <v>851</v>
      </c>
      <c r="THN56" s="184" t="s">
        <v>851</v>
      </c>
      <c r="THO56" s="184" t="s">
        <v>851</v>
      </c>
      <c r="THP56" s="184" t="s">
        <v>851</v>
      </c>
      <c r="THQ56" s="184" t="s">
        <v>851</v>
      </c>
      <c r="THR56" s="184" t="s">
        <v>851</v>
      </c>
      <c r="THS56" s="184" t="s">
        <v>851</v>
      </c>
      <c r="THT56" s="184" t="s">
        <v>851</v>
      </c>
      <c r="THU56" s="184" t="s">
        <v>851</v>
      </c>
      <c r="THV56" s="184" t="s">
        <v>851</v>
      </c>
      <c r="THW56" s="184" t="s">
        <v>851</v>
      </c>
      <c r="THX56" s="184" t="s">
        <v>851</v>
      </c>
      <c r="THY56" s="184" t="s">
        <v>851</v>
      </c>
      <c r="THZ56" s="184" t="s">
        <v>851</v>
      </c>
      <c r="TIA56" s="184" t="s">
        <v>851</v>
      </c>
      <c r="TIB56" s="184" t="s">
        <v>851</v>
      </c>
      <c r="TIC56" s="184" t="s">
        <v>851</v>
      </c>
      <c r="TID56" s="184" t="s">
        <v>851</v>
      </c>
      <c r="TIE56" s="184" t="s">
        <v>851</v>
      </c>
      <c r="TIF56" s="184" t="s">
        <v>851</v>
      </c>
      <c r="TIG56" s="184" t="s">
        <v>851</v>
      </c>
      <c r="TIH56" s="184" t="s">
        <v>851</v>
      </c>
      <c r="TII56" s="184" t="s">
        <v>851</v>
      </c>
      <c r="TIJ56" s="184" t="s">
        <v>851</v>
      </c>
      <c r="TIK56" s="184" t="s">
        <v>851</v>
      </c>
      <c r="TIL56" s="184" t="s">
        <v>851</v>
      </c>
      <c r="TIM56" s="184" t="s">
        <v>851</v>
      </c>
      <c r="TIN56" s="184" t="s">
        <v>851</v>
      </c>
      <c r="TIO56" s="184" t="s">
        <v>851</v>
      </c>
      <c r="TIP56" s="184" t="s">
        <v>851</v>
      </c>
      <c r="TIQ56" s="184" t="s">
        <v>851</v>
      </c>
      <c r="TIR56" s="184" t="s">
        <v>851</v>
      </c>
      <c r="TIS56" s="184" t="s">
        <v>851</v>
      </c>
      <c r="TIT56" s="184" t="s">
        <v>851</v>
      </c>
      <c r="TIU56" s="184" t="s">
        <v>851</v>
      </c>
      <c r="TIV56" s="184" t="s">
        <v>851</v>
      </c>
      <c r="TIW56" s="184" t="s">
        <v>851</v>
      </c>
      <c r="TIX56" s="184" t="s">
        <v>851</v>
      </c>
      <c r="TIY56" s="184" t="s">
        <v>851</v>
      </c>
      <c r="TIZ56" s="184" t="s">
        <v>851</v>
      </c>
      <c r="TJA56" s="184" t="s">
        <v>851</v>
      </c>
      <c r="TJB56" s="184" t="s">
        <v>851</v>
      </c>
      <c r="TJC56" s="184" t="s">
        <v>851</v>
      </c>
      <c r="TJD56" s="184" t="s">
        <v>851</v>
      </c>
      <c r="TJE56" s="184" t="s">
        <v>851</v>
      </c>
      <c r="TJF56" s="184" t="s">
        <v>851</v>
      </c>
      <c r="TJG56" s="184" t="s">
        <v>851</v>
      </c>
      <c r="TJH56" s="184" t="s">
        <v>851</v>
      </c>
      <c r="TJI56" s="184" t="s">
        <v>851</v>
      </c>
      <c r="TJJ56" s="184" t="s">
        <v>851</v>
      </c>
      <c r="TJK56" s="184" t="s">
        <v>851</v>
      </c>
      <c r="TJL56" s="184" t="s">
        <v>851</v>
      </c>
      <c r="TJM56" s="184" t="s">
        <v>851</v>
      </c>
      <c r="TJN56" s="184" t="s">
        <v>851</v>
      </c>
      <c r="TJO56" s="184" t="s">
        <v>851</v>
      </c>
      <c r="TJP56" s="184" t="s">
        <v>851</v>
      </c>
      <c r="TJQ56" s="184" t="s">
        <v>851</v>
      </c>
      <c r="TJR56" s="184" t="s">
        <v>851</v>
      </c>
      <c r="TJS56" s="184" t="s">
        <v>851</v>
      </c>
      <c r="TJT56" s="184" t="s">
        <v>851</v>
      </c>
      <c r="TJU56" s="184" t="s">
        <v>851</v>
      </c>
      <c r="TJV56" s="184" t="s">
        <v>851</v>
      </c>
      <c r="TJW56" s="184" t="s">
        <v>851</v>
      </c>
      <c r="TJX56" s="184" t="s">
        <v>851</v>
      </c>
      <c r="TJY56" s="184" t="s">
        <v>851</v>
      </c>
      <c r="TJZ56" s="184" t="s">
        <v>851</v>
      </c>
      <c r="TKA56" s="184" t="s">
        <v>851</v>
      </c>
      <c r="TKB56" s="184" t="s">
        <v>851</v>
      </c>
      <c r="TKC56" s="184" t="s">
        <v>851</v>
      </c>
      <c r="TKD56" s="184" t="s">
        <v>851</v>
      </c>
      <c r="TKE56" s="184" t="s">
        <v>851</v>
      </c>
      <c r="TKF56" s="184" t="s">
        <v>851</v>
      </c>
      <c r="TKG56" s="184" t="s">
        <v>851</v>
      </c>
      <c r="TKH56" s="184" t="s">
        <v>851</v>
      </c>
      <c r="TKI56" s="184" t="s">
        <v>851</v>
      </c>
      <c r="TKJ56" s="184" t="s">
        <v>851</v>
      </c>
      <c r="TKK56" s="184" t="s">
        <v>851</v>
      </c>
      <c r="TKL56" s="184" t="s">
        <v>851</v>
      </c>
      <c r="TKM56" s="184" t="s">
        <v>851</v>
      </c>
      <c r="TKN56" s="184" t="s">
        <v>851</v>
      </c>
      <c r="TKO56" s="184" t="s">
        <v>851</v>
      </c>
      <c r="TKP56" s="184" t="s">
        <v>851</v>
      </c>
      <c r="TKQ56" s="184" t="s">
        <v>851</v>
      </c>
      <c r="TKR56" s="184" t="s">
        <v>851</v>
      </c>
      <c r="TKS56" s="184" t="s">
        <v>851</v>
      </c>
      <c r="TKT56" s="184" t="s">
        <v>851</v>
      </c>
      <c r="TKU56" s="184" t="s">
        <v>851</v>
      </c>
      <c r="TKV56" s="184" t="s">
        <v>851</v>
      </c>
      <c r="TKW56" s="184" t="s">
        <v>851</v>
      </c>
      <c r="TKX56" s="184" t="s">
        <v>851</v>
      </c>
      <c r="TKY56" s="184" t="s">
        <v>851</v>
      </c>
      <c r="TKZ56" s="184" t="s">
        <v>851</v>
      </c>
      <c r="TLA56" s="184" t="s">
        <v>851</v>
      </c>
      <c r="TLB56" s="184" t="s">
        <v>851</v>
      </c>
      <c r="TLC56" s="184" t="s">
        <v>851</v>
      </c>
      <c r="TLD56" s="184" t="s">
        <v>851</v>
      </c>
      <c r="TLE56" s="184" t="s">
        <v>851</v>
      </c>
      <c r="TLF56" s="184" t="s">
        <v>851</v>
      </c>
      <c r="TLG56" s="184" t="s">
        <v>851</v>
      </c>
      <c r="TLH56" s="184" t="s">
        <v>851</v>
      </c>
      <c r="TLI56" s="184" t="s">
        <v>851</v>
      </c>
      <c r="TLJ56" s="184" t="s">
        <v>851</v>
      </c>
      <c r="TLK56" s="184" t="s">
        <v>851</v>
      </c>
      <c r="TLL56" s="184" t="s">
        <v>851</v>
      </c>
      <c r="TLM56" s="184" t="s">
        <v>851</v>
      </c>
      <c r="TLN56" s="184" t="s">
        <v>851</v>
      </c>
      <c r="TLO56" s="184" t="s">
        <v>851</v>
      </c>
      <c r="TLP56" s="184" t="s">
        <v>851</v>
      </c>
      <c r="TLQ56" s="184" t="s">
        <v>851</v>
      </c>
      <c r="TLR56" s="184" t="s">
        <v>851</v>
      </c>
      <c r="TLS56" s="184" t="s">
        <v>851</v>
      </c>
      <c r="TLT56" s="184" t="s">
        <v>851</v>
      </c>
      <c r="TLU56" s="184" t="s">
        <v>851</v>
      </c>
      <c r="TLV56" s="184" t="s">
        <v>851</v>
      </c>
      <c r="TLW56" s="184" t="s">
        <v>851</v>
      </c>
      <c r="TLX56" s="184" t="s">
        <v>851</v>
      </c>
      <c r="TLY56" s="184" t="s">
        <v>851</v>
      </c>
      <c r="TLZ56" s="184" t="s">
        <v>851</v>
      </c>
      <c r="TMA56" s="184" t="s">
        <v>851</v>
      </c>
      <c r="TMB56" s="184" t="s">
        <v>851</v>
      </c>
      <c r="TMC56" s="184" t="s">
        <v>851</v>
      </c>
      <c r="TMD56" s="184" t="s">
        <v>851</v>
      </c>
      <c r="TME56" s="184" t="s">
        <v>851</v>
      </c>
      <c r="TMF56" s="184" t="s">
        <v>851</v>
      </c>
      <c r="TMG56" s="184" t="s">
        <v>851</v>
      </c>
      <c r="TMH56" s="184" t="s">
        <v>851</v>
      </c>
      <c r="TMI56" s="184" t="s">
        <v>851</v>
      </c>
      <c r="TMJ56" s="184" t="s">
        <v>851</v>
      </c>
      <c r="TMK56" s="184" t="s">
        <v>851</v>
      </c>
      <c r="TML56" s="184" t="s">
        <v>851</v>
      </c>
      <c r="TMM56" s="184" t="s">
        <v>851</v>
      </c>
      <c r="TMN56" s="184" t="s">
        <v>851</v>
      </c>
      <c r="TMO56" s="184" t="s">
        <v>851</v>
      </c>
      <c r="TMP56" s="184" t="s">
        <v>851</v>
      </c>
      <c r="TMQ56" s="184" t="s">
        <v>851</v>
      </c>
      <c r="TMR56" s="184" t="s">
        <v>851</v>
      </c>
      <c r="TMS56" s="184" t="s">
        <v>851</v>
      </c>
      <c r="TMT56" s="184" t="s">
        <v>851</v>
      </c>
      <c r="TMU56" s="184" t="s">
        <v>851</v>
      </c>
      <c r="TMV56" s="184" t="s">
        <v>851</v>
      </c>
      <c r="TMW56" s="184" t="s">
        <v>851</v>
      </c>
      <c r="TMX56" s="184" t="s">
        <v>851</v>
      </c>
      <c r="TMY56" s="184" t="s">
        <v>851</v>
      </c>
      <c r="TMZ56" s="184" t="s">
        <v>851</v>
      </c>
      <c r="TNA56" s="184" t="s">
        <v>851</v>
      </c>
      <c r="TNB56" s="184" t="s">
        <v>851</v>
      </c>
      <c r="TNC56" s="184" t="s">
        <v>851</v>
      </c>
      <c r="TND56" s="184" t="s">
        <v>851</v>
      </c>
      <c r="TNE56" s="184" t="s">
        <v>851</v>
      </c>
      <c r="TNF56" s="184" t="s">
        <v>851</v>
      </c>
      <c r="TNG56" s="184" t="s">
        <v>851</v>
      </c>
      <c r="TNH56" s="184" t="s">
        <v>851</v>
      </c>
      <c r="TNI56" s="184" t="s">
        <v>851</v>
      </c>
      <c r="TNJ56" s="184" t="s">
        <v>851</v>
      </c>
      <c r="TNK56" s="184" t="s">
        <v>851</v>
      </c>
      <c r="TNL56" s="184" t="s">
        <v>851</v>
      </c>
      <c r="TNM56" s="184" t="s">
        <v>851</v>
      </c>
      <c r="TNN56" s="184" t="s">
        <v>851</v>
      </c>
      <c r="TNO56" s="184" t="s">
        <v>851</v>
      </c>
      <c r="TNP56" s="184" t="s">
        <v>851</v>
      </c>
      <c r="TNQ56" s="184" t="s">
        <v>851</v>
      </c>
      <c r="TNR56" s="184" t="s">
        <v>851</v>
      </c>
      <c r="TNS56" s="184" t="s">
        <v>851</v>
      </c>
      <c r="TNT56" s="184" t="s">
        <v>851</v>
      </c>
      <c r="TNU56" s="184" t="s">
        <v>851</v>
      </c>
      <c r="TNV56" s="184" t="s">
        <v>851</v>
      </c>
      <c r="TNW56" s="184" t="s">
        <v>851</v>
      </c>
      <c r="TNX56" s="184" t="s">
        <v>851</v>
      </c>
      <c r="TNY56" s="184" t="s">
        <v>851</v>
      </c>
      <c r="TNZ56" s="184" t="s">
        <v>851</v>
      </c>
      <c r="TOA56" s="184" t="s">
        <v>851</v>
      </c>
      <c r="TOB56" s="184" t="s">
        <v>851</v>
      </c>
      <c r="TOC56" s="184" t="s">
        <v>851</v>
      </c>
      <c r="TOD56" s="184" t="s">
        <v>851</v>
      </c>
      <c r="TOE56" s="184" t="s">
        <v>851</v>
      </c>
      <c r="TOF56" s="184" t="s">
        <v>851</v>
      </c>
      <c r="TOG56" s="184" t="s">
        <v>851</v>
      </c>
      <c r="TOH56" s="184" t="s">
        <v>851</v>
      </c>
      <c r="TOI56" s="184" t="s">
        <v>851</v>
      </c>
      <c r="TOJ56" s="184" t="s">
        <v>851</v>
      </c>
      <c r="TOK56" s="184" t="s">
        <v>851</v>
      </c>
      <c r="TOL56" s="184" t="s">
        <v>851</v>
      </c>
      <c r="TOM56" s="184" t="s">
        <v>851</v>
      </c>
      <c r="TON56" s="184" t="s">
        <v>851</v>
      </c>
      <c r="TOO56" s="184" t="s">
        <v>851</v>
      </c>
      <c r="TOP56" s="184" t="s">
        <v>851</v>
      </c>
      <c r="TOQ56" s="184" t="s">
        <v>851</v>
      </c>
      <c r="TOR56" s="184" t="s">
        <v>851</v>
      </c>
      <c r="TOS56" s="184" t="s">
        <v>851</v>
      </c>
      <c r="TOT56" s="184" t="s">
        <v>851</v>
      </c>
      <c r="TOU56" s="184" t="s">
        <v>851</v>
      </c>
      <c r="TOV56" s="184" t="s">
        <v>851</v>
      </c>
      <c r="TOW56" s="184" t="s">
        <v>851</v>
      </c>
      <c r="TOX56" s="184" t="s">
        <v>851</v>
      </c>
      <c r="TOY56" s="184" t="s">
        <v>851</v>
      </c>
      <c r="TOZ56" s="184" t="s">
        <v>851</v>
      </c>
      <c r="TPA56" s="184" t="s">
        <v>851</v>
      </c>
      <c r="TPB56" s="184" t="s">
        <v>851</v>
      </c>
      <c r="TPC56" s="184" t="s">
        <v>851</v>
      </c>
      <c r="TPD56" s="184" t="s">
        <v>851</v>
      </c>
      <c r="TPE56" s="184" t="s">
        <v>851</v>
      </c>
      <c r="TPF56" s="184" t="s">
        <v>851</v>
      </c>
      <c r="TPG56" s="184" t="s">
        <v>851</v>
      </c>
      <c r="TPH56" s="184" t="s">
        <v>851</v>
      </c>
      <c r="TPI56" s="184" t="s">
        <v>851</v>
      </c>
      <c r="TPJ56" s="184" t="s">
        <v>851</v>
      </c>
      <c r="TPK56" s="184" t="s">
        <v>851</v>
      </c>
      <c r="TPL56" s="184" t="s">
        <v>851</v>
      </c>
      <c r="TPM56" s="184" t="s">
        <v>851</v>
      </c>
      <c r="TPN56" s="184" t="s">
        <v>851</v>
      </c>
      <c r="TPO56" s="184" t="s">
        <v>851</v>
      </c>
      <c r="TPP56" s="184" t="s">
        <v>851</v>
      </c>
      <c r="TPQ56" s="184" t="s">
        <v>851</v>
      </c>
      <c r="TPR56" s="184" t="s">
        <v>851</v>
      </c>
      <c r="TPS56" s="184" t="s">
        <v>851</v>
      </c>
      <c r="TPT56" s="184" t="s">
        <v>851</v>
      </c>
      <c r="TPU56" s="184" t="s">
        <v>851</v>
      </c>
      <c r="TPV56" s="184" t="s">
        <v>851</v>
      </c>
      <c r="TPW56" s="184" t="s">
        <v>851</v>
      </c>
      <c r="TPX56" s="184" t="s">
        <v>851</v>
      </c>
      <c r="TPY56" s="184" t="s">
        <v>851</v>
      </c>
      <c r="TPZ56" s="184" t="s">
        <v>851</v>
      </c>
      <c r="TQA56" s="184" t="s">
        <v>851</v>
      </c>
      <c r="TQB56" s="184" t="s">
        <v>851</v>
      </c>
      <c r="TQC56" s="184" t="s">
        <v>851</v>
      </c>
      <c r="TQD56" s="184" t="s">
        <v>851</v>
      </c>
      <c r="TQE56" s="184" t="s">
        <v>851</v>
      </c>
      <c r="TQF56" s="184" t="s">
        <v>851</v>
      </c>
      <c r="TQG56" s="184" t="s">
        <v>851</v>
      </c>
      <c r="TQH56" s="184" t="s">
        <v>851</v>
      </c>
      <c r="TQI56" s="184" t="s">
        <v>851</v>
      </c>
      <c r="TQJ56" s="184" t="s">
        <v>851</v>
      </c>
      <c r="TQK56" s="184" t="s">
        <v>851</v>
      </c>
      <c r="TQL56" s="184" t="s">
        <v>851</v>
      </c>
      <c r="TQM56" s="184" t="s">
        <v>851</v>
      </c>
      <c r="TQN56" s="184" t="s">
        <v>851</v>
      </c>
      <c r="TQO56" s="184" t="s">
        <v>851</v>
      </c>
      <c r="TQP56" s="184" t="s">
        <v>851</v>
      </c>
      <c r="TQQ56" s="184" t="s">
        <v>851</v>
      </c>
      <c r="TQR56" s="184" t="s">
        <v>851</v>
      </c>
      <c r="TQS56" s="184" t="s">
        <v>851</v>
      </c>
      <c r="TQT56" s="184" t="s">
        <v>851</v>
      </c>
      <c r="TQU56" s="184" t="s">
        <v>851</v>
      </c>
      <c r="TQV56" s="184" t="s">
        <v>851</v>
      </c>
      <c r="TQW56" s="184" t="s">
        <v>851</v>
      </c>
      <c r="TQX56" s="184" t="s">
        <v>851</v>
      </c>
      <c r="TQY56" s="184" t="s">
        <v>851</v>
      </c>
      <c r="TQZ56" s="184" t="s">
        <v>851</v>
      </c>
      <c r="TRA56" s="184" t="s">
        <v>851</v>
      </c>
      <c r="TRB56" s="184" t="s">
        <v>851</v>
      </c>
      <c r="TRC56" s="184" t="s">
        <v>851</v>
      </c>
      <c r="TRD56" s="184" t="s">
        <v>851</v>
      </c>
      <c r="TRE56" s="184" t="s">
        <v>851</v>
      </c>
      <c r="TRF56" s="184" t="s">
        <v>851</v>
      </c>
      <c r="TRG56" s="184" t="s">
        <v>851</v>
      </c>
      <c r="TRH56" s="184" t="s">
        <v>851</v>
      </c>
      <c r="TRI56" s="184" t="s">
        <v>851</v>
      </c>
      <c r="TRJ56" s="184" t="s">
        <v>851</v>
      </c>
      <c r="TRK56" s="184" t="s">
        <v>851</v>
      </c>
      <c r="TRL56" s="184" t="s">
        <v>851</v>
      </c>
      <c r="TRM56" s="184" t="s">
        <v>851</v>
      </c>
      <c r="TRN56" s="184" t="s">
        <v>851</v>
      </c>
      <c r="TRO56" s="184" t="s">
        <v>851</v>
      </c>
      <c r="TRP56" s="184" t="s">
        <v>851</v>
      </c>
      <c r="TRQ56" s="184" t="s">
        <v>851</v>
      </c>
      <c r="TRR56" s="184" t="s">
        <v>851</v>
      </c>
      <c r="TRS56" s="184" t="s">
        <v>851</v>
      </c>
      <c r="TRT56" s="184" t="s">
        <v>851</v>
      </c>
      <c r="TRU56" s="184" t="s">
        <v>851</v>
      </c>
      <c r="TRV56" s="184" t="s">
        <v>851</v>
      </c>
      <c r="TRW56" s="184" t="s">
        <v>851</v>
      </c>
      <c r="TRX56" s="184" t="s">
        <v>851</v>
      </c>
      <c r="TRY56" s="184" t="s">
        <v>851</v>
      </c>
      <c r="TRZ56" s="184" t="s">
        <v>851</v>
      </c>
      <c r="TSA56" s="184" t="s">
        <v>851</v>
      </c>
      <c r="TSB56" s="184" t="s">
        <v>851</v>
      </c>
      <c r="TSC56" s="184" t="s">
        <v>851</v>
      </c>
      <c r="TSD56" s="184" t="s">
        <v>851</v>
      </c>
      <c r="TSE56" s="184" t="s">
        <v>851</v>
      </c>
      <c r="TSF56" s="184" t="s">
        <v>851</v>
      </c>
      <c r="TSG56" s="184" t="s">
        <v>851</v>
      </c>
      <c r="TSH56" s="184" t="s">
        <v>851</v>
      </c>
      <c r="TSI56" s="184" t="s">
        <v>851</v>
      </c>
      <c r="TSJ56" s="184" t="s">
        <v>851</v>
      </c>
      <c r="TSK56" s="184" t="s">
        <v>851</v>
      </c>
      <c r="TSL56" s="184" t="s">
        <v>851</v>
      </c>
      <c r="TSM56" s="184" t="s">
        <v>851</v>
      </c>
      <c r="TSN56" s="184" t="s">
        <v>851</v>
      </c>
      <c r="TSO56" s="184" t="s">
        <v>851</v>
      </c>
      <c r="TSP56" s="184" t="s">
        <v>851</v>
      </c>
      <c r="TSQ56" s="184" t="s">
        <v>851</v>
      </c>
      <c r="TSR56" s="184" t="s">
        <v>851</v>
      </c>
      <c r="TSS56" s="184" t="s">
        <v>851</v>
      </c>
      <c r="TST56" s="184" t="s">
        <v>851</v>
      </c>
      <c r="TSU56" s="184" t="s">
        <v>851</v>
      </c>
      <c r="TSV56" s="184" t="s">
        <v>851</v>
      </c>
      <c r="TSW56" s="184" t="s">
        <v>851</v>
      </c>
      <c r="TSX56" s="184" t="s">
        <v>851</v>
      </c>
      <c r="TSY56" s="184" t="s">
        <v>851</v>
      </c>
      <c r="TSZ56" s="184" t="s">
        <v>851</v>
      </c>
      <c r="TTA56" s="184" t="s">
        <v>851</v>
      </c>
      <c r="TTB56" s="184" t="s">
        <v>851</v>
      </c>
      <c r="TTC56" s="184" t="s">
        <v>851</v>
      </c>
      <c r="TTD56" s="184" t="s">
        <v>851</v>
      </c>
      <c r="TTE56" s="184" t="s">
        <v>851</v>
      </c>
      <c r="TTF56" s="184" t="s">
        <v>851</v>
      </c>
      <c r="TTG56" s="184" t="s">
        <v>851</v>
      </c>
      <c r="TTH56" s="184" t="s">
        <v>851</v>
      </c>
      <c r="TTI56" s="184" t="s">
        <v>851</v>
      </c>
      <c r="TTJ56" s="184" t="s">
        <v>851</v>
      </c>
      <c r="TTK56" s="184" t="s">
        <v>851</v>
      </c>
      <c r="TTL56" s="184" t="s">
        <v>851</v>
      </c>
      <c r="TTM56" s="184" t="s">
        <v>851</v>
      </c>
      <c r="TTN56" s="184" t="s">
        <v>851</v>
      </c>
      <c r="TTO56" s="184" t="s">
        <v>851</v>
      </c>
      <c r="TTP56" s="184" t="s">
        <v>851</v>
      </c>
      <c r="TTQ56" s="184" t="s">
        <v>851</v>
      </c>
      <c r="TTR56" s="184" t="s">
        <v>851</v>
      </c>
      <c r="TTS56" s="184" t="s">
        <v>851</v>
      </c>
      <c r="TTT56" s="184" t="s">
        <v>851</v>
      </c>
      <c r="TTU56" s="184" t="s">
        <v>851</v>
      </c>
      <c r="TTV56" s="184" t="s">
        <v>851</v>
      </c>
      <c r="TTW56" s="184" t="s">
        <v>851</v>
      </c>
      <c r="TTX56" s="184" t="s">
        <v>851</v>
      </c>
      <c r="TTY56" s="184" t="s">
        <v>851</v>
      </c>
      <c r="TTZ56" s="184" t="s">
        <v>851</v>
      </c>
      <c r="TUA56" s="184" t="s">
        <v>851</v>
      </c>
      <c r="TUB56" s="184" t="s">
        <v>851</v>
      </c>
      <c r="TUC56" s="184" t="s">
        <v>851</v>
      </c>
      <c r="TUD56" s="184" t="s">
        <v>851</v>
      </c>
      <c r="TUE56" s="184" t="s">
        <v>851</v>
      </c>
      <c r="TUF56" s="184" t="s">
        <v>851</v>
      </c>
      <c r="TUG56" s="184" t="s">
        <v>851</v>
      </c>
      <c r="TUH56" s="184" t="s">
        <v>851</v>
      </c>
      <c r="TUI56" s="184" t="s">
        <v>851</v>
      </c>
      <c r="TUJ56" s="184" t="s">
        <v>851</v>
      </c>
      <c r="TUK56" s="184" t="s">
        <v>851</v>
      </c>
      <c r="TUL56" s="184" t="s">
        <v>851</v>
      </c>
      <c r="TUM56" s="184" t="s">
        <v>851</v>
      </c>
      <c r="TUN56" s="184" t="s">
        <v>851</v>
      </c>
      <c r="TUO56" s="184" t="s">
        <v>851</v>
      </c>
      <c r="TUP56" s="184" t="s">
        <v>851</v>
      </c>
      <c r="TUQ56" s="184" t="s">
        <v>851</v>
      </c>
      <c r="TUR56" s="184" t="s">
        <v>851</v>
      </c>
      <c r="TUS56" s="184" t="s">
        <v>851</v>
      </c>
      <c r="TUT56" s="184" t="s">
        <v>851</v>
      </c>
      <c r="TUU56" s="184" t="s">
        <v>851</v>
      </c>
      <c r="TUV56" s="184" t="s">
        <v>851</v>
      </c>
      <c r="TUW56" s="184" t="s">
        <v>851</v>
      </c>
      <c r="TUX56" s="184" t="s">
        <v>851</v>
      </c>
      <c r="TUY56" s="184" t="s">
        <v>851</v>
      </c>
      <c r="TUZ56" s="184" t="s">
        <v>851</v>
      </c>
      <c r="TVA56" s="184" t="s">
        <v>851</v>
      </c>
      <c r="TVB56" s="184" t="s">
        <v>851</v>
      </c>
      <c r="TVC56" s="184" t="s">
        <v>851</v>
      </c>
      <c r="TVD56" s="184" t="s">
        <v>851</v>
      </c>
      <c r="TVE56" s="184" t="s">
        <v>851</v>
      </c>
      <c r="TVF56" s="184" t="s">
        <v>851</v>
      </c>
      <c r="TVG56" s="184" t="s">
        <v>851</v>
      </c>
      <c r="TVH56" s="184" t="s">
        <v>851</v>
      </c>
      <c r="TVI56" s="184" t="s">
        <v>851</v>
      </c>
      <c r="TVJ56" s="184" t="s">
        <v>851</v>
      </c>
      <c r="TVK56" s="184" t="s">
        <v>851</v>
      </c>
      <c r="TVL56" s="184" t="s">
        <v>851</v>
      </c>
      <c r="TVM56" s="184" t="s">
        <v>851</v>
      </c>
      <c r="TVN56" s="184" t="s">
        <v>851</v>
      </c>
      <c r="TVO56" s="184" t="s">
        <v>851</v>
      </c>
      <c r="TVP56" s="184" t="s">
        <v>851</v>
      </c>
      <c r="TVQ56" s="184" t="s">
        <v>851</v>
      </c>
      <c r="TVR56" s="184" t="s">
        <v>851</v>
      </c>
      <c r="TVS56" s="184" t="s">
        <v>851</v>
      </c>
      <c r="TVT56" s="184" t="s">
        <v>851</v>
      </c>
      <c r="TVU56" s="184" t="s">
        <v>851</v>
      </c>
      <c r="TVV56" s="184" t="s">
        <v>851</v>
      </c>
      <c r="TVW56" s="184" t="s">
        <v>851</v>
      </c>
      <c r="TVX56" s="184" t="s">
        <v>851</v>
      </c>
      <c r="TVY56" s="184" t="s">
        <v>851</v>
      </c>
      <c r="TVZ56" s="184" t="s">
        <v>851</v>
      </c>
      <c r="TWA56" s="184" t="s">
        <v>851</v>
      </c>
      <c r="TWB56" s="184" t="s">
        <v>851</v>
      </c>
      <c r="TWC56" s="184" t="s">
        <v>851</v>
      </c>
      <c r="TWD56" s="184" t="s">
        <v>851</v>
      </c>
      <c r="TWE56" s="184" t="s">
        <v>851</v>
      </c>
      <c r="TWF56" s="184" t="s">
        <v>851</v>
      </c>
      <c r="TWG56" s="184" t="s">
        <v>851</v>
      </c>
      <c r="TWH56" s="184" t="s">
        <v>851</v>
      </c>
      <c r="TWI56" s="184" t="s">
        <v>851</v>
      </c>
      <c r="TWJ56" s="184" t="s">
        <v>851</v>
      </c>
      <c r="TWK56" s="184" t="s">
        <v>851</v>
      </c>
      <c r="TWL56" s="184" t="s">
        <v>851</v>
      </c>
      <c r="TWM56" s="184" t="s">
        <v>851</v>
      </c>
      <c r="TWN56" s="184" t="s">
        <v>851</v>
      </c>
      <c r="TWO56" s="184" t="s">
        <v>851</v>
      </c>
      <c r="TWP56" s="184" t="s">
        <v>851</v>
      </c>
      <c r="TWQ56" s="184" t="s">
        <v>851</v>
      </c>
      <c r="TWR56" s="184" t="s">
        <v>851</v>
      </c>
      <c r="TWS56" s="184" t="s">
        <v>851</v>
      </c>
      <c r="TWT56" s="184" t="s">
        <v>851</v>
      </c>
      <c r="TWU56" s="184" t="s">
        <v>851</v>
      </c>
      <c r="TWV56" s="184" t="s">
        <v>851</v>
      </c>
      <c r="TWW56" s="184" t="s">
        <v>851</v>
      </c>
      <c r="TWX56" s="184" t="s">
        <v>851</v>
      </c>
      <c r="TWY56" s="184" t="s">
        <v>851</v>
      </c>
      <c r="TWZ56" s="184" t="s">
        <v>851</v>
      </c>
      <c r="TXA56" s="184" t="s">
        <v>851</v>
      </c>
      <c r="TXB56" s="184" t="s">
        <v>851</v>
      </c>
      <c r="TXC56" s="184" t="s">
        <v>851</v>
      </c>
      <c r="TXD56" s="184" t="s">
        <v>851</v>
      </c>
      <c r="TXE56" s="184" t="s">
        <v>851</v>
      </c>
      <c r="TXF56" s="184" t="s">
        <v>851</v>
      </c>
      <c r="TXG56" s="184" t="s">
        <v>851</v>
      </c>
      <c r="TXH56" s="184" t="s">
        <v>851</v>
      </c>
      <c r="TXI56" s="184" t="s">
        <v>851</v>
      </c>
      <c r="TXJ56" s="184" t="s">
        <v>851</v>
      </c>
      <c r="TXK56" s="184" t="s">
        <v>851</v>
      </c>
      <c r="TXL56" s="184" t="s">
        <v>851</v>
      </c>
      <c r="TXM56" s="184" t="s">
        <v>851</v>
      </c>
      <c r="TXN56" s="184" t="s">
        <v>851</v>
      </c>
      <c r="TXO56" s="184" t="s">
        <v>851</v>
      </c>
      <c r="TXP56" s="184" t="s">
        <v>851</v>
      </c>
      <c r="TXQ56" s="184" t="s">
        <v>851</v>
      </c>
      <c r="TXR56" s="184" t="s">
        <v>851</v>
      </c>
      <c r="TXS56" s="184" t="s">
        <v>851</v>
      </c>
      <c r="TXT56" s="184" t="s">
        <v>851</v>
      </c>
      <c r="TXU56" s="184" t="s">
        <v>851</v>
      </c>
      <c r="TXV56" s="184" t="s">
        <v>851</v>
      </c>
      <c r="TXW56" s="184" t="s">
        <v>851</v>
      </c>
      <c r="TXX56" s="184" t="s">
        <v>851</v>
      </c>
      <c r="TXY56" s="184" t="s">
        <v>851</v>
      </c>
      <c r="TXZ56" s="184" t="s">
        <v>851</v>
      </c>
      <c r="TYA56" s="184" t="s">
        <v>851</v>
      </c>
      <c r="TYB56" s="184" t="s">
        <v>851</v>
      </c>
      <c r="TYC56" s="184" t="s">
        <v>851</v>
      </c>
      <c r="TYD56" s="184" t="s">
        <v>851</v>
      </c>
      <c r="TYE56" s="184" t="s">
        <v>851</v>
      </c>
      <c r="TYF56" s="184" t="s">
        <v>851</v>
      </c>
      <c r="TYG56" s="184" t="s">
        <v>851</v>
      </c>
      <c r="TYH56" s="184" t="s">
        <v>851</v>
      </c>
      <c r="TYI56" s="184" t="s">
        <v>851</v>
      </c>
      <c r="TYJ56" s="184" t="s">
        <v>851</v>
      </c>
      <c r="TYK56" s="184" t="s">
        <v>851</v>
      </c>
      <c r="TYL56" s="184" t="s">
        <v>851</v>
      </c>
      <c r="TYM56" s="184" t="s">
        <v>851</v>
      </c>
      <c r="TYN56" s="184" t="s">
        <v>851</v>
      </c>
      <c r="TYO56" s="184" t="s">
        <v>851</v>
      </c>
      <c r="TYP56" s="184" t="s">
        <v>851</v>
      </c>
      <c r="TYQ56" s="184" t="s">
        <v>851</v>
      </c>
      <c r="TYR56" s="184" t="s">
        <v>851</v>
      </c>
      <c r="TYS56" s="184" t="s">
        <v>851</v>
      </c>
      <c r="TYT56" s="184" t="s">
        <v>851</v>
      </c>
      <c r="TYU56" s="184" t="s">
        <v>851</v>
      </c>
      <c r="TYV56" s="184" t="s">
        <v>851</v>
      </c>
      <c r="TYW56" s="184" t="s">
        <v>851</v>
      </c>
      <c r="TYX56" s="184" t="s">
        <v>851</v>
      </c>
      <c r="TYY56" s="184" t="s">
        <v>851</v>
      </c>
      <c r="TYZ56" s="184" t="s">
        <v>851</v>
      </c>
      <c r="TZA56" s="184" t="s">
        <v>851</v>
      </c>
      <c r="TZB56" s="184" t="s">
        <v>851</v>
      </c>
      <c r="TZC56" s="184" t="s">
        <v>851</v>
      </c>
      <c r="TZD56" s="184" t="s">
        <v>851</v>
      </c>
      <c r="TZE56" s="184" t="s">
        <v>851</v>
      </c>
      <c r="TZF56" s="184" t="s">
        <v>851</v>
      </c>
      <c r="TZG56" s="184" t="s">
        <v>851</v>
      </c>
      <c r="TZH56" s="184" t="s">
        <v>851</v>
      </c>
      <c r="TZI56" s="184" t="s">
        <v>851</v>
      </c>
      <c r="TZJ56" s="184" t="s">
        <v>851</v>
      </c>
      <c r="TZK56" s="184" t="s">
        <v>851</v>
      </c>
      <c r="TZL56" s="184" t="s">
        <v>851</v>
      </c>
      <c r="TZM56" s="184" t="s">
        <v>851</v>
      </c>
      <c r="TZN56" s="184" t="s">
        <v>851</v>
      </c>
      <c r="TZO56" s="184" t="s">
        <v>851</v>
      </c>
      <c r="TZP56" s="184" t="s">
        <v>851</v>
      </c>
      <c r="TZQ56" s="184" t="s">
        <v>851</v>
      </c>
      <c r="TZR56" s="184" t="s">
        <v>851</v>
      </c>
      <c r="TZS56" s="184" t="s">
        <v>851</v>
      </c>
      <c r="TZT56" s="184" t="s">
        <v>851</v>
      </c>
      <c r="TZU56" s="184" t="s">
        <v>851</v>
      </c>
      <c r="TZV56" s="184" t="s">
        <v>851</v>
      </c>
      <c r="TZW56" s="184" t="s">
        <v>851</v>
      </c>
      <c r="TZX56" s="184" t="s">
        <v>851</v>
      </c>
      <c r="TZY56" s="184" t="s">
        <v>851</v>
      </c>
      <c r="TZZ56" s="184" t="s">
        <v>851</v>
      </c>
      <c r="UAA56" s="184" t="s">
        <v>851</v>
      </c>
      <c r="UAB56" s="184" t="s">
        <v>851</v>
      </c>
      <c r="UAC56" s="184" t="s">
        <v>851</v>
      </c>
      <c r="UAD56" s="184" t="s">
        <v>851</v>
      </c>
      <c r="UAE56" s="184" t="s">
        <v>851</v>
      </c>
      <c r="UAF56" s="184" t="s">
        <v>851</v>
      </c>
      <c r="UAG56" s="184" t="s">
        <v>851</v>
      </c>
      <c r="UAH56" s="184" t="s">
        <v>851</v>
      </c>
      <c r="UAI56" s="184" t="s">
        <v>851</v>
      </c>
      <c r="UAJ56" s="184" t="s">
        <v>851</v>
      </c>
      <c r="UAK56" s="184" t="s">
        <v>851</v>
      </c>
      <c r="UAL56" s="184" t="s">
        <v>851</v>
      </c>
      <c r="UAM56" s="184" t="s">
        <v>851</v>
      </c>
      <c r="UAN56" s="184" t="s">
        <v>851</v>
      </c>
      <c r="UAO56" s="184" t="s">
        <v>851</v>
      </c>
      <c r="UAP56" s="184" t="s">
        <v>851</v>
      </c>
      <c r="UAQ56" s="184" t="s">
        <v>851</v>
      </c>
      <c r="UAR56" s="184" t="s">
        <v>851</v>
      </c>
      <c r="UAS56" s="184" t="s">
        <v>851</v>
      </c>
      <c r="UAT56" s="184" t="s">
        <v>851</v>
      </c>
      <c r="UAU56" s="184" t="s">
        <v>851</v>
      </c>
      <c r="UAV56" s="184" t="s">
        <v>851</v>
      </c>
      <c r="UAW56" s="184" t="s">
        <v>851</v>
      </c>
      <c r="UAX56" s="184" t="s">
        <v>851</v>
      </c>
      <c r="UAY56" s="184" t="s">
        <v>851</v>
      </c>
      <c r="UAZ56" s="184" t="s">
        <v>851</v>
      </c>
      <c r="UBA56" s="184" t="s">
        <v>851</v>
      </c>
      <c r="UBB56" s="184" t="s">
        <v>851</v>
      </c>
      <c r="UBC56" s="184" t="s">
        <v>851</v>
      </c>
      <c r="UBD56" s="184" t="s">
        <v>851</v>
      </c>
      <c r="UBE56" s="184" t="s">
        <v>851</v>
      </c>
      <c r="UBF56" s="184" t="s">
        <v>851</v>
      </c>
      <c r="UBG56" s="184" t="s">
        <v>851</v>
      </c>
      <c r="UBH56" s="184" t="s">
        <v>851</v>
      </c>
      <c r="UBI56" s="184" t="s">
        <v>851</v>
      </c>
      <c r="UBJ56" s="184" t="s">
        <v>851</v>
      </c>
      <c r="UBK56" s="184" t="s">
        <v>851</v>
      </c>
      <c r="UBL56" s="184" t="s">
        <v>851</v>
      </c>
      <c r="UBM56" s="184" t="s">
        <v>851</v>
      </c>
      <c r="UBN56" s="184" t="s">
        <v>851</v>
      </c>
      <c r="UBO56" s="184" t="s">
        <v>851</v>
      </c>
      <c r="UBP56" s="184" t="s">
        <v>851</v>
      </c>
      <c r="UBQ56" s="184" t="s">
        <v>851</v>
      </c>
      <c r="UBR56" s="184" t="s">
        <v>851</v>
      </c>
      <c r="UBS56" s="184" t="s">
        <v>851</v>
      </c>
      <c r="UBT56" s="184" t="s">
        <v>851</v>
      </c>
      <c r="UBU56" s="184" t="s">
        <v>851</v>
      </c>
      <c r="UBV56" s="184" t="s">
        <v>851</v>
      </c>
      <c r="UBW56" s="184" t="s">
        <v>851</v>
      </c>
      <c r="UBX56" s="184" t="s">
        <v>851</v>
      </c>
      <c r="UBY56" s="184" t="s">
        <v>851</v>
      </c>
      <c r="UBZ56" s="184" t="s">
        <v>851</v>
      </c>
      <c r="UCA56" s="184" t="s">
        <v>851</v>
      </c>
      <c r="UCB56" s="184" t="s">
        <v>851</v>
      </c>
      <c r="UCC56" s="184" t="s">
        <v>851</v>
      </c>
      <c r="UCD56" s="184" t="s">
        <v>851</v>
      </c>
      <c r="UCE56" s="184" t="s">
        <v>851</v>
      </c>
      <c r="UCF56" s="184" t="s">
        <v>851</v>
      </c>
      <c r="UCG56" s="184" t="s">
        <v>851</v>
      </c>
      <c r="UCH56" s="184" t="s">
        <v>851</v>
      </c>
      <c r="UCI56" s="184" t="s">
        <v>851</v>
      </c>
      <c r="UCJ56" s="184" t="s">
        <v>851</v>
      </c>
      <c r="UCK56" s="184" t="s">
        <v>851</v>
      </c>
      <c r="UCL56" s="184" t="s">
        <v>851</v>
      </c>
      <c r="UCM56" s="184" t="s">
        <v>851</v>
      </c>
      <c r="UCN56" s="184" t="s">
        <v>851</v>
      </c>
      <c r="UCO56" s="184" t="s">
        <v>851</v>
      </c>
      <c r="UCP56" s="184" t="s">
        <v>851</v>
      </c>
      <c r="UCQ56" s="184" t="s">
        <v>851</v>
      </c>
      <c r="UCR56" s="184" t="s">
        <v>851</v>
      </c>
      <c r="UCS56" s="184" t="s">
        <v>851</v>
      </c>
      <c r="UCT56" s="184" t="s">
        <v>851</v>
      </c>
      <c r="UCU56" s="184" t="s">
        <v>851</v>
      </c>
      <c r="UCV56" s="184" t="s">
        <v>851</v>
      </c>
      <c r="UCW56" s="184" t="s">
        <v>851</v>
      </c>
      <c r="UCX56" s="184" t="s">
        <v>851</v>
      </c>
      <c r="UCY56" s="184" t="s">
        <v>851</v>
      </c>
      <c r="UCZ56" s="184" t="s">
        <v>851</v>
      </c>
      <c r="UDA56" s="184" t="s">
        <v>851</v>
      </c>
      <c r="UDB56" s="184" t="s">
        <v>851</v>
      </c>
      <c r="UDC56" s="184" t="s">
        <v>851</v>
      </c>
      <c r="UDD56" s="184" t="s">
        <v>851</v>
      </c>
      <c r="UDE56" s="184" t="s">
        <v>851</v>
      </c>
      <c r="UDF56" s="184" t="s">
        <v>851</v>
      </c>
      <c r="UDG56" s="184" t="s">
        <v>851</v>
      </c>
      <c r="UDH56" s="184" t="s">
        <v>851</v>
      </c>
      <c r="UDI56" s="184" t="s">
        <v>851</v>
      </c>
      <c r="UDJ56" s="184" t="s">
        <v>851</v>
      </c>
      <c r="UDK56" s="184" t="s">
        <v>851</v>
      </c>
      <c r="UDL56" s="184" t="s">
        <v>851</v>
      </c>
      <c r="UDM56" s="184" t="s">
        <v>851</v>
      </c>
      <c r="UDN56" s="184" t="s">
        <v>851</v>
      </c>
      <c r="UDO56" s="184" t="s">
        <v>851</v>
      </c>
      <c r="UDP56" s="184" t="s">
        <v>851</v>
      </c>
      <c r="UDQ56" s="184" t="s">
        <v>851</v>
      </c>
      <c r="UDR56" s="184" t="s">
        <v>851</v>
      </c>
      <c r="UDS56" s="184" t="s">
        <v>851</v>
      </c>
      <c r="UDT56" s="184" t="s">
        <v>851</v>
      </c>
      <c r="UDU56" s="184" t="s">
        <v>851</v>
      </c>
      <c r="UDV56" s="184" t="s">
        <v>851</v>
      </c>
      <c r="UDW56" s="184" t="s">
        <v>851</v>
      </c>
      <c r="UDX56" s="184" t="s">
        <v>851</v>
      </c>
      <c r="UDY56" s="184" t="s">
        <v>851</v>
      </c>
      <c r="UDZ56" s="184" t="s">
        <v>851</v>
      </c>
      <c r="UEA56" s="184" t="s">
        <v>851</v>
      </c>
      <c r="UEB56" s="184" t="s">
        <v>851</v>
      </c>
      <c r="UEC56" s="184" t="s">
        <v>851</v>
      </c>
      <c r="UED56" s="184" t="s">
        <v>851</v>
      </c>
      <c r="UEE56" s="184" t="s">
        <v>851</v>
      </c>
      <c r="UEF56" s="184" t="s">
        <v>851</v>
      </c>
      <c r="UEG56" s="184" t="s">
        <v>851</v>
      </c>
      <c r="UEH56" s="184" t="s">
        <v>851</v>
      </c>
      <c r="UEI56" s="184" t="s">
        <v>851</v>
      </c>
      <c r="UEJ56" s="184" t="s">
        <v>851</v>
      </c>
      <c r="UEK56" s="184" t="s">
        <v>851</v>
      </c>
      <c r="UEL56" s="184" t="s">
        <v>851</v>
      </c>
      <c r="UEM56" s="184" t="s">
        <v>851</v>
      </c>
      <c r="UEN56" s="184" t="s">
        <v>851</v>
      </c>
      <c r="UEO56" s="184" t="s">
        <v>851</v>
      </c>
      <c r="UEP56" s="184" t="s">
        <v>851</v>
      </c>
      <c r="UEQ56" s="184" t="s">
        <v>851</v>
      </c>
      <c r="UER56" s="184" t="s">
        <v>851</v>
      </c>
      <c r="UES56" s="184" t="s">
        <v>851</v>
      </c>
      <c r="UET56" s="184" t="s">
        <v>851</v>
      </c>
      <c r="UEU56" s="184" t="s">
        <v>851</v>
      </c>
      <c r="UEV56" s="184" t="s">
        <v>851</v>
      </c>
      <c r="UEW56" s="184" t="s">
        <v>851</v>
      </c>
      <c r="UEX56" s="184" t="s">
        <v>851</v>
      </c>
      <c r="UEY56" s="184" t="s">
        <v>851</v>
      </c>
      <c r="UEZ56" s="184" t="s">
        <v>851</v>
      </c>
      <c r="UFA56" s="184" t="s">
        <v>851</v>
      </c>
      <c r="UFB56" s="184" t="s">
        <v>851</v>
      </c>
      <c r="UFC56" s="184" t="s">
        <v>851</v>
      </c>
      <c r="UFD56" s="184" t="s">
        <v>851</v>
      </c>
      <c r="UFE56" s="184" t="s">
        <v>851</v>
      </c>
      <c r="UFF56" s="184" t="s">
        <v>851</v>
      </c>
      <c r="UFG56" s="184" t="s">
        <v>851</v>
      </c>
      <c r="UFH56" s="184" t="s">
        <v>851</v>
      </c>
      <c r="UFI56" s="184" t="s">
        <v>851</v>
      </c>
      <c r="UFJ56" s="184" t="s">
        <v>851</v>
      </c>
      <c r="UFK56" s="184" t="s">
        <v>851</v>
      </c>
      <c r="UFL56" s="184" t="s">
        <v>851</v>
      </c>
      <c r="UFM56" s="184" t="s">
        <v>851</v>
      </c>
      <c r="UFN56" s="184" t="s">
        <v>851</v>
      </c>
      <c r="UFO56" s="184" t="s">
        <v>851</v>
      </c>
      <c r="UFP56" s="184" t="s">
        <v>851</v>
      </c>
      <c r="UFQ56" s="184" t="s">
        <v>851</v>
      </c>
      <c r="UFR56" s="184" t="s">
        <v>851</v>
      </c>
      <c r="UFS56" s="184" t="s">
        <v>851</v>
      </c>
      <c r="UFT56" s="184" t="s">
        <v>851</v>
      </c>
      <c r="UFU56" s="184" t="s">
        <v>851</v>
      </c>
      <c r="UFV56" s="184" t="s">
        <v>851</v>
      </c>
      <c r="UFW56" s="184" t="s">
        <v>851</v>
      </c>
      <c r="UFX56" s="184" t="s">
        <v>851</v>
      </c>
      <c r="UFY56" s="184" t="s">
        <v>851</v>
      </c>
      <c r="UFZ56" s="184" t="s">
        <v>851</v>
      </c>
      <c r="UGA56" s="184" t="s">
        <v>851</v>
      </c>
      <c r="UGB56" s="184" t="s">
        <v>851</v>
      </c>
      <c r="UGC56" s="184" t="s">
        <v>851</v>
      </c>
      <c r="UGD56" s="184" t="s">
        <v>851</v>
      </c>
      <c r="UGE56" s="184" t="s">
        <v>851</v>
      </c>
      <c r="UGF56" s="184" t="s">
        <v>851</v>
      </c>
      <c r="UGG56" s="184" t="s">
        <v>851</v>
      </c>
      <c r="UGH56" s="184" t="s">
        <v>851</v>
      </c>
      <c r="UGI56" s="184" t="s">
        <v>851</v>
      </c>
      <c r="UGJ56" s="184" t="s">
        <v>851</v>
      </c>
      <c r="UGK56" s="184" t="s">
        <v>851</v>
      </c>
      <c r="UGL56" s="184" t="s">
        <v>851</v>
      </c>
      <c r="UGM56" s="184" t="s">
        <v>851</v>
      </c>
      <c r="UGN56" s="184" t="s">
        <v>851</v>
      </c>
      <c r="UGO56" s="184" t="s">
        <v>851</v>
      </c>
      <c r="UGP56" s="184" t="s">
        <v>851</v>
      </c>
      <c r="UGQ56" s="184" t="s">
        <v>851</v>
      </c>
      <c r="UGR56" s="184" t="s">
        <v>851</v>
      </c>
      <c r="UGS56" s="184" t="s">
        <v>851</v>
      </c>
      <c r="UGT56" s="184" t="s">
        <v>851</v>
      </c>
      <c r="UGU56" s="184" t="s">
        <v>851</v>
      </c>
      <c r="UGV56" s="184" t="s">
        <v>851</v>
      </c>
      <c r="UGW56" s="184" t="s">
        <v>851</v>
      </c>
      <c r="UGX56" s="184" t="s">
        <v>851</v>
      </c>
      <c r="UGY56" s="184" t="s">
        <v>851</v>
      </c>
      <c r="UGZ56" s="184" t="s">
        <v>851</v>
      </c>
      <c r="UHA56" s="184" t="s">
        <v>851</v>
      </c>
      <c r="UHB56" s="184" t="s">
        <v>851</v>
      </c>
      <c r="UHC56" s="184" t="s">
        <v>851</v>
      </c>
      <c r="UHD56" s="184" t="s">
        <v>851</v>
      </c>
      <c r="UHE56" s="184" t="s">
        <v>851</v>
      </c>
      <c r="UHF56" s="184" t="s">
        <v>851</v>
      </c>
      <c r="UHG56" s="184" t="s">
        <v>851</v>
      </c>
      <c r="UHH56" s="184" t="s">
        <v>851</v>
      </c>
      <c r="UHI56" s="184" t="s">
        <v>851</v>
      </c>
      <c r="UHJ56" s="184" t="s">
        <v>851</v>
      </c>
      <c r="UHK56" s="184" t="s">
        <v>851</v>
      </c>
      <c r="UHL56" s="184" t="s">
        <v>851</v>
      </c>
      <c r="UHM56" s="184" t="s">
        <v>851</v>
      </c>
      <c r="UHN56" s="184" t="s">
        <v>851</v>
      </c>
      <c r="UHO56" s="184" t="s">
        <v>851</v>
      </c>
      <c r="UHP56" s="184" t="s">
        <v>851</v>
      </c>
      <c r="UHQ56" s="184" t="s">
        <v>851</v>
      </c>
      <c r="UHR56" s="184" t="s">
        <v>851</v>
      </c>
      <c r="UHS56" s="184" t="s">
        <v>851</v>
      </c>
      <c r="UHT56" s="184" t="s">
        <v>851</v>
      </c>
      <c r="UHU56" s="184" t="s">
        <v>851</v>
      </c>
      <c r="UHV56" s="184" t="s">
        <v>851</v>
      </c>
      <c r="UHW56" s="184" t="s">
        <v>851</v>
      </c>
      <c r="UHX56" s="184" t="s">
        <v>851</v>
      </c>
      <c r="UHY56" s="184" t="s">
        <v>851</v>
      </c>
      <c r="UHZ56" s="184" t="s">
        <v>851</v>
      </c>
      <c r="UIA56" s="184" t="s">
        <v>851</v>
      </c>
      <c r="UIB56" s="184" t="s">
        <v>851</v>
      </c>
      <c r="UIC56" s="184" t="s">
        <v>851</v>
      </c>
      <c r="UID56" s="184" t="s">
        <v>851</v>
      </c>
      <c r="UIE56" s="184" t="s">
        <v>851</v>
      </c>
      <c r="UIF56" s="184" t="s">
        <v>851</v>
      </c>
      <c r="UIG56" s="184" t="s">
        <v>851</v>
      </c>
      <c r="UIH56" s="184" t="s">
        <v>851</v>
      </c>
      <c r="UII56" s="184" t="s">
        <v>851</v>
      </c>
      <c r="UIJ56" s="184" t="s">
        <v>851</v>
      </c>
      <c r="UIK56" s="184" t="s">
        <v>851</v>
      </c>
      <c r="UIL56" s="184" t="s">
        <v>851</v>
      </c>
      <c r="UIM56" s="184" t="s">
        <v>851</v>
      </c>
      <c r="UIN56" s="184" t="s">
        <v>851</v>
      </c>
      <c r="UIO56" s="184" t="s">
        <v>851</v>
      </c>
      <c r="UIP56" s="184" t="s">
        <v>851</v>
      </c>
      <c r="UIQ56" s="184" t="s">
        <v>851</v>
      </c>
      <c r="UIR56" s="184" t="s">
        <v>851</v>
      </c>
      <c r="UIS56" s="184" t="s">
        <v>851</v>
      </c>
      <c r="UIT56" s="184" t="s">
        <v>851</v>
      </c>
      <c r="UIU56" s="184" t="s">
        <v>851</v>
      </c>
      <c r="UIV56" s="184" t="s">
        <v>851</v>
      </c>
      <c r="UIW56" s="184" t="s">
        <v>851</v>
      </c>
      <c r="UIX56" s="184" t="s">
        <v>851</v>
      </c>
      <c r="UIY56" s="184" t="s">
        <v>851</v>
      </c>
      <c r="UIZ56" s="184" t="s">
        <v>851</v>
      </c>
      <c r="UJA56" s="184" t="s">
        <v>851</v>
      </c>
      <c r="UJB56" s="184" t="s">
        <v>851</v>
      </c>
      <c r="UJC56" s="184" t="s">
        <v>851</v>
      </c>
      <c r="UJD56" s="184" t="s">
        <v>851</v>
      </c>
      <c r="UJE56" s="184" t="s">
        <v>851</v>
      </c>
      <c r="UJF56" s="184" t="s">
        <v>851</v>
      </c>
      <c r="UJG56" s="184" t="s">
        <v>851</v>
      </c>
      <c r="UJH56" s="184" t="s">
        <v>851</v>
      </c>
      <c r="UJI56" s="184" t="s">
        <v>851</v>
      </c>
      <c r="UJJ56" s="184" t="s">
        <v>851</v>
      </c>
      <c r="UJK56" s="184" t="s">
        <v>851</v>
      </c>
      <c r="UJL56" s="184" t="s">
        <v>851</v>
      </c>
      <c r="UJM56" s="184" t="s">
        <v>851</v>
      </c>
      <c r="UJN56" s="184" t="s">
        <v>851</v>
      </c>
      <c r="UJO56" s="184" t="s">
        <v>851</v>
      </c>
      <c r="UJP56" s="184" t="s">
        <v>851</v>
      </c>
      <c r="UJQ56" s="184" t="s">
        <v>851</v>
      </c>
      <c r="UJR56" s="184" t="s">
        <v>851</v>
      </c>
      <c r="UJS56" s="184" t="s">
        <v>851</v>
      </c>
      <c r="UJT56" s="184" t="s">
        <v>851</v>
      </c>
      <c r="UJU56" s="184" t="s">
        <v>851</v>
      </c>
      <c r="UJV56" s="184" t="s">
        <v>851</v>
      </c>
      <c r="UJW56" s="184" t="s">
        <v>851</v>
      </c>
      <c r="UJX56" s="184" t="s">
        <v>851</v>
      </c>
      <c r="UJY56" s="184" t="s">
        <v>851</v>
      </c>
      <c r="UJZ56" s="184" t="s">
        <v>851</v>
      </c>
      <c r="UKA56" s="184" t="s">
        <v>851</v>
      </c>
      <c r="UKB56" s="184" t="s">
        <v>851</v>
      </c>
      <c r="UKC56" s="184" t="s">
        <v>851</v>
      </c>
      <c r="UKD56" s="184" t="s">
        <v>851</v>
      </c>
      <c r="UKE56" s="184" t="s">
        <v>851</v>
      </c>
      <c r="UKF56" s="184" t="s">
        <v>851</v>
      </c>
      <c r="UKG56" s="184" t="s">
        <v>851</v>
      </c>
      <c r="UKH56" s="184" t="s">
        <v>851</v>
      </c>
      <c r="UKI56" s="184" t="s">
        <v>851</v>
      </c>
      <c r="UKJ56" s="184" t="s">
        <v>851</v>
      </c>
      <c r="UKK56" s="184" t="s">
        <v>851</v>
      </c>
      <c r="UKL56" s="184" t="s">
        <v>851</v>
      </c>
      <c r="UKM56" s="184" t="s">
        <v>851</v>
      </c>
      <c r="UKN56" s="184" t="s">
        <v>851</v>
      </c>
      <c r="UKO56" s="184" t="s">
        <v>851</v>
      </c>
      <c r="UKP56" s="184" t="s">
        <v>851</v>
      </c>
      <c r="UKQ56" s="184" t="s">
        <v>851</v>
      </c>
      <c r="UKR56" s="184" t="s">
        <v>851</v>
      </c>
      <c r="UKS56" s="184" t="s">
        <v>851</v>
      </c>
      <c r="UKT56" s="184" t="s">
        <v>851</v>
      </c>
      <c r="UKU56" s="184" t="s">
        <v>851</v>
      </c>
      <c r="UKV56" s="184" t="s">
        <v>851</v>
      </c>
      <c r="UKW56" s="184" t="s">
        <v>851</v>
      </c>
      <c r="UKX56" s="184" t="s">
        <v>851</v>
      </c>
      <c r="UKY56" s="184" t="s">
        <v>851</v>
      </c>
      <c r="UKZ56" s="184" t="s">
        <v>851</v>
      </c>
      <c r="ULA56" s="184" t="s">
        <v>851</v>
      </c>
      <c r="ULB56" s="184" t="s">
        <v>851</v>
      </c>
      <c r="ULC56" s="184" t="s">
        <v>851</v>
      </c>
      <c r="ULD56" s="184" t="s">
        <v>851</v>
      </c>
      <c r="ULE56" s="184" t="s">
        <v>851</v>
      </c>
      <c r="ULF56" s="184" t="s">
        <v>851</v>
      </c>
      <c r="ULG56" s="184" t="s">
        <v>851</v>
      </c>
      <c r="ULH56" s="184" t="s">
        <v>851</v>
      </c>
      <c r="ULI56" s="184" t="s">
        <v>851</v>
      </c>
      <c r="ULJ56" s="184" t="s">
        <v>851</v>
      </c>
      <c r="ULK56" s="184" t="s">
        <v>851</v>
      </c>
      <c r="ULL56" s="184" t="s">
        <v>851</v>
      </c>
      <c r="ULM56" s="184" t="s">
        <v>851</v>
      </c>
      <c r="ULN56" s="184" t="s">
        <v>851</v>
      </c>
      <c r="ULO56" s="184" t="s">
        <v>851</v>
      </c>
      <c r="ULP56" s="184" t="s">
        <v>851</v>
      </c>
      <c r="ULQ56" s="184" t="s">
        <v>851</v>
      </c>
      <c r="ULR56" s="184" t="s">
        <v>851</v>
      </c>
      <c r="ULS56" s="184" t="s">
        <v>851</v>
      </c>
      <c r="ULT56" s="184" t="s">
        <v>851</v>
      </c>
      <c r="ULU56" s="184" t="s">
        <v>851</v>
      </c>
      <c r="ULV56" s="184" t="s">
        <v>851</v>
      </c>
      <c r="ULW56" s="184" t="s">
        <v>851</v>
      </c>
      <c r="ULX56" s="184" t="s">
        <v>851</v>
      </c>
      <c r="ULY56" s="184" t="s">
        <v>851</v>
      </c>
      <c r="ULZ56" s="184" t="s">
        <v>851</v>
      </c>
      <c r="UMA56" s="184" t="s">
        <v>851</v>
      </c>
      <c r="UMB56" s="184" t="s">
        <v>851</v>
      </c>
      <c r="UMC56" s="184" t="s">
        <v>851</v>
      </c>
      <c r="UMD56" s="184" t="s">
        <v>851</v>
      </c>
      <c r="UME56" s="184" t="s">
        <v>851</v>
      </c>
      <c r="UMF56" s="184" t="s">
        <v>851</v>
      </c>
      <c r="UMG56" s="184" t="s">
        <v>851</v>
      </c>
      <c r="UMH56" s="184" t="s">
        <v>851</v>
      </c>
      <c r="UMI56" s="184" t="s">
        <v>851</v>
      </c>
      <c r="UMJ56" s="184" t="s">
        <v>851</v>
      </c>
      <c r="UMK56" s="184" t="s">
        <v>851</v>
      </c>
      <c r="UML56" s="184" t="s">
        <v>851</v>
      </c>
      <c r="UMM56" s="184" t="s">
        <v>851</v>
      </c>
      <c r="UMN56" s="184" t="s">
        <v>851</v>
      </c>
      <c r="UMO56" s="184" t="s">
        <v>851</v>
      </c>
      <c r="UMP56" s="184" t="s">
        <v>851</v>
      </c>
      <c r="UMQ56" s="184" t="s">
        <v>851</v>
      </c>
      <c r="UMR56" s="184" t="s">
        <v>851</v>
      </c>
      <c r="UMS56" s="184" t="s">
        <v>851</v>
      </c>
      <c r="UMT56" s="184" t="s">
        <v>851</v>
      </c>
      <c r="UMU56" s="184" t="s">
        <v>851</v>
      </c>
      <c r="UMV56" s="184" t="s">
        <v>851</v>
      </c>
      <c r="UMW56" s="184" t="s">
        <v>851</v>
      </c>
      <c r="UMX56" s="184" t="s">
        <v>851</v>
      </c>
      <c r="UMY56" s="184" t="s">
        <v>851</v>
      </c>
      <c r="UMZ56" s="184" t="s">
        <v>851</v>
      </c>
      <c r="UNA56" s="184" t="s">
        <v>851</v>
      </c>
      <c r="UNB56" s="184" t="s">
        <v>851</v>
      </c>
      <c r="UNC56" s="184" t="s">
        <v>851</v>
      </c>
      <c r="UND56" s="184" t="s">
        <v>851</v>
      </c>
      <c r="UNE56" s="184" t="s">
        <v>851</v>
      </c>
      <c r="UNF56" s="184" t="s">
        <v>851</v>
      </c>
      <c r="UNG56" s="184" t="s">
        <v>851</v>
      </c>
      <c r="UNH56" s="184" t="s">
        <v>851</v>
      </c>
      <c r="UNI56" s="184" t="s">
        <v>851</v>
      </c>
      <c r="UNJ56" s="184" t="s">
        <v>851</v>
      </c>
      <c r="UNK56" s="184" t="s">
        <v>851</v>
      </c>
      <c r="UNL56" s="184" t="s">
        <v>851</v>
      </c>
      <c r="UNM56" s="184" t="s">
        <v>851</v>
      </c>
      <c r="UNN56" s="184" t="s">
        <v>851</v>
      </c>
      <c r="UNO56" s="184" t="s">
        <v>851</v>
      </c>
      <c r="UNP56" s="184" t="s">
        <v>851</v>
      </c>
      <c r="UNQ56" s="184" t="s">
        <v>851</v>
      </c>
      <c r="UNR56" s="184" t="s">
        <v>851</v>
      </c>
      <c r="UNS56" s="184" t="s">
        <v>851</v>
      </c>
      <c r="UNT56" s="184" t="s">
        <v>851</v>
      </c>
      <c r="UNU56" s="184" t="s">
        <v>851</v>
      </c>
      <c r="UNV56" s="184" t="s">
        <v>851</v>
      </c>
      <c r="UNW56" s="184" t="s">
        <v>851</v>
      </c>
      <c r="UNX56" s="184" t="s">
        <v>851</v>
      </c>
      <c r="UNY56" s="184" t="s">
        <v>851</v>
      </c>
      <c r="UNZ56" s="184" t="s">
        <v>851</v>
      </c>
      <c r="UOA56" s="184" t="s">
        <v>851</v>
      </c>
      <c r="UOB56" s="184" t="s">
        <v>851</v>
      </c>
      <c r="UOC56" s="184" t="s">
        <v>851</v>
      </c>
      <c r="UOD56" s="184" t="s">
        <v>851</v>
      </c>
      <c r="UOE56" s="184" t="s">
        <v>851</v>
      </c>
      <c r="UOF56" s="184" t="s">
        <v>851</v>
      </c>
      <c r="UOG56" s="184" t="s">
        <v>851</v>
      </c>
      <c r="UOH56" s="184" t="s">
        <v>851</v>
      </c>
      <c r="UOI56" s="184" t="s">
        <v>851</v>
      </c>
      <c r="UOJ56" s="184" t="s">
        <v>851</v>
      </c>
      <c r="UOK56" s="184" t="s">
        <v>851</v>
      </c>
      <c r="UOL56" s="184" t="s">
        <v>851</v>
      </c>
      <c r="UOM56" s="184" t="s">
        <v>851</v>
      </c>
      <c r="UON56" s="184" t="s">
        <v>851</v>
      </c>
      <c r="UOO56" s="184" t="s">
        <v>851</v>
      </c>
      <c r="UOP56" s="184" t="s">
        <v>851</v>
      </c>
      <c r="UOQ56" s="184" t="s">
        <v>851</v>
      </c>
      <c r="UOR56" s="184" t="s">
        <v>851</v>
      </c>
      <c r="UOS56" s="184" t="s">
        <v>851</v>
      </c>
      <c r="UOT56" s="184" t="s">
        <v>851</v>
      </c>
      <c r="UOU56" s="184" t="s">
        <v>851</v>
      </c>
      <c r="UOV56" s="184" t="s">
        <v>851</v>
      </c>
      <c r="UOW56" s="184" t="s">
        <v>851</v>
      </c>
      <c r="UOX56" s="184" t="s">
        <v>851</v>
      </c>
      <c r="UOY56" s="184" t="s">
        <v>851</v>
      </c>
      <c r="UOZ56" s="184" t="s">
        <v>851</v>
      </c>
      <c r="UPA56" s="184" t="s">
        <v>851</v>
      </c>
      <c r="UPB56" s="184" t="s">
        <v>851</v>
      </c>
      <c r="UPC56" s="184" t="s">
        <v>851</v>
      </c>
      <c r="UPD56" s="184" t="s">
        <v>851</v>
      </c>
      <c r="UPE56" s="184" t="s">
        <v>851</v>
      </c>
      <c r="UPF56" s="184" t="s">
        <v>851</v>
      </c>
      <c r="UPG56" s="184" t="s">
        <v>851</v>
      </c>
      <c r="UPH56" s="184" t="s">
        <v>851</v>
      </c>
      <c r="UPI56" s="184" t="s">
        <v>851</v>
      </c>
      <c r="UPJ56" s="184" t="s">
        <v>851</v>
      </c>
      <c r="UPK56" s="184" t="s">
        <v>851</v>
      </c>
      <c r="UPL56" s="184" t="s">
        <v>851</v>
      </c>
      <c r="UPM56" s="184" t="s">
        <v>851</v>
      </c>
      <c r="UPN56" s="184" t="s">
        <v>851</v>
      </c>
      <c r="UPO56" s="184" t="s">
        <v>851</v>
      </c>
      <c r="UPP56" s="184" t="s">
        <v>851</v>
      </c>
      <c r="UPQ56" s="184" t="s">
        <v>851</v>
      </c>
      <c r="UPR56" s="184" t="s">
        <v>851</v>
      </c>
      <c r="UPS56" s="184" t="s">
        <v>851</v>
      </c>
      <c r="UPT56" s="184" t="s">
        <v>851</v>
      </c>
      <c r="UPU56" s="184" t="s">
        <v>851</v>
      </c>
      <c r="UPV56" s="184" t="s">
        <v>851</v>
      </c>
      <c r="UPW56" s="184" t="s">
        <v>851</v>
      </c>
      <c r="UPX56" s="184" t="s">
        <v>851</v>
      </c>
      <c r="UPY56" s="184" t="s">
        <v>851</v>
      </c>
      <c r="UPZ56" s="184" t="s">
        <v>851</v>
      </c>
      <c r="UQA56" s="184" t="s">
        <v>851</v>
      </c>
      <c r="UQB56" s="184" t="s">
        <v>851</v>
      </c>
      <c r="UQC56" s="184" t="s">
        <v>851</v>
      </c>
      <c r="UQD56" s="184" t="s">
        <v>851</v>
      </c>
      <c r="UQE56" s="184" t="s">
        <v>851</v>
      </c>
      <c r="UQF56" s="184" t="s">
        <v>851</v>
      </c>
      <c r="UQG56" s="184" t="s">
        <v>851</v>
      </c>
      <c r="UQH56" s="184" t="s">
        <v>851</v>
      </c>
      <c r="UQI56" s="184" t="s">
        <v>851</v>
      </c>
      <c r="UQJ56" s="184" t="s">
        <v>851</v>
      </c>
      <c r="UQK56" s="184" t="s">
        <v>851</v>
      </c>
      <c r="UQL56" s="184" t="s">
        <v>851</v>
      </c>
      <c r="UQM56" s="184" t="s">
        <v>851</v>
      </c>
      <c r="UQN56" s="184" t="s">
        <v>851</v>
      </c>
      <c r="UQO56" s="184" t="s">
        <v>851</v>
      </c>
      <c r="UQP56" s="184" t="s">
        <v>851</v>
      </c>
      <c r="UQQ56" s="184" t="s">
        <v>851</v>
      </c>
      <c r="UQR56" s="184" t="s">
        <v>851</v>
      </c>
      <c r="UQS56" s="184" t="s">
        <v>851</v>
      </c>
      <c r="UQT56" s="184" t="s">
        <v>851</v>
      </c>
      <c r="UQU56" s="184" t="s">
        <v>851</v>
      </c>
      <c r="UQV56" s="184" t="s">
        <v>851</v>
      </c>
      <c r="UQW56" s="184" t="s">
        <v>851</v>
      </c>
      <c r="UQX56" s="184" t="s">
        <v>851</v>
      </c>
      <c r="UQY56" s="184" t="s">
        <v>851</v>
      </c>
      <c r="UQZ56" s="184" t="s">
        <v>851</v>
      </c>
      <c r="URA56" s="184" t="s">
        <v>851</v>
      </c>
      <c r="URB56" s="184" t="s">
        <v>851</v>
      </c>
      <c r="URC56" s="184" t="s">
        <v>851</v>
      </c>
      <c r="URD56" s="184" t="s">
        <v>851</v>
      </c>
      <c r="URE56" s="184" t="s">
        <v>851</v>
      </c>
      <c r="URF56" s="184" t="s">
        <v>851</v>
      </c>
      <c r="URG56" s="184" t="s">
        <v>851</v>
      </c>
      <c r="URH56" s="184" t="s">
        <v>851</v>
      </c>
      <c r="URI56" s="184" t="s">
        <v>851</v>
      </c>
      <c r="URJ56" s="184" t="s">
        <v>851</v>
      </c>
      <c r="URK56" s="184" t="s">
        <v>851</v>
      </c>
      <c r="URL56" s="184" t="s">
        <v>851</v>
      </c>
      <c r="URM56" s="184" t="s">
        <v>851</v>
      </c>
      <c r="URN56" s="184" t="s">
        <v>851</v>
      </c>
      <c r="URO56" s="184" t="s">
        <v>851</v>
      </c>
      <c r="URP56" s="184" t="s">
        <v>851</v>
      </c>
      <c r="URQ56" s="184" t="s">
        <v>851</v>
      </c>
      <c r="URR56" s="184" t="s">
        <v>851</v>
      </c>
      <c r="URS56" s="184" t="s">
        <v>851</v>
      </c>
      <c r="URT56" s="184" t="s">
        <v>851</v>
      </c>
      <c r="URU56" s="184" t="s">
        <v>851</v>
      </c>
      <c r="URV56" s="184" t="s">
        <v>851</v>
      </c>
      <c r="URW56" s="184" t="s">
        <v>851</v>
      </c>
      <c r="URX56" s="184" t="s">
        <v>851</v>
      </c>
      <c r="URY56" s="184" t="s">
        <v>851</v>
      </c>
      <c r="URZ56" s="184" t="s">
        <v>851</v>
      </c>
      <c r="USA56" s="184" t="s">
        <v>851</v>
      </c>
      <c r="USB56" s="184" t="s">
        <v>851</v>
      </c>
      <c r="USC56" s="184" t="s">
        <v>851</v>
      </c>
      <c r="USD56" s="184" t="s">
        <v>851</v>
      </c>
      <c r="USE56" s="184" t="s">
        <v>851</v>
      </c>
      <c r="USF56" s="184" t="s">
        <v>851</v>
      </c>
      <c r="USG56" s="184" t="s">
        <v>851</v>
      </c>
      <c r="USH56" s="184" t="s">
        <v>851</v>
      </c>
      <c r="USI56" s="184" t="s">
        <v>851</v>
      </c>
      <c r="USJ56" s="184" t="s">
        <v>851</v>
      </c>
      <c r="USK56" s="184" t="s">
        <v>851</v>
      </c>
      <c r="USL56" s="184" t="s">
        <v>851</v>
      </c>
      <c r="USM56" s="184" t="s">
        <v>851</v>
      </c>
      <c r="USN56" s="184" t="s">
        <v>851</v>
      </c>
      <c r="USO56" s="184" t="s">
        <v>851</v>
      </c>
      <c r="USP56" s="184" t="s">
        <v>851</v>
      </c>
      <c r="USQ56" s="184" t="s">
        <v>851</v>
      </c>
      <c r="USR56" s="184" t="s">
        <v>851</v>
      </c>
      <c r="USS56" s="184" t="s">
        <v>851</v>
      </c>
      <c r="UST56" s="184" t="s">
        <v>851</v>
      </c>
      <c r="USU56" s="184" t="s">
        <v>851</v>
      </c>
      <c r="USV56" s="184" t="s">
        <v>851</v>
      </c>
      <c r="USW56" s="184" t="s">
        <v>851</v>
      </c>
      <c r="USX56" s="184" t="s">
        <v>851</v>
      </c>
      <c r="USY56" s="184" t="s">
        <v>851</v>
      </c>
      <c r="USZ56" s="184" t="s">
        <v>851</v>
      </c>
      <c r="UTA56" s="184" t="s">
        <v>851</v>
      </c>
      <c r="UTB56" s="184" t="s">
        <v>851</v>
      </c>
      <c r="UTC56" s="184" t="s">
        <v>851</v>
      </c>
      <c r="UTD56" s="184" t="s">
        <v>851</v>
      </c>
      <c r="UTE56" s="184" t="s">
        <v>851</v>
      </c>
      <c r="UTF56" s="184" t="s">
        <v>851</v>
      </c>
      <c r="UTG56" s="184" t="s">
        <v>851</v>
      </c>
      <c r="UTH56" s="184" t="s">
        <v>851</v>
      </c>
      <c r="UTI56" s="184" t="s">
        <v>851</v>
      </c>
      <c r="UTJ56" s="184" t="s">
        <v>851</v>
      </c>
      <c r="UTK56" s="184" t="s">
        <v>851</v>
      </c>
      <c r="UTL56" s="184" t="s">
        <v>851</v>
      </c>
      <c r="UTM56" s="184" t="s">
        <v>851</v>
      </c>
      <c r="UTN56" s="184" t="s">
        <v>851</v>
      </c>
      <c r="UTO56" s="184" t="s">
        <v>851</v>
      </c>
      <c r="UTP56" s="184" t="s">
        <v>851</v>
      </c>
      <c r="UTQ56" s="184" t="s">
        <v>851</v>
      </c>
      <c r="UTR56" s="184" t="s">
        <v>851</v>
      </c>
      <c r="UTS56" s="184" t="s">
        <v>851</v>
      </c>
      <c r="UTT56" s="184" t="s">
        <v>851</v>
      </c>
      <c r="UTU56" s="184" t="s">
        <v>851</v>
      </c>
      <c r="UTV56" s="184" t="s">
        <v>851</v>
      </c>
      <c r="UTW56" s="184" t="s">
        <v>851</v>
      </c>
      <c r="UTX56" s="184" t="s">
        <v>851</v>
      </c>
      <c r="UTY56" s="184" t="s">
        <v>851</v>
      </c>
      <c r="UTZ56" s="184" t="s">
        <v>851</v>
      </c>
      <c r="UUA56" s="184" t="s">
        <v>851</v>
      </c>
      <c r="UUB56" s="184" t="s">
        <v>851</v>
      </c>
      <c r="UUC56" s="184" t="s">
        <v>851</v>
      </c>
      <c r="UUD56" s="184" t="s">
        <v>851</v>
      </c>
      <c r="UUE56" s="184" t="s">
        <v>851</v>
      </c>
      <c r="UUF56" s="184" t="s">
        <v>851</v>
      </c>
      <c r="UUG56" s="184" t="s">
        <v>851</v>
      </c>
      <c r="UUH56" s="184" t="s">
        <v>851</v>
      </c>
      <c r="UUI56" s="184" t="s">
        <v>851</v>
      </c>
      <c r="UUJ56" s="184" t="s">
        <v>851</v>
      </c>
      <c r="UUK56" s="184" t="s">
        <v>851</v>
      </c>
      <c r="UUL56" s="184" t="s">
        <v>851</v>
      </c>
      <c r="UUM56" s="184" t="s">
        <v>851</v>
      </c>
      <c r="UUN56" s="184" t="s">
        <v>851</v>
      </c>
      <c r="UUO56" s="184" t="s">
        <v>851</v>
      </c>
      <c r="UUP56" s="184" t="s">
        <v>851</v>
      </c>
      <c r="UUQ56" s="184" t="s">
        <v>851</v>
      </c>
      <c r="UUR56" s="184" t="s">
        <v>851</v>
      </c>
      <c r="UUS56" s="184" t="s">
        <v>851</v>
      </c>
      <c r="UUT56" s="184" t="s">
        <v>851</v>
      </c>
      <c r="UUU56" s="184" t="s">
        <v>851</v>
      </c>
      <c r="UUV56" s="184" t="s">
        <v>851</v>
      </c>
      <c r="UUW56" s="184" t="s">
        <v>851</v>
      </c>
      <c r="UUX56" s="184" t="s">
        <v>851</v>
      </c>
      <c r="UUY56" s="184" t="s">
        <v>851</v>
      </c>
      <c r="UUZ56" s="184" t="s">
        <v>851</v>
      </c>
      <c r="UVA56" s="184" t="s">
        <v>851</v>
      </c>
      <c r="UVB56" s="184" t="s">
        <v>851</v>
      </c>
      <c r="UVC56" s="184" t="s">
        <v>851</v>
      </c>
      <c r="UVD56" s="184" t="s">
        <v>851</v>
      </c>
      <c r="UVE56" s="184" t="s">
        <v>851</v>
      </c>
      <c r="UVF56" s="184" t="s">
        <v>851</v>
      </c>
      <c r="UVG56" s="184" t="s">
        <v>851</v>
      </c>
      <c r="UVH56" s="184" t="s">
        <v>851</v>
      </c>
      <c r="UVI56" s="184" t="s">
        <v>851</v>
      </c>
      <c r="UVJ56" s="184" t="s">
        <v>851</v>
      </c>
      <c r="UVK56" s="184" t="s">
        <v>851</v>
      </c>
      <c r="UVL56" s="184" t="s">
        <v>851</v>
      </c>
      <c r="UVM56" s="184" t="s">
        <v>851</v>
      </c>
      <c r="UVN56" s="184" t="s">
        <v>851</v>
      </c>
      <c r="UVO56" s="184" t="s">
        <v>851</v>
      </c>
      <c r="UVP56" s="184" t="s">
        <v>851</v>
      </c>
      <c r="UVQ56" s="184" t="s">
        <v>851</v>
      </c>
      <c r="UVR56" s="184" t="s">
        <v>851</v>
      </c>
      <c r="UVS56" s="184" t="s">
        <v>851</v>
      </c>
      <c r="UVT56" s="184" t="s">
        <v>851</v>
      </c>
      <c r="UVU56" s="184" t="s">
        <v>851</v>
      </c>
      <c r="UVV56" s="184" t="s">
        <v>851</v>
      </c>
      <c r="UVW56" s="184" t="s">
        <v>851</v>
      </c>
      <c r="UVX56" s="184" t="s">
        <v>851</v>
      </c>
      <c r="UVY56" s="184" t="s">
        <v>851</v>
      </c>
      <c r="UVZ56" s="184" t="s">
        <v>851</v>
      </c>
      <c r="UWA56" s="184" t="s">
        <v>851</v>
      </c>
      <c r="UWB56" s="184" t="s">
        <v>851</v>
      </c>
      <c r="UWC56" s="184" t="s">
        <v>851</v>
      </c>
      <c r="UWD56" s="184" t="s">
        <v>851</v>
      </c>
      <c r="UWE56" s="184" t="s">
        <v>851</v>
      </c>
      <c r="UWF56" s="184" t="s">
        <v>851</v>
      </c>
      <c r="UWG56" s="184" t="s">
        <v>851</v>
      </c>
      <c r="UWH56" s="184" t="s">
        <v>851</v>
      </c>
      <c r="UWI56" s="184" t="s">
        <v>851</v>
      </c>
      <c r="UWJ56" s="184" t="s">
        <v>851</v>
      </c>
      <c r="UWK56" s="184" t="s">
        <v>851</v>
      </c>
      <c r="UWL56" s="184" t="s">
        <v>851</v>
      </c>
      <c r="UWM56" s="184" t="s">
        <v>851</v>
      </c>
      <c r="UWN56" s="184" t="s">
        <v>851</v>
      </c>
      <c r="UWO56" s="184" t="s">
        <v>851</v>
      </c>
      <c r="UWP56" s="184" t="s">
        <v>851</v>
      </c>
      <c r="UWQ56" s="184" t="s">
        <v>851</v>
      </c>
      <c r="UWR56" s="184" t="s">
        <v>851</v>
      </c>
      <c r="UWS56" s="184" t="s">
        <v>851</v>
      </c>
      <c r="UWT56" s="184" t="s">
        <v>851</v>
      </c>
      <c r="UWU56" s="184" t="s">
        <v>851</v>
      </c>
      <c r="UWV56" s="184" t="s">
        <v>851</v>
      </c>
      <c r="UWW56" s="184" t="s">
        <v>851</v>
      </c>
      <c r="UWX56" s="184" t="s">
        <v>851</v>
      </c>
      <c r="UWY56" s="184" t="s">
        <v>851</v>
      </c>
      <c r="UWZ56" s="184" t="s">
        <v>851</v>
      </c>
      <c r="UXA56" s="184" t="s">
        <v>851</v>
      </c>
      <c r="UXB56" s="184" t="s">
        <v>851</v>
      </c>
      <c r="UXC56" s="184" t="s">
        <v>851</v>
      </c>
      <c r="UXD56" s="184" t="s">
        <v>851</v>
      </c>
      <c r="UXE56" s="184" t="s">
        <v>851</v>
      </c>
      <c r="UXF56" s="184" t="s">
        <v>851</v>
      </c>
      <c r="UXG56" s="184" t="s">
        <v>851</v>
      </c>
      <c r="UXH56" s="184" t="s">
        <v>851</v>
      </c>
      <c r="UXI56" s="184" t="s">
        <v>851</v>
      </c>
      <c r="UXJ56" s="184" t="s">
        <v>851</v>
      </c>
      <c r="UXK56" s="184" t="s">
        <v>851</v>
      </c>
      <c r="UXL56" s="184" t="s">
        <v>851</v>
      </c>
      <c r="UXM56" s="184" t="s">
        <v>851</v>
      </c>
      <c r="UXN56" s="184" t="s">
        <v>851</v>
      </c>
      <c r="UXO56" s="184" t="s">
        <v>851</v>
      </c>
      <c r="UXP56" s="184" t="s">
        <v>851</v>
      </c>
      <c r="UXQ56" s="184" t="s">
        <v>851</v>
      </c>
      <c r="UXR56" s="184" t="s">
        <v>851</v>
      </c>
      <c r="UXS56" s="184" t="s">
        <v>851</v>
      </c>
      <c r="UXT56" s="184" t="s">
        <v>851</v>
      </c>
      <c r="UXU56" s="184" t="s">
        <v>851</v>
      </c>
      <c r="UXV56" s="184" t="s">
        <v>851</v>
      </c>
      <c r="UXW56" s="184" t="s">
        <v>851</v>
      </c>
      <c r="UXX56" s="184" t="s">
        <v>851</v>
      </c>
      <c r="UXY56" s="184" t="s">
        <v>851</v>
      </c>
      <c r="UXZ56" s="184" t="s">
        <v>851</v>
      </c>
      <c r="UYA56" s="184" t="s">
        <v>851</v>
      </c>
      <c r="UYB56" s="184" t="s">
        <v>851</v>
      </c>
      <c r="UYC56" s="184" t="s">
        <v>851</v>
      </c>
      <c r="UYD56" s="184" t="s">
        <v>851</v>
      </c>
      <c r="UYE56" s="184" t="s">
        <v>851</v>
      </c>
      <c r="UYF56" s="184" t="s">
        <v>851</v>
      </c>
      <c r="UYG56" s="184" t="s">
        <v>851</v>
      </c>
      <c r="UYH56" s="184" t="s">
        <v>851</v>
      </c>
      <c r="UYI56" s="184" t="s">
        <v>851</v>
      </c>
      <c r="UYJ56" s="184" t="s">
        <v>851</v>
      </c>
      <c r="UYK56" s="184" t="s">
        <v>851</v>
      </c>
      <c r="UYL56" s="184" t="s">
        <v>851</v>
      </c>
      <c r="UYM56" s="184" t="s">
        <v>851</v>
      </c>
      <c r="UYN56" s="184" t="s">
        <v>851</v>
      </c>
      <c r="UYO56" s="184" t="s">
        <v>851</v>
      </c>
      <c r="UYP56" s="184" t="s">
        <v>851</v>
      </c>
      <c r="UYQ56" s="184" t="s">
        <v>851</v>
      </c>
      <c r="UYR56" s="184" t="s">
        <v>851</v>
      </c>
      <c r="UYS56" s="184" t="s">
        <v>851</v>
      </c>
      <c r="UYT56" s="184" t="s">
        <v>851</v>
      </c>
      <c r="UYU56" s="184" t="s">
        <v>851</v>
      </c>
      <c r="UYV56" s="184" t="s">
        <v>851</v>
      </c>
      <c r="UYW56" s="184" t="s">
        <v>851</v>
      </c>
      <c r="UYX56" s="184" t="s">
        <v>851</v>
      </c>
      <c r="UYY56" s="184" t="s">
        <v>851</v>
      </c>
      <c r="UYZ56" s="184" t="s">
        <v>851</v>
      </c>
      <c r="UZA56" s="184" t="s">
        <v>851</v>
      </c>
      <c r="UZB56" s="184" t="s">
        <v>851</v>
      </c>
      <c r="UZC56" s="184" t="s">
        <v>851</v>
      </c>
      <c r="UZD56" s="184" t="s">
        <v>851</v>
      </c>
      <c r="UZE56" s="184" t="s">
        <v>851</v>
      </c>
      <c r="UZF56" s="184" t="s">
        <v>851</v>
      </c>
      <c r="UZG56" s="184" t="s">
        <v>851</v>
      </c>
      <c r="UZH56" s="184" t="s">
        <v>851</v>
      </c>
      <c r="UZI56" s="184" t="s">
        <v>851</v>
      </c>
      <c r="UZJ56" s="184" t="s">
        <v>851</v>
      </c>
      <c r="UZK56" s="184" t="s">
        <v>851</v>
      </c>
      <c r="UZL56" s="184" t="s">
        <v>851</v>
      </c>
      <c r="UZM56" s="184" t="s">
        <v>851</v>
      </c>
      <c r="UZN56" s="184" t="s">
        <v>851</v>
      </c>
      <c r="UZO56" s="184" t="s">
        <v>851</v>
      </c>
      <c r="UZP56" s="184" t="s">
        <v>851</v>
      </c>
      <c r="UZQ56" s="184" t="s">
        <v>851</v>
      </c>
      <c r="UZR56" s="184" t="s">
        <v>851</v>
      </c>
      <c r="UZS56" s="184" t="s">
        <v>851</v>
      </c>
      <c r="UZT56" s="184" t="s">
        <v>851</v>
      </c>
      <c r="UZU56" s="184" t="s">
        <v>851</v>
      </c>
      <c r="UZV56" s="184" t="s">
        <v>851</v>
      </c>
      <c r="UZW56" s="184" t="s">
        <v>851</v>
      </c>
      <c r="UZX56" s="184" t="s">
        <v>851</v>
      </c>
      <c r="UZY56" s="184" t="s">
        <v>851</v>
      </c>
      <c r="UZZ56" s="184" t="s">
        <v>851</v>
      </c>
      <c r="VAA56" s="184" t="s">
        <v>851</v>
      </c>
      <c r="VAB56" s="184" t="s">
        <v>851</v>
      </c>
      <c r="VAC56" s="184" t="s">
        <v>851</v>
      </c>
      <c r="VAD56" s="184" t="s">
        <v>851</v>
      </c>
      <c r="VAE56" s="184" t="s">
        <v>851</v>
      </c>
      <c r="VAF56" s="184" t="s">
        <v>851</v>
      </c>
      <c r="VAG56" s="184" t="s">
        <v>851</v>
      </c>
      <c r="VAH56" s="184" t="s">
        <v>851</v>
      </c>
      <c r="VAI56" s="184" t="s">
        <v>851</v>
      </c>
      <c r="VAJ56" s="184" t="s">
        <v>851</v>
      </c>
      <c r="VAK56" s="184" t="s">
        <v>851</v>
      </c>
      <c r="VAL56" s="184" t="s">
        <v>851</v>
      </c>
      <c r="VAM56" s="184" t="s">
        <v>851</v>
      </c>
      <c r="VAN56" s="184" t="s">
        <v>851</v>
      </c>
      <c r="VAO56" s="184" t="s">
        <v>851</v>
      </c>
      <c r="VAP56" s="184" t="s">
        <v>851</v>
      </c>
      <c r="VAQ56" s="184" t="s">
        <v>851</v>
      </c>
      <c r="VAR56" s="184" t="s">
        <v>851</v>
      </c>
      <c r="VAS56" s="184" t="s">
        <v>851</v>
      </c>
      <c r="VAT56" s="184" t="s">
        <v>851</v>
      </c>
      <c r="VAU56" s="184" t="s">
        <v>851</v>
      </c>
      <c r="VAV56" s="184" t="s">
        <v>851</v>
      </c>
      <c r="VAW56" s="184" t="s">
        <v>851</v>
      </c>
      <c r="VAX56" s="184" t="s">
        <v>851</v>
      </c>
      <c r="VAY56" s="184" t="s">
        <v>851</v>
      </c>
      <c r="VAZ56" s="184" t="s">
        <v>851</v>
      </c>
      <c r="VBA56" s="184" t="s">
        <v>851</v>
      </c>
      <c r="VBB56" s="184" t="s">
        <v>851</v>
      </c>
      <c r="VBC56" s="184" t="s">
        <v>851</v>
      </c>
      <c r="VBD56" s="184" t="s">
        <v>851</v>
      </c>
      <c r="VBE56" s="184" t="s">
        <v>851</v>
      </c>
      <c r="VBF56" s="184" t="s">
        <v>851</v>
      </c>
      <c r="VBG56" s="184" t="s">
        <v>851</v>
      </c>
      <c r="VBH56" s="184" t="s">
        <v>851</v>
      </c>
      <c r="VBI56" s="184" t="s">
        <v>851</v>
      </c>
      <c r="VBJ56" s="184" t="s">
        <v>851</v>
      </c>
      <c r="VBK56" s="184" t="s">
        <v>851</v>
      </c>
      <c r="VBL56" s="184" t="s">
        <v>851</v>
      </c>
      <c r="VBM56" s="184" t="s">
        <v>851</v>
      </c>
      <c r="VBN56" s="184" t="s">
        <v>851</v>
      </c>
      <c r="VBO56" s="184" t="s">
        <v>851</v>
      </c>
      <c r="VBP56" s="184" t="s">
        <v>851</v>
      </c>
      <c r="VBQ56" s="184" t="s">
        <v>851</v>
      </c>
      <c r="VBR56" s="184" t="s">
        <v>851</v>
      </c>
      <c r="VBS56" s="184" t="s">
        <v>851</v>
      </c>
      <c r="VBT56" s="184" t="s">
        <v>851</v>
      </c>
      <c r="VBU56" s="184" t="s">
        <v>851</v>
      </c>
      <c r="VBV56" s="184" t="s">
        <v>851</v>
      </c>
      <c r="VBW56" s="184" t="s">
        <v>851</v>
      </c>
      <c r="VBX56" s="184" t="s">
        <v>851</v>
      </c>
      <c r="VBY56" s="184" t="s">
        <v>851</v>
      </c>
      <c r="VBZ56" s="184" t="s">
        <v>851</v>
      </c>
      <c r="VCA56" s="184" t="s">
        <v>851</v>
      </c>
      <c r="VCB56" s="184" t="s">
        <v>851</v>
      </c>
      <c r="VCC56" s="184" t="s">
        <v>851</v>
      </c>
      <c r="VCD56" s="184" t="s">
        <v>851</v>
      </c>
      <c r="VCE56" s="184" t="s">
        <v>851</v>
      </c>
      <c r="VCF56" s="184" t="s">
        <v>851</v>
      </c>
      <c r="VCG56" s="184" t="s">
        <v>851</v>
      </c>
      <c r="VCH56" s="184" t="s">
        <v>851</v>
      </c>
      <c r="VCI56" s="184" t="s">
        <v>851</v>
      </c>
      <c r="VCJ56" s="184" t="s">
        <v>851</v>
      </c>
      <c r="VCK56" s="184" t="s">
        <v>851</v>
      </c>
      <c r="VCL56" s="184" t="s">
        <v>851</v>
      </c>
      <c r="VCM56" s="184" t="s">
        <v>851</v>
      </c>
      <c r="VCN56" s="184" t="s">
        <v>851</v>
      </c>
      <c r="VCO56" s="184" t="s">
        <v>851</v>
      </c>
      <c r="VCP56" s="184" t="s">
        <v>851</v>
      </c>
      <c r="VCQ56" s="184" t="s">
        <v>851</v>
      </c>
      <c r="VCR56" s="184" t="s">
        <v>851</v>
      </c>
      <c r="VCS56" s="184" t="s">
        <v>851</v>
      </c>
      <c r="VCT56" s="184" t="s">
        <v>851</v>
      </c>
      <c r="VCU56" s="184" t="s">
        <v>851</v>
      </c>
      <c r="VCV56" s="184" t="s">
        <v>851</v>
      </c>
      <c r="VCW56" s="184" t="s">
        <v>851</v>
      </c>
      <c r="VCX56" s="184" t="s">
        <v>851</v>
      </c>
      <c r="VCY56" s="184" t="s">
        <v>851</v>
      </c>
      <c r="VCZ56" s="184" t="s">
        <v>851</v>
      </c>
      <c r="VDA56" s="184" t="s">
        <v>851</v>
      </c>
      <c r="VDB56" s="184" t="s">
        <v>851</v>
      </c>
      <c r="VDC56" s="184" t="s">
        <v>851</v>
      </c>
      <c r="VDD56" s="184" t="s">
        <v>851</v>
      </c>
      <c r="VDE56" s="184" t="s">
        <v>851</v>
      </c>
      <c r="VDF56" s="184" t="s">
        <v>851</v>
      </c>
      <c r="VDG56" s="184" t="s">
        <v>851</v>
      </c>
      <c r="VDH56" s="184" t="s">
        <v>851</v>
      </c>
      <c r="VDI56" s="184" t="s">
        <v>851</v>
      </c>
      <c r="VDJ56" s="184" t="s">
        <v>851</v>
      </c>
      <c r="VDK56" s="184" t="s">
        <v>851</v>
      </c>
      <c r="VDL56" s="184" t="s">
        <v>851</v>
      </c>
      <c r="VDM56" s="184" t="s">
        <v>851</v>
      </c>
      <c r="VDN56" s="184" t="s">
        <v>851</v>
      </c>
      <c r="VDO56" s="184" t="s">
        <v>851</v>
      </c>
      <c r="VDP56" s="184" t="s">
        <v>851</v>
      </c>
      <c r="VDQ56" s="184" t="s">
        <v>851</v>
      </c>
      <c r="VDR56" s="184" t="s">
        <v>851</v>
      </c>
      <c r="VDS56" s="184" t="s">
        <v>851</v>
      </c>
      <c r="VDT56" s="184" t="s">
        <v>851</v>
      </c>
      <c r="VDU56" s="184" t="s">
        <v>851</v>
      </c>
      <c r="VDV56" s="184" t="s">
        <v>851</v>
      </c>
      <c r="VDW56" s="184" t="s">
        <v>851</v>
      </c>
      <c r="VDX56" s="184" t="s">
        <v>851</v>
      </c>
      <c r="VDY56" s="184" t="s">
        <v>851</v>
      </c>
      <c r="VDZ56" s="184" t="s">
        <v>851</v>
      </c>
      <c r="VEA56" s="184" t="s">
        <v>851</v>
      </c>
      <c r="VEB56" s="184" t="s">
        <v>851</v>
      </c>
      <c r="VEC56" s="184" t="s">
        <v>851</v>
      </c>
      <c r="VED56" s="184" t="s">
        <v>851</v>
      </c>
      <c r="VEE56" s="184" t="s">
        <v>851</v>
      </c>
      <c r="VEF56" s="184" t="s">
        <v>851</v>
      </c>
      <c r="VEG56" s="184" t="s">
        <v>851</v>
      </c>
      <c r="VEH56" s="184" t="s">
        <v>851</v>
      </c>
      <c r="VEI56" s="184" t="s">
        <v>851</v>
      </c>
      <c r="VEJ56" s="184" t="s">
        <v>851</v>
      </c>
      <c r="VEK56" s="184" t="s">
        <v>851</v>
      </c>
      <c r="VEL56" s="184" t="s">
        <v>851</v>
      </c>
      <c r="VEM56" s="184" t="s">
        <v>851</v>
      </c>
      <c r="VEN56" s="184" t="s">
        <v>851</v>
      </c>
      <c r="VEO56" s="184" t="s">
        <v>851</v>
      </c>
      <c r="VEP56" s="184" t="s">
        <v>851</v>
      </c>
      <c r="VEQ56" s="184" t="s">
        <v>851</v>
      </c>
      <c r="VER56" s="184" t="s">
        <v>851</v>
      </c>
      <c r="VES56" s="184" t="s">
        <v>851</v>
      </c>
      <c r="VET56" s="184" t="s">
        <v>851</v>
      </c>
      <c r="VEU56" s="184" t="s">
        <v>851</v>
      </c>
      <c r="VEV56" s="184" t="s">
        <v>851</v>
      </c>
      <c r="VEW56" s="184" t="s">
        <v>851</v>
      </c>
      <c r="VEX56" s="184" t="s">
        <v>851</v>
      </c>
      <c r="VEY56" s="184" t="s">
        <v>851</v>
      </c>
      <c r="VEZ56" s="184" t="s">
        <v>851</v>
      </c>
      <c r="VFA56" s="184" t="s">
        <v>851</v>
      </c>
      <c r="VFB56" s="184" t="s">
        <v>851</v>
      </c>
      <c r="VFC56" s="184" t="s">
        <v>851</v>
      </c>
      <c r="VFD56" s="184" t="s">
        <v>851</v>
      </c>
      <c r="VFE56" s="184" t="s">
        <v>851</v>
      </c>
      <c r="VFF56" s="184" t="s">
        <v>851</v>
      </c>
      <c r="VFG56" s="184" t="s">
        <v>851</v>
      </c>
      <c r="VFH56" s="184" t="s">
        <v>851</v>
      </c>
      <c r="VFI56" s="184" t="s">
        <v>851</v>
      </c>
      <c r="VFJ56" s="184" t="s">
        <v>851</v>
      </c>
      <c r="VFK56" s="184" t="s">
        <v>851</v>
      </c>
      <c r="VFL56" s="184" t="s">
        <v>851</v>
      </c>
      <c r="VFM56" s="184" t="s">
        <v>851</v>
      </c>
      <c r="VFN56" s="184" t="s">
        <v>851</v>
      </c>
      <c r="VFO56" s="184" t="s">
        <v>851</v>
      </c>
      <c r="VFP56" s="184" t="s">
        <v>851</v>
      </c>
      <c r="VFQ56" s="184" t="s">
        <v>851</v>
      </c>
      <c r="VFR56" s="184" t="s">
        <v>851</v>
      </c>
      <c r="VFS56" s="184" t="s">
        <v>851</v>
      </c>
      <c r="VFT56" s="184" t="s">
        <v>851</v>
      </c>
      <c r="VFU56" s="184" t="s">
        <v>851</v>
      </c>
      <c r="VFV56" s="184" t="s">
        <v>851</v>
      </c>
      <c r="VFW56" s="184" t="s">
        <v>851</v>
      </c>
      <c r="VFX56" s="184" t="s">
        <v>851</v>
      </c>
      <c r="VFY56" s="184" t="s">
        <v>851</v>
      </c>
      <c r="VFZ56" s="184" t="s">
        <v>851</v>
      </c>
      <c r="VGA56" s="184" t="s">
        <v>851</v>
      </c>
      <c r="VGB56" s="184" t="s">
        <v>851</v>
      </c>
      <c r="VGC56" s="184" t="s">
        <v>851</v>
      </c>
      <c r="VGD56" s="184" t="s">
        <v>851</v>
      </c>
      <c r="VGE56" s="184" t="s">
        <v>851</v>
      </c>
      <c r="VGF56" s="184" t="s">
        <v>851</v>
      </c>
      <c r="VGG56" s="184" t="s">
        <v>851</v>
      </c>
      <c r="VGH56" s="184" t="s">
        <v>851</v>
      </c>
      <c r="VGI56" s="184" t="s">
        <v>851</v>
      </c>
      <c r="VGJ56" s="184" t="s">
        <v>851</v>
      </c>
      <c r="VGK56" s="184" t="s">
        <v>851</v>
      </c>
      <c r="VGL56" s="184" t="s">
        <v>851</v>
      </c>
      <c r="VGM56" s="184" t="s">
        <v>851</v>
      </c>
      <c r="VGN56" s="184" t="s">
        <v>851</v>
      </c>
      <c r="VGO56" s="184" t="s">
        <v>851</v>
      </c>
      <c r="VGP56" s="184" t="s">
        <v>851</v>
      </c>
      <c r="VGQ56" s="184" t="s">
        <v>851</v>
      </c>
      <c r="VGR56" s="184" t="s">
        <v>851</v>
      </c>
      <c r="VGS56" s="184" t="s">
        <v>851</v>
      </c>
      <c r="VGT56" s="184" t="s">
        <v>851</v>
      </c>
      <c r="VGU56" s="184" t="s">
        <v>851</v>
      </c>
      <c r="VGV56" s="184" t="s">
        <v>851</v>
      </c>
      <c r="VGW56" s="184" t="s">
        <v>851</v>
      </c>
      <c r="VGX56" s="184" t="s">
        <v>851</v>
      </c>
      <c r="VGY56" s="184" t="s">
        <v>851</v>
      </c>
      <c r="VGZ56" s="184" t="s">
        <v>851</v>
      </c>
      <c r="VHA56" s="184" t="s">
        <v>851</v>
      </c>
      <c r="VHB56" s="184" t="s">
        <v>851</v>
      </c>
      <c r="VHC56" s="184" t="s">
        <v>851</v>
      </c>
      <c r="VHD56" s="184" t="s">
        <v>851</v>
      </c>
      <c r="VHE56" s="184" t="s">
        <v>851</v>
      </c>
      <c r="VHF56" s="184" t="s">
        <v>851</v>
      </c>
      <c r="VHG56" s="184" t="s">
        <v>851</v>
      </c>
      <c r="VHH56" s="184" t="s">
        <v>851</v>
      </c>
      <c r="VHI56" s="184" t="s">
        <v>851</v>
      </c>
      <c r="VHJ56" s="184" t="s">
        <v>851</v>
      </c>
      <c r="VHK56" s="184" t="s">
        <v>851</v>
      </c>
      <c r="VHL56" s="184" t="s">
        <v>851</v>
      </c>
      <c r="VHM56" s="184" t="s">
        <v>851</v>
      </c>
      <c r="VHN56" s="184" t="s">
        <v>851</v>
      </c>
      <c r="VHO56" s="184" t="s">
        <v>851</v>
      </c>
      <c r="VHP56" s="184" t="s">
        <v>851</v>
      </c>
      <c r="VHQ56" s="184" t="s">
        <v>851</v>
      </c>
      <c r="VHR56" s="184" t="s">
        <v>851</v>
      </c>
      <c r="VHS56" s="184" t="s">
        <v>851</v>
      </c>
      <c r="VHT56" s="184" t="s">
        <v>851</v>
      </c>
      <c r="VHU56" s="184" t="s">
        <v>851</v>
      </c>
      <c r="VHV56" s="184" t="s">
        <v>851</v>
      </c>
      <c r="VHW56" s="184" t="s">
        <v>851</v>
      </c>
      <c r="VHX56" s="184" t="s">
        <v>851</v>
      </c>
      <c r="VHY56" s="184" t="s">
        <v>851</v>
      </c>
      <c r="VHZ56" s="184" t="s">
        <v>851</v>
      </c>
      <c r="VIA56" s="184" t="s">
        <v>851</v>
      </c>
      <c r="VIB56" s="184" t="s">
        <v>851</v>
      </c>
      <c r="VIC56" s="184" t="s">
        <v>851</v>
      </c>
      <c r="VID56" s="184" t="s">
        <v>851</v>
      </c>
      <c r="VIE56" s="184" t="s">
        <v>851</v>
      </c>
      <c r="VIF56" s="184" t="s">
        <v>851</v>
      </c>
      <c r="VIG56" s="184" t="s">
        <v>851</v>
      </c>
      <c r="VIH56" s="184" t="s">
        <v>851</v>
      </c>
      <c r="VII56" s="184" t="s">
        <v>851</v>
      </c>
      <c r="VIJ56" s="184" t="s">
        <v>851</v>
      </c>
      <c r="VIK56" s="184" t="s">
        <v>851</v>
      </c>
      <c r="VIL56" s="184" t="s">
        <v>851</v>
      </c>
      <c r="VIM56" s="184" t="s">
        <v>851</v>
      </c>
      <c r="VIN56" s="184" t="s">
        <v>851</v>
      </c>
      <c r="VIO56" s="184" t="s">
        <v>851</v>
      </c>
      <c r="VIP56" s="184" t="s">
        <v>851</v>
      </c>
      <c r="VIQ56" s="184" t="s">
        <v>851</v>
      </c>
      <c r="VIR56" s="184" t="s">
        <v>851</v>
      </c>
      <c r="VIS56" s="184" t="s">
        <v>851</v>
      </c>
      <c r="VIT56" s="184" t="s">
        <v>851</v>
      </c>
      <c r="VIU56" s="184" t="s">
        <v>851</v>
      </c>
      <c r="VIV56" s="184" t="s">
        <v>851</v>
      </c>
      <c r="VIW56" s="184" t="s">
        <v>851</v>
      </c>
      <c r="VIX56" s="184" t="s">
        <v>851</v>
      </c>
      <c r="VIY56" s="184" t="s">
        <v>851</v>
      </c>
      <c r="VIZ56" s="184" t="s">
        <v>851</v>
      </c>
      <c r="VJA56" s="184" t="s">
        <v>851</v>
      </c>
      <c r="VJB56" s="184" t="s">
        <v>851</v>
      </c>
      <c r="VJC56" s="184" t="s">
        <v>851</v>
      </c>
      <c r="VJD56" s="184" t="s">
        <v>851</v>
      </c>
      <c r="VJE56" s="184" t="s">
        <v>851</v>
      </c>
      <c r="VJF56" s="184" t="s">
        <v>851</v>
      </c>
      <c r="VJG56" s="184" t="s">
        <v>851</v>
      </c>
      <c r="VJH56" s="184" t="s">
        <v>851</v>
      </c>
      <c r="VJI56" s="184" t="s">
        <v>851</v>
      </c>
      <c r="VJJ56" s="184" t="s">
        <v>851</v>
      </c>
      <c r="VJK56" s="184" t="s">
        <v>851</v>
      </c>
      <c r="VJL56" s="184" t="s">
        <v>851</v>
      </c>
      <c r="VJM56" s="184" t="s">
        <v>851</v>
      </c>
      <c r="VJN56" s="184" t="s">
        <v>851</v>
      </c>
      <c r="VJO56" s="184" t="s">
        <v>851</v>
      </c>
      <c r="VJP56" s="184" t="s">
        <v>851</v>
      </c>
      <c r="VJQ56" s="184" t="s">
        <v>851</v>
      </c>
      <c r="VJR56" s="184" t="s">
        <v>851</v>
      </c>
      <c r="VJS56" s="184" t="s">
        <v>851</v>
      </c>
      <c r="VJT56" s="184" t="s">
        <v>851</v>
      </c>
      <c r="VJU56" s="184" t="s">
        <v>851</v>
      </c>
      <c r="VJV56" s="184" t="s">
        <v>851</v>
      </c>
      <c r="VJW56" s="184" t="s">
        <v>851</v>
      </c>
      <c r="VJX56" s="184" t="s">
        <v>851</v>
      </c>
      <c r="VJY56" s="184" t="s">
        <v>851</v>
      </c>
      <c r="VJZ56" s="184" t="s">
        <v>851</v>
      </c>
      <c r="VKA56" s="184" t="s">
        <v>851</v>
      </c>
      <c r="VKB56" s="184" t="s">
        <v>851</v>
      </c>
      <c r="VKC56" s="184" t="s">
        <v>851</v>
      </c>
      <c r="VKD56" s="184" t="s">
        <v>851</v>
      </c>
      <c r="VKE56" s="184" t="s">
        <v>851</v>
      </c>
      <c r="VKF56" s="184" t="s">
        <v>851</v>
      </c>
      <c r="VKG56" s="184" t="s">
        <v>851</v>
      </c>
      <c r="VKH56" s="184" t="s">
        <v>851</v>
      </c>
      <c r="VKI56" s="184" t="s">
        <v>851</v>
      </c>
      <c r="VKJ56" s="184" t="s">
        <v>851</v>
      </c>
      <c r="VKK56" s="184" t="s">
        <v>851</v>
      </c>
      <c r="VKL56" s="184" t="s">
        <v>851</v>
      </c>
      <c r="VKM56" s="184" t="s">
        <v>851</v>
      </c>
      <c r="VKN56" s="184" t="s">
        <v>851</v>
      </c>
      <c r="VKO56" s="184" t="s">
        <v>851</v>
      </c>
      <c r="VKP56" s="184" t="s">
        <v>851</v>
      </c>
      <c r="VKQ56" s="184" t="s">
        <v>851</v>
      </c>
      <c r="VKR56" s="184" t="s">
        <v>851</v>
      </c>
      <c r="VKS56" s="184" t="s">
        <v>851</v>
      </c>
      <c r="VKT56" s="184" t="s">
        <v>851</v>
      </c>
      <c r="VKU56" s="184" t="s">
        <v>851</v>
      </c>
      <c r="VKV56" s="184" t="s">
        <v>851</v>
      </c>
      <c r="VKW56" s="184" t="s">
        <v>851</v>
      </c>
      <c r="VKX56" s="184" t="s">
        <v>851</v>
      </c>
      <c r="VKY56" s="184" t="s">
        <v>851</v>
      </c>
      <c r="VKZ56" s="184" t="s">
        <v>851</v>
      </c>
      <c r="VLA56" s="184" t="s">
        <v>851</v>
      </c>
      <c r="VLB56" s="184" t="s">
        <v>851</v>
      </c>
      <c r="VLC56" s="184" t="s">
        <v>851</v>
      </c>
      <c r="VLD56" s="184" t="s">
        <v>851</v>
      </c>
      <c r="VLE56" s="184" t="s">
        <v>851</v>
      </c>
      <c r="VLF56" s="184" t="s">
        <v>851</v>
      </c>
      <c r="VLG56" s="184" t="s">
        <v>851</v>
      </c>
      <c r="VLH56" s="184" t="s">
        <v>851</v>
      </c>
      <c r="VLI56" s="184" t="s">
        <v>851</v>
      </c>
      <c r="VLJ56" s="184" t="s">
        <v>851</v>
      </c>
      <c r="VLK56" s="184" t="s">
        <v>851</v>
      </c>
      <c r="VLL56" s="184" t="s">
        <v>851</v>
      </c>
      <c r="VLM56" s="184" t="s">
        <v>851</v>
      </c>
      <c r="VLN56" s="184" t="s">
        <v>851</v>
      </c>
      <c r="VLO56" s="184" t="s">
        <v>851</v>
      </c>
      <c r="VLP56" s="184" t="s">
        <v>851</v>
      </c>
      <c r="VLQ56" s="184" t="s">
        <v>851</v>
      </c>
      <c r="VLR56" s="184" t="s">
        <v>851</v>
      </c>
      <c r="VLS56" s="184" t="s">
        <v>851</v>
      </c>
      <c r="VLT56" s="184" t="s">
        <v>851</v>
      </c>
      <c r="VLU56" s="184" t="s">
        <v>851</v>
      </c>
      <c r="VLV56" s="184" t="s">
        <v>851</v>
      </c>
      <c r="VLW56" s="184" t="s">
        <v>851</v>
      </c>
      <c r="VLX56" s="184" t="s">
        <v>851</v>
      </c>
      <c r="VLY56" s="184" t="s">
        <v>851</v>
      </c>
      <c r="VLZ56" s="184" t="s">
        <v>851</v>
      </c>
      <c r="VMA56" s="184" t="s">
        <v>851</v>
      </c>
      <c r="VMB56" s="184" t="s">
        <v>851</v>
      </c>
      <c r="VMC56" s="184" t="s">
        <v>851</v>
      </c>
      <c r="VMD56" s="184" t="s">
        <v>851</v>
      </c>
      <c r="VME56" s="184" t="s">
        <v>851</v>
      </c>
      <c r="VMF56" s="184" t="s">
        <v>851</v>
      </c>
      <c r="VMG56" s="184" t="s">
        <v>851</v>
      </c>
      <c r="VMH56" s="184" t="s">
        <v>851</v>
      </c>
      <c r="VMI56" s="184" t="s">
        <v>851</v>
      </c>
      <c r="VMJ56" s="184" t="s">
        <v>851</v>
      </c>
      <c r="VMK56" s="184" t="s">
        <v>851</v>
      </c>
      <c r="VML56" s="184" t="s">
        <v>851</v>
      </c>
      <c r="VMM56" s="184" t="s">
        <v>851</v>
      </c>
      <c r="VMN56" s="184" t="s">
        <v>851</v>
      </c>
      <c r="VMO56" s="184" t="s">
        <v>851</v>
      </c>
      <c r="VMP56" s="184" t="s">
        <v>851</v>
      </c>
      <c r="VMQ56" s="184" t="s">
        <v>851</v>
      </c>
      <c r="VMR56" s="184" t="s">
        <v>851</v>
      </c>
      <c r="VMS56" s="184" t="s">
        <v>851</v>
      </c>
      <c r="VMT56" s="184" t="s">
        <v>851</v>
      </c>
      <c r="VMU56" s="184" t="s">
        <v>851</v>
      </c>
      <c r="VMV56" s="184" t="s">
        <v>851</v>
      </c>
      <c r="VMW56" s="184" t="s">
        <v>851</v>
      </c>
      <c r="VMX56" s="184" t="s">
        <v>851</v>
      </c>
      <c r="VMY56" s="184" t="s">
        <v>851</v>
      </c>
      <c r="VMZ56" s="184" t="s">
        <v>851</v>
      </c>
      <c r="VNA56" s="184" t="s">
        <v>851</v>
      </c>
      <c r="VNB56" s="184" t="s">
        <v>851</v>
      </c>
      <c r="VNC56" s="184" t="s">
        <v>851</v>
      </c>
      <c r="VND56" s="184" t="s">
        <v>851</v>
      </c>
      <c r="VNE56" s="184" t="s">
        <v>851</v>
      </c>
      <c r="VNF56" s="184" t="s">
        <v>851</v>
      </c>
      <c r="VNG56" s="184" t="s">
        <v>851</v>
      </c>
      <c r="VNH56" s="184" t="s">
        <v>851</v>
      </c>
      <c r="VNI56" s="184" t="s">
        <v>851</v>
      </c>
      <c r="VNJ56" s="184" t="s">
        <v>851</v>
      </c>
      <c r="VNK56" s="184" t="s">
        <v>851</v>
      </c>
      <c r="VNL56" s="184" t="s">
        <v>851</v>
      </c>
      <c r="VNM56" s="184" t="s">
        <v>851</v>
      </c>
      <c r="VNN56" s="184" t="s">
        <v>851</v>
      </c>
      <c r="VNO56" s="184" t="s">
        <v>851</v>
      </c>
      <c r="VNP56" s="184" t="s">
        <v>851</v>
      </c>
      <c r="VNQ56" s="184" t="s">
        <v>851</v>
      </c>
      <c r="VNR56" s="184" t="s">
        <v>851</v>
      </c>
      <c r="VNS56" s="184" t="s">
        <v>851</v>
      </c>
      <c r="VNT56" s="184" t="s">
        <v>851</v>
      </c>
      <c r="VNU56" s="184" t="s">
        <v>851</v>
      </c>
      <c r="VNV56" s="184" t="s">
        <v>851</v>
      </c>
      <c r="VNW56" s="184" t="s">
        <v>851</v>
      </c>
      <c r="VNX56" s="184" t="s">
        <v>851</v>
      </c>
      <c r="VNY56" s="184" t="s">
        <v>851</v>
      </c>
      <c r="VNZ56" s="184" t="s">
        <v>851</v>
      </c>
      <c r="VOA56" s="184" t="s">
        <v>851</v>
      </c>
      <c r="VOB56" s="184" t="s">
        <v>851</v>
      </c>
      <c r="VOC56" s="184" t="s">
        <v>851</v>
      </c>
      <c r="VOD56" s="184" t="s">
        <v>851</v>
      </c>
      <c r="VOE56" s="184" t="s">
        <v>851</v>
      </c>
      <c r="VOF56" s="184" t="s">
        <v>851</v>
      </c>
      <c r="VOG56" s="184" t="s">
        <v>851</v>
      </c>
      <c r="VOH56" s="184" t="s">
        <v>851</v>
      </c>
      <c r="VOI56" s="184" t="s">
        <v>851</v>
      </c>
      <c r="VOJ56" s="184" t="s">
        <v>851</v>
      </c>
      <c r="VOK56" s="184" t="s">
        <v>851</v>
      </c>
      <c r="VOL56" s="184" t="s">
        <v>851</v>
      </c>
      <c r="VOM56" s="184" t="s">
        <v>851</v>
      </c>
      <c r="VON56" s="184" t="s">
        <v>851</v>
      </c>
      <c r="VOO56" s="184" t="s">
        <v>851</v>
      </c>
      <c r="VOP56" s="184" t="s">
        <v>851</v>
      </c>
      <c r="VOQ56" s="184" t="s">
        <v>851</v>
      </c>
      <c r="VOR56" s="184" t="s">
        <v>851</v>
      </c>
      <c r="VOS56" s="184" t="s">
        <v>851</v>
      </c>
      <c r="VOT56" s="184" t="s">
        <v>851</v>
      </c>
      <c r="VOU56" s="184" t="s">
        <v>851</v>
      </c>
      <c r="VOV56" s="184" t="s">
        <v>851</v>
      </c>
      <c r="VOW56" s="184" t="s">
        <v>851</v>
      </c>
      <c r="VOX56" s="184" t="s">
        <v>851</v>
      </c>
      <c r="VOY56" s="184" t="s">
        <v>851</v>
      </c>
      <c r="VOZ56" s="184" t="s">
        <v>851</v>
      </c>
      <c r="VPA56" s="184" t="s">
        <v>851</v>
      </c>
      <c r="VPB56" s="184" t="s">
        <v>851</v>
      </c>
      <c r="VPC56" s="184" t="s">
        <v>851</v>
      </c>
      <c r="VPD56" s="184" t="s">
        <v>851</v>
      </c>
      <c r="VPE56" s="184" t="s">
        <v>851</v>
      </c>
      <c r="VPF56" s="184" t="s">
        <v>851</v>
      </c>
      <c r="VPG56" s="184" t="s">
        <v>851</v>
      </c>
      <c r="VPH56" s="184" t="s">
        <v>851</v>
      </c>
      <c r="VPI56" s="184" t="s">
        <v>851</v>
      </c>
      <c r="VPJ56" s="184" t="s">
        <v>851</v>
      </c>
      <c r="VPK56" s="184" t="s">
        <v>851</v>
      </c>
      <c r="VPL56" s="184" t="s">
        <v>851</v>
      </c>
      <c r="VPM56" s="184" t="s">
        <v>851</v>
      </c>
      <c r="VPN56" s="184" t="s">
        <v>851</v>
      </c>
      <c r="VPO56" s="184" t="s">
        <v>851</v>
      </c>
      <c r="VPP56" s="184" t="s">
        <v>851</v>
      </c>
      <c r="VPQ56" s="184" t="s">
        <v>851</v>
      </c>
      <c r="VPR56" s="184" t="s">
        <v>851</v>
      </c>
      <c r="VPS56" s="184" t="s">
        <v>851</v>
      </c>
      <c r="VPT56" s="184" t="s">
        <v>851</v>
      </c>
      <c r="VPU56" s="184" t="s">
        <v>851</v>
      </c>
      <c r="VPV56" s="184" t="s">
        <v>851</v>
      </c>
      <c r="VPW56" s="184" t="s">
        <v>851</v>
      </c>
      <c r="VPX56" s="184" t="s">
        <v>851</v>
      </c>
      <c r="VPY56" s="184" t="s">
        <v>851</v>
      </c>
      <c r="VPZ56" s="184" t="s">
        <v>851</v>
      </c>
      <c r="VQA56" s="184" t="s">
        <v>851</v>
      </c>
      <c r="VQB56" s="184" t="s">
        <v>851</v>
      </c>
      <c r="VQC56" s="184" t="s">
        <v>851</v>
      </c>
      <c r="VQD56" s="184" t="s">
        <v>851</v>
      </c>
      <c r="VQE56" s="184" t="s">
        <v>851</v>
      </c>
      <c r="VQF56" s="184" t="s">
        <v>851</v>
      </c>
      <c r="VQG56" s="184" t="s">
        <v>851</v>
      </c>
      <c r="VQH56" s="184" t="s">
        <v>851</v>
      </c>
      <c r="VQI56" s="184" t="s">
        <v>851</v>
      </c>
      <c r="VQJ56" s="184" t="s">
        <v>851</v>
      </c>
      <c r="VQK56" s="184" t="s">
        <v>851</v>
      </c>
      <c r="VQL56" s="184" t="s">
        <v>851</v>
      </c>
      <c r="VQM56" s="184" t="s">
        <v>851</v>
      </c>
      <c r="VQN56" s="184" t="s">
        <v>851</v>
      </c>
      <c r="VQO56" s="184" t="s">
        <v>851</v>
      </c>
      <c r="VQP56" s="184" t="s">
        <v>851</v>
      </c>
      <c r="VQQ56" s="184" t="s">
        <v>851</v>
      </c>
      <c r="VQR56" s="184" t="s">
        <v>851</v>
      </c>
      <c r="VQS56" s="184" t="s">
        <v>851</v>
      </c>
      <c r="VQT56" s="184" t="s">
        <v>851</v>
      </c>
      <c r="VQU56" s="184" t="s">
        <v>851</v>
      </c>
      <c r="VQV56" s="184" t="s">
        <v>851</v>
      </c>
      <c r="VQW56" s="184" t="s">
        <v>851</v>
      </c>
      <c r="VQX56" s="184" t="s">
        <v>851</v>
      </c>
      <c r="VQY56" s="184" t="s">
        <v>851</v>
      </c>
      <c r="VQZ56" s="184" t="s">
        <v>851</v>
      </c>
      <c r="VRA56" s="184" t="s">
        <v>851</v>
      </c>
      <c r="VRB56" s="184" t="s">
        <v>851</v>
      </c>
      <c r="VRC56" s="184" t="s">
        <v>851</v>
      </c>
      <c r="VRD56" s="184" t="s">
        <v>851</v>
      </c>
      <c r="VRE56" s="184" t="s">
        <v>851</v>
      </c>
      <c r="VRF56" s="184" t="s">
        <v>851</v>
      </c>
      <c r="VRG56" s="184" t="s">
        <v>851</v>
      </c>
      <c r="VRH56" s="184" t="s">
        <v>851</v>
      </c>
      <c r="VRI56" s="184" t="s">
        <v>851</v>
      </c>
      <c r="VRJ56" s="184" t="s">
        <v>851</v>
      </c>
      <c r="VRK56" s="184" t="s">
        <v>851</v>
      </c>
      <c r="VRL56" s="184" t="s">
        <v>851</v>
      </c>
      <c r="VRM56" s="184" t="s">
        <v>851</v>
      </c>
      <c r="VRN56" s="184" t="s">
        <v>851</v>
      </c>
      <c r="VRO56" s="184" t="s">
        <v>851</v>
      </c>
      <c r="VRP56" s="184" t="s">
        <v>851</v>
      </c>
      <c r="VRQ56" s="184" t="s">
        <v>851</v>
      </c>
      <c r="VRR56" s="184" t="s">
        <v>851</v>
      </c>
      <c r="VRS56" s="184" t="s">
        <v>851</v>
      </c>
      <c r="VRT56" s="184" t="s">
        <v>851</v>
      </c>
      <c r="VRU56" s="184" t="s">
        <v>851</v>
      </c>
      <c r="VRV56" s="184" t="s">
        <v>851</v>
      </c>
      <c r="VRW56" s="184" t="s">
        <v>851</v>
      </c>
      <c r="VRX56" s="184" t="s">
        <v>851</v>
      </c>
      <c r="VRY56" s="184" t="s">
        <v>851</v>
      </c>
      <c r="VRZ56" s="184" t="s">
        <v>851</v>
      </c>
      <c r="VSA56" s="184" t="s">
        <v>851</v>
      </c>
      <c r="VSB56" s="184" t="s">
        <v>851</v>
      </c>
      <c r="VSC56" s="184" t="s">
        <v>851</v>
      </c>
      <c r="VSD56" s="184" t="s">
        <v>851</v>
      </c>
      <c r="VSE56" s="184" t="s">
        <v>851</v>
      </c>
      <c r="VSF56" s="184" t="s">
        <v>851</v>
      </c>
      <c r="VSG56" s="184" t="s">
        <v>851</v>
      </c>
      <c r="VSH56" s="184" t="s">
        <v>851</v>
      </c>
      <c r="VSI56" s="184" t="s">
        <v>851</v>
      </c>
      <c r="VSJ56" s="184" t="s">
        <v>851</v>
      </c>
      <c r="VSK56" s="184" t="s">
        <v>851</v>
      </c>
      <c r="VSL56" s="184" t="s">
        <v>851</v>
      </c>
      <c r="VSM56" s="184" t="s">
        <v>851</v>
      </c>
      <c r="VSN56" s="184" t="s">
        <v>851</v>
      </c>
      <c r="VSO56" s="184" t="s">
        <v>851</v>
      </c>
      <c r="VSP56" s="184" t="s">
        <v>851</v>
      </c>
      <c r="VSQ56" s="184" t="s">
        <v>851</v>
      </c>
      <c r="VSR56" s="184" t="s">
        <v>851</v>
      </c>
      <c r="VSS56" s="184" t="s">
        <v>851</v>
      </c>
      <c r="VST56" s="184" t="s">
        <v>851</v>
      </c>
      <c r="VSU56" s="184" t="s">
        <v>851</v>
      </c>
      <c r="VSV56" s="184" t="s">
        <v>851</v>
      </c>
      <c r="VSW56" s="184" t="s">
        <v>851</v>
      </c>
      <c r="VSX56" s="184" t="s">
        <v>851</v>
      </c>
      <c r="VSY56" s="184" t="s">
        <v>851</v>
      </c>
      <c r="VSZ56" s="184" t="s">
        <v>851</v>
      </c>
      <c r="VTA56" s="184" t="s">
        <v>851</v>
      </c>
      <c r="VTB56" s="184" t="s">
        <v>851</v>
      </c>
      <c r="VTC56" s="184" t="s">
        <v>851</v>
      </c>
      <c r="VTD56" s="184" t="s">
        <v>851</v>
      </c>
      <c r="VTE56" s="184" t="s">
        <v>851</v>
      </c>
      <c r="VTF56" s="184" t="s">
        <v>851</v>
      </c>
      <c r="VTG56" s="184" t="s">
        <v>851</v>
      </c>
      <c r="VTH56" s="184" t="s">
        <v>851</v>
      </c>
      <c r="VTI56" s="184" t="s">
        <v>851</v>
      </c>
      <c r="VTJ56" s="184" t="s">
        <v>851</v>
      </c>
      <c r="VTK56" s="184" t="s">
        <v>851</v>
      </c>
      <c r="VTL56" s="184" t="s">
        <v>851</v>
      </c>
      <c r="VTM56" s="184" t="s">
        <v>851</v>
      </c>
      <c r="VTN56" s="184" t="s">
        <v>851</v>
      </c>
      <c r="VTO56" s="184" t="s">
        <v>851</v>
      </c>
      <c r="VTP56" s="184" t="s">
        <v>851</v>
      </c>
      <c r="VTQ56" s="184" t="s">
        <v>851</v>
      </c>
      <c r="VTR56" s="184" t="s">
        <v>851</v>
      </c>
      <c r="VTS56" s="184" t="s">
        <v>851</v>
      </c>
      <c r="VTT56" s="184" t="s">
        <v>851</v>
      </c>
      <c r="VTU56" s="184" t="s">
        <v>851</v>
      </c>
      <c r="VTV56" s="184" t="s">
        <v>851</v>
      </c>
      <c r="VTW56" s="184" t="s">
        <v>851</v>
      </c>
      <c r="VTX56" s="184" t="s">
        <v>851</v>
      </c>
      <c r="VTY56" s="184" t="s">
        <v>851</v>
      </c>
      <c r="VTZ56" s="184" t="s">
        <v>851</v>
      </c>
      <c r="VUA56" s="184" t="s">
        <v>851</v>
      </c>
      <c r="VUB56" s="184" t="s">
        <v>851</v>
      </c>
      <c r="VUC56" s="184" t="s">
        <v>851</v>
      </c>
      <c r="VUD56" s="184" t="s">
        <v>851</v>
      </c>
      <c r="VUE56" s="184" t="s">
        <v>851</v>
      </c>
      <c r="VUF56" s="184" t="s">
        <v>851</v>
      </c>
      <c r="VUG56" s="184" t="s">
        <v>851</v>
      </c>
      <c r="VUH56" s="184" t="s">
        <v>851</v>
      </c>
      <c r="VUI56" s="184" t="s">
        <v>851</v>
      </c>
      <c r="VUJ56" s="184" t="s">
        <v>851</v>
      </c>
      <c r="VUK56" s="184" t="s">
        <v>851</v>
      </c>
      <c r="VUL56" s="184" t="s">
        <v>851</v>
      </c>
      <c r="VUM56" s="184" t="s">
        <v>851</v>
      </c>
      <c r="VUN56" s="184" t="s">
        <v>851</v>
      </c>
      <c r="VUO56" s="184" t="s">
        <v>851</v>
      </c>
      <c r="VUP56" s="184" t="s">
        <v>851</v>
      </c>
      <c r="VUQ56" s="184" t="s">
        <v>851</v>
      </c>
      <c r="VUR56" s="184" t="s">
        <v>851</v>
      </c>
      <c r="VUS56" s="184" t="s">
        <v>851</v>
      </c>
      <c r="VUT56" s="184" t="s">
        <v>851</v>
      </c>
      <c r="VUU56" s="184" t="s">
        <v>851</v>
      </c>
      <c r="VUV56" s="184" t="s">
        <v>851</v>
      </c>
      <c r="VUW56" s="184" t="s">
        <v>851</v>
      </c>
      <c r="VUX56" s="184" t="s">
        <v>851</v>
      </c>
      <c r="VUY56" s="184" t="s">
        <v>851</v>
      </c>
      <c r="VUZ56" s="184" t="s">
        <v>851</v>
      </c>
      <c r="VVA56" s="184" t="s">
        <v>851</v>
      </c>
      <c r="VVB56" s="184" t="s">
        <v>851</v>
      </c>
      <c r="VVC56" s="184" t="s">
        <v>851</v>
      </c>
      <c r="VVD56" s="184" t="s">
        <v>851</v>
      </c>
      <c r="VVE56" s="184" t="s">
        <v>851</v>
      </c>
      <c r="VVF56" s="184" t="s">
        <v>851</v>
      </c>
      <c r="VVG56" s="184" t="s">
        <v>851</v>
      </c>
      <c r="VVH56" s="184" t="s">
        <v>851</v>
      </c>
      <c r="VVI56" s="184" t="s">
        <v>851</v>
      </c>
      <c r="VVJ56" s="184" t="s">
        <v>851</v>
      </c>
      <c r="VVK56" s="184" t="s">
        <v>851</v>
      </c>
      <c r="VVL56" s="184" t="s">
        <v>851</v>
      </c>
      <c r="VVM56" s="184" t="s">
        <v>851</v>
      </c>
      <c r="VVN56" s="184" t="s">
        <v>851</v>
      </c>
      <c r="VVO56" s="184" t="s">
        <v>851</v>
      </c>
      <c r="VVP56" s="184" t="s">
        <v>851</v>
      </c>
      <c r="VVQ56" s="184" t="s">
        <v>851</v>
      </c>
      <c r="VVR56" s="184" t="s">
        <v>851</v>
      </c>
      <c r="VVS56" s="184" t="s">
        <v>851</v>
      </c>
      <c r="VVT56" s="184" t="s">
        <v>851</v>
      </c>
      <c r="VVU56" s="184" t="s">
        <v>851</v>
      </c>
      <c r="VVV56" s="184" t="s">
        <v>851</v>
      </c>
      <c r="VVW56" s="184" t="s">
        <v>851</v>
      </c>
      <c r="VVX56" s="184" t="s">
        <v>851</v>
      </c>
      <c r="VVY56" s="184" t="s">
        <v>851</v>
      </c>
      <c r="VVZ56" s="184" t="s">
        <v>851</v>
      </c>
      <c r="VWA56" s="184" t="s">
        <v>851</v>
      </c>
      <c r="VWB56" s="184" t="s">
        <v>851</v>
      </c>
      <c r="VWC56" s="184" t="s">
        <v>851</v>
      </c>
      <c r="VWD56" s="184" t="s">
        <v>851</v>
      </c>
      <c r="VWE56" s="184" t="s">
        <v>851</v>
      </c>
      <c r="VWF56" s="184" t="s">
        <v>851</v>
      </c>
      <c r="VWG56" s="184" t="s">
        <v>851</v>
      </c>
      <c r="VWH56" s="184" t="s">
        <v>851</v>
      </c>
      <c r="VWI56" s="184" t="s">
        <v>851</v>
      </c>
      <c r="VWJ56" s="184" t="s">
        <v>851</v>
      </c>
      <c r="VWK56" s="184" t="s">
        <v>851</v>
      </c>
      <c r="VWL56" s="184" t="s">
        <v>851</v>
      </c>
      <c r="VWM56" s="184" t="s">
        <v>851</v>
      </c>
      <c r="VWN56" s="184" t="s">
        <v>851</v>
      </c>
      <c r="VWO56" s="184" t="s">
        <v>851</v>
      </c>
      <c r="VWP56" s="184" t="s">
        <v>851</v>
      </c>
      <c r="VWQ56" s="184" t="s">
        <v>851</v>
      </c>
      <c r="VWR56" s="184" t="s">
        <v>851</v>
      </c>
      <c r="VWS56" s="184" t="s">
        <v>851</v>
      </c>
      <c r="VWT56" s="184" t="s">
        <v>851</v>
      </c>
      <c r="VWU56" s="184" t="s">
        <v>851</v>
      </c>
      <c r="VWV56" s="184" t="s">
        <v>851</v>
      </c>
      <c r="VWW56" s="184" t="s">
        <v>851</v>
      </c>
      <c r="VWX56" s="184" t="s">
        <v>851</v>
      </c>
      <c r="VWY56" s="184" t="s">
        <v>851</v>
      </c>
      <c r="VWZ56" s="184" t="s">
        <v>851</v>
      </c>
      <c r="VXA56" s="184" t="s">
        <v>851</v>
      </c>
      <c r="VXB56" s="184" t="s">
        <v>851</v>
      </c>
      <c r="VXC56" s="184" t="s">
        <v>851</v>
      </c>
      <c r="VXD56" s="184" t="s">
        <v>851</v>
      </c>
      <c r="VXE56" s="184" t="s">
        <v>851</v>
      </c>
      <c r="VXF56" s="184" t="s">
        <v>851</v>
      </c>
      <c r="VXG56" s="184" t="s">
        <v>851</v>
      </c>
      <c r="VXH56" s="184" t="s">
        <v>851</v>
      </c>
      <c r="VXI56" s="184" t="s">
        <v>851</v>
      </c>
      <c r="VXJ56" s="184" t="s">
        <v>851</v>
      </c>
      <c r="VXK56" s="184" t="s">
        <v>851</v>
      </c>
      <c r="VXL56" s="184" t="s">
        <v>851</v>
      </c>
      <c r="VXM56" s="184" t="s">
        <v>851</v>
      </c>
      <c r="VXN56" s="184" t="s">
        <v>851</v>
      </c>
      <c r="VXO56" s="184" t="s">
        <v>851</v>
      </c>
      <c r="VXP56" s="184" t="s">
        <v>851</v>
      </c>
      <c r="VXQ56" s="184" t="s">
        <v>851</v>
      </c>
      <c r="VXR56" s="184" t="s">
        <v>851</v>
      </c>
      <c r="VXS56" s="184" t="s">
        <v>851</v>
      </c>
      <c r="VXT56" s="184" t="s">
        <v>851</v>
      </c>
      <c r="VXU56" s="184" t="s">
        <v>851</v>
      </c>
      <c r="VXV56" s="184" t="s">
        <v>851</v>
      </c>
      <c r="VXW56" s="184" t="s">
        <v>851</v>
      </c>
      <c r="VXX56" s="184" t="s">
        <v>851</v>
      </c>
      <c r="VXY56" s="184" t="s">
        <v>851</v>
      </c>
      <c r="VXZ56" s="184" t="s">
        <v>851</v>
      </c>
      <c r="VYA56" s="184" t="s">
        <v>851</v>
      </c>
      <c r="VYB56" s="184" t="s">
        <v>851</v>
      </c>
      <c r="VYC56" s="184" t="s">
        <v>851</v>
      </c>
      <c r="VYD56" s="184" t="s">
        <v>851</v>
      </c>
      <c r="VYE56" s="184" t="s">
        <v>851</v>
      </c>
      <c r="VYF56" s="184" t="s">
        <v>851</v>
      </c>
      <c r="VYG56" s="184" t="s">
        <v>851</v>
      </c>
      <c r="VYH56" s="184" t="s">
        <v>851</v>
      </c>
      <c r="VYI56" s="184" t="s">
        <v>851</v>
      </c>
      <c r="VYJ56" s="184" t="s">
        <v>851</v>
      </c>
      <c r="VYK56" s="184" t="s">
        <v>851</v>
      </c>
      <c r="VYL56" s="184" t="s">
        <v>851</v>
      </c>
      <c r="VYM56" s="184" t="s">
        <v>851</v>
      </c>
      <c r="VYN56" s="184" t="s">
        <v>851</v>
      </c>
      <c r="VYO56" s="184" t="s">
        <v>851</v>
      </c>
      <c r="VYP56" s="184" t="s">
        <v>851</v>
      </c>
      <c r="VYQ56" s="184" t="s">
        <v>851</v>
      </c>
      <c r="VYR56" s="184" t="s">
        <v>851</v>
      </c>
      <c r="VYS56" s="184" t="s">
        <v>851</v>
      </c>
      <c r="VYT56" s="184" t="s">
        <v>851</v>
      </c>
      <c r="VYU56" s="184" t="s">
        <v>851</v>
      </c>
      <c r="VYV56" s="184" t="s">
        <v>851</v>
      </c>
      <c r="VYW56" s="184" t="s">
        <v>851</v>
      </c>
      <c r="VYX56" s="184" t="s">
        <v>851</v>
      </c>
      <c r="VYY56" s="184" t="s">
        <v>851</v>
      </c>
      <c r="VYZ56" s="184" t="s">
        <v>851</v>
      </c>
      <c r="VZA56" s="184" t="s">
        <v>851</v>
      </c>
      <c r="VZB56" s="184" t="s">
        <v>851</v>
      </c>
      <c r="VZC56" s="184" t="s">
        <v>851</v>
      </c>
      <c r="VZD56" s="184" t="s">
        <v>851</v>
      </c>
      <c r="VZE56" s="184" t="s">
        <v>851</v>
      </c>
      <c r="VZF56" s="184" t="s">
        <v>851</v>
      </c>
      <c r="VZG56" s="184" t="s">
        <v>851</v>
      </c>
      <c r="VZH56" s="184" t="s">
        <v>851</v>
      </c>
      <c r="VZI56" s="184" t="s">
        <v>851</v>
      </c>
      <c r="VZJ56" s="184" t="s">
        <v>851</v>
      </c>
      <c r="VZK56" s="184" t="s">
        <v>851</v>
      </c>
      <c r="VZL56" s="184" t="s">
        <v>851</v>
      </c>
      <c r="VZM56" s="184" t="s">
        <v>851</v>
      </c>
      <c r="VZN56" s="184" t="s">
        <v>851</v>
      </c>
      <c r="VZO56" s="184" t="s">
        <v>851</v>
      </c>
      <c r="VZP56" s="184" t="s">
        <v>851</v>
      </c>
      <c r="VZQ56" s="184" t="s">
        <v>851</v>
      </c>
      <c r="VZR56" s="184" t="s">
        <v>851</v>
      </c>
      <c r="VZS56" s="184" t="s">
        <v>851</v>
      </c>
      <c r="VZT56" s="184" t="s">
        <v>851</v>
      </c>
      <c r="VZU56" s="184" t="s">
        <v>851</v>
      </c>
      <c r="VZV56" s="184" t="s">
        <v>851</v>
      </c>
      <c r="VZW56" s="184" t="s">
        <v>851</v>
      </c>
      <c r="VZX56" s="184" t="s">
        <v>851</v>
      </c>
      <c r="VZY56" s="184" t="s">
        <v>851</v>
      </c>
      <c r="VZZ56" s="184" t="s">
        <v>851</v>
      </c>
      <c r="WAA56" s="184" t="s">
        <v>851</v>
      </c>
      <c r="WAB56" s="184" t="s">
        <v>851</v>
      </c>
      <c r="WAC56" s="184" t="s">
        <v>851</v>
      </c>
      <c r="WAD56" s="184" t="s">
        <v>851</v>
      </c>
      <c r="WAE56" s="184" t="s">
        <v>851</v>
      </c>
      <c r="WAF56" s="184" t="s">
        <v>851</v>
      </c>
      <c r="WAG56" s="184" t="s">
        <v>851</v>
      </c>
      <c r="WAH56" s="184" t="s">
        <v>851</v>
      </c>
      <c r="WAI56" s="184" t="s">
        <v>851</v>
      </c>
      <c r="WAJ56" s="184" t="s">
        <v>851</v>
      </c>
      <c r="WAK56" s="184" t="s">
        <v>851</v>
      </c>
      <c r="WAL56" s="184" t="s">
        <v>851</v>
      </c>
      <c r="WAM56" s="184" t="s">
        <v>851</v>
      </c>
      <c r="WAN56" s="184" t="s">
        <v>851</v>
      </c>
      <c r="WAO56" s="184" t="s">
        <v>851</v>
      </c>
      <c r="WAP56" s="184" t="s">
        <v>851</v>
      </c>
      <c r="WAQ56" s="184" t="s">
        <v>851</v>
      </c>
      <c r="WAR56" s="184" t="s">
        <v>851</v>
      </c>
      <c r="WAS56" s="184" t="s">
        <v>851</v>
      </c>
      <c r="WAT56" s="184" t="s">
        <v>851</v>
      </c>
      <c r="WAU56" s="184" t="s">
        <v>851</v>
      </c>
      <c r="WAV56" s="184" t="s">
        <v>851</v>
      </c>
      <c r="WAW56" s="184" t="s">
        <v>851</v>
      </c>
      <c r="WAX56" s="184" t="s">
        <v>851</v>
      </c>
      <c r="WAY56" s="184" t="s">
        <v>851</v>
      </c>
      <c r="WAZ56" s="184" t="s">
        <v>851</v>
      </c>
      <c r="WBA56" s="184" t="s">
        <v>851</v>
      </c>
      <c r="WBB56" s="184" t="s">
        <v>851</v>
      </c>
      <c r="WBC56" s="184" t="s">
        <v>851</v>
      </c>
      <c r="WBD56" s="184" t="s">
        <v>851</v>
      </c>
      <c r="WBE56" s="184" t="s">
        <v>851</v>
      </c>
      <c r="WBF56" s="184" t="s">
        <v>851</v>
      </c>
      <c r="WBG56" s="184" t="s">
        <v>851</v>
      </c>
      <c r="WBH56" s="184" t="s">
        <v>851</v>
      </c>
      <c r="WBI56" s="184" t="s">
        <v>851</v>
      </c>
      <c r="WBJ56" s="184" t="s">
        <v>851</v>
      </c>
      <c r="WBK56" s="184" t="s">
        <v>851</v>
      </c>
      <c r="WBL56" s="184" t="s">
        <v>851</v>
      </c>
      <c r="WBM56" s="184" t="s">
        <v>851</v>
      </c>
      <c r="WBN56" s="184" t="s">
        <v>851</v>
      </c>
      <c r="WBO56" s="184" t="s">
        <v>851</v>
      </c>
      <c r="WBP56" s="184" t="s">
        <v>851</v>
      </c>
      <c r="WBQ56" s="184" t="s">
        <v>851</v>
      </c>
      <c r="WBR56" s="184" t="s">
        <v>851</v>
      </c>
      <c r="WBS56" s="184" t="s">
        <v>851</v>
      </c>
      <c r="WBT56" s="184" t="s">
        <v>851</v>
      </c>
      <c r="WBU56" s="184" t="s">
        <v>851</v>
      </c>
      <c r="WBV56" s="184" t="s">
        <v>851</v>
      </c>
      <c r="WBW56" s="184" t="s">
        <v>851</v>
      </c>
      <c r="WBX56" s="184" t="s">
        <v>851</v>
      </c>
      <c r="WBY56" s="184" t="s">
        <v>851</v>
      </c>
      <c r="WBZ56" s="184" t="s">
        <v>851</v>
      </c>
      <c r="WCA56" s="184" t="s">
        <v>851</v>
      </c>
      <c r="WCB56" s="184" t="s">
        <v>851</v>
      </c>
      <c r="WCC56" s="184" t="s">
        <v>851</v>
      </c>
      <c r="WCD56" s="184" t="s">
        <v>851</v>
      </c>
      <c r="WCE56" s="184" t="s">
        <v>851</v>
      </c>
      <c r="WCF56" s="184" t="s">
        <v>851</v>
      </c>
      <c r="WCG56" s="184" t="s">
        <v>851</v>
      </c>
      <c r="WCH56" s="184" t="s">
        <v>851</v>
      </c>
      <c r="WCI56" s="184" t="s">
        <v>851</v>
      </c>
      <c r="WCJ56" s="184" t="s">
        <v>851</v>
      </c>
      <c r="WCK56" s="184" t="s">
        <v>851</v>
      </c>
      <c r="WCL56" s="184" t="s">
        <v>851</v>
      </c>
      <c r="WCM56" s="184" t="s">
        <v>851</v>
      </c>
      <c r="WCN56" s="184" t="s">
        <v>851</v>
      </c>
      <c r="WCO56" s="184" t="s">
        <v>851</v>
      </c>
      <c r="WCP56" s="184" t="s">
        <v>851</v>
      </c>
      <c r="WCQ56" s="184" t="s">
        <v>851</v>
      </c>
      <c r="WCR56" s="184" t="s">
        <v>851</v>
      </c>
      <c r="WCS56" s="184" t="s">
        <v>851</v>
      </c>
      <c r="WCT56" s="184" t="s">
        <v>851</v>
      </c>
      <c r="WCU56" s="184" t="s">
        <v>851</v>
      </c>
      <c r="WCV56" s="184" t="s">
        <v>851</v>
      </c>
      <c r="WCW56" s="184" t="s">
        <v>851</v>
      </c>
      <c r="WCX56" s="184" t="s">
        <v>851</v>
      </c>
      <c r="WCY56" s="184" t="s">
        <v>851</v>
      </c>
      <c r="WCZ56" s="184" t="s">
        <v>851</v>
      </c>
      <c r="WDA56" s="184" t="s">
        <v>851</v>
      </c>
      <c r="WDB56" s="184" t="s">
        <v>851</v>
      </c>
      <c r="WDC56" s="184" t="s">
        <v>851</v>
      </c>
      <c r="WDD56" s="184" t="s">
        <v>851</v>
      </c>
      <c r="WDE56" s="184" t="s">
        <v>851</v>
      </c>
      <c r="WDF56" s="184" t="s">
        <v>851</v>
      </c>
      <c r="WDG56" s="184" t="s">
        <v>851</v>
      </c>
      <c r="WDH56" s="184" t="s">
        <v>851</v>
      </c>
      <c r="WDI56" s="184" t="s">
        <v>851</v>
      </c>
      <c r="WDJ56" s="184" t="s">
        <v>851</v>
      </c>
      <c r="WDK56" s="184" t="s">
        <v>851</v>
      </c>
      <c r="WDL56" s="184" t="s">
        <v>851</v>
      </c>
      <c r="WDM56" s="184" t="s">
        <v>851</v>
      </c>
      <c r="WDN56" s="184" t="s">
        <v>851</v>
      </c>
      <c r="WDO56" s="184" t="s">
        <v>851</v>
      </c>
      <c r="WDP56" s="184" t="s">
        <v>851</v>
      </c>
      <c r="WDQ56" s="184" t="s">
        <v>851</v>
      </c>
      <c r="WDR56" s="184" t="s">
        <v>851</v>
      </c>
      <c r="WDS56" s="184" t="s">
        <v>851</v>
      </c>
      <c r="WDT56" s="184" t="s">
        <v>851</v>
      </c>
      <c r="WDU56" s="184" t="s">
        <v>851</v>
      </c>
      <c r="WDV56" s="184" t="s">
        <v>851</v>
      </c>
      <c r="WDW56" s="184" t="s">
        <v>851</v>
      </c>
      <c r="WDX56" s="184" t="s">
        <v>851</v>
      </c>
      <c r="WDY56" s="184" t="s">
        <v>851</v>
      </c>
      <c r="WDZ56" s="184" t="s">
        <v>851</v>
      </c>
      <c r="WEA56" s="184" t="s">
        <v>851</v>
      </c>
      <c r="WEB56" s="184" t="s">
        <v>851</v>
      </c>
      <c r="WEC56" s="184" t="s">
        <v>851</v>
      </c>
      <c r="WED56" s="184" t="s">
        <v>851</v>
      </c>
      <c r="WEE56" s="184" t="s">
        <v>851</v>
      </c>
      <c r="WEF56" s="184" t="s">
        <v>851</v>
      </c>
      <c r="WEG56" s="184" t="s">
        <v>851</v>
      </c>
      <c r="WEH56" s="184" t="s">
        <v>851</v>
      </c>
      <c r="WEI56" s="184" t="s">
        <v>851</v>
      </c>
      <c r="WEJ56" s="184" t="s">
        <v>851</v>
      </c>
      <c r="WEK56" s="184" t="s">
        <v>851</v>
      </c>
      <c r="WEL56" s="184" t="s">
        <v>851</v>
      </c>
      <c r="WEM56" s="184" t="s">
        <v>851</v>
      </c>
      <c r="WEN56" s="184" t="s">
        <v>851</v>
      </c>
      <c r="WEO56" s="184" t="s">
        <v>851</v>
      </c>
      <c r="WEP56" s="184" t="s">
        <v>851</v>
      </c>
      <c r="WEQ56" s="184" t="s">
        <v>851</v>
      </c>
      <c r="WER56" s="184" t="s">
        <v>851</v>
      </c>
      <c r="WES56" s="184" t="s">
        <v>851</v>
      </c>
      <c r="WET56" s="184" t="s">
        <v>851</v>
      </c>
      <c r="WEU56" s="184" t="s">
        <v>851</v>
      </c>
      <c r="WEV56" s="184" t="s">
        <v>851</v>
      </c>
      <c r="WEW56" s="184" t="s">
        <v>851</v>
      </c>
      <c r="WEX56" s="184" t="s">
        <v>851</v>
      </c>
      <c r="WEY56" s="184" t="s">
        <v>851</v>
      </c>
      <c r="WEZ56" s="184" t="s">
        <v>851</v>
      </c>
      <c r="WFA56" s="184" t="s">
        <v>851</v>
      </c>
      <c r="WFB56" s="184" t="s">
        <v>851</v>
      </c>
      <c r="WFC56" s="184" t="s">
        <v>851</v>
      </c>
      <c r="WFD56" s="184" t="s">
        <v>851</v>
      </c>
      <c r="WFE56" s="184" t="s">
        <v>851</v>
      </c>
      <c r="WFF56" s="184" t="s">
        <v>851</v>
      </c>
      <c r="WFG56" s="184" t="s">
        <v>851</v>
      </c>
      <c r="WFH56" s="184" t="s">
        <v>851</v>
      </c>
      <c r="WFI56" s="184" t="s">
        <v>851</v>
      </c>
      <c r="WFJ56" s="184" t="s">
        <v>851</v>
      </c>
      <c r="WFK56" s="184" t="s">
        <v>851</v>
      </c>
      <c r="WFL56" s="184" t="s">
        <v>851</v>
      </c>
      <c r="WFM56" s="184" t="s">
        <v>851</v>
      </c>
      <c r="WFN56" s="184" t="s">
        <v>851</v>
      </c>
      <c r="WFO56" s="184" t="s">
        <v>851</v>
      </c>
      <c r="WFP56" s="184" t="s">
        <v>851</v>
      </c>
      <c r="WFQ56" s="184" t="s">
        <v>851</v>
      </c>
      <c r="WFR56" s="184" t="s">
        <v>851</v>
      </c>
      <c r="WFS56" s="184" t="s">
        <v>851</v>
      </c>
      <c r="WFT56" s="184" t="s">
        <v>851</v>
      </c>
      <c r="WFU56" s="184" t="s">
        <v>851</v>
      </c>
      <c r="WFV56" s="184" t="s">
        <v>851</v>
      </c>
      <c r="WFW56" s="184" t="s">
        <v>851</v>
      </c>
      <c r="WFX56" s="184" t="s">
        <v>851</v>
      </c>
      <c r="WFY56" s="184" t="s">
        <v>851</v>
      </c>
      <c r="WFZ56" s="184" t="s">
        <v>851</v>
      </c>
      <c r="WGA56" s="184" t="s">
        <v>851</v>
      </c>
      <c r="WGB56" s="184" t="s">
        <v>851</v>
      </c>
      <c r="WGC56" s="184" t="s">
        <v>851</v>
      </c>
      <c r="WGD56" s="184" t="s">
        <v>851</v>
      </c>
      <c r="WGE56" s="184" t="s">
        <v>851</v>
      </c>
      <c r="WGF56" s="184" t="s">
        <v>851</v>
      </c>
      <c r="WGG56" s="184" t="s">
        <v>851</v>
      </c>
      <c r="WGH56" s="184" t="s">
        <v>851</v>
      </c>
      <c r="WGI56" s="184" t="s">
        <v>851</v>
      </c>
      <c r="WGJ56" s="184" t="s">
        <v>851</v>
      </c>
      <c r="WGK56" s="184" t="s">
        <v>851</v>
      </c>
      <c r="WGL56" s="184" t="s">
        <v>851</v>
      </c>
      <c r="WGM56" s="184" t="s">
        <v>851</v>
      </c>
      <c r="WGN56" s="184" t="s">
        <v>851</v>
      </c>
      <c r="WGO56" s="184" t="s">
        <v>851</v>
      </c>
      <c r="WGP56" s="184" t="s">
        <v>851</v>
      </c>
      <c r="WGQ56" s="184" t="s">
        <v>851</v>
      </c>
      <c r="WGR56" s="184" t="s">
        <v>851</v>
      </c>
      <c r="WGS56" s="184" t="s">
        <v>851</v>
      </c>
      <c r="WGT56" s="184" t="s">
        <v>851</v>
      </c>
      <c r="WGU56" s="184" t="s">
        <v>851</v>
      </c>
      <c r="WGV56" s="184" t="s">
        <v>851</v>
      </c>
      <c r="WGW56" s="184" t="s">
        <v>851</v>
      </c>
      <c r="WGX56" s="184" t="s">
        <v>851</v>
      </c>
      <c r="WGY56" s="184" t="s">
        <v>851</v>
      </c>
      <c r="WGZ56" s="184" t="s">
        <v>851</v>
      </c>
      <c r="WHA56" s="184" t="s">
        <v>851</v>
      </c>
      <c r="WHB56" s="184" t="s">
        <v>851</v>
      </c>
      <c r="WHC56" s="184" t="s">
        <v>851</v>
      </c>
      <c r="WHD56" s="184" t="s">
        <v>851</v>
      </c>
      <c r="WHE56" s="184" t="s">
        <v>851</v>
      </c>
      <c r="WHF56" s="184" t="s">
        <v>851</v>
      </c>
      <c r="WHG56" s="184" t="s">
        <v>851</v>
      </c>
      <c r="WHH56" s="184" t="s">
        <v>851</v>
      </c>
      <c r="WHI56" s="184" t="s">
        <v>851</v>
      </c>
      <c r="WHJ56" s="184" t="s">
        <v>851</v>
      </c>
      <c r="WHK56" s="184" t="s">
        <v>851</v>
      </c>
      <c r="WHL56" s="184" t="s">
        <v>851</v>
      </c>
      <c r="WHM56" s="184" t="s">
        <v>851</v>
      </c>
      <c r="WHN56" s="184" t="s">
        <v>851</v>
      </c>
      <c r="WHO56" s="184" t="s">
        <v>851</v>
      </c>
      <c r="WHP56" s="184" t="s">
        <v>851</v>
      </c>
      <c r="WHQ56" s="184" t="s">
        <v>851</v>
      </c>
      <c r="WHR56" s="184" t="s">
        <v>851</v>
      </c>
      <c r="WHS56" s="184" t="s">
        <v>851</v>
      </c>
      <c r="WHT56" s="184" t="s">
        <v>851</v>
      </c>
      <c r="WHU56" s="184" t="s">
        <v>851</v>
      </c>
      <c r="WHV56" s="184" t="s">
        <v>851</v>
      </c>
      <c r="WHW56" s="184" t="s">
        <v>851</v>
      </c>
      <c r="WHX56" s="184" t="s">
        <v>851</v>
      </c>
      <c r="WHY56" s="184" t="s">
        <v>851</v>
      </c>
      <c r="WHZ56" s="184" t="s">
        <v>851</v>
      </c>
      <c r="WIA56" s="184" t="s">
        <v>851</v>
      </c>
      <c r="WIB56" s="184" t="s">
        <v>851</v>
      </c>
      <c r="WIC56" s="184" t="s">
        <v>851</v>
      </c>
      <c r="WID56" s="184" t="s">
        <v>851</v>
      </c>
      <c r="WIE56" s="184" t="s">
        <v>851</v>
      </c>
      <c r="WIF56" s="184" t="s">
        <v>851</v>
      </c>
      <c r="WIG56" s="184" t="s">
        <v>851</v>
      </c>
      <c r="WIH56" s="184" t="s">
        <v>851</v>
      </c>
      <c r="WII56" s="184" t="s">
        <v>851</v>
      </c>
      <c r="WIJ56" s="184" t="s">
        <v>851</v>
      </c>
      <c r="WIK56" s="184" t="s">
        <v>851</v>
      </c>
      <c r="WIL56" s="184" t="s">
        <v>851</v>
      </c>
      <c r="WIM56" s="184" t="s">
        <v>851</v>
      </c>
      <c r="WIN56" s="184" t="s">
        <v>851</v>
      </c>
      <c r="WIO56" s="184" t="s">
        <v>851</v>
      </c>
      <c r="WIP56" s="184" t="s">
        <v>851</v>
      </c>
      <c r="WIQ56" s="184" t="s">
        <v>851</v>
      </c>
      <c r="WIR56" s="184" t="s">
        <v>851</v>
      </c>
      <c r="WIS56" s="184" t="s">
        <v>851</v>
      </c>
      <c r="WIT56" s="184" t="s">
        <v>851</v>
      </c>
      <c r="WIU56" s="184" t="s">
        <v>851</v>
      </c>
      <c r="WIV56" s="184" t="s">
        <v>851</v>
      </c>
      <c r="WIW56" s="184" t="s">
        <v>851</v>
      </c>
      <c r="WIX56" s="184" t="s">
        <v>851</v>
      </c>
      <c r="WIY56" s="184" t="s">
        <v>851</v>
      </c>
      <c r="WIZ56" s="184" t="s">
        <v>851</v>
      </c>
      <c r="WJA56" s="184" t="s">
        <v>851</v>
      </c>
      <c r="WJB56" s="184" t="s">
        <v>851</v>
      </c>
      <c r="WJC56" s="184" t="s">
        <v>851</v>
      </c>
      <c r="WJD56" s="184" t="s">
        <v>851</v>
      </c>
      <c r="WJE56" s="184" t="s">
        <v>851</v>
      </c>
      <c r="WJF56" s="184" t="s">
        <v>851</v>
      </c>
      <c r="WJG56" s="184" t="s">
        <v>851</v>
      </c>
      <c r="WJH56" s="184" t="s">
        <v>851</v>
      </c>
      <c r="WJI56" s="184" t="s">
        <v>851</v>
      </c>
      <c r="WJJ56" s="184" t="s">
        <v>851</v>
      </c>
      <c r="WJK56" s="184" t="s">
        <v>851</v>
      </c>
      <c r="WJL56" s="184" t="s">
        <v>851</v>
      </c>
      <c r="WJM56" s="184" t="s">
        <v>851</v>
      </c>
      <c r="WJN56" s="184" t="s">
        <v>851</v>
      </c>
      <c r="WJO56" s="184" t="s">
        <v>851</v>
      </c>
      <c r="WJP56" s="184" t="s">
        <v>851</v>
      </c>
      <c r="WJQ56" s="184" t="s">
        <v>851</v>
      </c>
      <c r="WJR56" s="184" t="s">
        <v>851</v>
      </c>
      <c r="WJS56" s="184" t="s">
        <v>851</v>
      </c>
      <c r="WJT56" s="184" t="s">
        <v>851</v>
      </c>
      <c r="WJU56" s="184" t="s">
        <v>851</v>
      </c>
      <c r="WJV56" s="184" t="s">
        <v>851</v>
      </c>
      <c r="WJW56" s="184" t="s">
        <v>851</v>
      </c>
      <c r="WJX56" s="184" t="s">
        <v>851</v>
      </c>
      <c r="WJY56" s="184" t="s">
        <v>851</v>
      </c>
      <c r="WJZ56" s="184" t="s">
        <v>851</v>
      </c>
      <c r="WKA56" s="184" t="s">
        <v>851</v>
      </c>
      <c r="WKB56" s="184" t="s">
        <v>851</v>
      </c>
      <c r="WKC56" s="184" t="s">
        <v>851</v>
      </c>
      <c r="WKD56" s="184" t="s">
        <v>851</v>
      </c>
      <c r="WKE56" s="184" t="s">
        <v>851</v>
      </c>
      <c r="WKF56" s="184" t="s">
        <v>851</v>
      </c>
      <c r="WKG56" s="184" t="s">
        <v>851</v>
      </c>
      <c r="WKH56" s="184" t="s">
        <v>851</v>
      </c>
      <c r="WKI56" s="184" t="s">
        <v>851</v>
      </c>
      <c r="WKJ56" s="184" t="s">
        <v>851</v>
      </c>
      <c r="WKK56" s="184" t="s">
        <v>851</v>
      </c>
      <c r="WKL56" s="184" t="s">
        <v>851</v>
      </c>
      <c r="WKM56" s="184" t="s">
        <v>851</v>
      </c>
      <c r="WKN56" s="184" t="s">
        <v>851</v>
      </c>
      <c r="WKO56" s="184" t="s">
        <v>851</v>
      </c>
      <c r="WKP56" s="184" t="s">
        <v>851</v>
      </c>
      <c r="WKQ56" s="184" t="s">
        <v>851</v>
      </c>
      <c r="WKR56" s="184" t="s">
        <v>851</v>
      </c>
      <c r="WKS56" s="184" t="s">
        <v>851</v>
      </c>
      <c r="WKT56" s="184" t="s">
        <v>851</v>
      </c>
      <c r="WKU56" s="184" t="s">
        <v>851</v>
      </c>
      <c r="WKV56" s="184" t="s">
        <v>851</v>
      </c>
      <c r="WKW56" s="184" t="s">
        <v>851</v>
      </c>
      <c r="WKX56" s="184" t="s">
        <v>851</v>
      </c>
      <c r="WKY56" s="184" t="s">
        <v>851</v>
      </c>
      <c r="WKZ56" s="184" t="s">
        <v>851</v>
      </c>
      <c r="WLA56" s="184" t="s">
        <v>851</v>
      </c>
      <c r="WLB56" s="184" t="s">
        <v>851</v>
      </c>
      <c r="WLC56" s="184" t="s">
        <v>851</v>
      </c>
      <c r="WLD56" s="184" t="s">
        <v>851</v>
      </c>
      <c r="WLE56" s="184" t="s">
        <v>851</v>
      </c>
      <c r="WLF56" s="184" t="s">
        <v>851</v>
      </c>
      <c r="WLG56" s="184" t="s">
        <v>851</v>
      </c>
      <c r="WLH56" s="184" t="s">
        <v>851</v>
      </c>
      <c r="WLI56" s="184" t="s">
        <v>851</v>
      </c>
      <c r="WLJ56" s="184" t="s">
        <v>851</v>
      </c>
      <c r="WLK56" s="184" t="s">
        <v>851</v>
      </c>
      <c r="WLL56" s="184" t="s">
        <v>851</v>
      </c>
      <c r="WLM56" s="184" t="s">
        <v>851</v>
      </c>
      <c r="WLN56" s="184" t="s">
        <v>851</v>
      </c>
      <c r="WLO56" s="184" t="s">
        <v>851</v>
      </c>
      <c r="WLP56" s="184" t="s">
        <v>851</v>
      </c>
      <c r="WLQ56" s="184" t="s">
        <v>851</v>
      </c>
      <c r="WLR56" s="184" t="s">
        <v>851</v>
      </c>
      <c r="WLS56" s="184" t="s">
        <v>851</v>
      </c>
      <c r="WLT56" s="184" t="s">
        <v>851</v>
      </c>
      <c r="WLU56" s="184" t="s">
        <v>851</v>
      </c>
      <c r="WLV56" s="184" t="s">
        <v>851</v>
      </c>
      <c r="WLW56" s="184" t="s">
        <v>851</v>
      </c>
      <c r="WLX56" s="184" t="s">
        <v>851</v>
      </c>
      <c r="WLY56" s="184" t="s">
        <v>851</v>
      </c>
      <c r="WLZ56" s="184" t="s">
        <v>851</v>
      </c>
      <c r="WMA56" s="184" t="s">
        <v>851</v>
      </c>
      <c r="WMB56" s="184" t="s">
        <v>851</v>
      </c>
      <c r="WMC56" s="184" t="s">
        <v>851</v>
      </c>
      <c r="WMD56" s="184" t="s">
        <v>851</v>
      </c>
      <c r="WME56" s="184" t="s">
        <v>851</v>
      </c>
      <c r="WMF56" s="184" t="s">
        <v>851</v>
      </c>
      <c r="WMG56" s="184" t="s">
        <v>851</v>
      </c>
      <c r="WMH56" s="184" t="s">
        <v>851</v>
      </c>
      <c r="WMI56" s="184" t="s">
        <v>851</v>
      </c>
      <c r="WMJ56" s="184" t="s">
        <v>851</v>
      </c>
      <c r="WMK56" s="184" t="s">
        <v>851</v>
      </c>
      <c r="WML56" s="184" t="s">
        <v>851</v>
      </c>
      <c r="WMM56" s="184" t="s">
        <v>851</v>
      </c>
      <c r="WMN56" s="184" t="s">
        <v>851</v>
      </c>
      <c r="WMO56" s="184" t="s">
        <v>851</v>
      </c>
      <c r="WMP56" s="184" t="s">
        <v>851</v>
      </c>
      <c r="WMQ56" s="184" t="s">
        <v>851</v>
      </c>
      <c r="WMR56" s="184" t="s">
        <v>851</v>
      </c>
      <c r="WMS56" s="184" t="s">
        <v>851</v>
      </c>
      <c r="WMT56" s="184" t="s">
        <v>851</v>
      </c>
      <c r="WMU56" s="184" t="s">
        <v>851</v>
      </c>
      <c r="WMV56" s="184" t="s">
        <v>851</v>
      </c>
      <c r="WMW56" s="184" t="s">
        <v>851</v>
      </c>
      <c r="WMX56" s="184" t="s">
        <v>851</v>
      </c>
      <c r="WMY56" s="184" t="s">
        <v>851</v>
      </c>
      <c r="WMZ56" s="184" t="s">
        <v>851</v>
      </c>
      <c r="WNA56" s="184" t="s">
        <v>851</v>
      </c>
      <c r="WNB56" s="184" t="s">
        <v>851</v>
      </c>
      <c r="WNC56" s="184" t="s">
        <v>851</v>
      </c>
      <c r="WND56" s="184" t="s">
        <v>851</v>
      </c>
      <c r="WNE56" s="184" t="s">
        <v>851</v>
      </c>
      <c r="WNF56" s="184" t="s">
        <v>851</v>
      </c>
      <c r="WNG56" s="184" t="s">
        <v>851</v>
      </c>
      <c r="WNH56" s="184" t="s">
        <v>851</v>
      </c>
      <c r="WNI56" s="184" t="s">
        <v>851</v>
      </c>
      <c r="WNJ56" s="184" t="s">
        <v>851</v>
      </c>
      <c r="WNK56" s="184" t="s">
        <v>851</v>
      </c>
      <c r="WNL56" s="184" t="s">
        <v>851</v>
      </c>
      <c r="WNM56" s="184" t="s">
        <v>851</v>
      </c>
      <c r="WNN56" s="184" t="s">
        <v>851</v>
      </c>
      <c r="WNO56" s="184" t="s">
        <v>851</v>
      </c>
      <c r="WNP56" s="184" t="s">
        <v>851</v>
      </c>
      <c r="WNQ56" s="184" t="s">
        <v>851</v>
      </c>
      <c r="WNR56" s="184" t="s">
        <v>851</v>
      </c>
      <c r="WNS56" s="184" t="s">
        <v>851</v>
      </c>
      <c r="WNT56" s="184" t="s">
        <v>851</v>
      </c>
      <c r="WNU56" s="184" t="s">
        <v>851</v>
      </c>
      <c r="WNV56" s="184" t="s">
        <v>851</v>
      </c>
      <c r="WNW56" s="184" t="s">
        <v>851</v>
      </c>
      <c r="WNX56" s="184" t="s">
        <v>851</v>
      </c>
      <c r="WNY56" s="184" t="s">
        <v>851</v>
      </c>
      <c r="WNZ56" s="184" t="s">
        <v>851</v>
      </c>
      <c r="WOA56" s="184" t="s">
        <v>851</v>
      </c>
      <c r="WOB56" s="184" t="s">
        <v>851</v>
      </c>
      <c r="WOC56" s="184" t="s">
        <v>851</v>
      </c>
      <c r="WOD56" s="184" t="s">
        <v>851</v>
      </c>
      <c r="WOE56" s="184" t="s">
        <v>851</v>
      </c>
      <c r="WOF56" s="184" t="s">
        <v>851</v>
      </c>
      <c r="WOG56" s="184" t="s">
        <v>851</v>
      </c>
      <c r="WOH56" s="184" t="s">
        <v>851</v>
      </c>
      <c r="WOI56" s="184" t="s">
        <v>851</v>
      </c>
      <c r="WOJ56" s="184" t="s">
        <v>851</v>
      </c>
      <c r="WOK56" s="184" t="s">
        <v>851</v>
      </c>
      <c r="WOL56" s="184" t="s">
        <v>851</v>
      </c>
      <c r="WOM56" s="184" t="s">
        <v>851</v>
      </c>
      <c r="WON56" s="184" t="s">
        <v>851</v>
      </c>
      <c r="WOO56" s="184" t="s">
        <v>851</v>
      </c>
      <c r="WOP56" s="184" t="s">
        <v>851</v>
      </c>
      <c r="WOQ56" s="184" t="s">
        <v>851</v>
      </c>
      <c r="WOR56" s="184" t="s">
        <v>851</v>
      </c>
      <c r="WOS56" s="184" t="s">
        <v>851</v>
      </c>
      <c r="WOT56" s="184" t="s">
        <v>851</v>
      </c>
      <c r="WOU56" s="184" t="s">
        <v>851</v>
      </c>
      <c r="WOV56" s="184" t="s">
        <v>851</v>
      </c>
      <c r="WOW56" s="184" t="s">
        <v>851</v>
      </c>
      <c r="WOX56" s="184" t="s">
        <v>851</v>
      </c>
      <c r="WOY56" s="184" t="s">
        <v>851</v>
      </c>
      <c r="WOZ56" s="184" t="s">
        <v>851</v>
      </c>
      <c r="WPA56" s="184" t="s">
        <v>851</v>
      </c>
      <c r="WPB56" s="184" t="s">
        <v>851</v>
      </c>
      <c r="WPC56" s="184" t="s">
        <v>851</v>
      </c>
      <c r="WPD56" s="184" t="s">
        <v>851</v>
      </c>
      <c r="WPE56" s="184" t="s">
        <v>851</v>
      </c>
      <c r="WPF56" s="184" t="s">
        <v>851</v>
      </c>
      <c r="WPG56" s="184" t="s">
        <v>851</v>
      </c>
      <c r="WPH56" s="184" t="s">
        <v>851</v>
      </c>
      <c r="WPI56" s="184" t="s">
        <v>851</v>
      </c>
      <c r="WPJ56" s="184" t="s">
        <v>851</v>
      </c>
      <c r="WPK56" s="184" t="s">
        <v>851</v>
      </c>
      <c r="WPL56" s="184" t="s">
        <v>851</v>
      </c>
      <c r="WPM56" s="184" t="s">
        <v>851</v>
      </c>
      <c r="WPN56" s="184" t="s">
        <v>851</v>
      </c>
      <c r="WPO56" s="184" t="s">
        <v>851</v>
      </c>
      <c r="WPP56" s="184" t="s">
        <v>851</v>
      </c>
      <c r="WPQ56" s="184" t="s">
        <v>851</v>
      </c>
      <c r="WPR56" s="184" t="s">
        <v>851</v>
      </c>
      <c r="WPS56" s="184" t="s">
        <v>851</v>
      </c>
      <c r="WPT56" s="184" t="s">
        <v>851</v>
      </c>
      <c r="WPU56" s="184" t="s">
        <v>851</v>
      </c>
      <c r="WPV56" s="184" t="s">
        <v>851</v>
      </c>
      <c r="WPW56" s="184" t="s">
        <v>851</v>
      </c>
      <c r="WPX56" s="184" t="s">
        <v>851</v>
      </c>
      <c r="WPY56" s="184" t="s">
        <v>851</v>
      </c>
      <c r="WPZ56" s="184" t="s">
        <v>851</v>
      </c>
      <c r="WQA56" s="184" t="s">
        <v>851</v>
      </c>
      <c r="WQB56" s="184" t="s">
        <v>851</v>
      </c>
      <c r="WQC56" s="184" t="s">
        <v>851</v>
      </c>
      <c r="WQD56" s="184" t="s">
        <v>851</v>
      </c>
      <c r="WQE56" s="184" t="s">
        <v>851</v>
      </c>
      <c r="WQF56" s="184" t="s">
        <v>851</v>
      </c>
      <c r="WQG56" s="184" t="s">
        <v>851</v>
      </c>
      <c r="WQH56" s="184" t="s">
        <v>851</v>
      </c>
      <c r="WQI56" s="184" t="s">
        <v>851</v>
      </c>
      <c r="WQJ56" s="184" t="s">
        <v>851</v>
      </c>
      <c r="WQK56" s="184" t="s">
        <v>851</v>
      </c>
      <c r="WQL56" s="184" t="s">
        <v>851</v>
      </c>
      <c r="WQM56" s="184" t="s">
        <v>851</v>
      </c>
      <c r="WQN56" s="184" t="s">
        <v>851</v>
      </c>
      <c r="WQO56" s="184" t="s">
        <v>851</v>
      </c>
      <c r="WQP56" s="184" t="s">
        <v>851</v>
      </c>
      <c r="WQQ56" s="184" t="s">
        <v>851</v>
      </c>
      <c r="WQR56" s="184" t="s">
        <v>851</v>
      </c>
      <c r="WQS56" s="184" t="s">
        <v>851</v>
      </c>
      <c r="WQT56" s="184" t="s">
        <v>851</v>
      </c>
      <c r="WQU56" s="184" t="s">
        <v>851</v>
      </c>
      <c r="WQV56" s="184" t="s">
        <v>851</v>
      </c>
      <c r="WQW56" s="184" t="s">
        <v>851</v>
      </c>
      <c r="WQX56" s="184" t="s">
        <v>851</v>
      </c>
      <c r="WQY56" s="184" t="s">
        <v>851</v>
      </c>
      <c r="WQZ56" s="184" t="s">
        <v>851</v>
      </c>
      <c r="WRA56" s="184" t="s">
        <v>851</v>
      </c>
      <c r="WRB56" s="184" t="s">
        <v>851</v>
      </c>
      <c r="WRC56" s="184" t="s">
        <v>851</v>
      </c>
      <c r="WRD56" s="184" t="s">
        <v>851</v>
      </c>
      <c r="WRE56" s="184" t="s">
        <v>851</v>
      </c>
      <c r="WRF56" s="184" t="s">
        <v>851</v>
      </c>
      <c r="WRG56" s="184" t="s">
        <v>851</v>
      </c>
      <c r="WRH56" s="184" t="s">
        <v>851</v>
      </c>
      <c r="WRI56" s="184" t="s">
        <v>851</v>
      </c>
      <c r="WRJ56" s="184" t="s">
        <v>851</v>
      </c>
      <c r="WRK56" s="184" t="s">
        <v>851</v>
      </c>
      <c r="WRL56" s="184" t="s">
        <v>851</v>
      </c>
      <c r="WRM56" s="184" t="s">
        <v>851</v>
      </c>
      <c r="WRN56" s="184" t="s">
        <v>851</v>
      </c>
      <c r="WRO56" s="184" t="s">
        <v>851</v>
      </c>
      <c r="WRP56" s="184" t="s">
        <v>851</v>
      </c>
      <c r="WRQ56" s="184" t="s">
        <v>851</v>
      </c>
      <c r="WRR56" s="184" t="s">
        <v>851</v>
      </c>
      <c r="WRS56" s="184" t="s">
        <v>851</v>
      </c>
      <c r="WRT56" s="184" t="s">
        <v>851</v>
      </c>
      <c r="WRU56" s="184" t="s">
        <v>851</v>
      </c>
      <c r="WRV56" s="184" t="s">
        <v>851</v>
      </c>
      <c r="WRW56" s="184" t="s">
        <v>851</v>
      </c>
      <c r="WRX56" s="184" t="s">
        <v>851</v>
      </c>
      <c r="WRY56" s="184" t="s">
        <v>851</v>
      </c>
      <c r="WRZ56" s="184" t="s">
        <v>851</v>
      </c>
      <c r="WSA56" s="184" t="s">
        <v>851</v>
      </c>
      <c r="WSB56" s="184" t="s">
        <v>851</v>
      </c>
      <c r="WSC56" s="184" t="s">
        <v>851</v>
      </c>
      <c r="WSD56" s="184" t="s">
        <v>851</v>
      </c>
      <c r="WSE56" s="184" t="s">
        <v>851</v>
      </c>
      <c r="WSF56" s="184" t="s">
        <v>851</v>
      </c>
      <c r="WSG56" s="184" t="s">
        <v>851</v>
      </c>
      <c r="WSH56" s="184" t="s">
        <v>851</v>
      </c>
      <c r="WSI56" s="184" t="s">
        <v>851</v>
      </c>
      <c r="WSJ56" s="184" t="s">
        <v>851</v>
      </c>
      <c r="WSK56" s="184" t="s">
        <v>851</v>
      </c>
      <c r="WSL56" s="184" t="s">
        <v>851</v>
      </c>
      <c r="WSM56" s="184" t="s">
        <v>851</v>
      </c>
      <c r="WSN56" s="184" t="s">
        <v>851</v>
      </c>
      <c r="WSO56" s="184" t="s">
        <v>851</v>
      </c>
      <c r="WSP56" s="184" t="s">
        <v>851</v>
      </c>
      <c r="WSQ56" s="184" t="s">
        <v>851</v>
      </c>
      <c r="WSR56" s="184" t="s">
        <v>851</v>
      </c>
      <c r="WSS56" s="184" t="s">
        <v>851</v>
      </c>
      <c r="WST56" s="184" t="s">
        <v>851</v>
      </c>
      <c r="WSU56" s="184" t="s">
        <v>851</v>
      </c>
      <c r="WSV56" s="184" t="s">
        <v>851</v>
      </c>
      <c r="WSW56" s="184" t="s">
        <v>851</v>
      </c>
      <c r="WSX56" s="184" t="s">
        <v>851</v>
      </c>
      <c r="WSY56" s="184" t="s">
        <v>851</v>
      </c>
      <c r="WSZ56" s="184" t="s">
        <v>851</v>
      </c>
      <c r="WTA56" s="184" t="s">
        <v>851</v>
      </c>
      <c r="WTB56" s="184" t="s">
        <v>851</v>
      </c>
      <c r="WTC56" s="184" t="s">
        <v>851</v>
      </c>
      <c r="WTD56" s="184" t="s">
        <v>851</v>
      </c>
      <c r="WTE56" s="184" t="s">
        <v>851</v>
      </c>
      <c r="WTF56" s="184" t="s">
        <v>851</v>
      </c>
      <c r="WTG56" s="184" t="s">
        <v>851</v>
      </c>
      <c r="WTH56" s="184" t="s">
        <v>851</v>
      </c>
      <c r="WTI56" s="184" t="s">
        <v>851</v>
      </c>
      <c r="WTJ56" s="184" t="s">
        <v>851</v>
      </c>
      <c r="WTK56" s="184" t="s">
        <v>851</v>
      </c>
      <c r="WTL56" s="184" t="s">
        <v>851</v>
      </c>
      <c r="WTM56" s="184" t="s">
        <v>851</v>
      </c>
      <c r="WTN56" s="184" t="s">
        <v>851</v>
      </c>
      <c r="WTO56" s="184" t="s">
        <v>851</v>
      </c>
      <c r="WTP56" s="184" t="s">
        <v>851</v>
      </c>
      <c r="WTQ56" s="184" t="s">
        <v>851</v>
      </c>
      <c r="WTR56" s="184" t="s">
        <v>851</v>
      </c>
      <c r="WTS56" s="184" t="s">
        <v>851</v>
      </c>
      <c r="WTT56" s="184" t="s">
        <v>851</v>
      </c>
      <c r="WTU56" s="184" t="s">
        <v>851</v>
      </c>
      <c r="WTV56" s="184" t="s">
        <v>851</v>
      </c>
      <c r="WTW56" s="184" t="s">
        <v>851</v>
      </c>
      <c r="WTX56" s="184" t="s">
        <v>851</v>
      </c>
      <c r="WTY56" s="184" t="s">
        <v>851</v>
      </c>
      <c r="WTZ56" s="184" t="s">
        <v>851</v>
      </c>
      <c r="WUA56" s="184" t="s">
        <v>851</v>
      </c>
      <c r="WUB56" s="184" t="s">
        <v>851</v>
      </c>
      <c r="WUC56" s="184" t="s">
        <v>851</v>
      </c>
      <c r="WUD56" s="184" t="s">
        <v>851</v>
      </c>
      <c r="WUE56" s="184" t="s">
        <v>851</v>
      </c>
      <c r="WUF56" s="184" t="s">
        <v>851</v>
      </c>
      <c r="WUG56" s="184" t="s">
        <v>851</v>
      </c>
      <c r="WUH56" s="184" t="s">
        <v>851</v>
      </c>
      <c r="WUI56" s="184" t="s">
        <v>851</v>
      </c>
      <c r="WUJ56" s="184" t="s">
        <v>851</v>
      </c>
      <c r="WUK56" s="184" t="s">
        <v>851</v>
      </c>
      <c r="WUL56" s="184" t="s">
        <v>851</v>
      </c>
      <c r="WUM56" s="184" t="s">
        <v>851</v>
      </c>
      <c r="WUN56" s="184" t="s">
        <v>851</v>
      </c>
      <c r="WUO56" s="184" t="s">
        <v>851</v>
      </c>
      <c r="WUP56" s="184" t="s">
        <v>851</v>
      </c>
      <c r="WUQ56" s="184" t="s">
        <v>851</v>
      </c>
      <c r="WUR56" s="184" t="s">
        <v>851</v>
      </c>
      <c r="WUS56" s="184" t="s">
        <v>851</v>
      </c>
      <c r="WUT56" s="184" t="s">
        <v>851</v>
      </c>
      <c r="WUU56" s="184" t="s">
        <v>851</v>
      </c>
      <c r="WUV56" s="184" t="s">
        <v>851</v>
      </c>
      <c r="WUW56" s="184" t="s">
        <v>851</v>
      </c>
      <c r="WUX56" s="184" t="s">
        <v>851</v>
      </c>
      <c r="WUY56" s="184" t="s">
        <v>851</v>
      </c>
      <c r="WUZ56" s="184" t="s">
        <v>851</v>
      </c>
      <c r="WVA56" s="184" t="s">
        <v>851</v>
      </c>
      <c r="WVB56" s="184" t="s">
        <v>851</v>
      </c>
      <c r="WVC56" s="184" t="s">
        <v>851</v>
      </c>
      <c r="WVD56" s="184" t="s">
        <v>851</v>
      </c>
      <c r="WVE56" s="184" t="s">
        <v>851</v>
      </c>
      <c r="WVF56" s="184" t="s">
        <v>851</v>
      </c>
      <c r="WVG56" s="184" t="s">
        <v>851</v>
      </c>
      <c r="WVH56" s="184" t="s">
        <v>851</v>
      </c>
      <c r="WVI56" s="184" t="s">
        <v>851</v>
      </c>
      <c r="WVJ56" s="184" t="s">
        <v>851</v>
      </c>
      <c r="WVK56" s="184" t="s">
        <v>851</v>
      </c>
      <c r="WVL56" s="184" t="s">
        <v>851</v>
      </c>
      <c r="WVM56" s="184" t="s">
        <v>851</v>
      </c>
      <c r="WVN56" s="184" t="s">
        <v>851</v>
      </c>
      <c r="WVO56" s="184" t="s">
        <v>851</v>
      </c>
      <c r="WVP56" s="184" t="s">
        <v>851</v>
      </c>
      <c r="WVQ56" s="184" t="s">
        <v>851</v>
      </c>
      <c r="WVR56" s="184" t="s">
        <v>851</v>
      </c>
      <c r="WVS56" s="184" t="s">
        <v>851</v>
      </c>
      <c r="WVT56" s="184" t="s">
        <v>851</v>
      </c>
      <c r="WVU56" s="184" t="s">
        <v>851</v>
      </c>
      <c r="WVV56" s="184" t="s">
        <v>851</v>
      </c>
      <c r="WVW56" s="184" t="s">
        <v>851</v>
      </c>
      <c r="WVX56" s="184" t="s">
        <v>851</v>
      </c>
      <c r="WVY56" s="184" t="s">
        <v>851</v>
      </c>
      <c r="WVZ56" s="184" t="s">
        <v>851</v>
      </c>
      <c r="WWA56" s="184" t="s">
        <v>851</v>
      </c>
      <c r="WWB56" s="184" t="s">
        <v>851</v>
      </c>
      <c r="WWC56" s="184" t="s">
        <v>851</v>
      </c>
      <c r="WWD56" s="184" t="s">
        <v>851</v>
      </c>
      <c r="WWE56" s="184" t="s">
        <v>851</v>
      </c>
      <c r="WWF56" s="184" t="s">
        <v>851</v>
      </c>
      <c r="WWG56" s="184" t="s">
        <v>851</v>
      </c>
      <c r="WWH56" s="184" t="s">
        <v>851</v>
      </c>
      <c r="WWI56" s="184" t="s">
        <v>851</v>
      </c>
      <c r="WWJ56" s="184" t="s">
        <v>851</v>
      </c>
      <c r="WWK56" s="184" t="s">
        <v>851</v>
      </c>
      <c r="WWL56" s="184" t="s">
        <v>851</v>
      </c>
      <c r="WWM56" s="184" t="s">
        <v>851</v>
      </c>
      <c r="WWN56" s="184" t="s">
        <v>851</v>
      </c>
      <c r="WWO56" s="184" t="s">
        <v>851</v>
      </c>
      <c r="WWP56" s="184" t="s">
        <v>851</v>
      </c>
      <c r="WWQ56" s="184" t="s">
        <v>851</v>
      </c>
      <c r="WWR56" s="184" t="s">
        <v>851</v>
      </c>
      <c r="WWS56" s="184" t="s">
        <v>851</v>
      </c>
      <c r="WWT56" s="184" t="s">
        <v>851</v>
      </c>
      <c r="WWU56" s="184" t="s">
        <v>851</v>
      </c>
      <c r="WWV56" s="184" t="s">
        <v>851</v>
      </c>
      <c r="WWW56" s="184" t="s">
        <v>851</v>
      </c>
      <c r="WWX56" s="184" t="s">
        <v>851</v>
      </c>
      <c r="WWY56" s="184" t="s">
        <v>851</v>
      </c>
      <c r="WWZ56" s="184" t="s">
        <v>851</v>
      </c>
      <c r="WXA56" s="184" t="s">
        <v>851</v>
      </c>
      <c r="WXB56" s="184" t="s">
        <v>851</v>
      </c>
      <c r="WXC56" s="184" t="s">
        <v>851</v>
      </c>
      <c r="WXD56" s="184" t="s">
        <v>851</v>
      </c>
      <c r="WXE56" s="184" t="s">
        <v>851</v>
      </c>
      <c r="WXF56" s="184" t="s">
        <v>851</v>
      </c>
      <c r="WXG56" s="184" t="s">
        <v>851</v>
      </c>
      <c r="WXH56" s="184" t="s">
        <v>851</v>
      </c>
      <c r="WXI56" s="184" t="s">
        <v>851</v>
      </c>
      <c r="WXJ56" s="184" t="s">
        <v>851</v>
      </c>
      <c r="WXK56" s="184" t="s">
        <v>851</v>
      </c>
      <c r="WXL56" s="184" t="s">
        <v>851</v>
      </c>
      <c r="WXM56" s="184" t="s">
        <v>851</v>
      </c>
      <c r="WXN56" s="184" t="s">
        <v>851</v>
      </c>
      <c r="WXO56" s="184" t="s">
        <v>851</v>
      </c>
      <c r="WXP56" s="184" t="s">
        <v>851</v>
      </c>
      <c r="WXQ56" s="184" t="s">
        <v>851</v>
      </c>
      <c r="WXR56" s="184" t="s">
        <v>851</v>
      </c>
      <c r="WXS56" s="184" t="s">
        <v>851</v>
      </c>
      <c r="WXT56" s="184" t="s">
        <v>851</v>
      </c>
      <c r="WXU56" s="184" t="s">
        <v>851</v>
      </c>
      <c r="WXV56" s="184" t="s">
        <v>851</v>
      </c>
      <c r="WXW56" s="184" t="s">
        <v>851</v>
      </c>
      <c r="WXX56" s="184" t="s">
        <v>851</v>
      </c>
      <c r="WXY56" s="184" t="s">
        <v>851</v>
      </c>
      <c r="WXZ56" s="184" t="s">
        <v>851</v>
      </c>
      <c r="WYA56" s="184" t="s">
        <v>851</v>
      </c>
      <c r="WYB56" s="184" t="s">
        <v>851</v>
      </c>
      <c r="WYC56" s="184" t="s">
        <v>851</v>
      </c>
      <c r="WYD56" s="184" t="s">
        <v>851</v>
      </c>
      <c r="WYE56" s="184" t="s">
        <v>851</v>
      </c>
      <c r="WYF56" s="184" t="s">
        <v>851</v>
      </c>
      <c r="WYG56" s="184" t="s">
        <v>851</v>
      </c>
      <c r="WYH56" s="184" t="s">
        <v>851</v>
      </c>
      <c r="WYI56" s="184" t="s">
        <v>851</v>
      </c>
      <c r="WYJ56" s="184" t="s">
        <v>851</v>
      </c>
      <c r="WYK56" s="184" t="s">
        <v>851</v>
      </c>
      <c r="WYL56" s="184" t="s">
        <v>851</v>
      </c>
      <c r="WYM56" s="184" t="s">
        <v>851</v>
      </c>
      <c r="WYN56" s="184" t="s">
        <v>851</v>
      </c>
      <c r="WYO56" s="184" t="s">
        <v>851</v>
      </c>
      <c r="WYP56" s="184" t="s">
        <v>851</v>
      </c>
      <c r="WYQ56" s="184" t="s">
        <v>851</v>
      </c>
      <c r="WYR56" s="184" t="s">
        <v>851</v>
      </c>
      <c r="WYS56" s="184" t="s">
        <v>851</v>
      </c>
      <c r="WYT56" s="184" t="s">
        <v>851</v>
      </c>
      <c r="WYU56" s="184" t="s">
        <v>851</v>
      </c>
      <c r="WYV56" s="184" t="s">
        <v>851</v>
      </c>
      <c r="WYW56" s="184" t="s">
        <v>851</v>
      </c>
      <c r="WYX56" s="184" t="s">
        <v>851</v>
      </c>
      <c r="WYY56" s="184" t="s">
        <v>851</v>
      </c>
      <c r="WYZ56" s="184" t="s">
        <v>851</v>
      </c>
      <c r="WZA56" s="184" t="s">
        <v>851</v>
      </c>
      <c r="WZB56" s="184" t="s">
        <v>851</v>
      </c>
      <c r="WZC56" s="184" t="s">
        <v>851</v>
      </c>
      <c r="WZD56" s="184" t="s">
        <v>851</v>
      </c>
      <c r="WZE56" s="184" t="s">
        <v>851</v>
      </c>
      <c r="WZF56" s="184" t="s">
        <v>851</v>
      </c>
      <c r="WZG56" s="184" t="s">
        <v>851</v>
      </c>
      <c r="WZH56" s="184" t="s">
        <v>851</v>
      </c>
      <c r="WZI56" s="184" t="s">
        <v>851</v>
      </c>
      <c r="WZJ56" s="184" t="s">
        <v>851</v>
      </c>
      <c r="WZK56" s="184" t="s">
        <v>851</v>
      </c>
      <c r="WZL56" s="184" t="s">
        <v>851</v>
      </c>
      <c r="WZM56" s="184" t="s">
        <v>851</v>
      </c>
      <c r="WZN56" s="184" t="s">
        <v>851</v>
      </c>
      <c r="WZO56" s="184" t="s">
        <v>851</v>
      </c>
      <c r="WZP56" s="184" t="s">
        <v>851</v>
      </c>
      <c r="WZQ56" s="184" t="s">
        <v>851</v>
      </c>
      <c r="WZR56" s="184" t="s">
        <v>851</v>
      </c>
      <c r="WZS56" s="184" t="s">
        <v>851</v>
      </c>
      <c r="WZT56" s="184" t="s">
        <v>851</v>
      </c>
      <c r="WZU56" s="184" t="s">
        <v>851</v>
      </c>
      <c r="WZV56" s="184" t="s">
        <v>851</v>
      </c>
      <c r="WZW56" s="184" t="s">
        <v>851</v>
      </c>
      <c r="WZX56" s="184" t="s">
        <v>851</v>
      </c>
      <c r="WZY56" s="184" t="s">
        <v>851</v>
      </c>
      <c r="WZZ56" s="184" t="s">
        <v>851</v>
      </c>
      <c r="XAA56" s="184" t="s">
        <v>851</v>
      </c>
      <c r="XAB56" s="184" t="s">
        <v>851</v>
      </c>
      <c r="XAC56" s="184" t="s">
        <v>851</v>
      </c>
      <c r="XAD56" s="184" t="s">
        <v>851</v>
      </c>
      <c r="XAE56" s="184" t="s">
        <v>851</v>
      </c>
      <c r="XAF56" s="184" t="s">
        <v>851</v>
      </c>
      <c r="XAG56" s="184" t="s">
        <v>851</v>
      </c>
      <c r="XAH56" s="184" t="s">
        <v>851</v>
      </c>
      <c r="XAI56" s="184" t="s">
        <v>851</v>
      </c>
      <c r="XAJ56" s="184" t="s">
        <v>851</v>
      </c>
      <c r="XAK56" s="184" t="s">
        <v>851</v>
      </c>
      <c r="XAL56" s="184" t="s">
        <v>851</v>
      </c>
      <c r="XAM56" s="184" t="s">
        <v>851</v>
      </c>
      <c r="XAN56" s="184" t="s">
        <v>851</v>
      </c>
      <c r="XAO56" s="184" t="s">
        <v>851</v>
      </c>
      <c r="XAP56" s="184" t="s">
        <v>851</v>
      </c>
      <c r="XAQ56" s="184" t="s">
        <v>851</v>
      </c>
      <c r="XAR56" s="184" t="s">
        <v>851</v>
      </c>
      <c r="XAS56" s="184" t="s">
        <v>851</v>
      </c>
      <c r="XAT56" s="184" t="s">
        <v>851</v>
      </c>
      <c r="XAU56" s="184" t="s">
        <v>851</v>
      </c>
      <c r="XAV56" s="184" t="s">
        <v>851</v>
      </c>
      <c r="XAW56" s="184" t="s">
        <v>851</v>
      </c>
      <c r="XAX56" s="184" t="s">
        <v>851</v>
      </c>
      <c r="XAY56" s="184" t="s">
        <v>851</v>
      </c>
      <c r="XAZ56" s="184" t="s">
        <v>851</v>
      </c>
      <c r="XBA56" s="184" t="s">
        <v>851</v>
      </c>
      <c r="XBB56" s="184" t="s">
        <v>851</v>
      </c>
      <c r="XBC56" s="184" t="s">
        <v>851</v>
      </c>
      <c r="XBD56" s="184" t="s">
        <v>851</v>
      </c>
      <c r="XBE56" s="184" t="s">
        <v>851</v>
      </c>
      <c r="XBF56" s="184" t="s">
        <v>851</v>
      </c>
      <c r="XBG56" s="184" t="s">
        <v>851</v>
      </c>
      <c r="XBH56" s="184" t="s">
        <v>851</v>
      </c>
      <c r="XBI56" s="184" t="s">
        <v>851</v>
      </c>
      <c r="XBJ56" s="184" t="s">
        <v>851</v>
      </c>
      <c r="XBK56" s="184" t="s">
        <v>851</v>
      </c>
      <c r="XBL56" s="184" t="s">
        <v>851</v>
      </c>
      <c r="XBM56" s="184" t="s">
        <v>851</v>
      </c>
      <c r="XBN56" s="184" t="s">
        <v>851</v>
      </c>
      <c r="XBO56" s="184" t="s">
        <v>851</v>
      </c>
      <c r="XBP56" s="184" t="s">
        <v>851</v>
      </c>
      <c r="XBQ56" s="184" t="s">
        <v>851</v>
      </c>
      <c r="XBR56" s="184" t="s">
        <v>851</v>
      </c>
      <c r="XBS56" s="184" t="s">
        <v>851</v>
      </c>
      <c r="XBT56" s="184" t="s">
        <v>851</v>
      </c>
      <c r="XBU56" s="184" t="s">
        <v>851</v>
      </c>
      <c r="XBV56" s="184" t="s">
        <v>851</v>
      </c>
      <c r="XBW56" s="184" t="s">
        <v>851</v>
      </c>
      <c r="XBX56" s="184" t="s">
        <v>851</v>
      </c>
      <c r="XBY56" s="184" t="s">
        <v>851</v>
      </c>
      <c r="XBZ56" s="184" t="s">
        <v>851</v>
      </c>
      <c r="XCA56" s="184" t="s">
        <v>851</v>
      </c>
      <c r="XCB56" s="184" t="s">
        <v>851</v>
      </c>
      <c r="XCC56" s="184" t="s">
        <v>851</v>
      </c>
      <c r="XCD56" s="184" t="s">
        <v>851</v>
      </c>
      <c r="XCE56" s="184" t="s">
        <v>851</v>
      </c>
      <c r="XCF56" s="184" t="s">
        <v>851</v>
      </c>
      <c r="XCG56" s="184" t="s">
        <v>851</v>
      </c>
      <c r="XCH56" s="184" t="s">
        <v>851</v>
      </c>
      <c r="XCI56" s="184" t="s">
        <v>851</v>
      </c>
      <c r="XCJ56" s="184" t="s">
        <v>851</v>
      </c>
      <c r="XCK56" s="184" t="s">
        <v>851</v>
      </c>
      <c r="XCL56" s="184" t="s">
        <v>851</v>
      </c>
      <c r="XCM56" s="184" t="s">
        <v>851</v>
      </c>
      <c r="XCN56" s="184" t="s">
        <v>851</v>
      </c>
      <c r="XCO56" s="184" t="s">
        <v>851</v>
      </c>
      <c r="XCP56" s="184" t="s">
        <v>851</v>
      </c>
      <c r="XCQ56" s="184" t="s">
        <v>851</v>
      </c>
      <c r="XCR56" s="184" t="s">
        <v>851</v>
      </c>
      <c r="XCS56" s="184" t="s">
        <v>851</v>
      </c>
      <c r="XCT56" s="184" t="s">
        <v>851</v>
      </c>
      <c r="XCU56" s="184" t="s">
        <v>851</v>
      </c>
      <c r="XCV56" s="184" t="s">
        <v>851</v>
      </c>
      <c r="XCW56" s="184" t="s">
        <v>851</v>
      </c>
      <c r="XCX56" s="184" t="s">
        <v>851</v>
      </c>
      <c r="XCY56" s="184" t="s">
        <v>851</v>
      </c>
      <c r="XCZ56" s="184" t="s">
        <v>851</v>
      </c>
      <c r="XDA56" s="184" t="s">
        <v>851</v>
      </c>
      <c r="XDB56" s="184" t="s">
        <v>851</v>
      </c>
      <c r="XDC56" s="184" t="s">
        <v>851</v>
      </c>
      <c r="XDD56" s="184" t="s">
        <v>851</v>
      </c>
      <c r="XDE56" s="184" t="s">
        <v>851</v>
      </c>
      <c r="XDF56" s="184" t="s">
        <v>851</v>
      </c>
      <c r="XDG56" s="184" t="s">
        <v>851</v>
      </c>
      <c r="XDH56" s="184" t="s">
        <v>851</v>
      </c>
      <c r="XDI56" s="184" t="s">
        <v>851</v>
      </c>
      <c r="XDJ56" s="184" t="s">
        <v>851</v>
      </c>
      <c r="XDK56" s="184" t="s">
        <v>851</v>
      </c>
      <c r="XDL56" s="184" t="s">
        <v>851</v>
      </c>
      <c r="XDM56" s="184" t="s">
        <v>851</v>
      </c>
      <c r="XDN56" s="184" t="s">
        <v>851</v>
      </c>
      <c r="XDO56" s="184" t="s">
        <v>851</v>
      </c>
      <c r="XDP56" s="184" t="s">
        <v>851</v>
      </c>
      <c r="XDQ56" s="184" t="s">
        <v>851</v>
      </c>
      <c r="XDR56" s="184" t="s">
        <v>851</v>
      </c>
      <c r="XDS56" s="184" t="s">
        <v>851</v>
      </c>
      <c r="XDT56" s="184" t="s">
        <v>851</v>
      </c>
      <c r="XDU56" s="184" t="s">
        <v>851</v>
      </c>
      <c r="XDV56" s="184" t="s">
        <v>851</v>
      </c>
      <c r="XDW56" s="184" t="s">
        <v>851</v>
      </c>
      <c r="XDX56" s="184" t="s">
        <v>851</v>
      </c>
      <c r="XDY56" s="184" t="s">
        <v>851</v>
      </c>
      <c r="XDZ56" s="184" t="s">
        <v>851</v>
      </c>
      <c r="XEA56" s="184" t="s">
        <v>851</v>
      </c>
      <c r="XEB56" s="184" t="s">
        <v>851</v>
      </c>
      <c r="XEC56" s="184" t="s">
        <v>851</v>
      </c>
      <c r="XED56" s="184" t="s">
        <v>851</v>
      </c>
      <c r="XEE56" s="184" t="s">
        <v>851</v>
      </c>
      <c r="XEF56" s="184" t="s">
        <v>851</v>
      </c>
      <c r="XEG56" s="184" t="s">
        <v>851</v>
      </c>
      <c r="XEH56" s="184" t="s">
        <v>851</v>
      </c>
      <c r="XEI56" s="184" t="s">
        <v>851</v>
      </c>
      <c r="XEJ56" s="184" t="s">
        <v>851</v>
      </c>
      <c r="XEK56" s="184" t="s">
        <v>851</v>
      </c>
      <c r="XEL56" s="184" t="s">
        <v>851</v>
      </c>
      <c r="XEM56" s="184" t="s">
        <v>851</v>
      </c>
      <c r="XEN56" s="184" t="s">
        <v>851</v>
      </c>
      <c r="XEO56" s="184" t="s">
        <v>851</v>
      </c>
      <c r="XEP56" s="184" t="s">
        <v>851</v>
      </c>
      <c r="XEQ56" s="184" t="s">
        <v>851</v>
      </c>
      <c r="XER56" s="184" t="s">
        <v>851</v>
      </c>
      <c r="XES56" s="184" t="s">
        <v>851</v>
      </c>
      <c r="XET56" s="184" t="s">
        <v>851</v>
      </c>
      <c r="XEU56" s="184" t="s">
        <v>851</v>
      </c>
      <c r="XEV56" s="184" t="s">
        <v>851</v>
      </c>
      <c r="XEW56" s="184" t="s">
        <v>851</v>
      </c>
      <c r="XEX56" s="184" t="s">
        <v>851</v>
      </c>
      <c r="XEY56" s="184" t="s">
        <v>851</v>
      </c>
      <c r="XEZ56" s="184" t="s">
        <v>851</v>
      </c>
      <c r="XFA56" s="184" t="s">
        <v>851</v>
      </c>
      <c r="XFB56" s="184" t="s">
        <v>851</v>
      </c>
      <c r="XFC56" s="184" t="s">
        <v>851</v>
      </c>
      <c r="XFD56" s="184" t="s">
        <v>851</v>
      </c>
    </row>
    <row r="57" spans="1:16384" x14ac:dyDescent="0.4"/>
    <row r="58" spans="1:16384" x14ac:dyDescent="0.4"/>
    <row r="59" spans="1:16384" x14ac:dyDescent="0.4"/>
  </sheetData>
  <conditionalFormatting sqref="E28">
    <cfRule type="cellIs" dxfId="82" priority="1" stopIfTrue="1" operator="notEqual">
      <formula>0</formula>
    </cfRule>
    <cfRule type="cellIs" dxfId="81" priority="2" stopIfTrue="1" operator="equal">
      <formula>""</formula>
    </cfRule>
  </conditionalFormatting>
  <pageMargins left="0.70866141732283472" right="0.70866141732283472" top="0.74803149606299213" bottom="0.74803149606299213" header="0.31496062992125984" footer="0.31496062992125984"/>
  <pageSetup paperSize="8" scale="93" orientation="landscape"/>
  <headerFooter>
    <oddHeader>&amp;L&amp;F&amp;CSheet: &amp;A&amp;ROFFICIAL</oddHeader>
    <oddFooter>&amp;LPrinted on &amp;D at &amp;T&amp;CPage &amp;P of &amp;N&amp;ROfwat</oddFooter>
  </headerFooter>
  <customProperties>
    <customPr name="MMSheetType" r:id="rId1"/>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CCCCE"/>
    <pageSetUpPr fitToPage="1"/>
  </sheetPr>
  <dimension ref="A1:CW800"/>
  <sheetViews>
    <sheetView showGridLines="0" zoomScale="80" workbookViewId="0"/>
  </sheetViews>
  <sheetFormatPr defaultColWidth="0" defaultRowHeight="10.5" x14ac:dyDescent="0.25"/>
  <cols>
    <col min="1" max="1" width="30.81640625" style="111" customWidth="1"/>
    <col min="2" max="2" width="45.81640625" style="111" customWidth="1"/>
    <col min="3" max="3" width="90.81640625" style="111" customWidth="1"/>
    <col min="4" max="4" width="9.36328125" style="111" customWidth="1"/>
    <col min="5" max="26" width="9.36328125" style="111" hidden="1" customWidth="1"/>
    <col min="27" max="55" width="9.08984375" style="111" hidden="1" customWidth="1"/>
    <col min="56" max="56" width="9.36328125" style="111" hidden="1" customWidth="1"/>
    <col min="57" max="16384" width="9.36328125" style="111" hidden="1"/>
  </cols>
  <sheetData>
    <row r="1" spans="1:101" s="27" customFormat="1" ht="30.75" x14ac:dyDescent="0.25">
      <c r="A1" s="27" t="str">
        <f ca="1" xml:space="preserve"> RIGHT(CELL("filename", A1), LEN(CELL("filename", A1)) - SEARCH("]", CELL("filename", A1)))</f>
        <v>Contents</v>
      </c>
    </row>
    <row r="5" spans="1:101" s="235" customFormat="1" ht="15.75" x14ac:dyDescent="0.25">
      <c r="A5" s="18" t="s">
        <v>320</v>
      </c>
      <c r="B5" s="18"/>
      <c r="C5" s="18"/>
    </row>
    <row r="6" spans="1:101" ht="15.75" x14ac:dyDescent="0.25">
      <c r="A6" s="151"/>
      <c r="B6" s="141"/>
      <c r="C6" s="168"/>
    </row>
    <row r="7" spans="1:101" ht="15.75" x14ac:dyDescent="0.25">
      <c r="A7" s="151" t="str">
        <f>HYPERLINK("#TOCrepobxOutputs_Year_","Outputs")</f>
        <v>Outputs</v>
      </c>
      <c r="B7" s="141"/>
      <c r="C7" s="168"/>
    </row>
    <row r="8" spans="1:101" ht="15.75" x14ac:dyDescent="0.25">
      <c r="A8" s="151"/>
      <c r="B8" s="141"/>
      <c r="C8" s="168"/>
    </row>
    <row r="9" spans="1:101" ht="15.75" x14ac:dyDescent="0.25">
      <c r="A9" s="151"/>
      <c r="B9" s="141"/>
      <c r="C9" s="168"/>
    </row>
    <row r="10" spans="1:101" ht="15.75" x14ac:dyDescent="0.25">
      <c r="A10" s="18" t="s">
        <v>852</v>
      </c>
      <c r="B10" s="18" t="s">
        <v>381</v>
      </c>
      <c r="C10" s="18" t="s">
        <v>400</v>
      </c>
      <c r="D10" s="18"/>
      <c r="E10" s="18"/>
      <c r="F10" s="18"/>
      <c r="G10" s="18"/>
      <c r="H10" s="18"/>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c r="AT10" s="18"/>
      <c r="AU10" s="18"/>
      <c r="AV10" s="18"/>
      <c r="AW10" s="18"/>
      <c r="AX10" s="18"/>
      <c r="AY10" s="18"/>
      <c r="AZ10" s="18"/>
      <c r="BA10" s="18"/>
      <c r="BB10" s="18"/>
      <c r="BC10" s="18"/>
      <c r="BD10" s="18"/>
      <c r="BE10" s="18"/>
      <c r="BF10" s="18"/>
      <c r="BG10" s="18"/>
      <c r="BH10" s="18"/>
      <c r="BI10" s="18"/>
      <c r="BJ10" s="18"/>
      <c r="BK10" s="18"/>
      <c r="BL10" s="18"/>
      <c r="BM10" s="18"/>
      <c r="BN10" s="18"/>
      <c r="BO10" s="18"/>
      <c r="BP10" s="18"/>
      <c r="BQ10" s="18"/>
      <c r="BR10" s="18"/>
      <c r="BS10" s="18"/>
      <c r="BT10" s="18"/>
      <c r="BU10" s="18"/>
      <c r="BV10" s="18"/>
      <c r="BW10" s="18"/>
      <c r="BX10" s="18"/>
      <c r="BY10" s="18"/>
      <c r="BZ10" s="18"/>
      <c r="CA10" s="18"/>
      <c r="CB10" s="18"/>
      <c r="CC10" s="18"/>
      <c r="CD10" s="18"/>
      <c r="CE10" s="18"/>
      <c r="CF10" s="18"/>
      <c r="CG10" s="18"/>
      <c r="CH10" s="18"/>
      <c r="CI10" s="18"/>
      <c r="CJ10" s="18"/>
      <c r="CK10" s="18"/>
      <c r="CL10" s="18"/>
      <c r="CM10" s="18"/>
      <c r="CN10" s="18"/>
      <c r="CO10" s="18"/>
      <c r="CP10" s="18"/>
      <c r="CQ10" s="18"/>
      <c r="CR10" s="18"/>
      <c r="CS10" s="18"/>
      <c r="CT10" s="18"/>
      <c r="CU10" s="18"/>
      <c r="CV10" s="18"/>
      <c r="CW10" s="18"/>
    </row>
    <row r="11" spans="1:101" ht="15.75" x14ac:dyDescent="0.25">
      <c r="A11" s="151"/>
      <c r="B11" s="141"/>
      <c r="C11" s="168"/>
    </row>
    <row r="12" spans="1:101" ht="15.75" x14ac:dyDescent="0.25">
      <c r="A12" s="151"/>
      <c r="B12" s="141"/>
      <c r="C12" s="168"/>
    </row>
    <row r="13" spans="1:101" ht="15.75" x14ac:dyDescent="0.25">
      <c r="A13" s="151" t="str">
        <f>HYPERLINK("#TOCobxInputs", "Inputs")</f>
        <v>Inputs</v>
      </c>
      <c r="B13" s="141"/>
      <c r="C13" s="168"/>
    </row>
    <row r="14" spans="1:101" ht="15.75" x14ac:dyDescent="0.25">
      <c r="A14" s="151"/>
      <c r="B14" s="141" t="str">
        <f>HYPERLINK("#TOCobxInputs.Model_Constants", "Model Constants")</f>
        <v>Model Constants</v>
      </c>
      <c r="C14" s="168"/>
    </row>
    <row r="15" spans="1:101" ht="15.75" x14ac:dyDescent="0.25">
      <c r="A15" s="151"/>
      <c r="B15" s="141" t="str">
        <f>HYPERLINK("#TOCobxInputs.Time", "Time")</f>
        <v>Time</v>
      </c>
      <c r="C15" s="168"/>
    </row>
    <row r="16" spans="1:101" ht="15.75" x14ac:dyDescent="0.25">
      <c r="A16" s="151"/>
      <c r="B16" s="141" t="str">
        <f>HYPERLINK("#TOCobxInputs.ODI_Payments", "ODI Payments")</f>
        <v>ODI Payments</v>
      </c>
      <c r="C16" s="168"/>
    </row>
    <row r="17" spans="1:3" ht="15.75" x14ac:dyDescent="0.25">
      <c r="A17" s="151"/>
      <c r="B17" s="141"/>
      <c r="C17" s="168" t="str">
        <f>HYPERLINK("#TOCobxInputs.ODI_Payments.Net_ODI_payments__by_price_control_", "Net ODI payments (by price control)")</f>
        <v>Net ODI payments (by price control)</v>
      </c>
    </row>
    <row r="18" spans="1:3" ht="15.75" x14ac:dyDescent="0.25">
      <c r="A18" s="151"/>
      <c r="B18" s="141"/>
      <c r="C18" s="168" t="str">
        <f>HYPERLINK("#TOCobxInputs.ODI_Payments.ODI_payments_deferred_from_previous_reconciliation_year", "ODI payments deferred from previous reconciliation year")</f>
        <v>ODI payments deferred from previous reconciliation year</v>
      </c>
    </row>
    <row r="19" spans="1:3" ht="15.75" x14ac:dyDescent="0.25">
      <c r="A19" s="151"/>
      <c r="B19" s="141"/>
      <c r="C19" s="168" t="str">
        <f>HYPERLINK("#TOCobxInputs.ODI_Payments.Voluntary_abatements_or_deferrals___to_be_applied_this_year", "Voluntary abatements or deferrals - to be applied this year")</f>
        <v>Voluntary abatements or deferrals - to be applied this year</v>
      </c>
    </row>
    <row r="20" spans="1:3" ht="15.75" x14ac:dyDescent="0.25">
      <c r="A20" s="151"/>
      <c r="B20" s="141"/>
      <c r="C20" s="168" t="str">
        <f>HYPERLINK("#TOCobxInputs.ODI_Payments.Voluntary_abatements_or_deferrals___to_be_applied_this_year.Voluntary_abatements", "Voluntary abatements")</f>
        <v>Voluntary abatements</v>
      </c>
    </row>
    <row r="21" spans="1:3" ht="15.75" x14ac:dyDescent="0.25">
      <c r="A21" s="151"/>
      <c r="B21" s="141"/>
      <c r="C21" s="168"/>
    </row>
    <row r="22" spans="1:3" ht="15.75" x14ac:dyDescent="0.25">
      <c r="A22" s="151"/>
      <c r="B22" s="141"/>
      <c r="C22" s="168" t="str">
        <f>HYPERLINK("#TOCobxInputs.ODI_Payments.Voluntary_abatements_or_deferrals___to_be_applied_this_year.Voluntary_deferrals", "Voluntary deferrals")</f>
        <v>Voluntary deferrals</v>
      </c>
    </row>
    <row r="23" spans="1:3" ht="15.75" x14ac:dyDescent="0.25">
      <c r="A23" s="151"/>
      <c r="B23" s="141"/>
      <c r="C23" s="168"/>
    </row>
    <row r="24" spans="1:3" ht="15.75" x14ac:dyDescent="0.25">
      <c r="A24" s="151"/>
      <c r="B24" s="141"/>
      <c r="C24" s="168" t="str">
        <f>HYPERLINK("#TOCobxInputs.ODI_Payments.Other_adjustments___to_be_applied_this_year", "Other adjustments - to be applied this year")</f>
        <v>Other adjustments - to be applied this year</v>
      </c>
    </row>
    <row r="25" spans="1:3" ht="15.75" x14ac:dyDescent="0.25">
      <c r="A25" s="151"/>
      <c r="B25" s="141" t="str">
        <f>HYPERLINK("#TOCobxInputs._Cost___delivery_related_revenue_adjustments", " Cost &amp; delivery related revenue adjustments")</f>
        <v xml:space="preserve"> Cost &amp; delivery related revenue adjustments</v>
      </c>
      <c r="C25" s="168"/>
    </row>
    <row r="26" spans="1:3" ht="15.75" x14ac:dyDescent="0.25">
      <c r="A26" s="151"/>
      <c r="B26" s="141" t="str">
        <f>HYPERLINK("#TOCobxInputs.Company_wide_adjustments", "Company-wide adjustments")</f>
        <v>Company-wide adjustments</v>
      </c>
      <c r="C26" s="168"/>
    </row>
    <row r="27" spans="1:3" ht="15.75" x14ac:dyDescent="0.25">
      <c r="A27" s="151"/>
      <c r="B27" s="141" t="str">
        <f>HYPERLINK("#TOCobxInputs.Price_control_variables", "Price control variables")</f>
        <v>Price control variables</v>
      </c>
      <c r="C27" s="168"/>
    </row>
    <row r="28" spans="1:3" ht="15.75" x14ac:dyDescent="0.25">
      <c r="A28" s="151"/>
      <c r="B28" s="141"/>
      <c r="C28" s="168" t="str">
        <f>HYPERLINK("#TOCobxInputs.Price_control_variables.Bioresources__sludge_", "Bioresources (sludge)")</f>
        <v>Bioresources (sludge)</v>
      </c>
    </row>
    <row r="29" spans="1:3" ht="15.75" x14ac:dyDescent="0.25">
      <c r="A29" s="151"/>
      <c r="B29" s="141"/>
      <c r="C29" s="168" t="str">
        <f>HYPERLINK("#TOCobxInputs.Price_control_variables.Residential_retail", "Residential retail")</f>
        <v>Residential retail</v>
      </c>
    </row>
    <row r="30" spans="1:3" ht="15.75" x14ac:dyDescent="0.25">
      <c r="A30" s="151"/>
      <c r="B30" s="141"/>
      <c r="C30" s="168" t="str">
        <f>HYPERLINK("#TOCobxInputs.Price_control_variables.Business_retail", "Business retail")</f>
        <v>Business retail</v>
      </c>
    </row>
    <row r="31" spans="1:3" ht="15.75" x14ac:dyDescent="0.25">
      <c r="A31" s="151"/>
      <c r="B31" s="141"/>
      <c r="C31" s="168"/>
    </row>
    <row r="32" spans="1:3" ht="15.75" x14ac:dyDescent="0.25">
      <c r="A32" s="151" t="str">
        <f>HYPERLINK("#TOCobxTime", "Time")</f>
        <v>Time</v>
      </c>
      <c r="B32" s="141"/>
      <c r="C32" s="168"/>
    </row>
    <row r="33" spans="1:3" ht="15.75" x14ac:dyDescent="0.25">
      <c r="A33" s="151"/>
      <c r="B33" s="141" t="str">
        <f>HYPERLINK("#TOCobxTime.Timing", "Timing")</f>
        <v>Timing</v>
      </c>
      <c r="C33" s="168"/>
    </row>
    <row r="34" spans="1:3" ht="15.75" x14ac:dyDescent="0.25">
      <c r="A34" s="151"/>
      <c r="B34" s="141" t="str">
        <f>HYPERLINK("#TOCobxTime.Model_period", "Model period")</f>
        <v>Model period</v>
      </c>
      <c r="C34" s="168"/>
    </row>
    <row r="35" spans="1:3" ht="15.75" x14ac:dyDescent="0.25">
      <c r="A35" s="151"/>
      <c r="B35" s="141"/>
      <c r="C35" s="168" t="str">
        <f>HYPERLINK("#TOCobxTime.Model_period.Model_Column_Counter_", "Model Column Counter ")</f>
        <v xml:space="preserve">Model Column Counter </v>
      </c>
    </row>
    <row r="36" spans="1:3" ht="15.75" x14ac:dyDescent="0.25">
      <c r="A36" s="151"/>
      <c r="B36" s="141" t="str">
        <f>HYPERLINK("#TOCobxTime.Pre_forecast_period", "Pre forecast period")</f>
        <v>Pre forecast period</v>
      </c>
      <c r="C36" s="168"/>
    </row>
    <row r="37" spans="1:3" ht="15.75" x14ac:dyDescent="0.25">
      <c r="A37" s="151"/>
      <c r="B37" s="141" t="str">
        <f>HYPERLINK("#TOCobxTime.Forecast_period", "Forecast period")</f>
        <v>Forecast period</v>
      </c>
      <c r="C37" s="168"/>
    </row>
    <row r="38" spans="1:3" ht="15.75" x14ac:dyDescent="0.25">
      <c r="A38" s="151"/>
      <c r="B38" s="141" t="str">
        <f>HYPERLINK("#TOCobxTime.Post_forecast_period", "Post forecast period")</f>
        <v>Post forecast period</v>
      </c>
      <c r="C38" s="168"/>
    </row>
    <row r="39" spans="1:3" ht="15.75" x14ac:dyDescent="0.25">
      <c r="A39" s="151"/>
      <c r="B39" s="141" t="str">
        <f>HYPERLINK("#TOCobxTime.Other", "Other")</f>
        <v>Other</v>
      </c>
      <c r="C39" s="168"/>
    </row>
    <row r="40" spans="1:3" ht="15.75" x14ac:dyDescent="0.25">
      <c r="A40" s="151"/>
      <c r="B40" s="141" t="str">
        <f>HYPERLINK("#TOCobxTime.Headers", "Headers")</f>
        <v>Headers</v>
      </c>
      <c r="C40" s="168"/>
    </row>
    <row r="41" spans="1:3" ht="15.75" x14ac:dyDescent="0.25">
      <c r="A41" s="151"/>
      <c r="B41" s="141"/>
      <c r="C41" s="168"/>
    </row>
    <row r="42" spans="1:3" ht="15.75" x14ac:dyDescent="0.25">
      <c r="A42" s="151" t="str">
        <f>HYPERLINK("#TOCobxIndex", "Index")</f>
        <v>Index</v>
      </c>
      <c r="B42" s="141"/>
      <c r="C42" s="168"/>
    </row>
    <row r="43" spans="1:3" ht="15.75" x14ac:dyDescent="0.25">
      <c r="A43" s="151"/>
      <c r="B43" s="141"/>
      <c r="C43" s="168"/>
    </row>
    <row r="44" spans="1:3" ht="15.75" x14ac:dyDescent="0.25">
      <c r="A44" s="151" t="str">
        <f>HYPERLINK("#TOCobxTax_adjustment", "Tax adjustment")</f>
        <v>Tax adjustment</v>
      </c>
      <c r="B44" s="141"/>
      <c r="C44" s="168"/>
    </row>
    <row r="45" spans="1:3" ht="15.75" x14ac:dyDescent="0.25">
      <c r="A45" s="151"/>
      <c r="B45" s="141" t="str">
        <f>HYPERLINK("#TOCobxTax_adjustment.Cost_change_process", "Cost change process")</f>
        <v>Cost change process</v>
      </c>
      <c r="C45" s="168"/>
    </row>
    <row r="46" spans="1:3" ht="15.75" x14ac:dyDescent="0.25">
      <c r="A46" s="151"/>
      <c r="B46" s="141" t="str">
        <f>HYPERLINK("#TOCobxTax_adjustment.ODI_revenues", "ODI revenues")</f>
        <v>ODI revenues</v>
      </c>
      <c r="C46" s="168"/>
    </row>
    <row r="47" spans="1:3" ht="15.75" x14ac:dyDescent="0.25">
      <c r="A47" s="151"/>
      <c r="B47" s="141"/>
      <c r="C47" s="168"/>
    </row>
    <row r="48" spans="1:3" ht="15.75" x14ac:dyDescent="0.25">
      <c r="A48" s="151" t="str">
        <f>HYPERLINK("#TOCobxK_based_controls", "K-based controls")</f>
        <v>K-based controls</v>
      </c>
      <c r="B48" s="141"/>
      <c r="C48" s="168"/>
    </row>
    <row r="49" spans="1:3" ht="15.75" x14ac:dyDescent="0.25">
      <c r="A49" s="151"/>
      <c r="B49" s="141" t="str">
        <f>HYPERLINK("#TOCobxK_based_controls.Abatements_and_deferrals", "Abatements and deferrals")</f>
        <v>Abatements and deferrals</v>
      </c>
      <c r="C49" s="168"/>
    </row>
    <row r="50" spans="1:3" ht="15.75" x14ac:dyDescent="0.25">
      <c r="A50" s="151"/>
      <c r="B50" s="141"/>
      <c r="C50" s="168" t="str">
        <f>HYPERLINK("#TOCobxK_based_controls.Abatements_and_deferrals.Cost_change_process", "Cost change process")</f>
        <v>Cost change process</v>
      </c>
    </row>
    <row r="51" spans="1:3" ht="15.75" x14ac:dyDescent="0.25">
      <c r="A51" s="151"/>
      <c r="B51" s="141" t="str">
        <f>HYPERLINK("#TOCobxK_based_controls.Revenue_adjustments", "Revenue adjustments")</f>
        <v>Revenue adjustments</v>
      </c>
      <c r="C51" s="168"/>
    </row>
    <row r="52" spans="1:3" ht="15.75" x14ac:dyDescent="0.25">
      <c r="A52" s="151"/>
      <c r="B52" s="141"/>
      <c r="C52" s="168" t="str">
        <f>HYPERLINK("#TOCobxK_based_controls.Revenue_adjustments.Revised_K_Cost_change_process", "Revised K Cost change process")</f>
        <v>Revised K Cost change process</v>
      </c>
    </row>
    <row r="53" spans="1:3" ht="15.75" x14ac:dyDescent="0.25">
      <c r="A53" s="151"/>
      <c r="B53" s="141"/>
      <c r="C53" s="168" t="str">
        <f>HYPERLINK("#TOCobxK_based_controls.Revenue_adjustments.Revised_K_ODI", "Revised K ODI")</f>
        <v>Revised K ODI</v>
      </c>
    </row>
    <row r="54" spans="1:3" ht="15.75" x14ac:dyDescent="0.25">
      <c r="A54" s="151"/>
      <c r="B54" s="141" t="str">
        <f>HYPERLINK("#TOCobxK_based_controls.Combined_revised_K", "Combined revised K")</f>
        <v>Combined revised K</v>
      </c>
      <c r="C54" s="168"/>
    </row>
    <row r="55" spans="1:3" ht="15.75" x14ac:dyDescent="0.25">
      <c r="A55" s="151"/>
      <c r="B55" s="141"/>
      <c r="C55" s="168"/>
    </row>
    <row r="56" spans="1:3" ht="15.75" x14ac:dyDescent="0.25">
      <c r="A56" s="151" t="str">
        <f>HYPERLINK("#TOCobxBioresources__Sludge_", "Bioresources (Sludge)")</f>
        <v>Bioresources (Sludge)</v>
      </c>
      <c r="B56" s="141"/>
      <c r="C56" s="168"/>
    </row>
    <row r="57" spans="1:3" ht="15.75" x14ac:dyDescent="0.25">
      <c r="A57" s="151"/>
      <c r="B57" s="141" t="str">
        <f>HYPERLINK("#TOCobxBioresources__Sludge_.Abatements_and_deferrals", "Abatements and deferrals")</f>
        <v>Abatements and deferrals</v>
      </c>
      <c r="C57" s="168"/>
    </row>
    <row r="58" spans="1:3" ht="15.75" x14ac:dyDescent="0.25">
      <c r="A58" s="151"/>
      <c r="B58" s="141" t="str">
        <f>HYPERLINK("#TOCobxBioresources__Sludge_.Revenue_adjustments", "Revenue adjustments")</f>
        <v>Revenue adjustments</v>
      </c>
      <c r="C58" s="168"/>
    </row>
    <row r="59" spans="1:3" ht="15.75" x14ac:dyDescent="0.25">
      <c r="A59" s="151"/>
      <c r="B59" s="141"/>
      <c r="C59" s="168"/>
    </row>
    <row r="60" spans="1:3" ht="15.75" x14ac:dyDescent="0.25">
      <c r="A60" s="151" t="str">
        <f>HYPERLINK("#TOCobxResidential_retail", "Residential retail")</f>
        <v>Residential retail</v>
      </c>
      <c r="B60" s="141"/>
      <c r="C60" s="168"/>
    </row>
    <row r="61" spans="1:3" ht="15.75" x14ac:dyDescent="0.25">
      <c r="A61" s="151"/>
      <c r="B61" s="141" t="str">
        <f>HYPERLINK("#TOCobxResidential_retail.Abatements_and_deferrals", "Abatements and deferrals")</f>
        <v>Abatements and deferrals</v>
      </c>
      <c r="C61" s="168"/>
    </row>
    <row r="62" spans="1:3" ht="15.75" x14ac:dyDescent="0.25">
      <c r="A62" s="151"/>
      <c r="B62" s="141" t="str">
        <f>HYPERLINK("#TOCobxResidential_retail.Revenue_adjustments", "Revenue adjustments")</f>
        <v>Revenue adjustments</v>
      </c>
      <c r="C62" s="168"/>
    </row>
    <row r="63" spans="1:3" ht="15.75" x14ac:dyDescent="0.25">
      <c r="A63" s="151"/>
      <c r="B63" s="141"/>
      <c r="C63" s="168"/>
    </row>
    <row r="64" spans="1:3" ht="15.75" x14ac:dyDescent="0.25">
      <c r="A64" s="151" t="str">
        <f>HYPERLINK("#TOCobxBusiness_retail", "Business retail")</f>
        <v>Business retail</v>
      </c>
      <c r="B64" s="141"/>
      <c r="C64" s="168"/>
    </row>
    <row r="65" spans="1:3" ht="15.75" x14ac:dyDescent="0.25">
      <c r="A65" s="151"/>
      <c r="B65" s="141" t="str">
        <f>HYPERLINK("#TOCobxBusiness_retail.Abatements_and_deferrals", "Abatements and deferrals")</f>
        <v>Abatements and deferrals</v>
      </c>
      <c r="C65" s="168"/>
    </row>
    <row r="66" spans="1:3" ht="15.75" x14ac:dyDescent="0.25">
      <c r="A66" s="151"/>
      <c r="B66" s="141" t="str">
        <f>HYPERLINK("#TOCobxBusiness_retail.Revenue_adjustments", "Revenue adjustments")</f>
        <v>Revenue adjustments</v>
      </c>
      <c r="C66" s="168"/>
    </row>
    <row r="67" spans="1:3" ht="15.75" x14ac:dyDescent="0.25">
      <c r="A67" s="151"/>
      <c r="B67" s="141"/>
      <c r="C67" s="168"/>
    </row>
    <row r="68" spans="1:3" ht="15.75" x14ac:dyDescent="0.25">
      <c r="A68" s="151" t="str">
        <f>HYPERLINK("#TOCobxOutput_calcs", "Output calcs")</f>
        <v>Output calcs</v>
      </c>
      <c r="B68" s="141"/>
      <c r="C68" s="168"/>
    </row>
    <row r="69" spans="1:3" ht="15.75" x14ac:dyDescent="0.25">
      <c r="A69" s="151"/>
      <c r="B69" s="141" t="str">
        <f>HYPERLINK("#TOCobxOutput_calcs.Application_of_ODI_payments", "Application of ODI payments")</f>
        <v>Application of ODI payments</v>
      </c>
      <c r="C69" s="168"/>
    </row>
    <row r="70" spans="1:3" ht="15.75" x14ac:dyDescent="0.25">
      <c r="A70" s="151"/>
      <c r="B70" s="141" t="str">
        <f>HYPERLINK("#TOCobxOutput_calcs.ODI_payments_deferred_until_next_reconciliation_year", "ODI payments deferred until next reconciliation year")</f>
        <v>ODI payments deferred until next reconciliation year</v>
      </c>
      <c r="C70" s="168"/>
    </row>
    <row r="71" spans="1:3" ht="15.75" x14ac:dyDescent="0.25">
      <c r="A71" s="151"/>
      <c r="B71" s="141"/>
      <c r="C71" s="168"/>
    </row>
    <row r="72" spans="1:3" ht="15.75" x14ac:dyDescent="0.25">
      <c r="A72" s="151"/>
      <c r="B72" s="141"/>
      <c r="C72" s="168"/>
    </row>
    <row r="73" spans="1:3" ht="15.75" x14ac:dyDescent="0.25">
      <c r="A73" s="151"/>
      <c r="B73" s="141"/>
      <c r="C73" s="168"/>
    </row>
    <row r="74" spans="1:3" ht="15.75" x14ac:dyDescent="0.25">
      <c r="A74" s="151"/>
      <c r="B74" s="141"/>
      <c r="C74" s="168"/>
    </row>
    <row r="75" spans="1:3" ht="15.75" x14ac:dyDescent="0.25">
      <c r="A75" s="151"/>
      <c r="B75" s="141"/>
      <c r="C75" s="168"/>
    </row>
    <row r="76" spans="1:3" ht="15.75" x14ac:dyDescent="0.25">
      <c r="A76" s="151"/>
      <c r="B76" s="141"/>
      <c r="C76" s="168"/>
    </row>
    <row r="77" spans="1:3" ht="15.75" x14ac:dyDescent="0.25">
      <c r="A77" s="151"/>
      <c r="B77" s="141"/>
      <c r="C77" s="168"/>
    </row>
    <row r="78" spans="1:3" ht="15.75" x14ac:dyDescent="0.25">
      <c r="A78" s="151"/>
      <c r="B78" s="141"/>
      <c r="C78" s="168"/>
    </row>
    <row r="79" spans="1:3" ht="15.75" x14ac:dyDescent="0.25">
      <c r="A79" s="151"/>
      <c r="B79" s="141"/>
      <c r="C79" s="168"/>
    </row>
    <row r="80" spans="1:3" ht="15.75" x14ac:dyDescent="0.25">
      <c r="A80" s="151"/>
      <c r="B80" s="141"/>
      <c r="C80" s="168"/>
    </row>
    <row r="81" spans="1:3" ht="15.75" x14ac:dyDescent="0.25">
      <c r="A81" s="151"/>
      <c r="B81" s="141"/>
      <c r="C81" s="168"/>
    </row>
    <row r="82" spans="1:3" ht="15.75" x14ac:dyDescent="0.25">
      <c r="A82" s="151"/>
      <c r="B82" s="141"/>
      <c r="C82" s="168"/>
    </row>
    <row r="83" spans="1:3" ht="15.75" x14ac:dyDescent="0.25">
      <c r="A83" s="151"/>
      <c r="B83" s="141"/>
      <c r="C83" s="168"/>
    </row>
    <row r="84" spans="1:3" ht="15.75" x14ac:dyDescent="0.25">
      <c r="A84" s="151"/>
      <c r="B84" s="141"/>
      <c r="C84" s="168"/>
    </row>
    <row r="85" spans="1:3" ht="15.75" x14ac:dyDescent="0.25">
      <c r="A85" s="151"/>
      <c r="B85" s="141"/>
      <c r="C85" s="168"/>
    </row>
    <row r="86" spans="1:3" ht="15.75" x14ac:dyDescent="0.25">
      <c r="A86" s="151"/>
      <c r="B86" s="141"/>
      <c r="C86" s="168"/>
    </row>
    <row r="87" spans="1:3" ht="15.75" x14ac:dyDescent="0.25">
      <c r="A87" s="151"/>
      <c r="B87" s="141"/>
      <c r="C87" s="168"/>
    </row>
    <row r="88" spans="1:3" ht="15.75" x14ac:dyDescent="0.25">
      <c r="A88" s="151"/>
      <c r="B88" s="141"/>
      <c r="C88" s="168"/>
    </row>
    <row r="89" spans="1:3" ht="15.75" x14ac:dyDescent="0.25">
      <c r="A89" s="151"/>
      <c r="B89" s="141"/>
      <c r="C89" s="168"/>
    </row>
    <row r="90" spans="1:3" ht="15.75" x14ac:dyDescent="0.25">
      <c r="A90" s="151"/>
      <c r="B90" s="141"/>
      <c r="C90" s="168"/>
    </row>
    <row r="91" spans="1:3" ht="15.75" x14ac:dyDescent="0.25">
      <c r="A91" s="151"/>
      <c r="B91" s="141"/>
      <c r="C91" s="168"/>
    </row>
    <row r="92" spans="1:3" ht="15.75" x14ac:dyDescent="0.25">
      <c r="A92" s="151"/>
      <c r="B92" s="141"/>
      <c r="C92" s="168"/>
    </row>
    <row r="93" spans="1:3" ht="15.75" x14ac:dyDescent="0.25">
      <c r="A93" s="151"/>
      <c r="B93" s="141"/>
      <c r="C93" s="168"/>
    </row>
    <row r="94" spans="1:3" ht="15.75" x14ac:dyDescent="0.25">
      <c r="A94" s="151"/>
      <c r="B94" s="141"/>
      <c r="C94" s="168"/>
    </row>
    <row r="95" spans="1:3" ht="15.75" x14ac:dyDescent="0.25">
      <c r="A95" s="151"/>
      <c r="B95" s="141"/>
      <c r="C95" s="168"/>
    </row>
    <row r="96" spans="1:3" ht="15.75" x14ac:dyDescent="0.25">
      <c r="A96" s="151"/>
      <c r="B96" s="141"/>
      <c r="C96" s="168"/>
    </row>
    <row r="97" spans="1:3" ht="15.75" x14ac:dyDescent="0.25">
      <c r="A97" s="151"/>
      <c r="B97" s="141"/>
      <c r="C97" s="168"/>
    </row>
    <row r="98" spans="1:3" ht="15.75" x14ac:dyDescent="0.25">
      <c r="A98" s="151"/>
      <c r="B98" s="141"/>
      <c r="C98" s="168"/>
    </row>
    <row r="99" spans="1:3" ht="15.75" x14ac:dyDescent="0.25">
      <c r="A99" s="151"/>
      <c r="B99" s="141"/>
      <c r="C99" s="168"/>
    </row>
    <row r="100" spans="1:3" ht="15.75" x14ac:dyDescent="0.25">
      <c r="A100" s="151"/>
      <c r="B100" s="141"/>
      <c r="C100" s="168"/>
    </row>
    <row r="101" spans="1:3" ht="15.75" x14ac:dyDescent="0.25">
      <c r="A101" s="151"/>
      <c r="B101" s="141"/>
      <c r="C101" s="168"/>
    </row>
    <row r="102" spans="1:3" ht="15.75" x14ac:dyDescent="0.25">
      <c r="A102" s="151"/>
      <c r="B102" s="141"/>
      <c r="C102" s="168"/>
    </row>
    <row r="103" spans="1:3" ht="15.75" x14ac:dyDescent="0.25">
      <c r="A103" s="151"/>
      <c r="B103" s="141"/>
      <c r="C103" s="168"/>
    </row>
    <row r="104" spans="1:3" ht="15.75" x14ac:dyDescent="0.25">
      <c r="A104" s="151"/>
      <c r="B104" s="141"/>
      <c r="C104" s="168"/>
    </row>
    <row r="105" spans="1:3" ht="15.75" x14ac:dyDescent="0.25">
      <c r="A105" s="151"/>
      <c r="B105" s="141"/>
      <c r="C105" s="168"/>
    </row>
    <row r="106" spans="1:3" ht="15.75" x14ac:dyDescent="0.25">
      <c r="A106" s="151"/>
      <c r="B106" s="141"/>
      <c r="C106" s="168"/>
    </row>
    <row r="107" spans="1:3" ht="15.75" x14ac:dyDescent="0.25">
      <c r="A107" s="151"/>
      <c r="B107" s="141"/>
      <c r="C107" s="168"/>
    </row>
    <row r="108" spans="1:3" ht="15.75" x14ac:dyDescent="0.25">
      <c r="A108" s="151"/>
      <c r="B108" s="141"/>
      <c r="C108" s="168"/>
    </row>
    <row r="109" spans="1:3" ht="15.75" x14ac:dyDescent="0.25">
      <c r="A109" s="151"/>
      <c r="B109" s="141"/>
      <c r="C109" s="168"/>
    </row>
    <row r="110" spans="1:3" ht="15.75" x14ac:dyDescent="0.25">
      <c r="A110" s="151"/>
      <c r="B110" s="141"/>
      <c r="C110" s="168"/>
    </row>
    <row r="111" spans="1:3" ht="15.75" x14ac:dyDescent="0.25">
      <c r="A111" s="151"/>
      <c r="B111" s="141"/>
      <c r="C111" s="168"/>
    </row>
    <row r="112" spans="1:3" ht="15.75" x14ac:dyDescent="0.25">
      <c r="A112" s="151"/>
      <c r="B112" s="141"/>
      <c r="C112" s="168"/>
    </row>
    <row r="113" spans="1:3" ht="15.75" x14ac:dyDescent="0.25">
      <c r="A113" s="151"/>
      <c r="B113" s="141"/>
      <c r="C113" s="168"/>
    </row>
    <row r="114" spans="1:3" ht="15.75" x14ac:dyDescent="0.25">
      <c r="A114" s="151"/>
      <c r="B114" s="141"/>
      <c r="C114" s="168"/>
    </row>
    <row r="115" spans="1:3" ht="15.75" x14ac:dyDescent="0.25">
      <c r="A115" s="151"/>
      <c r="B115" s="141"/>
      <c r="C115" s="168"/>
    </row>
    <row r="116" spans="1:3" ht="15.75" x14ac:dyDescent="0.25">
      <c r="A116" s="151"/>
      <c r="B116" s="141"/>
      <c r="C116" s="168"/>
    </row>
    <row r="117" spans="1:3" ht="15.75" x14ac:dyDescent="0.25">
      <c r="A117" s="151"/>
      <c r="B117" s="141"/>
      <c r="C117" s="168"/>
    </row>
    <row r="118" spans="1:3" ht="15.75" x14ac:dyDescent="0.25">
      <c r="A118" s="151"/>
      <c r="B118" s="141"/>
      <c r="C118" s="168"/>
    </row>
    <row r="119" spans="1:3" ht="15.75" x14ac:dyDescent="0.25">
      <c r="A119" s="151"/>
      <c r="B119" s="141"/>
      <c r="C119" s="168"/>
    </row>
    <row r="120" spans="1:3" ht="15.75" x14ac:dyDescent="0.25">
      <c r="A120" s="151"/>
      <c r="B120" s="141"/>
      <c r="C120" s="168"/>
    </row>
    <row r="121" spans="1:3" ht="15.75" x14ac:dyDescent="0.25">
      <c r="A121" s="151"/>
      <c r="B121" s="141"/>
      <c r="C121" s="168"/>
    </row>
    <row r="122" spans="1:3" ht="15.75" x14ac:dyDescent="0.25">
      <c r="A122" s="151"/>
      <c r="B122" s="141"/>
      <c r="C122" s="168"/>
    </row>
    <row r="123" spans="1:3" ht="15.75" x14ac:dyDescent="0.25">
      <c r="A123" s="151"/>
      <c r="B123" s="141"/>
      <c r="C123" s="168"/>
    </row>
    <row r="124" spans="1:3" ht="15.75" x14ac:dyDescent="0.25">
      <c r="A124" s="151"/>
      <c r="B124" s="141"/>
      <c r="C124" s="168"/>
    </row>
    <row r="125" spans="1:3" ht="15.75" x14ac:dyDescent="0.25">
      <c r="A125" s="151"/>
      <c r="B125" s="141"/>
      <c r="C125" s="168"/>
    </row>
    <row r="126" spans="1:3" ht="15.75" x14ac:dyDescent="0.25">
      <c r="A126" s="151"/>
      <c r="B126" s="141"/>
      <c r="C126" s="168"/>
    </row>
    <row r="127" spans="1:3" ht="15.75" x14ac:dyDescent="0.25">
      <c r="A127" s="151"/>
      <c r="B127" s="141"/>
      <c r="C127" s="168"/>
    </row>
    <row r="128" spans="1:3" ht="15.75" x14ac:dyDescent="0.25">
      <c r="A128" s="151"/>
      <c r="B128" s="141"/>
      <c r="C128" s="168"/>
    </row>
    <row r="129" spans="1:3" ht="15.75" x14ac:dyDescent="0.25">
      <c r="A129" s="151"/>
      <c r="B129" s="141"/>
      <c r="C129" s="168"/>
    </row>
    <row r="130" spans="1:3" ht="15.75" x14ac:dyDescent="0.25">
      <c r="A130" s="151"/>
      <c r="B130" s="141"/>
      <c r="C130" s="168"/>
    </row>
    <row r="131" spans="1:3" ht="15.75" x14ac:dyDescent="0.25">
      <c r="A131" s="151"/>
      <c r="B131" s="141"/>
      <c r="C131" s="168"/>
    </row>
    <row r="132" spans="1:3" ht="15.75" x14ac:dyDescent="0.25">
      <c r="A132" s="151"/>
      <c r="B132" s="141"/>
      <c r="C132" s="168"/>
    </row>
    <row r="133" spans="1:3" ht="15.75" x14ac:dyDescent="0.25">
      <c r="A133" s="151"/>
      <c r="B133" s="141"/>
      <c r="C133" s="168"/>
    </row>
    <row r="134" spans="1:3" ht="15.75" x14ac:dyDescent="0.25">
      <c r="A134" s="151"/>
      <c r="B134" s="141"/>
      <c r="C134" s="168"/>
    </row>
    <row r="135" spans="1:3" ht="15.75" x14ac:dyDescent="0.25">
      <c r="A135" s="151"/>
      <c r="B135" s="141"/>
      <c r="C135" s="168"/>
    </row>
    <row r="136" spans="1:3" ht="15.75" x14ac:dyDescent="0.25">
      <c r="A136" s="151"/>
      <c r="B136" s="141"/>
      <c r="C136" s="168"/>
    </row>
    <row r="137" spans="1:3" ht="15.75" x14ac:dyDescent="0.25">
      <c r="A137" s="151"/>
      <c r="B137" s="141"/>
      <c r="C137" s="168"/>
    </row>
    <row r="138" spans="1:3" ht="15.75" x14ac:dyDescent="0.25">
      <c r="A138" s="151"/>
      <c r="B138" s="141"/>
      <c r="C138" s="168"/>
    </row>
    <row r="139" spans="1:3" ht="15.75" x14ac:dyDescent="0.25">
      <c r="A139" s="151"/>
      <c r="B139" s="141"/>
      <c r="C139" s="168"/>
    </row>
    <row r="140" spans="1:3" ht="15.75" x14ac:dyDescent="0.25">
      <c r="A140" s="151"/>
      <c r="B140" s="141"/>
      <c r="C140" s="168"/>
    </row>
    <row r="141" spans="1:3" ht="15.75" x14ac:dyDescent="0.25">
      <c r="A141" s="151"/>
      <c r="B141" s="141"/>
      <c r="C141" s="168"/>
    </row>
    <row r="142" spans="1:3" ht="15.75" x14ac:dyDescent="0.25">
      <c r="A142" s="151"/>
      <c r="B142" s="141"/>
      <c r="C142" s="168"/>
    </row>
    <row r="143" spans="1:3" ht="15.75" x14ac:dyDescent="0.25">
      <c r="A143" s="151"/>
      <c r="B143" s="141"/>
      <c r="C143" s="168"/>
    </row>
    <row r="144" spans="1:3" ht="15.75" x14ac:dyDescent="0.25">
      <c r="A144" s="151"/>
      <c r="B144" s="141"/>
      <c r="C144" s="168"/>
    </row>
    <row r="145" spans="1:3" ht="15.75" x14ac:dyDescent="0.25">
      <c r="A145" s="151"/>
      <c r="B145" s="141"/>
      <c r="C145" s="168"/>
    </row>
    <row r="146" spans="1:3" ht="15.75" x14ac:dyDescent="0.25">
      <c r="A146" s="151"/>
      <c r="B146" s="141"/>
      <c r="C146" s="168"/>
    </row>
    <row r="147" spans="1:3" ht="15.75" x14ac:dyDescent="0.25">
      <c r="A147" s="151"/>
      <c r="B147" s="141"/>
      <c r="C147" s="168"/>
    </row>
    <row r="148" spans="1:3" ht="15.75" x14ac:dyDescent="0.25">
      <c r="A148" s="151"/>
      <c r="B148" s="141"/>
      <c r="C148" s="168"/>
    </row>
    <row r="149" spans="1:3" ht="15.75" x14ac:dyDescent="0.25">
      <c r="A149" s="151"/>
      <c r="B149" s="141"/>
      <c r="C149" s="168"/>
    </row>
    <row r="150" spans="1:3" ht="15.75" x14ac:dyDescent="0.25">
      <c r="A150" s="151"/>
      <c r="B150" s="141"/>
      <c r="C150" s="168"/>
    </row>
    <row r="151" spans="1:3" ht="15.75" x14ac:dyDescent="0.25">
      <c r="A151" s="151"/>
      <c r="B151" s="141"/>
      <c r="C151" s="168"/>
    </row>
    <row r="152" spans="1:3" ht="15.75" x14ac:dyDescent="0.25">
      <c r="A152" s="151"/>
      <c r="B152" s="141"/>
      <c r="C152" s="168"/>
    </row>
    <row r="153" spans="1:3" ht="15.75" x14ac:dyDescent="0.25">
      <c r="A153" s="151"/>
      <c r="B153" s="141"/>
      <c r="C153" s="168"/>
    </row>
    <row r="154" spans="1:3" ht="15.75" x14ac:dyDescent="0.25">
      <c r="A154" s="151"/>
      <c r="B154" s="141"/>
      <c r="C154" s="168"/>
    </row>
    <row r="155" spans="1:3" ht="15.75" x14ac:dyDescent="0.25">
      <c r="A155" s="151"/>
      <c r="B155" s="141"/>
      <c r="C155" s="168"/>
    </row>
    <row r="156" spans="1:3" ht="15.75" x14ac:dyDescent="0.25">
      <c r="A156" s="151"/>
      <c r="B156" s="141"/>
      <c r="C156" s="168"/>
    </row>
    <row r="157" spans="1:3" ht="15.75" x14ac:dyDescent="0.25">
      <c r="A157" s="151"/>
      <c r="B157" s="141"/>
      <c r="C157" s="168"/>
    </row>
    <row r="158" spans="1:3" ht="15.75" x14ac:dyDescent="0.25">
      <c r="A158" s="151"/>
      <c r="B158" s="141"/>
      <c r="C158" s="168"/>
    </row>
    <row r="159" spans="1:3" ht="15.75" x14ac:dyDescent="0.25">
      <c r="A159" s="151"/>
      <c r="B159" s="141"/>
      <c r="C159" s="168"/>
    </row>
    <row r="160" spans="1:3" ht="15.75" x14ac:dyDescent="0.25">
      <c r="A160" s="151"/>
      <c r="B160" s="141"/>
      <c r="C160" s="168"/>
    </row>
    <row r="161" spans="1:3" ht="15.75" x14ac:dyDescent="0.25">
      <c r="A161" s="151"/>
      <c r="B161" s="141"/>
      <c r="C161" s="168"/>
    </row>
    <row r="162" spans="1:3" ht="15.75" x14ac:dyDescent="0.25">
      <c r="A162" s="151"/>
      <c r="B162" s="141"/>
      <c r="C162" s="168"/>
    </row>
    <row r="163" spans="1:3" ht="15.75" x14ac:dyDescent="0.25">
      <c r="A163" s="151"/>
      <c r="B163" s="141"/>
      <c r="C163" s="168"/>
    </row>
    <row r="164" spans="1:3" ht="15.75" x14ac:dyDescent="0.25">
      <c r="A164" s="151"/>
      <c r="B164" s="141"/>
      <c r="C164" s="168"/>
    </row>
    <row r="165" spans="1:3" ht="15.75" x14ac:dyDescent="0.25">
      <c r="A165" s="151"/>
      <c r="B165" s="141"/>
      <c r="C165" s="168"/>
    </row>
    <row r="166" spans="1:3" ht="15.75" x14ac:dyDescent="0.25">
      <c r="A166" s="151"/>
      <c r="B166" s="141"/>
      <c r="C166" s="168"/>
    </row>
    <row r="167" spans="1:3" ht="15.75" x14ac:dyDescent="0.25">
      <c r="A167" s="151"/>
      <c r="B167" s="141"/>
      <c r="C167" s="168"/>
    </row>
    <row r="168" spans="1:3" ht="15.75" x14ac:dyDescent="0.25">
      <c r="A168" s="151"/>
      <c r="B168" s="141"/>
      <c r="C168" s="168"/>
    </row>
    <row r="169" spans="1:3" ht="15.75" x14ac:dyDescent="0.25">
      <c r="A169" s="151"/>
      <c r="B169" s="141"/>
      <c r="C169" s="168"/>
    </row>
    <row r="170" spans="1:3" ht="15.75" x14ac:dyDescent="0.25">
      <c r="A170" s="151"/>
      <c r="B170" s="141"/>
      <c r="C170" s="168"/>
    </row>
    <row r="171" spans="1:3" ht="15.75" x14ac:dyDescent="0.25">
      <c r="A171" s="151"/>
      <c r="B171" s="141"/>
      <c r="C171" s="168"/>
    </row>
    <row r="172" spans="1:3" ht="15.75" x14ac:dyDescent="0.25">
      <c r="A172" s="151"/>
      <c r="B172" s="141"/>
      <c r="C172" s="168"/>
    </row>
    <row r="173" spans="1:3" ht="15.75" x14ac:dyDescent="0.25">
      <c r="A173" s="151"/>
      <c r="B173" s="141"/>
      <c r="C173" s="168"/>
    </row>
    <row r="174" spans="1:3" ht="15.75" x14ac:dyDescent="0.25">
      <c r="A174" s="151"/>
      <c r="B174" s="141"/>
      <c r="C174" s="168"/>
    </row>
    <row r="175" spans="1:3" ht="15.75" x14ac:dyDescent="0.25">
      <c r="A175" s="151"/>
      <c r="B175" s="141"/>
      <c r="C175" s="168"/>
    </row>
    <row r="176" spans="1:3" ht="15.75" x14ac:dyDescent="0.25">
      <c r="A176" s="151"/>
      <c r="B176" s="141"/>
      <c r="C176" s="168"/>
    </row>
    <row r="177" spans="1:3" ht="15.75" x14ac:dyDescent="0.25">
      <c r="A177" s="151"/>
      <c r="B177" s="141"/>
      <c r="C177" s="168"/>
    </row>
    <row r="178" spans="1:3" ht="15.75" x14ac:dyDescent="0.25">
      <c r="A178" s="151"/>
      <c r="B178" s="141"/>
      <c r="C178" s="168"/>
    </row>
    <row r="179" spans="1:3" ht="15.75" x14ac:dyDescent="0.25">
      <c r="A179" s="151"/>
      <c r="B179" s="141"/>
      <c r="C179" s="168"/>
    </row>
    <row r="180" spans="1:3" ht="15.75" x14ac:dyDescent="0.25">
      <c r="A180" s="151"/>
      <c r="B180" s="141"/>
      <c r="C180" s="168"/>
    </row>
    <row r="181" spans="1:3" ht="15.75" x14ac:dyDescent="0.25">
      <c r="A181" s="151"/>
      <c r="B181" s="141"/>
      <c r="C181" s="168"/>
    </row>
    <row r="182" spans="1:3" ht="15.75" x14ac:dyDescent="0.25">
      <c r="A182" s="151"/>
      <c r="B182" s="141"/>
      <c r="C182" s="168"/>
    </row>
    <row r="183" spans="1:3" ht="15.75" x14ac:dyDescent="0.25">
      <c r="A183" s="151"/>
      <c r="B183" s="141"/>
      <c r="C183" s="168"/>
    </row>
    <row r="184" spans="1:3" ht="15.75" x14ac:dyDescent="0.25">
      <c r="A184" s="151"/>
      <c r="B184" s="141"/>
      <c r="C184" s="168"/>
    </row>
    <row r="185" spans="1:3" ht="15.75" x14ac:dyDescent="0.25">
      <c r="A185" s="151"/>
      <c r="B185" s="141"/>
      <c r="C185" s="168"/>
    </row>
    <row r="186" spans="1:3" ht="15.75" x14ac:dyDescent="0.25">
      <c r="A186" s="151"/>
      <c r="B186" s="141"/>
      <c r="C186" s="168"/>
    </row>
    <row r="187" spans="1:3" ht="15.75" x14ac:dyDescent="0.25">
      <c r="A187" s="151"/>
      <c r="B187" s="141"/>
      <c r="C187" s="168"/>
    </row>
    <row r="188" spans="1:3" ht="15.75" x14ac:dyDescent="0.25">
      <c r="A188" s="151"/>
      <c r="B188" s="141"/>
      <c r="C188" s="168"/>
    </row>
    <row r="189" spans="1:3" ht="15.75" x14ac:dyDescent="0.25">
      <c r="A189" s="151"/>
      <c r="B189" s="141"/>
      <c r="C189" s="168"/>
    </row>
    <row r="190" spans="1:3" ht="15.75" x14ac:dyDescent="0.25">
      <c r="A190" s="151"/>
      <c r="B190" s="141"/>
      <c r="C190" s="168"/>
    </row>
    <row r="191" spans="1:3" ht="15.75" x14ac:dyDescent="0.25">
      <c r="A191" s="151"/>
      <c r="B191" s="141"/>
      <c r="C191" s="168"/>
    </row>
    <row r="192" spans="1:3" ht="15.75" x14ac:dyDescent="0.25">
      <c r="A192" s="151"/>
      <c r="B192" s="141"/>
      <c r="C192" s="168"/>
    </row>
    <row r="193" spans="1:3" ht="15.75" x14ac:dyDescent="0.25">
      <c r="A193" s="151"/>
      <c r="B193" s="141"/>
      <c r="C193" s="168"/>
    </row>
    <row r="194" spans="1:3" ht="15.75" x14ac:dyDescent="0.25">
      <c r="A194" s="151"/>
      <c r="B194" s="141"/>
      <c r="C194" s="168"/>
    </row>
    <row r="195" spans="1:3" ht="15.75" x14ac:dyDescent="0.25">
      <c r="A195" s="151"/>
      <c r="B195" s="141"/>
      <c r="C195" s="168"/>
    </row>
    <row r="196" spans="1:3" ht="15.75" x14ac:dyDescent="0.25">
      <c r="A196" s="151"/>
      <c r="B196" s="141"/>
      <c r="C196" s="168"/>
    </row>
    <row r="197" spans="1:3" ht="15.75" x14ac:dyDescent="0.25">
      <c r="A197" s="151"/>
      <c r="B197" s="141"/>
      <c r="C197" s="168"/>
    </row>
    <row r="198" spans="1:3" ht="15.75" x14ac:dyDescent="0.25">
      <c r="A198" s="151"/>
      <c r="B198" s="141"/>
      <c r="C198" s="168"/>
    </row>
    <row r="199" spans="1:3" ht="15.75" x14ac:dyDescent="0.25">
      <c r="A199" s="151"/>
      <c r="B199" s="141"/>
      <c r="C199" s="168"/>
    </row>
    <row r="200" spans="1:3" ht="15.75" x14ac:dyDescent="0.25">
      <c r="A200" s="151"/>
      <c r="B200" s="141"/>
      <c r="C200" s="168"/>
    </row>
    <row r="201" spans="1:3" ht="15.75" x14ac:dyDescent="0.25">
      <c r="A201" s="151"/>
      <c r="B201" s="141"/>
      <c r="C201" s="168"/>
    </row>
    <row r="202" spans="1:3" ht="15.75" x14ac:dyDescent="0.25">
      <c r="A202" s="151"/>
      <c r="B202" s="141"/>
      <c r="C202" s="168"/>
    </row>
    <row r="203" spans="1:3" ht="15.75" x14ac:dyDescent="0.25">
      <c r="A203" s="151"/>
      <c r="B203" s="141"/>
      <c r="C203" s="168"/>
    </row>
    <row r="204" spans="1:3" ht="15.75" x14ac:dyDescent="0.25">
      <c r="A204" s="151"/>
      <c r="B204" s="141"/>
      <c r="C204" s="168"/>
    </row>
    <row r="205" spans="1:3" ht="15.75" x14ac:dyDescent="0.25">
      <c r="A205" s="151"/>
      <c r="B205" s="141"/>
      <c r="C205" s="168"/>
    </row>
    <row r="206" spans="1:3" ht="15.75" x14ac:dyDescent="0.25">
      <c r="A206" s="151"/>
      <c r="B206" s="141"/>
      <c r="C206" s="168"/>
    </row>
    <row r="207" spans="1:3" ht="15.75" x14ac:dyDescent="0.25">
      <c r="A207" s="151"/>
      <c r="B207" s="141"/>
      <c r="C207" s="168"/>
    </row>
    <row r="208" spans="1:3" ht="15.75" x14ac:dyDescent="0.25">
      <c r="A208" s="151"/>
      <c r="B208" s="141"/>
      <c r="C208" s="168"/>
    </row>
    <row r="209" spans="1:3" ht="15.75" x14ac:dyDescent="0.25">
      <c r="A209" s="151"/>
      <c r="B209" s="141"/>
      <c r="C209" s="168"/>
    </row>
    <row r="210" spans="1:3" ht="15.75" x14ac:dyDescent="0.25">
      <c r="A210" s="151"/>
      <c r="B210" s="141"/>
      <c r="C210" s="168"/>
    </row>
    <row r="211" spans="1:3" ht="15.75" x14ac:dyDescent="0.25">
      <c r="A211" s="151"/>
      <c r="B211" s="141"/>
      <c r="C211" s="168"/>
    </row>
    <row r="212" spans="1:3" ht="15.75" x14ac:dyDescent="0.25">
      <c r="A212" s="151"/>
      <c r="B212" s="141"/>
      <c r="C212" s="168"/>
    </row>
    <row r="213" spans="1:3" ht="15.75" x14ac:dyDescent="0.25">
      <c r="A213" s="151"/>
      <c r="B213" s="141"/>
      <c r="C213" s="168"/>
    </row>
    <row r="214" spans="1:3" ht="15.75" x14ac:dyDescent="0.25">
      <c r="A214" s="151"/>
      <c r="B214" s="141"/>
      <c r="C214" s="168"/>
    </row>
    <row r="215" spans="1:3" ht="15.75" x14ac:dyDescent="0.25">
      <c r="A215" s="151"/>
      <c r="B215" s="141"/>
      <c r="C215" s="168"/>
    </row>
    <row r="216" spans="1:3" ht="15.75" x14ac:dyDescent="0.25">
      <c r="A216" s="151"/>
      <c r="B216" s="141"/>
      <c r="C216" s="168"/>
    </row>
    <row r="217" spans="1:3" ht="15.75" x14ac:dyDescent="0.25">
      <c r="A217" s="151"/>
      <c r="B217" s="141"/>
      <c r="C217" s="168"/>
    </row>
    <row r="218" spans="1:3" ht="15.75" x14ac:dyDescent="0.25">
      <c r="A218" s="151"/>
      <c r="B218" s="141"/>
      <c r="C218" s="168"/>
    </row>
    <row r="219" spans="1:3" ht="15.75" x14ac:dyDescent="0.25">
      <c r="A219" s="151"/>
      <c r="B219" s="141"/>
      <c r="C219" s="168"/>
    </row>
    <row r="220" spans="1:3" ht="15.75" x14ac:dyDescent="0.25">
      <c r="A220" s="151"/>
      <c r="B220" s="141"/>
      <c r="C220" s="168"/>
    </row>
    <row r="221" spans="1:3" ht="15.75" x14ac:dyDescent="0.25">
      <c r="A221" s="151"/>
      <c r="B221" s="141"/>
      <c r="C221" s="168"/>
    </row>
    <row r="222" spans="1:3" ht="15.75" x14ac:dyDescent="0.25">
      <c r="A222" s="151"/>
      <c r="B222" s="141"/>
      <c r="C222" s="168"/>
    </row>
    <row r="223" spans="1:3" ht="15.75" x14ac:dyDescent="0.25">
      <c r="A223" s="151"/>
      <c r="B223" s="141"/>
      <c r="C223" s="168"/>
    </row>
    <row r="224" spans="1:3" ht="15.75" x14ac:dyDescent="0.25">
      <c r="A224" s="151"/>
      <c r="B224" s="141"/>
      <c r="C224" s="168"/>
    </row>
    <row r="225" spans="1:3" ht="15.75" x14ac:dyDescent="0.25">
      <c r="A225" s="151"/>
      <c r="B225" s="141"/>
      <c r="C225" s="168"/>
    </row>
    <row r="226" spans="1:3" ht="15.75" x14ac:dyDescent="0.25">
      <c r="A226" s="151"/>
      <c r="B226" s="141"/>
      <c r="C226" s="168"/>
    </row>
    <row r="227" spans="1:3" ht="15.75" x14ac:dyDescent="0.25">
      <c r="A227" s="151"/>
      <c r="B227" s="141"/>
      <c r="C227" s="168"/>
    </row>
    <row r="228" spans="1:3" ht="15.75" x14ac:dyDescent="0.25">
      <c r="A228" s="151"/>
      <c r="B228" s="141"/>
      <c r="C228" s="168"/>
    </row>
    <row r="229" spans="1:3" ht="15.75" x14ac:dyDescent="0.25">
      <c r="A229" s="151"/>
      <c r="B229" s="141"/>
      <c r="C229" s="168"/>
    </row>
    <row r="230" spans="1:3" ht="15.75" x14ac:dyDescent="0.25">
      <c r="A230" s="151"/>
      <c r="B230" s="141"/>
      <c r="C230" s="168"/>
    </row>
    <row r="231" spans="1:3" ht="15.75" x14ac:dyDescent="0.25">
      <c r="A231" s="151"/>
      <c r="B231" s="141"/>
      <c r="C231" s="168"/>
    </row>
    <row r="232" spans="1:3" ht="15.75" x14ac:dyDescent="0.25">
      <c r="A232" s="151"/>
      <c r="B232" s="141"/>
      <c r="C232" s="168"/>
    </row>
    <row r="233" spans="1:3" ht="15.75" x14ac:dyDescent="0.25">
      <c r="A233" s="151"/>
      <c r="B233" s="141"/>
      <c r="C233" s="168"/>
    </row>
    <row r="234" spans="1:3" ht="15.75" x14ac:dyDescent="0.25">
      <c r="A234" s="151"/>
      <c r="B234" s="141"/>
      <c r="C234" s="168"/>
    </row>
    <row r="235" spans="1:3" ht="15.75" x14ac:dyDescent="0.25">
      <c r="A235" s="151"/>
      <c r="B235" s="141"/>
      <c r="C235" s="168"/>
    </row>
    <row r="236" spans="1:3" ht="15.75" x14ac:dyDescent="0.25">
      <c r="A236" s="151"/>
      <c r="B236" s="141"/>
      <c r="C236" s="168"/>
    </row>
    <row r="237" spans="1:3" ht="15.75" x14ac:dyDescent="0.25">
      <c r="A237" s="151"/>
      <c r="B237" s="141"/>
      <c r="C237" s="168"/>
    </row>
    <row r="238" spans="1:3" ht="15.75" x14ac:dyDescent="0.25">
      <c r="A238" s="151"/>
      <c r="B238" s="141"/>
      <c r="C238" s="168"/>
    </row>
    <row r="239" spans="1:3" ht="15.75" x14ac:dyDescent="0.25">
      <c r="A239" s="151"/>
      <c r="B239" s="141"/>
      <c r="C239" s="168"/>
    </row>
    <row r="240" spans="1:3" ht="15.75" x14ac:dyDescent="0.25">
      <c r="A240" s="151"/>
      <c r="B240" s="141"/>
      <c r="C240" s="168"/>
    </row>
    <row r="241" spans="1:3" ht="15.75" x14ac:dyDescent="0.25">
      <c r="A241" s="151"/>
      <c r="B241" s="141"/>
      <c r="C241" s="168"/>
    </row>
    <row r="242" spans="1:3" ht="15.75" x14ac:dyDescent="0.25">
      <c r="A242" s="151"/>
      <c r="B242" s="141"/>
      <c r="C242" s="168"/>
    </row>
    <row r="243" spans="1:3" ht="15.75" x14ac:dyDescent="0.25">
      <c r="A243" s="151"/>
      <c r="B243" s="141"/>
      <c r="C243" s="168"/>
    </row>
    <row r="244" spans="1:3" ht="15.75" x14ac:dyDescent="0.25">
      <c r="A244" s="151"/>
      <c r="B244" s="141"/>
      <c r="C244" s="168"/>
    </row>
    <row r="245" spans="1:3" ht="15.75" x14ac:dyDescent="0.25">
      <c r="A245" s="151"/>
      <c r="B245" s="141"/>
      <c r="C245" s="168"/>
    </row>
    <row r="246" spans="1:3" ht="15.75" x14ac:dyDescent="0.25">
      <c r="A246" s="151"/>
      <c r="B246" s="141"/>
      <c r="C246" s="168"/>
    </row>
    <row r="247" spans="1:3" ht="15.75" x14ac:dyDescent="0.25">
      <c r="A247" s="151"/>
      <c r="B247" s="141"/>
      <c r="C247" s="168"/>
    </row>
    <row r="248" spans="1:3" ht="15.75" x14ac:dyDescent="0.25">
      <c r="A248" s="151"/>
      <c r="B248" s="141"/>
      <c r="C248" s="168"/>
    </row>
    <row r="249" spans="1:3" ht="15.75" x14ac:dyDescent="0.25">
      <c r="A249" s="151"/>
      <c r="B249" s="141"/>
      <c r="C249" s="168"/>
    </row>
    <row r="250" spans="1:3" ht="15.75" x14ac:dyDescent="0.25">
      <c r="A250" s="151"/>
      <c r="B250" s="141"/>
      <c r="C250" s="168"/>
    </row>
    <row r="251" spans="1:3" ht="15.75" x14ac:dyDescent="0.25">
      <c r="A251" s="151"/>
      <c r="B251" s="141"/>
      <c r="C251" s="168"/>
    </row>
    <row r="252" spans="1:3" ht="15.75" x14ac:dyDescent="0.25">
      <c r="A252" s="151"/>
      <c r="B252" s="141"/>
      <c r="C252" s="168"/>
    </row>
    <row r="253" spans="1:3" ht="15.75" x14ac:dyDescent="0.25">
      <c r="A253" s="151"/>
      <c r="B253" s="141"/>
      <c r="C253" s="168"/>
    </row>
    <row r="254" spans="1:3" ht="15.75" x14ac:dyDescent="0.25">
      <c r="A254" s="151"/>
      <c r="B254" s="141"/>
      <c r="C254" s="168"/>
    </row>
    <row r="255" spans="1:3" ht="15.75" x14ac:dyDescent="0.25">
      <c r="A255" s="151"/>
      <c r="B255" s="141"/>
      <c r="C255" s="168"/>
    </row>
    <row r="256" spans="1:3" ht="15.75" x14ac:dyDescent="0.25">
      <c r="A256" s="151"/>
      <c r="B256" s="141"/>
      <c r="C256" s="168"/>
    </row>
    <row r="257" spans="1:3" ht="15.75" x14ac:dyDescent="0.25">
      <c r="A257" s="151"/>
      <c r="B257" s="141"/>
      <c r="C257" s="168"/>
    </row>
    <row r="258" spans="1:3" ht="15.75" x14ac:dyDescent="0.25">
      <c r="A258" s="151"/>
      <c r="B258" s="141"/>
      <c r="C258" s="168"/>
    </row>
    <row r="259" spans="1:3" ht="15.75" x14ac:dyDescent="0.25">
      <c r="A259" s="151"/>
      <c r="B259" s="141"/>
      <c r="C259" s="168"/>
    </row>
    <row r="260" spans="1:3" ht="15.75" x14ac:dyDescent="0.25">
      <c r="A260" s="151"/>
      <c r="B260" s="141"/>
      <c r="C260" s="168"/>
    </row>
    <row r="261" spans="1:3" ht="15.75" x14ac:dyDescent="0.25">
      <c r="A261" s="151"/>
      <c r="B261" s="141"/>
      <c r="C261" s="168"/>
    </row>
    <row r="262" spans="1:3" ht="15.75" x14ac:dyDescent="0.25">
      <c r="A262" s="151"/>
      <c r="B262" s="141"/>
      <c r="C262" s="168"/>
    </row>
    <row r="263" spans="1:3" ht="15.75" x14ac:dyDescent="0.25">
      <c r="A263" s="151"/>
      <c r="B263" s="141"/>
      <c r="C263" s="168"/>
    </row>
    <row r="264" spans="1:3" ht="15.75" x14ac:dyDescent="0.25">
      <c r="A264" s="151"/>
      <c r="B264" s="141"/>
      <c r="C264" s="168"/>
    </row>
    <row r="265" spans="1:3" ht="15.75" x14ac:dyDescent="0.25">
      <c r="A265" s="151"/>
      <c r="B265" s="141"/>
      <c r="C265" s="168"/>
    </row>
    <row r="266" spans="1:3" ht="15.75" x14ac:dyDescent="0.25">
      <c r="A266" s="151"/>
      <c r="B266" s="141"/>
      <c r="C266" s="168"/>
    </row>
    <row r="267" spans="1:3" ht="15.75" x14ac:dyDescent="0.25">
      <c r="A267" s="151"/>
      <c r="B267" s="141"/>
      <c r="C267" s="168"/>
    </row>
    <row r="268" spans="1:3" ht="15.75" x14ac:dyDescent="0.25">
      <c r="A268" s="151"/>
      <c r="B268" s="141"/>
      <c r="C268" s="168"/>
    </row>
    <row r="269" spans="1:3" ht="15.75" x14ac:dyDescent="0.25">
      <c r="A269" s="151"/>
      <c r="B269" s="141"/>
      <c r="C269" s="168"/>
    </row>
    <row r="270" spans="1:3" ht="15.75" x14ac:dyDescent="0.25">
      <c r="A270" s="151"/>
      <c r="B270" s="141"/>
      <c r="C270" s="168"/>
    </row>
    <row r="271" spans="1:3" ht="15.75" x14ac:dyDescent="0.25">
      <c r="A271" s="151"/>
      <c r="B271" s="141"/>
      <c r="C271" s="168"/>
    </row>
    <row r="272" spans="1:3" ht="15.75" x14ac:dyDescent="0.25">
      <c r="A272" s="151"/>
      <c r="B272" s="141"/>
      <c r="C272" s="168"/>
    </row>
    <row r="273" spans="1:3" ht="15.75" x14ac:dyDescent="0.25">
      <c r="A273" s="151"/>
      <c r="B273" s="141"/>
      <c r="C273" s="168"/>
    </row>
    <row r="274" spans="1:3" ht="15.75" x14ac:dyDescent="0.25">
      <c r="A274" s="151"/>
      <c r="B274" s="141"/>
      <c r="C274" s="168"/>
    </row>
    <row r="275" spans="1:3" ht="15.75" x14ac:dyDescent="0.25">
      <c r="A275" s="151"/>
      <c r="B275" s="141"/>
      <c r="C275" s="168"/>
    </row>
    <row r="276" spans="1:3" ht="15.75" x14ac:dyDescent="0.25">
      <c r="A276" s="151"/>
      <c r="B276" s="141"/>
      <c r="C276" s="168"/>
    </row>
    <row r="277" spans="1:3" ht="15.75" x14ac:dyDescent="0.25">
      <c r="A277" s="151"/>
      <c r="B277" s="141"/>
      <c r="C277" s="168"/>
    </row>
    <row r="278" spans="1:3" ht="15.75" x14ac:dyDescent="0.25">
      <c r="A278" s="151"/>
      <c r="B278" s="141"/>
      <c r="C278" s="168"/>
    </row>
    <row r="279" spans="1:3" ht="15.75" x14ac:dyDescent="0.25">
      <c r="A279" s="151"/>
      <c r="B279" s="141"/>
      <c r="C279" s="168"/>
    </row>
    <row r="280" spans="1:3" ht="15.75" x14ac:dyDescent="0.25">
      <c r="A280" s="151"/>
      <c r="B280" s="141"/>
      <c r="C280" s="168"/>
    </row>
    <row r="281" spans="1:3" ht="15.75" x14ac:dyDescent="0.25">
      <c r="A281" s="151"/>
      <c r="B281" s="141"/>
      <c r="C281" s="168"/>
    </row>
    <row r="282" spans="1:3" ht="15.75" x14ac:dyDescent="0.25">
      <c r="A282" s="151"/>
      <c r="B282" s="141"/>
      <c r="C282" s="168"/>
    </row>
    <row r="283" spans="1:3" ht="15.75" x14ac:dyDescent="0.25">
      <c r="A283" s="151"/>
      <c r="B283" s="141"/>
      <c r="C283" s="168"/>
    </row>
    <row r="284" spans="1:3" ht="15.75" x14ac:dyDescent="0.25">
      <c r="A284" s="151"/>
      <c r="B284" s="141"/>
      <c r="C284" s="168"/>
    </row>
    <row r="285" spans="1:3" ht="15.75" x14ac:dyDescent="0.25">
      <c r="A285" s="151"/>
      <c r="B285" s="141"/>
      <c r="C285" s="168"/>
    </row>
    <row r="286" spans="1:3" ht="15.75" x14ac:dyDescent="0.25">
      <c r="A286" s="151"/>
      <c r="B286" s="141"/>
      <c r="C286" s="168"/>
    </row>
    <row r="287" spans="1:3" ht="15.75" x14ac:dyDescent="0.25">
      <c r="A287" s="151"/>
      <c r="B287" s="141"/>
      <c r="C287" s="168"/>
    </row>
    <row r="288" spans="1:3" ht="15.75" x14ac:dyDescent="0.25">
      <c r="A288" s="151"/>
      <c r="B288" s="141"/>
      <c r="C288" s="168"/>
    </row>
    <row r="289" spans="1:3" ht="15.75" x14ac:dyDescent="0.25">
      <c r="A289" s="151"/>
      <c r="B289" s="141"/>
      <c r="C289" s="168"/>
    </row>
    <row r="290" spans="1:3" ht="15.75" x14ac:dyDescent="0.25">
      <c r="A290" s="151"/>
      <c r="B290" s="141"/>
      <c r="C290" s="168"/>
    </row>
    <row r="291" spans="1:3" ht="15.75" x14ac:dyDescent="0.25">
      <c r="A291" s="151"/>
      <c r="B291" s="141"/>
      <c r="C291" s="168"/>
    </row>
    <row r="292" spans="1:3" ht="15.75" x14ac:dyDescent="0.25">
      <c r="A292" s="151"/>
      <c r="B292" s="141"/>
      <c r="C292" s="168"/>
    </row>
    <row r="293" spans="1:3" ht="15.75" x14ac:dyDescent="0.25">
      <c r="A293" s="151"/>
      <c r="B293" s="141"/>
      <c r="C293" s="168"/>
    </row>
    <row r="294" spans="1:3" ht="15.75" x14ac:dyDescent="0.25">
      <c r="A294" s="151"/>
      <c r="B294" s="141"/>
      <c r="C294" s="168"/>
    </row>
    <row r="295" spans="1:3" ht="15.75" x14ac:dyDescent="0.25">
      <c r="A295" s="151"/>
      <c r="B295" s="141"/>
      <c r="C295" s="168"/>
    </row>
    <row r="296" spans="1:3" ht="15.75" x14ac:dyDescent="0.25">
      <c r="A296" s="151"/>
      <c r="B296" s="141"/>
      <c r="C296" s="168"/>
    </row>
    <row r="297" spans="1:3" ht="15.75" x14ac:dyDescent="0.25">
      <c r="A297" s="151"/>
      <c r="B297" s="141"/>
      <c r="C297" s="168"/>
    </row>
    <row r="298" spans="1:3" ht="15.75" x14ac:dyDescent="0.25">
      <c r="A298" s="151"/>
      <c r="B298" s="141"/>
      <c r="C298" s="168"/>
    </row>
    <row r="299" spans="1:3" ht="15.75" x14ac:dyDescent="0.25">
      <c r="A299" s="151"/>
      <c r="B299" s="141"/>
      <c r="C299" s="168"/>
    </row>
    <row r="300" spans="1:3" ht="15.75" x14ac:dyDescent="0.25">
      <c r="A300" s="151"/>
      <c r="B300" s="141"/>
      <c r="C300" s="168"/>
    </row>
    <row r="301" spans="1:3" ht="15.75" x14ac:dyDescent="0.25">
      <c r="A301" s="151"/>
      <c r="B301" s="141"/>
      <c r="C301" s="168"/>
    </row>
    <row r="302" spans="1:3" ht="15.75" x14ac:dyDescent="0.25">
      <c r="A302" s="151"/>
      <c r="B302" s="141"/>
      <c r="C302" s="168"/>
    </row>
    <row r="303" spans="1:3" ht="15.75" x14ac:dyDescent="0.25">
      <c r="A303" s="151"/>
      <c r="B303" s="141"/>
      <c r="C303" s="168"/>
    </row>
    <row r="304" spans="1:3" ht="15.75" x14ac:dyDescent="0.25">
      <c r="A304" s="151"/>
      <c r="B304" s="141"/>
      <c r="C304" s="168"/>
    </row>
    <row r="305" spans="1:3" ht="15.75" x14ac:dyDescent="0.25">
      <c r="A305" s="151"/>
      <c r="B305" s="141"/>
      <c r="C305" s="168"/>
    </row>
    <row r="306" spans="1:3" ht="15.75" x14ac:dyDescent="0.25">
      <c r="A306" s="151"/>
      <c r="B306" s="141"/>
      <c r="C306" s="168"/>
    </row>
    <row r="307" spans="1:3" ht="15.75" x14ac:dyDescent="0.25">
      <c r="A307" s="151"/>
      <c r="B307" s="141"/>
      <c r="C307" s="168"/>
    </row>
    <row r="308" spans="1:3" ht="15.75" x14ac:dyDescent="0.25">
      <c r="A308" s="151"/>
      <c r="B308" s="141"/>
      <c r="C308" s="168"/>
    </row>
    <row r="309" spans="1:3" ht="15.75" x14ac:dyDescent="0.25">
      <c r="A309" s="151"/>
      <c r="B309" s="141"/>
      <c r="C309" s="168"/>
    </row>
    <row r="310" spans="1:3" ht="15.75" x14ac:dyDescent="0.25">
      <c r="A310" s="151"/>
      <c r="B310" s="141"/>
      <c r="C310" s="168"/>
    </row>
    <row r="311" spans="1:3" ht="15.75" x14ac:dyDescent="0.25">
      <c r="A311" s="151"/>
      <c r="B311" s="141"/>
      <c r="C311" s="168"/>
    </row>
    <row r="312" spans="1:3" ht="15.75" x14ac:dyDescent="0.25">
      <c r="A312" s="151"/>
      <c r="B312" s="141"/>
      <c r="C312" s="168"/>
    </row>
    <row r="313" spans="1:3" ht="15.75" x14ac:dyDescent="0.25">
      <c r="A313" s="151"/>
      <c r="B313" s="141"/>
      <c r="C313" s="168"/>
    </row>
    <row r="314" spans="1:3" ht="15.75" x14ac:dyDescent="0.25">
      <c r="A314" s="151"/>
      <c r="B314" s="141"/>
      <c r="C314" s="168"/>
    </row>
    <row r="315" spans="1:3" ht="15.75" x14ac:dyDescent="0.25">
      <c r="A315" s="151"/>
      <c r="B315" s="141"/>
      <c r="C315" s="168"/>
    </row>
    <row r="316" spans="1:3" ht="15.75" x14ac:dyDescent="0.25">
      <c r="A316" s="151"/>
      <c r="B316" s="141"/>
      <c r="C316" s="168"/>
    </row>
    <row r="317" spans="1:3" ht="15.75" x14ac:dyDescent="0.25">
      <c r="A317" s="151"/>
      <c r="B317" s="141"/>
      <c r="C317" s="168"/>
    </row>
    <row r="318" spans="1:3" ht="15.75" x14ac:dyDescent="0.25">
      <c r="A318" s="151"/>
      <c r="B318" s="141"/>
      <c r="C318" s="168"/>
    </row>
    <row r="319" spans="1:3" ht="15.75" x14ac:dyDescent="0.25">
      <c r="A319" s="151"/>
      <c r="B319" s="141"/>
      <c r="C319" s="168"/>
    </row>
    <row r="320" spans="1:3" ht="15.75" x14ac:dyDescent="0.25">
      <c r="A320" s="151"/>
      <c r="B320" s="141"/>
      <c r="C320" s="168"/>
    </row>
    <row r="321" spans="1:3" ht="15.75" x14ac:dyDescent="0.25">
      <c r="A321" s="151"/>
      <c r="B321" s="141"/>
      <c r="C321" s="168"/>
    </row>
    <row r="322" spans="1:3" ht="15.75" x14ac:dyDescent="0.25">
      <c r="A322" s="151"/>
      <c r="B322" s="141"/>
      <c r="C322" s="168"/>
    </row>
    <row r="323" spans="1:3" ht="15.75" x14ac:dyDescent="0.25">
      <c r="A323" s="151"/>
      <c r="B323" s="141"/>
      <c r="C323" s="168"/>
    </row>
    <row r="324" spans="1:3" ht="15.75" x14ac:dyDescent="0.25">
      <c r="A324" s="151"/>
      <c r="B324" s="141"/>
      <c r="C324" s="168"/>
    </row>
    <row r="325" spans="1:3" ht="15.75" x14ac:dyDescent="0.25">
      <c r="A325" s="151"/>
      <c r="B325" s="141"/>
      <c r="C325" s="168"/>
    </row>
    <row r="326" spans="1:3" ht="15.75" x14ac:dyDescent="0.25">
      <c r="A326" s="151"/>
      <c r="B326" s="141"/>
      <c r="C326" s="168"/>
    </row>
    <row r="327" spans="1:3" ht="15.75" x14ac:dyDescent="0.25">
      <c r="A327" s="151"/>
      <c r="B327" s="141"/>
      <c r="C327" s="168"/>
    </row>
    <row r="328" spans="1:3" ht="15.75" x14ac:dyDescent="0.25">
      <c r="A328" s="151"/>
      <c r="B328" s="141"/>
      <c r="C328" s="168"/>
    </row>
    <row r="329" spans="1:3" ht="15.75" x14ac:dyDescent="0.25">
      <c r="A329" s="151"/>
      <c r="B329" s="141"/>
      <c r="C329" s="168"/>
    </row>
    <row r="330" spans="1:3" ht="15.75" x14ac:dyDescent="0.25">
      <c r="A330" s="151"/>
      <c r="B330" s="141"/>
      <c r="C330" s="168"/>
    </row>
    <row r="331" spans="1:3" ht="15.75" x14ac:dyDescent="0.25">
      <c r="A331" s="151"/>
      <c r="B331" s="141"/>
      <c r="C331" s="168"/>
    </row>
    <row r="332" spans="1:3" ht="15.75" x14ac:dyDescent="0.25">
      <c r="A332" s="151"/>
      <c r="B332" s="141"/>
      <c r="C332" s="168"/>
    </row>
    <row r="333" spans="1:3" ht="15.75" x14ac:dyDescent="0.25">
      <c r="A333" s="151"/>
      <c r="B333" s="141"/>
      <c r="C333" s="168"/>
    </row>
    <row r="334" spans="1:3" ht="15.75" x14ac:dyDescent="0.25">
      <c r="A334" s="151"/>
      <c r="B334" s="141"/>
      <c r="C334" s="168"/>
    </row>
    <row r="335" spans="1:3" ht="15.75" x14ac:dyDescent="0.25">
      <c r="A335" s="151"/>
      <c r="B335" s="141"/>
      <c r="C335" s="168"/>
    </row>
    <row r="336" spans="1:3" ht="15.75" x14ac:dyDescent="0.25">
      <c r="A336" s="151"/>
      <c r="B336" s="141"/>
      <c r="C336" s="168"/>
    </row>
    <row r="337" spans="1:3" ht="15.75" x14ac:dyDescent="0.25">
      <c r="A337" s="151"/>
      <c r="B337" s="141"/>
      <c r="C337" s="168"/>
    </row>
    <row r="338" spans="1:3" ht="15.75" x14ac:dyDescent="0.25">
      <c r="A338" s="151"/>
      <c r="B338" s="141"/>
      <c r="C338" s="168"/>
    </row>
    <row r="339" spans="1:3" ht="15.75" x14ac:dyDescent="0.25">
      <c r="A339" s="151"/>
      <c r="B339" s="141"/>
      <c r="C339" s="168"/>
    </row>
    <row r="340" spans="1:3" ht="15.75" x14ac:dyDescent="0.25">
      <c r="A340" s="151"/>
      <c r="B340" s="141"/>
      <c r="C340" s="168"/>
    </row>
    <row r="341" spans="1:3" ht="15.75" x14ac:dyDescent="0.25">
      <c r="A341" s="151"/>
      <c r="B341" s="141"/>
      <c r="C341" s="168"/>
    </row>
    <row r="342" spans="1:3" ht="15.75" x14ac:dyDescent="0.25">
      <c r="A342" s="151"/>
      <c r="B342" s="141"/>
      <c r="C342" s="168"/>
    </row>
    <row r="343" spans="1:3" ht="15.75" x14ac:dyDescent="0.25">
      <c r="A343" s="151"/>
      <c r="B343" s="141"/>
      <c r="C343" s="168"/>
    </row>
    <row r="344" spans="1:3" ht="15.75" x14ac:dyDescent="0.25">
      <c r="A344" s="151"/>
      <c r="B344" s="141"/>
      <c r="C344" s="168"/>
    </row>
    <row r="345" spans="1:3" ht="15.75" x14ac:dyDescent="0.25">
      <c r="A345" s="151"/>
      <c r="B345" s="141"/>
      <c r="C345" s="168"/>
    </row>
    <row r="346" spans="1:3" ht="15.75" x14ac:dyDescent="0.25">
      <c r="A346" s="151"/>
      <c r="B346" s="141"/>
      <c r="C346" s="168"/>
    </row>
    <row r="347" spans="1:3" ht="15.75" x14ac:dyDescent="0.25">
      <c r="A347" s="151"/>
      <c r="B347" s="141"/>
      <c r="C347" s="168"/>
    </row>
    <row r="348" spans="1:3" ht="15.75" x14ac:dyDescent="0.25">
      <c r="A348" s="151"/>
      <c r="B348" s="141"/>
      <c r="C348" s="168"/>
    </row>
    <row r="349" spans="1:3" ht="15.75" x14ac:dyDescent="0.25">
      <c r="A349" s="151"/>
      <c r="B349" s="141"/>
      <c r="C349" s="168"/>
    </row>
    <row r="350" spans="1:3" ht="15.75" x14ac:dyDescent="0.25">
      <c r="A350" s="151"/>
      <c r="B350" s="141"/>
      <c r="C350" s="168"/>
    </row>
    <row r="351" spans="1:3" ht="15.75" x14ac:dyDescent="0.25">
      <c r="A351" s="151"/>
      <c r="B351" s="141"/>
      <c r="C351" s="168"/>
    </row>
    <row r="352" spans="1:3" ht="15.75" x14ac:dyDescent="0.25">
      <c r="A352" s="151"/>
      <c r="B352" s="141"/>
      <c r="C352" s="168"/>
    </row>
    <row r="353" spans="1:3" ht="15.75" x14ac:dyDescent="0.25">
      <c r="A353" s="151"/>
      <c r="B353" s="141"/>
      <c r="C353" s="168"/>
    </row>
    <row r="354" spans="1:3" ht="15.75" x14ac:dyDescent="0.25">
      <c r="A354" s="151"/>
      <c r="B354" s="141"/>
      <c r="C354" s="168"/>
    </row>
    <row r="355" spans="1:3" ht="15.75" x14ac:dyDescent="0.25">
      <c r="A355" s="151"/>
      <c r="B355" s="141"/>
      <c r="C355" s="168"/>
    </row>
    <row r="356" spans="1:3" ht="15.75" x14ac:dyDescent="0.25">
      <c r="A356" s="151"/>
      <c r="B356" s="141"/>
      <c r="C356" s="168"/>
    </row>
    <row r="357" spans="1:3" ht="15.75" x14ac:dyDescent="0.25">
      <c r="A357" s="151"/>
      <c r="B357" s="141"/>
      <c r="C357" s="168"/>
    </row>
    <row r="358" spans="1:3" ht="15.75" x14ac:dyDescent="0.25">
      <c r="A358" s="151"/>
      <c r="B358" s="141"/>
      <c r="C358" s="168"/>
    </row>
    <row r="359" spans="1:3" ht="15.75" x14ac:dyDescent="0.25">
      <c r="A359" s="151"/>
      <c r="B359" s="141"/>
      <c r="C359" s="168"/>
    </row>
    <row r="360" spans="1:3" ht="15.75" x14ac:dyDescent="0.25">
      <c r="A360" s="151"/>
      <c r="B360" s="141"/>
      <c r="C360" s="168"/>
    </row>
    <row r="361" spans="1:3" ht="15.75" x14ac:dyDescent="0.25">
      <c r="A361" s="151"/>
      <c r="B361" s="141"/>
      <c r="C361" s="168"/>
    </row>
    <row r="362" spans="1:3" ht="15.75" x14ac:dyDescent="0.25">
      <c r="A362" s="151"/>
      <c r="B362" s="141"/>
      <c r="C362" s="168"/>
    </row>
    <row r="363" spans="1:3" ht="15.75" x14ac:dyDescent="0.25">
      <c r="A363" s="151"/>
      <c r="B363" s="141"/>
      <c r="C363" s="168"/>
    </row>
    <row r="364" spans="1:3" ht="15.75" x14ac:dyDescent="0.25">
      <c r="A364" s="151"/>
      <c r="B364" s="141"/>
      <c r="C364" s="168"/>
    </row>
    <row r="365" spans="1:3" ht="15.75" x14ac:dyDescent="0.25">
      <c r="A365" s="151"/>
      <c r="B365" s="141"/>
      <c r="C365" s="168"/>
    </row>
    <row r="366" spans="1:3" ht="15.75" x14ac:dyDescent="0.25">
      <c r="A366" s="151"/>
      <c r="B366" s="141"/>
      <c r="C366" s="168"/>
    </row>
    <row r="367" spans="1:3" ht="15.75" x14ac:dyDescent="0.25">
      <c r="A367" s="151"/>
      <c r="B367" s="141"/>
      <c r="C367" s="168"/>
    </row>
    <row r="368" spans="1:3" ht="15.75" x14ac:dyDescent="0.25">
      <c r="A368" s="151"/>
      <c r="B368" s="141"/>
      <c r="C368" s="168"/>
    </row>
    <row r="369" spans="1:3" ht="15.75" x14ac:dyDescent="0.25">
      <c r="A369" s="151"/>
      <c r="B369" s="141"/>
      <c r="C369" s="168"/>
    </row>
    <row r="370" spans="1:3" ht="15.75" x14ac:dyDescent="0.25">
      <c r="A370" s="151"/>
      <c r="B370" s="141"/>
      <c r="C370" s="168"/>
    </row>
    <row r="371" spans="1:3" ht="15.75" x14ac:dyDescent="0.25">
      <c r="A371" s="151"/>
      <c r="B371" s="141"/>
      <c r="C371" s="168"/>
    </row>
    <row r="372" spans="1:3" ht="15.75" x14ac:dyDescent="0.25">
      <c r="A372" s="151"/>
      <c r="B372" s="141"/>
      <c r="C372" s="168"/>
    </row>
    <row r="373" spans="1:3" ht="15.75" x14ac:dyDescent="0.25">
      <c r="A373" s="151"/>
      <c r="B373" s="141"/>
      <c r="C373" s="168"/>
    </row>
    <row r="374" spans="1:3" ht="15.75" x14ac:dyDescent="0.25">
      <c r="A374" s="151"/>
      <c r="B374" s="141"/>
      <c r="C374" s="168"/>
    </row>
    <row r="375" spans="1:3" ht="15.75" x14ac:dyDescent="0.25">
      <c r="A375" s="151"/>
      <c r="B375" s="141"/>
      <c r="C375" s="168"/>
    </row>
    <row r="376" spans="1:3" ht="15.75" x14ac:dyDescent="0.25">
      <c r="A376" s="151"/>
      <c r="B376" s="141"/>
      <c r="C376" s="168"/>
    </row>
    <row r="377" spans="1:3" ht="15.75" x14ac:dyDescent="0.25">
      <c r="A377" s="151"/>
      <c r="B377" s="141"/>
      <c r="C377" s="168"/>
    </row>
    <row r="378" spans="1:3" ht="15.75" x14ac:dyDescent="0.25">
      <c r="A378" s="151"/>
      <c r="B378" s="141"/>
      <c r="C378" s="168"/>
    </row>
    <row r="379" spans="1:3" ht="15.75" x14ac:dyDescent="0.25">
      <c r="A379" s="151"/>
      <c r="B379" s="141"/>
      <c r="C379" s="168"/>
    </row>
    <row r="380" spans="1:3" ht="15.75" x14ac:dyDescent="0.25">
      <c r="A380" s="151"/>
      <c r="B380" s="141"/>
      <c r="C380" s="168"/>
    </row>
    <row r="381" spans="1:3" ht="15.75" x14ac:dyDescent="0.25">
      <c r="A381" s="151"/>
      <c r="B381" s="141"/>
      <c r="C381" s="168"/>
    </row>
    <row r="382" spans="1:3" ht="15.75" x14ac:dyDescent="0.25">
      <c r="A382" s="151"/>
      <c r="B382" s="141"/>
      <c r="C382" s="168"/>
    </row>
    <row r="383" spans="1:3" ht="15.75" x14ac:dyDescent="0.25">
      <c r="A383" s="151"/>
      <c r="B383" s="141"/>
      <c r="C383" s="168"/>
    </row>
    <row r="384" spans="1:3" ht="15.75" x14ac:dyDescent="0.25">
      <c r="A384" s="151"/>
      <c r="B384" s="141"/>
      <c r="C384" s="168"/>
    </row>
    <row r="385" spans="1:3" ht="15.75" x14ac:dyDescent="0.25">
      <c r="A385" s="151"/>
      <c r="B385" s="141"/>
      <c r="C385" s="168"/>
    </row>
    <row r="386" spans="1:3" ht="15.75" x14ac:dyDescent="0.25">
      <c r="A386" s="151"/>
      <c r="B386" s="141"/>
      <c r="C386" s="168"/>
    </row>
    <row r="387" spans="1:3" ht="15.75" x14ac:dyDescent="0.25">
      <c r="A387" s="151"/>
      <c r="B387" s="141"/>
      <c r="C387" s="168"/>
    </row>
    <row r="388" spans="1:3" ht="15.75" x14ac:dyDescent="0.25">
      <c r="A388" s="151"/>
      <c r="B388" s="141"/>
      <c r="C388" s="168"/>
    </row>
    <row r="389" spans="1:3" ht="15.75" x14ac:dyDescent="0.25">
      <c r="A389" s="151"/>
      <c r="B389" s="141"/>
      <c r="C389" s="168"/>
    </row>
    <row r="390" spans="1:3" ht="15.75" x14ac:dyDescent="0.25">
      <c r="A390" s="151"/>
      <c r="B390" s="141"/>
      <c r="C390" s="168"/>
    </row>
    <row r="391" spans="1:3" ht="15.75" x14ac:dyDescent="0.25">
      <c r="A391" s="151"/>
      <c r="B391" s="141"/>
      <c r="C391" s="168"/>
    </row>
    <row r="392" spans="1:3" ht="15.75" x14ac:dyDescent="0.25">
      <c r="A392" s="151"/>
      <c r="B392" s="141"/>
      <c r="C392" s="168"/>
    </row>
    <row r="393" spans="1:3" ht="15.75" x14ac:dyDescent="0.25">
      <c r="A393" s="151"/>
      <c r="B393" s="141"/>
      <c r="C393" s="168"/>
    </row>
    <row r="394" spans="1:3" ht="15.75" x14ac:dyDescent="0.25">
      <c r="A394" s="151"/>
      <c r="B394" s="141"/>
      <c r="C394" s="168"/>
    </row>
    <row r="395" spans="1:3" ht="15.75" x14ac:dyDescent="0.25">
      <c r="A395" s="151"/>
      <c r="B395" s="141"/>
      <c r="C395" s="168"/>
    </row>
    <row r="396" spans="1:3" ht="15.75" x14ac:dyDescent="0.25">
      <c r="A396" s="151"/>
      <c r="B396" s="141"/>
      <c r="C396" s="168"/>
    </row>
    <row r="397" spans="1:3" ht="15.75" x14ac:dyDescent="0.25">
      <c r="A397" s="151"/>
      <c r="B397" s="141"/>
      <c r="C397" s="168"/>
    </row>
    <row r="398" spans="1:3" ht="15.75" x14ac:dyDescent="0.25">
      <c r="A398" s="151"/>
      <c r="B398" s="141"/>
      <c r="C398" s="168"/>
    </row>
    <row r="399" spans="1:3" ht="15.75" x14ac:dyDescent="0.25">
      <c r="A399" s="151"/>
      <c r="B399" s="141"/>
      <c r="C399" s="168"/>
    </row>
    <row r="400" spans="1:3" ht="15.75" x14ac:dyDescent="0.25">
      <c r="A400" s="151"/>
      <c r="B400" s="141"/>
      <c r="C400" s="168"/>
    </row>
    <row r="401" spans="1:3" ht="15.75" x14ac:dyDescent="0.25">
      <c r="A401" s="151"/>
      <c r="B401" s="141"/>
      <c r="C401" s="168"/>
    </row>
    <row r="402" spans="1:3" ht="15.75" x14ac:dyDescent="0.25">
      <c r="A402" s="151"/>
      <c r="B402" s="141"/>
      <c r="C402" s="168"/>
    </row>
    <row r="403" spans="1:3" ht="15.75" x14ac:dyDescent="0.25">
      <c r="A403" s="151"/>
      <c r="B403" s="141"/>
      <c r="C403" s="168"/>
    </row>
    <row r="404" spans="1:3" ht="15.75" x14ac:dyDescent="0.25">
      <c r="A404" s="151"/>
      <c r="B404" s="141"/>
      <c r="C404" s="168"/>
    </row>
    <row r="405" spans="1:3" ht="15.75" x14ac:dyDescent="0.25">
      <c r="A405" s="151"/>
      <c r="B405" s="141"/>
      <c r="C405" s="168"/>
    </row>
    <row r="406" spans="1:3" ht="15.75" x14ac:dyDescent="0.25">
      <c r="A406" s="151"/>
      <c r="B406" s="141"/>
      <c r="C406" s="168"/>
    </row>
    <row r="407" spans="1:3" ht="15.75" x14ac:dyDescent="0.25">
      <c r="A407" s="151"/>
      <c r="B407" s="141"/>
      <c r="C407" s="168"/>
    </row>
    <row r="408" spans="1:3" ht="15.75" x14ac:dyDescent="0.25">
      <c r="A408" s="151"/>
      <c r="B408" s="141"/>
      <c r="C408" s="168"/>
    </row>
    <row r="409" spans="1:3" ht="15.75" x14ac:dyDescent="0.25">
      <c r="A409" s="151"/>
      <c r="B409" s="141"/>
      <c r="C409" s="168"/>
    </row>
    <row r="410" spans="1:3" ht="15.75" x14ac:dyDescent="0.25">
      <c r="A410" s="151"/>
      <c r="B410" s="141"/>
      <c r="C410" s="168"/>
    </row>
    <row r="411" spans="1:3" ht="15.75" x14ac:dyDescent="0.25">
      <c r="A411" s="151"/>
      <c r="B411" s="141"/>
      <c r="C411" s="168"/>
    </row>
    <row r="412" spans="1:3" ht="15.75" x14ac:dyDescent="0.25">
      <c r="A412" s="151"/>
      <c r="B412" s="141"/>
      <c r="C412" s="168"/>
    </row>
    <row r="413" spans="1:3" ht="15.75" x14ac:dyDescent="0.25">
      <c r="A413" s="151"/>
      <c r="B413" s="141"/>
      <c r="C413" s="168"/>
    </row>
    <row r="414" spans="1:3" ht="15.75" x14ac:dyDescent="0.25">
      <c r="A414" s="151"/>
      <c r="B414" s="141"/>
      <c r="C414" s="168"/>
    </row>
    <row r="415" spans="1:3" ht="15.75" x14ac:dyDescent="0.25">
      <c r="A415" s="151"/>
      <c r="B415" s="141"/>
      <c r="C415" s="168"/>
    </row>
    <row r="416" spans="1:3" ht="15.75" x14ac:dyDescent="0.25">
      <c r="A416" s="151"/>
      <c r="B416" s="141"/>
      <c r="C416" s="168"/>
    </row>
    <row r="417" spans="1:3" ht="15.75" x14ac:dyDescent="0.25">
      <c r="A417" s="151"/>
      <c r="B417" s="141"/>
      <c r="C417" s="168"/>
    </row>
    <row r="418" spans="1:3" ht="15.75" x14ac:dyDescent="0.25">
      <c r="A418" s="151"/>
      <c r="B418" s="141"/>
      <c r="C418" s="168"/>
    </row>
    <row r="419" spans="1:3" ht="15.75" x14ac:dyDescent="0.25">
      <c r="A419" s="151"/>
      <c r="B419" s="141"/>
      <c r="C419" s="168"/>
    </row>
    <row r="420" spans="1:3" ht="15.75" x14ac:dyDescent="0.25">
      <c r="A420" s="151"/>
      <c r="B420" s="141"/>
      <c r="C420" s="168"/>
    </row>
    <row r="421" spans="1:3" ht="15.75" x14ac:dyDescent="0.25">
      <c r="A421" s="151"/>
      <c r="B421" s="141"/>
      <c r="C421" s="168"/>
    </row>
    <row r="422" spans="1:3" ht="15.75" x14ac:dyDescent="0.25">
      <c r="A422" s="151"/>
      <c r="B422" s="141"/>
      <c r="C422" s="168"/>
    </row>
    <row r="423" spans="1:3" ht="15.75" x14ac:dyDescent="0.25">
      <c r="A423" s="151"/>
      <c r="B423" s="141"/>
      <c r="C423" s="168"/>
    </row>
    <row r="424" spans="1:3" ht="15.75" x14ac:dyDescent="0.25">
      <c r="A424" s="151"/>
      <c r="B424" s="141"/>
      <c r="C424" s="168"/>
    </row>
    <row r="425" spans="1:3" ht="15.75" x14ac:dyDescent="0.25">
      <c r="A425" s="151"/>
      <c r="B425" s="141"/>
      <c r="C425" s="168"/>
    </row>
    <row r="426" spans="1:3" ht="15.75" x14ac:dyDescent="0.25">
      <c r="A426" s="151"/>
      <c r="B426" s="141"/>
      <c r="C426" s="168"/>
    </row>
    <row r="427" spans="1:3" ht="15.75" x14ac:dyDescent="0.25">
      <c r="A427" s="151"/>
      <c r="B427" s="141"/>
      <c r="C427" s="168"/>
    </row>
    <row r="428" spans="1:3" ht="15.75" x14ac:dyDescent="0.25">
      <c r="A428" s="151"/>
      <c r="B428" s="141"/>
      <c r="C428" s="168"/>
    </row>
    <row r="429" spans="1:3" ht="15.75" x14ac:dyDescent="0.25">
      <c r="A429" s="151"/>
      <c r="B429" s="141"/>
      <c r="C429" s="168"/>
    </row>
    <row r="430" spans="1:3" ht="15.75" x14ac:dyDescent="0.25">
      <c r="A430" s="151"/>
      <c r="B430" s="141"/>
      <c r="C430" s="168"/>
    </row>
    <row r="431" spans="1:3" ht="15.75" x14ac:dyDescent="0.25">
      <c r="A431" s="151"/>
      <c r="B431" s="141"/>
      <c r="C431" s="168"/>
    </row>
    <row r="432" spans="1:3" ht="15.75" x14ac:dyDescent="0.25">
      <c r="A432" s="151"/>
      <c r="B432" s="141"/>
      <c r="C432" s="168"/>
    </row>
    <row r="433" spans="1:3" ht="15.75" x14ac:dyDescent="0.25">
      <c r="A433" s="151"/>
      <c r="B433" s="141"/>
      <c r="C433" s="168"/>
    </row>
    <row r="434" spans="1:3" ht="15.75" x14ac:dyDescent="0.25">
      <c r="A434" s="151"/>
      <c r="B434" s="141"/>
      <c r="C434" s="168"/>
    </row>
    <row r="435" spans="1:3" ht="15.75" x14ac:dyDescent="0.25">
      <c r="A435" s="151"/>
      <c r="B435" s="141"/>
      <c r="C435" s="168"/>
    </row>
    <row r="436" spans="1:3" ht="15.75" x14ac:dyDescent="0.25">
      <c r="A436" s="151"/>
      <c r="B436" s="141"/>
      <c r="C436" s="168"/>
    </row>
    <row r="437" spans="1:3" ht="15.75" x14ac:dyDescent="0.25">
      <c r="A437" s="151"/>
      <c r="B437" s="141"/>
      <c r="C437" s="168"/>
    </row>
    <row r="438" spans="1:3" ht="15.75" x14ac:dyDescent="0.25">
      <c r="A438" s="151"/>
      <c r="B438" s="141"/>
      <c r="C438" s="168"/>
    </row>
    <row r="439" spans="1:3" ht="15.75" x14ac:dyDescent="0.25">
      <c r="A439" s="151"/>
      <c r="B439" s="141"/>
      <c r="C439" s="168"/>
    </row>
    <row r="440" spans="1:3" ht="15.75" x14ac:dyDescent="0.25">
      <c r="A440" s="151"/>
      <c r="B440" s="141"/>
      <c r="C440" s="168"/>
    </row>
    <row r="441" spans="1:3" ht="15.75" x14ac:dyDescent="0.25">
      <c r="A441" s="151"/>
      <c r="B441" s="141"/>
      <c r="C441" s="168"/>
    </row>
    <row r="442" spans="1:3" ht="15.75" x14ac:dyDescent="0.25">
      <c r="A442" s="151"/>
      <c r="B442" s="141"/>
      <c r="C442" s="168"/>
    </row>
    <row r="443" spans="1:3" ht="15.75" x14ac:dyDescent="0.25">
      <c r="A443" s="151"/>
      <c r="B443" s="141"/>
      <c r="C443" s="168"/>
    </row>
    <row r="444" spans="1:3" ht="15.75" x14ac:dyDescent="0.25">
      <c r="A444" s="151"/>
      <c r="B444" s="141"/>
      <c r="C444" s="168"/>
    </row>
    <row r="445" spans="1:3" ht="15.75" x14ac:dyDescent="0.25">
      <c r="A445" s="151"/>
      <c r="B445" s="141"/>
      <c r="C445" s="168"/>
    </row>
    <row r="446" spans="1:3" ht="15.75" x14ac:dyDescent="0.25">
      <c r="A446" s="151"/>
      <c r="B446" s="141"/>
      <c r="C446" s="168"/>
    </row>
    <row r="447" spans="1:3" ht="15.75" x14ac:dyDescent="0.25">
      <c r="A447" s="151"/>
      <c r="B447" s="141"/>
      <c r="C447" s="168"/>
    </row>
    <row r="448" spans="1:3" ht="15.75" x14ac:dyDescent="0.25">
      <c r="A448" s="151"/>
      <c r="B448" s="141"/>
      <c r="C448" s="168"/>
    </row>
    <row r="449" spans="1:3" ht="15.75" x14ac:dyDescent="0.25">
      <c r="A449" s="151"/>
      <c r="B449" s="141"/>
      <c r="C449" s="168"/>
    </row>
    <row r="450" spans="1:3" ht="15.75" x14ac:dyDescent="0.25">
      <c r="A450" s="151"/>
      <c r="B450" s="141"/>
      <c r="C450" s="168"/>
    </row>
    <row r="451" spans="1:3" ht="15.75" x14ac:dyDescent="0.25">
      <c r="A451" s="151"/>
      <c r="B451" s="141"/>
      <c r="C451" s="168"/>
    </row>
    <row r="452" spans="1:3" ht="15.75" x14ac:dyDescent="0.25">
      <c r="A452" s="151"/>
      <c r="B452" s="141"/>
      <c r="C452" s="168"/>
    </row>
    <row r="453" spans="1:3" ht="15.75" x14ac:dyDescent="0.25">
      <c r="A453" s="151"/>
      <c r="B453" s="141"/>
      <c r="C453" s="168"/>
    </row>
    <row r="454" spans="1:3" ht="15.75" x14ac:dyDescent="0.25">
      <c r="A454" s="151"/>
      <c r="B454" s="141"/>
      <c r="C454" s="168"/>
    </row>
    <row r="455" spans="1:3" ht="15.75" x14ac:dyDescent="0.25">
      <c r="A455" s="151"/>
      <c r="B455" s="141"/>
      <c r="C455" s="168"/>
    </row>
    <row r="456" spans="1:3" ht="15.75" x14ac:dyDescent="0.25">
      <c r="A456" s="151"/>
      <c r="B456" s="141"/>
      <c r="C456" s="168"/>
    </row>
    <row r="457" spans="1:3" ht="15.75" x14ac:dyDescent="0.25">
      <c r="A457" s="151"/>
      <c r="B457" s="141"/>
      <c r="C457" s="168"/>
    </row>
    <row r="458" spans="1:3" ht="15.75" x14ac:dyDescent="0.25">
      <c r="A458" s="151"/>
      <c r="B458" s="141"/>
      <c r="C458" s="168"/>
    </row>
    <row r="459" spans="1:3" ht="15.75" x14ac:dyDescent="0.25">
      <c r="A459" s="151"/>
      <c r="B459" s="141"/>
      <c r="C459" s="168"/>
    </row>
    <row r="460" spans="1:3" ht="15.75" x14ac:dyDescent="0.25">
      <c r="A460" s="151"/>
      <c r="B460" s="141"/>
      <c r="C460" s="168"/>
    </row>
    <row r="461" spans="1:3" ht="15.75" x14ac:dyDescent="0.25">
      <c r="A461" s="151"/>
      <c r="B461" s="141"/>
      <c r="C461" s="168"/>
    </row>
    <row r="462" spans="1:3" ht="15.75" x14ac:dyDescent="0.25">
      <c r="A462" s="151"/>
      <c r="B462" s="141"/>
      <c r="C462" s="168"/>
    </row>
    <row r="463" spans="1:3" ht="15.75" x14ac:dyDescent="0.25">
      <c r="A463" s="151"/>
      <c r="B463" s="141"/>
      <c r="C463" s="168"/>
    </row>
    <row r="464" spans="1:3" ht="15.75" x14ac:dyDescent="0.25">
      <c r="A464" s="151"/>
      <c r="B464" s="141"/>
      <c r="C464" s="168"/>
    </row>
    <row r="465" spans="1:3" ht="15.75" x14ac:dyDescent="0.25">
      <c r="A465" s="151"/>
      <c r="B465" s="141"/>
      <c r="C465" s="168"/>
    </row>
    <row r="466" spans="1:3" ht="15.75" x14ac:dyDescent="0.25">
      <c r="A466" s="151"/>
      <c r="B466" s="141"/>
      <c r="C466" s="168"/>
    </row>
    <row r="467" spans="1:3" ht="15.75" x14ac:dyDescent="0.25">
      <c r="A467" s="151"/>
      <c r="B467" s="141"/>
      <c r="C467" s="168"/>
    </row>
    <row r="468" spans="1:3" ht="15.75" x14ac:dyDescent="0.25">
      <c r="A468" s="151"/>
      <c r="B468" s="141"/>
      <c r="C468" s="168"/>
    </row>
    <row r="469" spans="1:3" ht="15.75" x14ac:dyDescent="0.25">
      <c r="A469" s="151"/>
      <c r="B469" s="141"/>
      <c r="C469" s="168"/>
    </row>
    <row r="470" spans="1:3" ht="15.75" x14ac:dyDescent="0.25">
      <c r="A470" s="151"/>
      <c r="B470" s="141"/>
      <c r="C470" s="168"/>
    </row>
    <row r="471" spans="1:3" ht="15.75" x14ac:dyDescent="0.25">
      <c r="A471" s="151"/>
      <c r="B471" s="141"/>
      <c r="C471" s="168"/>
    </row>
    <row r="472" spans="1:3" ht="15.75" x14ac:dyDescent="0.25">
      <c r="A472" s="151"/>
      <c r="B472" s="141"/>
      <c r="C472" s="168"/>
    </row>
    <row r="473" spans="1:3" ht="15.75" x14ac:dyDescent="0.25">
      <c r="A473" s="151"/>
      <c r="B473" s="141"/>
      <c r="C473" s="168"/>
    </row>
    <row r="474" spans="1:3" ht="15.75" x14ac:dyDescent="0.25">
      <c r="A474" s="151"/>
      <c r="B474" s="141"/>
      <c r="C474" s="168"/>
    </row>
    <row r="475" spans="1:3" ht="15.75" x14ac:dyDescent="0.25">
      <c r="A475" s="151"/>
      <c r="B475" s="141"/>
      <c r="C475" s="168"/>
    </row>
    <row r="476" spans="1:3" ht="15.75" x14ac:dyDescent="0.25">
      <c r="A476" s="151"/>
      <c r="B476" s="141"/>
      <c r="C476" s="168"/>
    </row>
    <row r="477" spans="1:3" ht="15.75" x14ac:dyDescent="0.25">
      <c r="A477" s="151"/>
      <c r="B477" s="141"/>
      <c r="C477" s="168"/>
    </row>
    <row r="478" spans="1:3" ht="15.75" x14ac:dyDescent="0.25">
      <c r="A478" s="151"/>
      <c r="B478" s="141"/>
      <c r="C478" s="168"/>
    </row>
    <row r="479" spans="1:3" ht="15.75" x14ac:dyDescent="0.25">
      <c r="A479" s="151"/>
      <c r="B479" s="141"/>
      <c r="C479" s="168"/>
    </row>
    <row r="480" spans="1:3" ht="15.75" x14ac:dyDescent="0.25">
      <c r="A480" s="151"/>
      <c r="B480" s="141"/>
      <c r="C480" s="168"/>
    </row>
    <row r="481" spans="1:3" ht="15.75" x14ac:dyDescent="0.25">
      <c r="A481" s="151"/>
      <c r="B481" s="141"/>
      <c r="C481" s="168"/>
    </row>
    <row r="482" spans="1:3" ht="15.75" x14ac:dyDescent="0.25">
      <c r="A482" s="151"/>
      <c r="B482" s="141"/>
      <c r="C482" s="168"/>
    </row>
    <row r="483" spans="1:3" ht="15.75" x14ac:dyDescent="0.25">
      <c r="A483" s="151"/>
      <c r="B483" s="141"/>
      <c r="C483" s="168"/>
    </row>
    <row r="484" spans="1:3" ht="15.75" x14ac:dyDescent="0.25">
      <c r="A484" s="151"/>
      <c r="B484" s="141"/>
      <c r="C484" s="168"/>
    </row>
    <row r="485" spans="1:3" ht="15.75" x14ac:dyDescent="0.25">
      <c r="A485" s="151"/>
      <c r="B485" s="141"/>
      <c r="C485" s="168"/>
    </row>
    <row r="486" spans="1:3" ht="15.75" x14ac:dyDescent="0.25">
      <c r="A486" s="151"/>
      <c r="B486" s="141"/>
      <c r="C486" s="168"/>
    </row>
    <row r="487" spans="1:3" ht="15.75" x14ac:dyDescent="0.25">
      <c r="A487" s="151"/>
      <c r="B487" s="141"/>
      <c r="C487" s="168"/>
    </row>
    <row r="488" spans="1:3" ht="15.75" x14ac:dyDescent="0.25">
      <c r="A488" s="151"/>
      <c r="B488" s="141"/>
      <c r="C488" s="168"/>
    </row>
    <row r="489" spans="1:3" ht="15.75" x14ac:dyDescent="0.25">
      <c r="A489" s="151"/>
      <c r="B489" s="141"/>
      <c r="C489" s="168"/>
    </row>
    <row r="490" spans="1:3" ht="15.75" x14ac:dyDescent="0.25">
      <c r="A490" s="151"/>
      <c r="B490" s="141"/>
      <c r="C490" s="168"/>
    </row>
    <row r="491" spans="1:3" ht="15.75" x14ac:dyDescent="0.25">
      <c r="A491" s="151"/>
      <c r="B491" s="141"/>
      <c r="C491" s="168"/>
    </row>
    <row r="492" spans="1:3" ht="15.75" x14ac:dyDescent="0.25">
      <c r="A492" s="151"/>
      <c r="B492" s="141"/>
      <c r="C492" s="168"/>
    </row>
    <row r="493" spans="1:3" ht="15.75" x14ac:dyDescent="0.25">
      <c r="A493" s="151"/>
      <c r="B493" s="141"/>
      <c r="C493" s="168"/>
    </row>
    <row r="494" spans="1:3" ht="15.75" x14ac:dyDescent="0.25">
      <c r="A494" s="151"/>
      <c r="B494" s="141"/>
      <c r="C494" s="168"/>
    </row>
    <row r="495" spans="1:3" ht="15.75" x14ac:dyDescent="0.25">
      <c r="A495" s="151"/>
      <c r="B495" s="141"/>
      <c r="C495" s="168"/>
    </row>
    <row r="496" spans="1:3" ht="15.75" x14ac:dyDescent="0.25">
      <c r="A496" s="151"/>
      <c r="B496" s="141"/>
      <c r="C496" s="168"/>
    </row>
    <row r="497" spans="1:3" ht="15.75" x14ac:dyDescent="0.25">
      <c r="A497" s="151"/>
      <c r="B497" s="141"/>
      <c r="C497" s="168"/>
    </row>
    <row r="498" spans="1:3" ht="15.75" x14ac:dyDescent="0.25">
      <c r="A498" s="151"/>
      <c r="B498" s="141"/>
      <c r="C498" s="168"/>
    </row>
    <row r="499" spans="1:3" ht="15.75" x14ac:dyDescent="0.25">
      <c r="A499" s="151"/>
      <c r="B499" s="141"/>
      <c r="C499" s="168"/>
    </row>
    <row r="500" spans="1:3" ht="15.75" x14ac:dyDescent="0.25">
      <c r="A500" s="151"/>
      <c r="B500" s="141"/>
      <c r="C500" s="168"/>
    </row>
    <row r="501" spans="1:3" ht="15.75" x14ac:dyDescent="0.25">
      <c r="A501" s="151"/>
      <c r="B501" s="141"/>
      <c r="C501" s="168"/>
    </row>
    <row r="502" spans="1:3" ht="15.75" x14ac:dyDescent="0.25">
      <c r="A502" s="151"/>
      <c r="B502" s="141"/>
      <c r="C502" s="168"/>
    </row>
    <row r="503" spans="1:3" ht="15.75" x14ac:dyDescent="0.25">
      <c r="A503" s="151"/>
      <c r="B503" s="141"/>
      <c r="C503" s="168"/>
    </row>
    <row r="504" spans="1:3" ht="15.75" x14ac:dyDescent="0.25">
      <c r="A504" s="151"/>
      <c r="B504" s="141"/>
      <c r="C504" s="168"/>
    </row>
    <row r="505" spans="1:3" ht="15.75" x14ac:dyDescent="0.25">
      <c r="A505" s="151"/>
      <c r="B505" s="141"/>
      <c r="C505" s="168"/>
    </row>
    <row r="506" spans="1:3" ht="15.75" x14ac:dyDescent="0.25">
      <c r="A506" s="151"/>
      <c r="B506" s="141"/>
      <c r="C506" s="168"/>
    </row>
    <row r="507" spans="1:3" ht="15.75" x14ac:dyDescent="0.25">
      <c r="A507" s="151"/>
      <c r="B507" s="141"/>
      <c r="C507" s="168"/>
    </row>
    <row r="508" spans="1:3" ht="15.75" x14ac:dyDescent="0.25">
      <c r="A508" s="151"/>
      <c r="B508" s="141"/>
      <c r="C508" s="168"/>
    </row>
    <row r="509" spans="1:3" ht="15.75" x14ac:dyDescent="0.25">
      <c r="A509" s="151"/>
      <c r="B509" s="141"/>
      <c r="C509" s="168"/>
    </row>
    <row r="510" spans="1:3" ht="15.75" x14ac:dyDescent="0.25">
      <c r="A510" s="151"/>
      <c r="B510" s="141"/>
      <c r="C510" s="168"/>
    </row>
    <row r="511" spans="1:3" ht="15.75" x14ac:dyDescent="0.25">
      <c r="A511" s="151"/>
      <c r="B511" s="141"/>
      <c r="C511" s="168"/>
    </row>
    <row r="512" spans="1:3" ht="15.75" x14ac:dyDescent="0.25">
      <c r="A512" s="151"/>
      <c r="B512" s="141"/>
      <c r="C512" s="168"/>
    </row>
    <row r="513" spans="1:3" ht="15.75" x14ac:dyDescent="0.25">
      <c r="A513" s="151"/>
      <c r="B513" s="141"/>
      <c r="C513" s="168"/>
    </row>
    <row r="514" spans="1:3" ht="15.75" x14ac:dyDescent="0.25">
      <c r="A514" s="151"/>
      <c r="B514" s="141"/>
      <c r="C514" s="168"/>
    </row>
    <row r="515" spans="1:3" ht="15.75" x14ac:dyDescent="0.25">
      <c r="A515" s="151"/>
      <c r="B515" s="141"/>
      <c r="C515" s="168"/>
    </row>
    <row r="516" spans="1:3" ht="15.75" x14ac:dyDescent="0.25">
      <c r="A516" s="151"/>
      <c r="B516" s="141"/>
      <c r="C516" s="168"/>
    </row>
    <row r="517" spans="1:3" ht="15.75" x14ac:dyDescent="0.25">
      <c r="A517" s="151"/>
      <c r="B517" s="141"/>
      <c r="C517" s="168"/>
    </row>
    <row r="518" spans="1:3" ht="15.75" x14ac:dyDescent="0.25">
      <c r="A518" s="151"/>
      <c r="B518" s="141"/>
      <c r="C518" s="168"/>
    </row>
    <row r="519" spans="1:3" ht="15.75" x14ac:dyDescent="0.25">
      <c r="A519" s="151"/>
      <c r="B519" s="141"/>
      <c r="C519" s="168"/>
    </row>
    <row r="520" spans="1:3" ht="15.75" x14ac:dyDescent="0.25">
      <c r="A520" s="151"/>
      <c r="B520" s="141"/>
      <c r="C520" s="168"/>
    </row>
    <row r="521" spans="1:3" ht="15.75" x14ac:dyDescent="0.25">
      <c r="A521" s="151"/>
      <c r="B521" s="141"/>
      <c r="C521" s="168"/>
    </row>
    <row r="522" spans="1:3" ht="15.75" x14ac:dyDescent="0.25">
      <c r="A522" s="151"/>
      <c r="B522" s="141"/>
      <c r="C522" s="168"/>
    </row>
    <row r="523" spans="1:3" ht="15.75" x14ac:dyDescent="0.25">
      <c r="A523" s="151"/>
      <c r="B523" s="141"/>
      <c r="C523" s="168"/>
    </row>
    <row r="524" spans="1:3" ht="15.75" x14ac:dyDescent="0.25">
      <c r="A524" s="151"/>
      <c r="B524" s="141"/>
      <c r="C524" s="168"/>
    </row>
    <row r="525" spans="1:3" ht="15.75" x14ac:dyDescent="0.25">
      <c r="A525" s="151"/>
      <c r="B525" s="141"/>
      <c r="C525" s="168"/>
    </row>
    <row r="526" spans="1:3" ht="15.75" x14ac:dyDescent="0.25">
      <c r="A526" s="151"/>
      <c r="B526" s="141"/>
      <c r="C526" s="168"/>
    </row>
    <row r="527" spans="1:3" ht="15.75" x14ac:dyDescent="0.25">
      <c r="A527" s="151"/>
      <c r="B527" s="141"/>
      <c r="C527" s="168"/>
    </row>
    <row r="528" spans="1:3" ht="15.75" x14ac:dyDescent="0.25">
      <c r="A528" s="151"/>
      <c r="B528" s="141"/>
      <c r="C528" s="168"/>
    </row>
    <row r="529" spans="1:3" ht="15.75" x14ac:dyDescent="0.25">
      <c r="A529" s="151"/>
      <c r="B529" s="141"/>
      <c r="C529" s="168"/>
    </row>
    <row r="530" spans="1:3" ht="15.75" x14ac:dyDescent="0.25">
      <c r="A530" s="151"/>
      <c r="B530" s="141"/>
      <c r="C530" s="168"/>
    </row>
    <row r="531" spans="1:3" ht="15.75" x14ac:dyDescent="0.25">
      <c r="A531" s="151"/>
      <c r="B531" s="141"/>
      <c r="C531" s="168"/>
    </row>
    <row r="532" spans="1:3" ht="15.75" x14ac:dyDescent="0.25">
      <c r="A532" s="151"/>
      <c r="B532" s="141"/>
      <c r="C532" s="168"/>
    </row>
    <row r="533" spans="1:3" ht="15.75" x14ac:dyDescent="0.25">
      <c r="A533" s="151"/>
      <c r="B533" s="141"/>
      <c r="C533" s="168"/>
    </row>
    <row r="534" spans="1:3" ht="15.75" x14ac:dyDescent="0.25">
      <c r="A534" s="151"/>
      <c r="B534" s="141"/>
      <c r="C534" s="168"/>
    </row>
    <row r="535" spans="1:3" ht="15.75" x14ac:dyDescent="0.25">
      <c r="A535" s="151"/>
      <c r="B535" s="141"/>
      <c r="C535" s="168"/>
    </row>
    <row r="536" spans="1:3" ht="15.75" x14ac:dyDescent="0.25">
      <c r="A536" s="151"/>
      <c r="B536" s="141"/>
      <c r="C536" s="168"/>
    </row>
    <row r="537" spans="1:3" ht="15.75" x14ac:dyDescent="0.25">
      <c r="A537" s="151"/>
      <c r="B537" s="141"/>
      <c r="C537" s="168"/>
    </row>
    <row r="538" spans="1:3" ht="15.75" x14ac:dyDescent="0.25">
      <c r="A538" s="151"/>
      <c r="B538" s="141"/>
      <c r="C538" s="168"/>
    </row>
    <row r="539" spans="1:3" ht="15.75" x14ac:dyDescent="0.25">
      <c r="A539" s="151"/>
      <c r="B539" s="141"/>
      <c r="C539" s="168"/>
    </row>
    <row r="540" spans="1:3" ht="15.75" x14ac:dyDescent="0.25">
      <c r="A540" s="151"/>
      <c r="B540" s="141"/>
      <c r="C540" s="168"/>
    </row>
    <row r="541" spans="1:3" ht="15.75" x14ac:dyDescent="0.25">
      <c r="A541" s="151"/>
      <c r="B541" s="141"/>
      <c r="C541" s="168"/>
    </row>
    <row r="542" spans="1:3" ht="15.75" x14ac:dyDescent="0.25">
      <c r="A542" s="151"/>
      <c r="B542" s="141"/>
      <c r="C542" s="168"/>
    </row>
    <row r="543" spans="1:3" ht="15.75" x14ac:dyDescent="0.25">
      <c r="A543" s="151"/>
      <c r="B543" s="141"/>
      <c r="C543" s="168"/>
    </row>
    <row r="544" spans="1:3" ht="15.75" x14ac:dyDescent="0.25">
      <c r="A544" s="151"/>
      <c r="B544" s="141"/>
      <c r="C544" s="168"/>
    </row>
    <row r="545" spans="1:3" ht="15.75" x14ac:dyDescent="0.25">
      <c r="A545" s="151"/>
      <c r="B545" s="141"/>
      <c r="C545" s="168"/>
    </row>
    <row r="546" spans="1:3" ht="15.75" x14ac:dyDescent="0.25">
      <c r="A546" s="151"/>
      <c r="B546" s="141"/>
      <c r="C546" s="168"/>
    </row>
    <row r="547" spans="1:3" ht="15.75" x14ac:dyDescent="0.25">
      <c r="A547" s="151"/>
      <c r="B547" s="141"/>
      <c r="C547" s="168"/>
    </row>
    <row r="548" spans="1:3" ht="15.75" x14ac:dyDescent="0.25">
      <c r="A548" s="151"/>
      <c r="B548" s="141"/>
      <c r="C548" s="168"/>
    </row>
    <row r="549" spans="1:3" ht="15.75" x14ac:dyDescent="0.25">
      <c r="A549" s="151"/>
      <c r="B549" s="141"/>
      <c r="C549" s="168"/>
    </row>
    <row r="550" spans="1:3" ht="15.75" x14ac:dyDescent="0.25">
      <c r="A550" s="151"/>
      <c r="B550" s="141"/>
      <c r="C550" s="168"/>
    </row>
    <row r="551" spans="1:3" ht="15.75" x14ac:dyDescent="0.25">
      <c r="A551" s="151"/>
      <c r="B551" s="141"/>
      <c r="C551" s="168"/>
    </row>
    <row r="552" spans="1:3" ht="15.75" x14ac:dyDescent="0.25">
      <c r="A552" s="151"/>
      <c r="B552" s="141"/>
      <c r="C552" s="168"/>
    </row>
    <row r="553" spans="1:3" ht="15.75" x14ac:dyDescent="0.25">
      <c r="A553" s="151"/>
      <c r="B553" s="141"/>
      <c r="C553" s="168"/>
    </row>
    <row r="554" spans="1:3" ht="15.75" x14ac:dyDescent="0.25">
      <c r="A554" s="151"/>
      <c r="B554" s="141"/>
      <c r="C554" s="168"/>
    </row>
    <row r="555" spans="1:3" ht="15.75" x14ac:dyDescent="0.25">
      <c r="A555" s="151"/>
      <c r="B555" s="141"/>
      <c r="C555" s="168"/>
    </row>
    <row r="556" spans="1:3" ht="15.75" x14ac:dyDescent="0.25">
      <c r="A556" s="151"/>
      <c r="B556" s="141"/>
      <c r="C556" s="168"/>
    </row>
    <row r="557" spans="1:3" ht="15.75" x14ac:dyDescent="0.25">
      <c r="A557" s="151"/>
      <c r="B557" s="141"/>
      <c r="C557" s="168"/>
    </row>
    <row r="558" spans="1:3" ht="15.75" x14ac:dyDescent="0.25">
      <c r="A558" s="151"/>
      <c r="B558" s="141"/>
      <c r="C558" s="168"/>
    </row>
    <row r="559" spans="1:3" ht="15.75" x14ac:dyDescent="0.25">
      <c r="A559" s="151"/>
      <c r="B559" s="141"/>
      <c r="C559" s="168"/>
    </row>
    <row r="560" spans="1:3" ht="15.75" x14ac:dyDescent="0.25">
      <c r="A560" s="151"/>
      <c r="B560" s="141"/>
      <c r="C560" s="168"/>
    </row>
    <row r="561" spans="1:3" ht="15.75" x14ac:dyDescent="0.25">
      <c r="A561" s="151"/>
      <c r="B561" s="141"/>
      <c r="C561" s="168"/>
    </row>
    <row r="562" spans="1:3" ht="15.75" x14ac:dyDescent="0.25">
      <c r="A562" s="151"/>
      <c r="B562" s="141"/>
      <c r="C562" s="168"/>
    </row>
    <row r="563" spans="1:3" ht="15.75" x14ac:dyDescent="0.25">
      <c r="A563" s="151"/>
      <c r="B563" s="141"/>
      <c r="C563" s="168"/>
    </row>
    <row r="564" spans="1:3" ht="15.75" x14ac:dyDescent="0.25">
      <c r="A564" s="151"/>
      <c r="B564" s="141"/>
      <c r="C564" s="168"/>
    </row>
    <row r="565" spans="1:3" ht="15.75" x14ac:dyDescent="0.25">
      <c r="A565" s="151"/>
      <c r="B565" s="141"/>
      <c r="C565" s="168"/>
    </row>
    <row r="566" spans="1:3" ht="15.75" x14ac:dyDescent="0.25">
      <c r="A566" s="151"/>
      <c r="B566" s="141"/>
      <c r="C566" s="168"/>
    </row>
    <row r="567" spans="1:3" ht="15.75" x14ac:dyDescent="0.25">
      <c r="A567" s="151"/>
      <c r="B567" s="141"/>
      <c r="C567" s="168"/>
    </row>
    <row r="568" spans="1:3" ht="15.75" x14ac:dyDescent="0.25">
      <c r="A568" s="151"/>
      <c r="B568" s="141"/>
      <c r="C568" s="168"/>
    </row>
    <row r="569" spans="1:3" ht="15.75" x14ac:dyDescent="0.25">
      <c r="A569" s="151"/>
      <c r="B569" s="141"/>
      <c r="C569" s="168"/>
    </row>
    <row r="570" spans="1:3" ht="15.75" x14ac:dyDescent="0.25">
      <c r="A570" s="151"/>
      <c r="B570" s="141"/>
      <c r="C570" s="168"/>
    </row>
    <row r="571" spans="1:3" ht="15.75" x14ac:dyDescent="0.25">
      <c r="A571" s="151"/>
      <c r="B571" s="141"/>
      <c r="C571" s="168"/>
    </row>
    <row r="572" spans="1:3" ht="15.75" x14ac:dyDescent="0.25">
      <c r="A572" s="151"/>
      <c r="B572" s="141"/>
      <c r="C572" s="168"/>
    </row>
    <row r="573" spans="1:3" ht="15.75" x14ac:dyDescent="0.25">
      <c r="A573" s="151"/>
      <c r="B573" s="141"/>
      <c r="C573" s="168"/>
    </row>
    <row r="574" spans="1:3" ht="15.75" x14ac:dyDescent="0.25">
      <c r="A574" s="151"/>
      <c r="B574" s="141"/>
      <c r="C574" s="168"/>
    </row>
    <row r="575" spans="1:3" ht="15.75" x14ac:dyDescent="0.25">
      <c r="A575" s="151"/>
      <c r="B575" s="141"/>
      <c r="C575" s="168"/>
    </row>
    <row r="576" spans="1:3" ht="15.75" x14ac:dyDescent="0.25">
      <c r="A576" s="151"/>
      <c r="B576" s="141"/>
      <c r="C576" s="168"/>
    </row>
    <row r="577" spans="1:3" ht="15.75" x14ac:dyDescent="0.25">
      <c r="A577" s="151"/>
      <c r="B577" s="141"/>
      <c r="C577" s="168"/>
    </row>
    <row r="578" spans="1:3" ht="15.75" x14ac:dyDescent="0.25">
      <c r="A578" s="151"/>
      <c r="B578" s="141"/>
      <c r="C578" s="168"/>
    </row>
    <row r="579" spans="1:3" ht="15.75" x14ac:dyDescent="0.25">
      <c r="A579" s="151"/>
      <c r="B579" s="141"/>
      <c r="C579" s="168"/>
    </row>
    <row r="580" spans="1:3" ht="15.75" x14ac:dyDescent="0.25">
      <c r="A580" s="151"/>
      <c r="B580" s="141"/>
      <c r="C580" s="168"/>
    </row>
    <row r="581" spans="1:3" ht="15.75" x14ac:dyDescent="0.25">
      <c r="A581" s="151"/>
      <c r="B581" s="141"/>
      <c r="C581" s="168"/>
    </row>
    <row r="582" spans="1:3" ht="15.75" x14ac:dyDescent="0.25">
      <c r="A582" s="151"/>
      <c r="B582" s="141"/>
      <c r="C582" s="168"/>
    </row>
    <row r="583" spans="1:3" ht="15.75" x14ac:dyDescent="0.25">
      <c r="A583" s="151"/>
      <c r="B583" s="141"/>
      <c r="C583" s="168"/>
    </row>
    <row r="584" spans="1:3" ht="15.75" x14ac:dyDescent="0.25">
      <c r="A584" s="151"/>
      <c r="B584" s="141"/>
      <c r="C584" s="168"/>
    </row>
    <row r="585" spans="1:3" ht="15.75" x14ac:dyDescent="0.25">
      <c r="A585" s="151"/>
      <c r="B585" s="141"/>
      <c r="C585" s="168"/>
    </row>
    <row r="586" spans="1:3" ht="15.75" x14ac:dyDescent="0.25">
      <c r="A586" s="151"/>
      <c r="B586" s="141"/>
      <c r="C586" s="168"/>
    </row>
    <row r="587" spans="1:3" ht="15.75" x14ac:dyDescent="0.25">
      <c r="A587" s="151"/>
      <c r="B587" s="141"/>
      <c r="C587" s="168"/>
    </row>
    <row r="588" spans="1:3" ht="15.75" x14ac:dyDescent="0.25">
      <c r="A588" s="151"/>
      <c r="B588" s="141"/>
      <c r="C588" s="168"/>
    </row>
    <row r="589" spans="1:3" ht="15.75" x14ac:dyDescent="0.25">
      <c r="A589" s="151"/>
      <c r="B589" s="141"/>
      <c r="C589" s="168"/>
    </row>
    <row r="590" spans="1:3" ht="15.75" x14ac:dyDescent="0.25">
      <c r="A590" s="151"/>
      <c r="B590" s="141"/>
      <c r="C590" s="168"/>
    </row>
    <row r="591" spans="1:3" ht="15.75" x14ac:dyDescent="0.25">
      <c r="A591" s="151"/>
      <c r="B591" s="141"/>
      <c r="C591" s="168"/>
    </row>
    <row r="592" spans="1:3" ht="15.75" x14ac:dyDescent="0.25">
      <c r="A592" s="151"/>
      <c r="B592" s="141"/>
      <c r="C592" s="168"/>
    </row>
    <row r="593" spans="1:3" ht="15.75" x14ac:dyDescent="0.25">
      <c r="A593" s="151"/>
      <c r="B593" s="141"/>
      <c r="C593" s="168"/>
    </row>
    <row r="594" spans="1:3" ht="15.75" x14ac:dyDescent="0.25">
      <c r="A594" s="151"/>
      <c r="B594" s="141"/>
      <c r="C594" s="168"/>
    </row>
    <row r="595" spans="1:3" ht="15.75" x14ac:dyDescent="0.25">
      <c r="A595" s="151"/>
      <c r="B595" s="141"/>
      <c r="C595" s="168"/>
    </row>
    <row r="596" spans="1:3" ht="15.75" x14ac:dyDescent="0.25">
      <c r="A596" s="151"/>
      <c r="B596" s="141"/>
      <c r="C596" s="168"/>
    </row>
    <row r="597" spans="1:3" ht="15.75" x14ac:dyDescent="0.25">
      <c r="A597" s="151"/>
      <c r="B597" s="141"/>
      <c r="C597" s="168"/>
    </row>
    <row r="598" spans="1:3" ht="15.75" x14ac:dyDescent="0.25">
      <c r="A598" s="151"/>
      <c r="B598" s="141"/>
      <c r="C598" s="168"/>
    </row>
    <row r="599" spans="1:3" ht="15.75" x14ac:dyDescent="0.25">
      <c r="A599" s="151"/>
      <c r="B599" s="141"/>
      <c r="C599" s="168"/>
    </row>
    <row r="600" spans="1:3" ht="15.75" x14ac:dyDescent="0.25">
      <c r="A600" s="151"/>
      <c r="B600" s="141"/>
      <c r="C600" s="168"/>
    </row>
    <row r="601" spans="1:3" ht="15.75" x14ac:dyDescent="0.25">
      <c r="A601" s="151"/>
      <c r="B601" s="141"/>
      <c r="C601" s="168"/>
    </row>
    <row r="602" spans="1:3" ht="15.75" x14ac:dyDescent="0.25">
      <c r="A602" s="151"/>
      <c r="B602" s="141"/>
      <c r="C602" s="168"/>
    </row>
    <row r="603" spans="1:3" ht="15.75" x14ac:dyDescent="0.25">
      <c r="A603" s="151"/>
      <c r="B603" s="141"/>
      <c r="C603" s="168"/>
    </row>
    <row r="604" spans="1:3" ht="15.75" x14ac:dyDescent="0.25">
      <c r="A604" s="151"/>
      <c r="B604" s="141"/>
      <c r="C604" s="168"/>
    </row>
    <row r="605" spans="1:3" ht="15.75" x14ac:dyDescent="0.25">
      <c r="A605" s="151"/>
      <c r="B605" s="141"/>
      <c r="C605" s="168"/>
    </row>
    <row r="606" spans="1:3" ht="15.75" x14ac:dyDescent="0.25">
      <c r="A606" s="151"/>
      <c r="B606" s="141"/>
      <c r="C606" s="168"/>
    </row>
    <row r="607" spans="1:3" ht="15.75" x14ac:dyDescent="0.25">
      <c r="A607" s="151"/>
      <c r="B607" s="141"/>
      <c r="C607" s="168"/>
    </row>
    <row r="608" spans="1:3" ht="15.75" x14ac:dyDescent="0.25">
      <c r="A608" s="151"/>
      <c r="B608" s="141"/>
      <c r="C608" s="168"/>
    </row>
    <row r="609" spans="1:3" ht="15.75" x14ac:dyDescent="0.25">
      <c r="A609" s="151"/>
      <c r="B609" s="141"/>
      <c r="C609" s="168"/>
    </row>
    <row r="610" spans="1:3" ht="15.75" x14ac:dyDescent="0.25">
      <c r="A610" s="151"/>
      <c r="B610" s="141"/>
      <c r="C610" s="168"/>
    </row>
    <row r="611" spans="1:3" ht="15.75" x14ac:dyDescent="0.25">
      <c r="A611" s="151"/>
      <c r="B611" s="141"/>
      <c r="C611" s="168"/>
    </row>
    <row r="612" spans="1:3" ht="15.75" x14ac:dyDescent="0.25">
      <c r="A612" s="151"/>
      <c r="B612" s="141"/>
      <c r="C612" s="168"/>
    </row>
    <row r="613" spans="1:3" ht="15.75" x14ac:dyDescent="0.25">
      <c r="A613" s="151"/>
      <c r="B613" s="141"/>
      <c r="C613" s="168"/>
    </row>
    <row r="614" spans="1:3" ht="15.75" x14ac:dyDescent="0.25">
      <c r="A614" s="151"/>
      <c r="B614" s="141"/>
      <c r="C614" s="168"/>
    </row>
    <row r="615" spans="1:3" ht="15.75" x14ac:dyDescent="0.25">
      <c r="A615" s="151"/>
      <c r="B615" s="141"/>
      <c r="C615" s="168"/>
    </row>
    <row r="616" spans="1:3" ht="15.75" x14ac:dyDescent="0.25">
      <c r="A616" s="151"/>
      <c r="B616" s="141"/>
      <c r="C616" s="168"/>
    </row>
    <row r="617" spans="1:3" ht="15.75" x14ac:dyDescent="0.25">
      <c r="A617" s="151"/>
      <c r="B617" s="141"/>
      <c r="C617" s="168"/>
    </row>
    <row r="618" spans="1:3" ht="15.75" x14ac:dyDescent="0.25">
      <c r="A618" s="151"/>
      <c r="B618" s="141"/>
      <c r="C618" s="168"/>
    </row>
    <row r="619" spans="1:3" ht="15.75" x14ac:dyDescent="0.25">
      <c r="A619" s="151"/>
      <c r="B619" s="141"/>
      <c r="C619" s="168"/>
    </row>
    <row r="620" spans="1:3" ht="15.75" x14ac:dyDescent="0.25">
      <c r="A620" s="151"/>
      <c r="B620" s="141"/>
      <c r="C620" s="168"/>
    </row>
    <row r="621" spans="1:3" ht="15.75" x14ac:dyDescent="0.25">
      <c r="A621" s="151"/>
      <c r="B621" s="141"/>
      <c r="C621" s="168"/>
    </row>
    <row r="622" spans="1:3" ht="15.75" x14ac:dyDescent="0.25">
      <c r="A622" s="151"/>
      <c r="B622" s="141"/>
      <c r="C622" s="168"/>
    </row>
    <row r="623" spans="1:3" ht="15.75" x14ac:dyDescent="0.25">
      <c r="A623" s="151"/>
      <c r="B623" s="141"/>
      <c r="C623" s="168"/>
    </row>
    <row r="624" spans="1:3" ht="15.75" x14ac:dyDescent="0.25">
      <c r="A624" s="151"/>
      <c r="B624" s="141"/>
      <c r="C624" s="168"/>
    </row>
    <row r="625" spans="1:3" ht="15.75" x14ac:dyDescent="0.25">
      <c r="A625" s="151"/>
      <c r="B625" s="141"/>
      <c r="C625" s="168"/>
    </row>
    <row r="626" spans="1:3" ht="15.75" x14ac:dyDescent="0.25">
      <c r="A626" s="151"/>
      <c r="B626" s="141"/>
      <c r="C626" s="168"/>
    </row>
    <row r="627" spans="1:3" ht="15.75" x14ac:dyDescent="0.25">
      <c r="A627" s="151"/>
      <c r="B627" s="141"/>
      <c r="C627" s="168"/>
    </row>
    <row r="628" spans="1:3" ht="15.75" x14ac:dyDescent="0.25">
      <c r="A628" s="151"/>
      <c r="B628" s="141"/>
      <c r="C628" s="168"/>
    </row>
    <row r="629" spans="1:3" ht="15.75" x14ac:dyDescent="0.25">
      <c r="A629" s="151"/>
      <c r="B629" s="141"/>
      <c r="C629" s="168"/>
    </row>
    <row r="630" spans="1:3" ht="15.75" x14ac:dyDescent="0.25">
      <c r="A630" s="151"/>
      <c r="B630" s="141"/>
      <c r="C630" s="168"/>
    </row>
    <row r="631" spans="1:3" ht="15.75" x14ac:dyDescent="0.25">
      <c r="A631" s="151"/>
      <c r="B631" s="141"/>
      <c r="C631" s="168"/>
    </row>
    <row r="632" spans="1:3" ht="15.75" x14ac:dyDescent="0.25">
      <c r="A632" s="151"/>
      <c r="B632" s="141"/>
      <c r="C632" s="168"/>
    </row>
    <row r="633" spans="1:3" ht="15.75" x14ac:dyDescent="0.25">
      <c r="A633" s="151"/>
      <c r="B633" s="141"/>
      <c r="C633" s="168"/>
    </row>
    <row r="634" spans="1:3" ht="15.75" x14ac:dyDescent="0.25">
      <c r="A634" s="151"/>
      <c r="B634" s="141"/>
      <c r="C634" s="168"/>
    </row>
    <row r="635" spans="1:3" ht="15.75" x14ac:dyDescent="0.25">
      <c r="A635" s="151"/>
      <c r="B635" s="141"/>
      <c r="C635" s="168"/>
    </row>
    <row r="636" spans="1:3" ht="15.75" x14ac:dyDescent="0.25">
      <c r="A636" s="151"/>
      <c r="B636" s="141"/>
      <c r="C636" s="168"/>
    </row>
    <row r="637" spans="1:3" ht="15.75" x14ac:dyDescent="0.25">
      <c r="A637" s="151"/>
      <c r="B637" s="141"/>
      <c r="C637" s="168"/>
    </row>
    <row r="638" spans="1:3" ht="15.75" x14ac:dyDescent="0.25">
      <c r="A638" s="151"/>
      <c r="B638" s="141"/>
      <c r="C638" s="168"/>
    </row>
    <row r="639" spans="1:3" ht="15.75" x14ac:dyDescent="0.25">
      <c r="A639" s="151"/>
      <c r="B639" s="141"/>
      <c r="C639" s="168"/>
    </row>
    <row r="640" spans="1:3" ht="15.75" x14ac:dyDescent="0.25">
      <c r="A640" s="151"/>
      <c r="B640" s="141"/>
      <c r="C640" s="168"/>
    </row>
    <row r="641" spans="1:3" ht="15.75" x14ac:dyDescent="0.25">
      <c r="A641" s="151"/>
      <c r="B641" s="141"/>
      <c r="C641" s="168"/>
    </row>
    <row r="642" spans="1:3" ht="15.75" x14ac:dyDescent="0.25">
      <c r="A642" s="151"/>
      <c r="B642" s="141"/>
      <c r="C642" s="168"/>
    </row>
    <row r="643" spans="1:3" ht="15.75" x14ac:dyDescent="0.25">
      <c r="A643" s="151"/>
      <c r="B643" s="141"/>
      <c r="C643" s="168"/>
    </row>
    <row r="644" spans="1:3" ht="15.75" x14ac:dyDescent="0.25">
      <c r="A644" s="151"/>
      <c r="B644" s="141"/>
      <c r="C644" s="168"/>
    </row>
    <row r="645" spans="1:3" ht="15.75" x14ac:dyDescent="0.25">
      <c r="A645" s="151"/>
      <c r="B645" s="141"/>
      <c r="C645" s="168"/>
    </row>
    <row r="646" spans="1:3" ht="15.75" x14ac:dyDescent="0.25">
      <c r="A646" s="151"/>
      <c r="B646" s="141"/>
      <c r="C646" s="168"/>
    </row>
    <row r="647" spans="1:3" ht="15.75" x14ac:dyDescent="0.25">
      <c r="A647" s="151"/>
      <c r="B647" s="141"/>
      <c r="C647" s="168"/>
    </row>
    <row r="648" spans="1:3" ht="15.75" x14ac:dyDescent="0.25">
      <c r="A648" s="151"/>
      <c r="B648" s="141"/>
      <c r="C648" s="168"/>
    </row>
    <row r="649" spans="1:3" ht="15.75" x14ac:dyDescent="0.25">
      <c r="A649" s="151"/>
      <c r="B649" s="141"/>
      <c r="C649" s="168"/>
    </row>
    <row r="650" spans="1:3" ht="15.75" x14ac:dyDescent="0.25">
      <c r="A650" s="151"/>
      <c r="B650" s="141"/>
      <c r="C650" s="168"/>
    </row>
    <row r="651" spans="1:3" ht="15.75" x14ac:dyDescent="0.25">
      <c r="A651" s="151"/>
      <c r="B651" s="141"/>
      <c r="C651" s="168"/>
    </row>
    <row r="652" spans="1:3" ht="15.75" x14ac:dyDescent="0.25">
      <c r="A652" s="151"/>
      <c r="B652" s="141"/>
      <c r="C652" s="168"/>
    </row>
    <row r="653" spans="1:3" ht="15.75" x14ac:dyDescent="0.25">
      <c r="A653" s="151"/>
      <c r="B653" s="141"/>
      <c r="C653" s="168"/>
    </row>
    <row r="654" spans="1:3" ht="15.75" x14ac:dyDescent="0.25">
      <c r="A654" s="151"/>
      <c r="B654" s="141"/>
      <c r="C654" s="168"/>
    </row>
    <row r="655" spans="1:3" ht="15.75" x14ac:dyDescent="0.25">
      <c r="A655" s="151"/>
      <c r="B655" s="141"/>
      <c r="C655" s="168"/>
    </row>
    <row r="656" spans="1:3" ht="15.75" x14ac:dyDescent="0.25">
      <c r="A656" s="151"/>
      <c r="B656" s="141"/>
      <c r="C656" s="168"/>
    </row>
    <row r="657" spans="1:3" ht="15.75" x14ac:dyDescent="0.25">
      <c r="A657" s="151"/>
      <c r="B657" s="141"/>
      <c r="C657" s="168"/>
    </row>
    <row r="658" spans="1:3" ht="15.75" x14ac:dyDescent="0.25">
      <c r="A658" s="151"/>
      <c r="B658" s="141"/>
      <c r="C658" s="168"/>
    </row>
    <row r="659" spans="1:3" ht="15.75" x14ac:dyDescent="0.25">
      <c r="A659" s="151"/>
      <c r="B659" s="141"/>
      <c r="C659" s="168"/>
    </row>
    <row r="660" spans="1:3" ht="15.75" x14ac:dyDescent="0.25">
      <c r="A660" s="151"/>
      <c r="B660" s="141"/>
      <c r="C660" s="168"/>
    </row>
    <row r="661" spans="1:3" ht="15.75" x14ac:dyDescent="0.25">
      <c r="A661" s="151"/>
      <c r="B661" s="141"/>
      <c r="C661" s="168"/>
    </row>
    <row r="662" spans="1:3" ht="15.75" x14ac:dyDescent="0.25">
      <c r="A662" s="151"/>
      <c r="B662" s="141"/>
      <c r="C662" s="168"/>
    </row>
    <row r="663" spans="1:3" ht="15.75" x14ac:dyDescent="0.25">
      <c r="A663" s="151"/>
      <c r="B663" s="141"/>
      <c r="C663" s="168"/>
    </row>
    <row r="664" spans="1:3" ht="15.75" x14ac:dyDescent="0.25">
      <c r="A664" s="151"/>
      <c r="B664" s="141"/>
      <c r="C664" s="168"/>
    </row>
    <row r="665" spans="1:3" ht="15.75" x14ac:dyDescent="0.25">
      <c r="A665" s="151"/>
      <c r="B665" s="141"/>
      <c r="C665" s="168"/>
    </row>
    <row r="666" spans="1:3" ht="15.75" x14ac:dyDescent="0.25">
      <c r="A666" s="151"/>
      <c r="B666" s="141"/>
      <c r="C666" s="168"/>
    </row>
    <row r="667" spans="1:3" ht="15.75" x14ac:dyDescent="0.25">
      <c r="A667" s="151"/>
      <c r="B667" s="141"/>
      <c r="C667" s="168"/>
    </row>
    <row r="668" spans="1:3" ht="15.75" x14ac:dyDescent="0.25">
      <c r="A668" s="151"/>
      <c r="B668" s="141"/>
      <c r="C668" s="168"/>
    </row>
    <row r="669" spans="1:3" ht="15.75" x14ac:dyDescent="0.25">
      <c r="A669" s="151"/>
      <c r="B669" s="141"/>
      <c r="C669" s="168"/>
    </row>
    <row r="670" spans="1:3" ht="15.75" x14ac:dyDescent="0.25">
      <c r="A670" s="151"/>
      <c r="B670" s="141"/>
      <c r="C670" s="168"/>
    </row>
    <row r="671" spans="1:3" ht="15.75" x14ac:dyDescent="0.25">
      <c r="A671" s="151"/>
      <c r="B671" s="141"/>
      <c r="C671" s="168"/>
    </row>
    <row r="672" spans="1:3" ht="15.75" x14ac:dyDescent="0.25">
      <c r="A672" s="151"/>
      <c r="B672" s="141"/>
      <c r="C672" s="168"/>
    </row>
    <row r="673" spans="1:3" ht="15.75" x14ac:dyDescent="0.25">
      <c r="A673" s="151"/>
      <c r="B673" s="141"/>
      <c r="C673" s="168"/>
    </row>
    <row r="674" spans="1:3" ht="15.75" x14ac:dyDescent="0.25">
      <c r="A674" s="151"/>
      <c r="B674" s="141"/>
      <c r="C674" s="168"/>
    </row>
    <row r="675" spans="1:3" ht="15.75" x14ac:dyDescent="0.25">
      <c r="A675" s="151"/>
      <c r="B675" s="141"/>
      <c r="C675" s="168"/>
    </row>
    <row r="676" spans="1:3" ht="15.75" x14ac:dyDescent="0.25">
      <c r="A676" s="151"/>
      <c r="B676" s="141"/>
      <c r="C676" s="168"/>
    </row>
    <row r="677" spans="1:3" ht="15.75" x14ac:dyDescent="0.25">
      <c r="A677" s="151"/>
      <c r="B677" s="141"/>
      <c r="C677" s="168"/>
    </row>
    <row r="678" spans="1:3" ht="15.75" x14ac:dyDescent="0.25">
      <c r="A678" s="151"/>
      <c r="B678" s="141"/>
      <c r="C678" s="168"/>
    </row>
    <row r="679" spans="1:3" ht="15.75" x14ac:dyDescent="0.25">
      <c r="A679" s="151"/>
      <c r="B679" s="141"/>
      <c r="C679" s="168"/>
    </row>
    <row r="680" spans="1:3" ht="15.75" x14ac:dyDescent="0.25">
      <c r="A680" s="151"/>
      <c r="B680" s="141"/>
      <c r="C680" s="168"/>
    </row>
    <row r="681" spans="1:3" ht="15.75" x14ac:dyDescent="0.25">
      <c r="A681" s="151"/>
      <c r="B681" s="141"/>
      <c r="C681" s="168"/>
    </row>
    <row r="682" spans="1:3" ht="15.75" x14ac:dyDescent="0.25">
      <c r="A682" s="151"/>
      <c r="B682" s="141"/>
      <c r="C682" s="168"/>
    </row>
    <row r="683" spans="1:3" ht="15.75" x14ac:dyDescent="0.25">
      <c r="A683" s="151"/>
      <c r="B683" s="141"/>
      <c r="C683" s="168"/>
    </row>
    <row r="684" spans="1:3" ht="15.75" x14ac:dyDescent="0.25">
      <c r="A684" s="151"/>
      <c r="B684" s="141"/>
      <c r="C684" s="168"/>
    </row>
    <row r="685" spans="1:3" ht="15.75" x14ac:dyDescent="0.25">
      <c r="A685" s="151"/>
      <c r="B685" s="141"/>
      <c r="C685" s="168"/>
    </row>
    <row r="686" spans="1:3" ht="15.75" x14ac:dyDescent="0.25">
      <c r="A686" s="151"/>
      <c r="B686" s="141"/>
      <c r="C686" s="168"/>
    </row>
    <row r="687" spans="1:3" ht="15.75" x14ac:dyDescent="0.25">
      <c r="A687" s="151"/>
      <c r="B687" s="141"/>
      <c r="C687" s="168"/>
    </row>
    <row r="688" spans="1:3" ht="15.75" x14ac:dyDescent="0.25">
      <c r="A688" s="151"/>
      <c r="B688" s="141"/>
      <c r="C688" s="168"/>
    </row>
    <row r="689" spans="1:3" ht="15.75" x14ac:dyDescent="0.25">
      <c r="A689" s="151"/>
      <c r="B689" s="141"/>
      <c r="C689" s="168"/>
    </row>
    <row r="690" spans="1:3" ht="15.75" x14ac:dyDescent="0.25">
      <c r="A690" s="151"/>
      <c r="B690" s="141"/>
      <c r="C690" s="168"/>
    </row>
    <row r="691" spans="1:3" ht="15.75" x14ac:dyDescent="0.25">
      <c r="A691" s="151"/>
      <c r="B691" s="141"/>
      <c r="C691" s="168"/>
    </row>
    <row r="692" spans="1:3" ht="15.75" x14ac:dyDescent="0.25">
      <c r="A692" s="151"/>
      <c r="B692" s="141"/>
      <c r="C692" s="168"/>
    </row>
    <row r="693" spans="1:3" ht="15.75" x14ac:dyDescent="0.25">
      <c r="A693" s="151"/>
      <c r="B693" s="141"/>
      <c r="C693" s="168"/>
    </row>
    <row r="694" spans="1:3" ht="15.75" x14ac:dyDescent="0.25">
      <c r="A694" s="151"/>
      <c r="B694" s="141"/>
      <c r="C694" s="168"/>
    </row>
    <row r="695" spans="1:3" ht="15.75" x14ac:dyDescent="0.25">
      <c r="A695" s="151"/>
      <c r="B695" s="141"/>
      <c r="C695" s="168"/>
    </row>
    <row r="696" spans="1:3" ht="15.75" x14ac:dyDescent="0.25">
      <c r="A696" s="151"/>
      <c r="B696" s="141"/>
      <c r="C696" s="168"/>
    </row>
    <row r="697" spans="1:3" ht="15.75" x14ac:dyDescent="0.25">
      <c r="A697" s="151"/>
      <c r="B697" s="141"/>
      <c r="C697" s="168"/>
    </row>
    <row r="698" spans="1:3" ht="15.75" x14ac:dyDescent="0.25">
      <c r="A698" s="151"/>
      <c r="B698" s="141"/>
      <c r="C698" s="168"/>
    </row>
    <row r="699" spans="1:3" ht="15.75" x14ac:dyDescent="0.25">
      <c r="A699" s="151"/>
      <c r="B699" s="141"/>
      <c r="C699" s="168"/>
    </row>
    <row r="700" spans="1:3" ht="15.75" x14ac:dyDescent="0.25">
      <c r="A700" s="151"/>
      <c r="B700" s="141"/>
      <c r="C700" s="168"/>
    </row>
    <row r="701" spans="1:3" ht="15.75" x14ac:dyDescent="0.25">
      <c r="A701" s="151"/>
      <c r="B701" s="141"/>
      <c r="C701" s="168"/>
    </row>
    <row r="702" spans="1:3" ht="15.75" x14ac:dyDescent="0.25">
      <c r="A702" s="151"/>
      <c r="B702" s="141"/>
      <c r="C702" s="168"/>
    </row>
    <row r="703" spans="1:3" ht="15.75" x14ac:dyDescent="0.25">
      <c r="A703" s="151"/>
      <c r="B703" s="141"/>
      <c r="C703" s="168"/>
    </row>
    <row r="704" spans="1:3" ht="15.75" x14ac:dyDescent="0.25">
      <c r="A704" s="151"/>
      <c r="B704" s="141"/>
      <c r="C704" s="168"/>
    </row>
    <row r="705" spans="1:3" ht="15.75" x14ac:dyDescent="0.25">
      <c r="A705" s="151"/>
      <c r="B705" s="141"/>
      <c r="C705" s="168"/>
    </row>
    <row r="706" spans="1:3" ht="15.75" x14ac:dyDescent="0.25">
      <c r="A706" s="151"/>
      <c r="B706" s="141"/>
      <c r="C706" s="168"/>
    </row>
    <row r="707" spans="1:3" ht="15.75" x14ac:dyDescent="0.25">
      <c r="A707" s="151"/>
      <c r="B707" s="141"/>
      <c r="C707" s="168"/>
    </row>
    <row r="708" spans="1:3" ht="15.75" x14ac:dyDescent="0.25">
      <c r="A708" s="151"/>
      <c r="B708" s="141"/>
      <c r="C708" s="168"/>
    </row>
    <row r="709" spans="1:3" ht="15.75" x14ac:dyDescent="0.25">
      <c r="A709" s="151"/>
      <c r="B709" s="141"/>
      <c r="C709" s="168"/>
    </row>
    <row r="710" spans="1:3" ht="15.75" x14ac:dyDescent="0.25">
      <c r="A710" s="151"/>
      <c r="B710" s="141"/>
      <c r="C710" s="168"/>
    </row>
    <row r="711" spans="1:3" ht="15.75" x14ac:dyDescent="0.25">
      <c r="A711" s="151"/>
      <c r="B711" s="141"/>
      <c r="C711" s="168"/>
    </row>
    <row r="712" spans="1:3" ht="15.75" x14ac:dyDescent="0.25">
      <c r="A712" s="151"/>
      <c r="B712" s="141"/>
      <c r="C712" s="168"/>
    </row>
    <row r="713" spans="1:3" ht="15.75" x14ac:dyDescent="0.25">
      <c r="A713" s="151"/>
      <c r="B713" s="141"/>
      <c r="C713" s="168"/>
    </row>
    <row r="714" spans="1:3" ht="15.75" x14ac:dyDescent="0.25">
      <c r="A714" s="151"/>
      <c r="B714" s="141"/>
      <c r="C714" s="168"/>
    </row>
    <row r="715" spans="1:3" ht="15.75" x14ac:dyDescent="0.25">
      <c r="A715" s="151"/>
      <c r="B715" s="141"/>
      <c r="C715" s="168"/>
    </row>
    <row r="716" spans="1:3" ht="15.75" x14ac:dyDescent="0.25">
      <c r="A716" s="151"/>
      <c r="B716" s="141"/>
      <c r="C716" s="168"/>
    </row>
    <row r="717" spans="1:3" ht="15.75" x14ac:dyDescent="0.25">
      <c r="A717" s="151"/>
      <c r="B717" s="141"/>
      <c r="C717" s="168"/>
    </row>
    <row r="718" spans="1:3" ht="15.75" x14ac:dyDescent="0.25">
      <c r="A718" s="151"/>
      <c r="B718" s="141"/>
      <c r="C718" s="168"/>
    </row>
    <row r="719" spans="1:3" ht="15.75" x14ac:dyDescent="0.25">
      <c r="A719" s="151"/>
      <c r="B719" s="141"/>
      <c r="C719" s="168"/>
    </row>
    <row r="720" spans="1:3" ht="15.75" x14ac:dyDescent="0.25">
      <c r="A720" s="151"/>
      <c r="B720" s="141"/>
      <c r="C720" s="168"/>
    </row>
    <row r="721" spans="1:3" ht="15.75" x14ac:dyDescent="0.25">
      <c r="A721" s="151"/>
      <c r="B721" s="141"/>
      <c r="C721" s="168"/>
    </row>
    <row r="722" spans="1:3" ht="15.75" x14ac:dyDescent="0.25">
      <c r="A722" s="151"/>
      <c r="B722" s="141"/>
      <c r="C722" s="168"/>
    </row>
    <row r="723" spans="1:3" ht="15.75" x14ac:dyDescent="0.25">
      <c r="A723" s="151"/>
      <c r="B723" s="141"/>
      <c r="C723" s="168"/>
    </row>
    <row r="724" spans="1:3" ht="15.75" x14ac:dyDescent="0.25">
      <c r="A724" s="151"/>
      <c r="B724" s="141"/>
      <c r="C724" s="168"/>
    </row>
    <row r="725" spans="1:3" ht="15.75" x14ac:dyDescent="0.25">
      <c r="A725" s="151"/>
      <c r="B725" s="141"/>
      <c r="C725" s="168"/>
    </row>
    <row r="726" spans="1:3" ht="15.75" x14ac:dyDescent="0.25">
      <c r="A726" s="151"/>
      <c r="B726" s="141"/>
      <c r="C726" s="168"/>
    </row>
    <row r="727" spans="1:3" ht="15.75" x14ac:dyDescent="0.25">
      <c r="A727" s="151"/>
      <c r="B727" s="141"/>
      <c r="C727" s="168"/>
    </row>
    <row r="728" spans="1:3" ht="15.75" x14ac:dyDescent="0.25">
      <c r="A728" s="151"/>
      <c r="B728" s="141"/>
      <c r="C728" s="168"/>
    </row>
    <row r="729" spans="1:3" ht="15.75" x14ac:dyDescent="0.25">
      <c r="A729" s="151"/>
      <c r="B729" s="141"/>
      <c r="C729" s="168"/>
    </row>
    <row r="730" spans="1:3" ht="15.75" x14ac:dyDescent="0.25">
      <c r="A730" s="151"/>
      <c r="B730" s="141"/>
      <c r="C730" s="168"/>
    </row>
    <row r="731" spans="1:3" ht="15.75" x14ac:dyDescent="0.25">
      <c r="A731" s="151"/>
      <c r="B731" s="141"/>
      <c r="C731" s="168"/>
    </row>
    <row r="732" spans="1:3" ht="15.75" x14ac:dyDescent="0.25">
      <c r="A732" s="151"/>
      <c r="B732" s="141"/>
      <c r="C732" s="168"/>
    </row>
    <row r="733" spans="1:3" ht="15.75" x14ac:dyDescent="0.25">
      <c r="A733" s="151"/>
      <c r="B733" s="141"/>
      <c r="C733" s="168"/>
    </row>
    <row r="734" spans="1:3" ht="15.75" x14ac:dyDescent="0.25">
      <c r="A734" s="151"/>
      <c r="B734" s="141"/>
      <c r="C734" s="168"/>
    </row>
    <row r="735" spans="1:3" ht="15.75" x14ac:dyDescent="0.25">
      <c r="A735" s="151"/>
      <c r="B735" s="141"/>
      <c r="C735" s="168"/>
    </row>
    <row r="736" spans="1:3" ht="15.75" x14ac:dyDescent="0.25">
      <c r="A736" s="151"/>
      <c r="B736" s="141"/>
      <c r="C736" s="168"/>
    </row>
    <row r="737" spans="1:3" ht="15.75" x14ac:dyDescent="0.25">
      <c r="A737" s="151"/>
      <c r="B737" s="141"/>
      <c r="C737" s="168"/>
    </row>
    <row r="738" spans="1:3" ht="15.75" x14ac:dyDescent="0.25">
      <c r="A738" s="151"/>
      <c r="B738" s="141"/>
      <c r="C738" s="168"/>
    </row>
    <row r="739" spans="1:3" ht="15.75" x14ac:dyDescent="0.25">
      <c r="A739" s="151"/>
      <c r="B739" s="141"/>
      <c r="C739" s="168"/>
    </row>
    <row r="740" spans="1:3" ht="15.75" x14ac:dyDescent="0.25">
      <c r="A740" s="151"/>
      <c r="B740" s="141"/>
      <c r="C740" s="168"/>
    </row>
    <row r="741" spans="1:3" ht="15.75" x14ac:dyDescent="0.25">
      <c r="A741" s="151"/>
      <c r="B741" s="141"/>
      <c r="C741" s="168"/>
    </row>
    <row r="742" spans="1:3" ht="15.75" x14ac:dyDescent="0.25">
      <c r="A742" s="151"/>
      <c r="B742" s="141"/>
      <c r="C742" s="168"/>
    </row>
    <row r="743" spans="1:3" ht="15.75" x14ac:dyDescent="0.25">
      <c r="A743" s="151"/>
      <c r="B743" s="141"/>
      <c r="C743" s="168"/>
    </row>
    <row r="744" spans="1:3" ht="15.75" x14ac:dyDescent="0.25">
      <c r="A744" s="151"/>
      <c r="B744" s="141"/>
      <c r="C744" s="168"/>
    </row>
    <row r="745" spans="1:3" ht="15.75" x14ac:dyDescent="0.25">
      <c r="A745" s="151"/>
      <c r="B745" s="141"/>
      <c r="C745" s="168"/>
    </row>
    <row r="746" spans="1:3" ht="15.75" x14ac:dyDescent="0.25">
      <c r="A746" s="151"/>
      <c r="B746" s="141"/>
      <c r="C746" s="168"/>
    </row>
    <row r="747" spans="1:3" ht="15.75" x14ac:dyDescent="0.25">
      <c r="A747" s="151"/>
      <c r="B747" s="141"/>
      <c r="C747" s="168"/>
    </row>
    <row r="748" spans="1:3" ht="15.75" x14ac:dyDescent="0.25">
      <c r="A748" s="151"/>
      <c r="B748" s="141"/>
      <c r="C748" s="168"/>
    </row>
    <row r="749" spans="1:3" ht="15.75" x14ac:dyDescent="0.25">
      <c r="A749" s="151"/>
      <c r="B749" s="141"/>
      <c r="C749" s="168"/>
    </row>
    <row r="750" spans="1:3" ht="15.75" x14ac:dyDescent="0.25">
      <c r="A750" s="151"/>
      <c r="B750" s="141"/>
      <c r="C750" s="168"/>
    </row>
    <row r="751" spans="1:3" ht="15.75" x14ac:dyDescent="0.25">
      <c r="A751" s="151"/>
      <c r="B751" s="141"/>
      <c r="C751" s="168"/>
    </row>
    <row r="752" spans="1:3" ht="15.75" x14ac:dyDescent="0.25">
      <c r="A752" s="151"/>
      <c r="B752" s="141"/>
      <c r="C752" s="168"/>
    </row>
    <row r="753" spans="1:3" ht="15.75" x14ac:dyDescent="0.25">
      <c r="A753" s="151"/>
      <c r="B753" s="141"/>
      <c r="C753" s="168"/>
    </row>
    <row r="754" spans="1:3" ht="15.75" x14ac:dyDescent="0.25">
      <c r="A754" s="151"/>
      <c r="B754" s="141"/>
      <c r="C754" s="168"/>
    </row>
    <row r="755" spans="1:3" ht="15.75" x14ac:dyDescent="0.25">
      <c r="A755" s="151"/>
      <c r="B755" s="141"/>
      <c r="C755" s="168"/>
    </row>
    <row r="756" spans="1:3" ht="15.75" x14ac:dyDescent="0.25">
      <c r="A756" s="151"/>
      <c r="B756" s="141"/>
      <c r="C756" s="168"/>
    </row>
    <row r="757" spans="1:3" ht="15.75" x14ac:dyDescent="0.25">
      <c r="A757" s="151"/>
      <c r="B757" s="141"/>
      <c r="C757" s="168"/>
    </row>
    <row r="758" spans="1:3" ht="15.75" x14ac:dyDescent="0.25">
      <c r="A758" s="151"/>
      <c r="B758" s="141"/>
      <c r="C758" s="168"/>
    </row>
    <row r="759" spans="1:3" ht="15.75" x14ac:dyDescent="0.25">
      <c r="A759" s="151"/>
      <c r="B759" s="141"/>
      <c r="C759" s="168"/>
    </row>
    <row r="760" spans="1:3" ht="15.75" x14ac:dyDescent="0.25">
      <c r="A760" s="151"/>
      <c r="B760" s="141"/>
      <c r="C760" s="168"/>
    </row>
    <row r="761" spans="1:3" ht="15.75" x14ac:dyDescent="0.25">
      <c r="A761" s="151"/>
      <c r="B761" s="141"/>
      <c r="C761" s="168"/>
    </row>
    <row r="762" spans="1:3" ht="15.75" x14ac:dyDescent="0.25">
      <c r="A762" s="151"/>
      <c r="B762" s="141"/>
      <c r="C762" s="168"/>
    </row>
    <row r="763" spans="1:3" ht="15.75" x14ac:dyDescent="0.25">
      <c r="A763" s="151"/>
      <c r="B763" s="141"/>
      <c r="C763" s="168"/>
    </row>
    <row r="764" spans="1:3" ht="15.75" x14ac:dyDescent="0.25">
      <c r="A764" s="151"/>
      <c r="B764" s="141"/>
      <c r="C764" s="168"/>
    </row>
    <row r="765" spans="1:3" ht="15.75" x14ac:dyDescent="0.25">
      <c r="A765" s="151"/>
      <c r="B765" s="141"/>
      <c r="C765" s="168"/>
    </row>
    <row r="766" spans="1:3" ht="15.75" x14ac:dyDescent="0.25">
      <c r="A766" s="151"/>
      <c r="B766" s="141"/>
      <c r="C766" s="168"/>
    </row>
    <row r="767" spans="1:3" ht="15.75" x14ac:dyDescent="0.25">
      <c r="A767" s="151"/>
      <c r="B767" s="141"/>
      <c r="C767" s="168"/>
    </row>
    <row r="768" spans="1:3" ht="15.75" x14ac:dyDescent="0.25">
      <c r="A768" s="151"/>
      <c r="B768" s="141"/>
      <c r="C768" s="168"/>
    </row>
    <row r="769" spans="1:3" ht="15.75" x14ac:dyDescent="0.25">
      <c r="A769" s="151"/>
      <c r="B769" s="141"/>
      <c r="C769" s="168"/>
    </row>
    <row r="770" spans="1:3" ht="15.75" x14ac:dyDescent="0.25">
      <c r="A770" s="151"/>
      <c r="B770" s="141"/>
      <c r="C770" s="168"/>
    </row>
    <row r="771" spans="1:3" ht="15.75" x14ac:dyDescent="0.25">
      <c r="A771" s="151"/>
      <c r="B771" s="141"/>
      <c r="C771" s="168"/>
    </row>
    <row r="772" spans="1:3" ht="15.75" x14ac:dyDescent="0.25">
      <c r="A772" s="151"/>
      <c r="B772" s="141"/>
      <c r="C772" s="168"/>
    </row>
    <row r="773" spans="1:3" ht="15.75" x14ac:dyDescent="0.25">
      <c r="A773" s="151"/>
      <c r="B773" s="141"/>
      <c r="C773" s="168"/>
    </row>
    <row r="774" spans="1:3" ht="15.75" x14ac:dyDescent="0.25">
      <c r="A774" s="151"/>
      <c r="B774" s="141"/>
      <c r="C774" s="168"/>
    </row>
    <row r="775" spans="1:3" ht="15.75" x14ac:dyDescent="0.25">
      <c r="A775" s="151"/>
      <c r="B775" s="141"/>
      <c r="C775" s="168"/>
    </row>
    <row r="776" spans="1:3" ht="15.75" x14ac:dyDescent="0.25">
      <c r="A776" s="151"/>
      <c r="B776" s="141"/>
      <c r="C776" s="168"/>
    </row>
    <row r="777" spans="1:3" ht="15.75" x14ac:dyDescent="0.25">
      <c r="A777" s="151"/>
      <c r="B777" s="141"/>
      <c r="C777" s="168"/>
    </row>
    <row r="778" spans="1:3" ht="15.75" x14ac:dyDescent="0.25">
      <c r="A778" s="151"/>
      <c r="B778" s="141"/>
      <c r="C778" s="168"/>
    </row>
    <row r="779" spans="1:3" ht="15.75" x14ac:dyDescent="0.25">
      <c r="A779" s="151"/>
      <c r="B779" s="141"/>
      <c r="C779" s="168"/>
    </row>
    <row r="780" spans="1:3" ht="15.75" x14ac:dyDescent="0.25">
      <c r="A780" s="151"/>
      <c r="B780" s="141"/>
      <c r="C780" s="168"/>
    </row>
    <row r="781" spans="1:3" ht="15.75" x14ac:dyDescent="0.25">
      <c r="A781" s="151"/>
      <c r="B781" s="141"/>
      <c r="C781" s="168"/>
    </row>
    <row r="782" spans="1:3" ht="15.75" x14ac:dyDescent="0.25">
      <c r="A782" s="151"/>
      <c r="B782" s="141"/>
      <c r="C782" s="168"/>
    </row>
    <row r="783" spans="1:3" ht="15.75" x14ac:dyDescent="0.25">
      <c r="A783" s="151"/>
      <c r="B783" s="141"/>
      <c r="C783" s="168"/>
    </row>
    <row r="784" spans="1:3" ht="15.75" x14ac:dyDescent="0.25">
      <c r="A784" s="151"/>
      <c r="B784" s="141"/>
      <c r="C784" s="168"/>
    </row>
    <row r="785" spans="1:3" ht="15.75" x14ac:dyDescent="0.25">
      <c r="A785" s="151"/>
      <c r="B785" s="141"/>
      <c r="C785" s="168"/>
    </row>
    <row r="786" spans="1:3" ht="15.75" x14ac:dyDescent="0.25">
      <c r="A786" s="151"/>
      <c r="B786" s="141"/>
      <c r="C786" s="168"/>
    </row>
    <row r="787" spans="1:3" ht="15.75" x14ac:dyDescent="0.25">
      <c r="A787" s="151"/>
      <c r="B787" s="141"/>
      <c r="C787" s="168"/>
    </row>
    <row r="788" spans="1:3" ht="15.75" x14ac:dyDescent="0.25">
      <c r="A788" s="151"/>
      <c r="B788" s="141"/>
      <c r="C788" s="168"/>
    </row>
    <row r="789" spans="1:3" ht="15.75" x14ac:dyDescent="0.25">
      <c r="A789" s="151"/>
      <c r="B789" s="141"/>
      <c r="C789" s="168"/>
    </row>
    <row r="790" spans="1:3" ht="15.75" x14ac:dyDescent="0.25">
      <c r="A790" s="151"/>
      <c r="B790" s="141"/>
      <c r="C790" s="168"/>
    </row>
    <row r="791" spans="1:3" ht="15.75" x14ac:dyDescent="0.25">
      <c r="A791" s="151"/>
      <c r="B791" s="141"/>
      <c r="C791" s="168"/>
    </row>
    <row r="792" spans="1:3" ht="15.75" x14ac:dyDescent="0.25">
      <c r="A792" s="151"/>
      <c r="B792" s="141"/>
      <c r="C792" s="168"/>
    </row>
    <row r="793" spans="1:3" ht="15.75" x14ac:dyDescent="0.25">
      <c r="A793" s="151"/>
      <c r="B793" s="141"/>
      <c r="C793" s="168"/>
    </row>
    <row r="794" spans="1:3" ht="15.75" x14ac:dyDescent="0.25">
      <c r="A794" s="151"/>
      <c r="B794" s="141"/>
      <c r="C794" s="168"/>
    </row>
    <row r="795" spans="1:3" ht="15.75" x14ac:dyDescent="0.25">
      <c r="A795" s="151"/>
      <c r="B795" s="141"/>
      <c r="C795" s="168"/>
    </row>
    <row r="796" spans="1:3" ht="15.75" x14ac:dyDescent="0.25">
      <c r="A796" s="151"/>
      <c r="B796" s="141"/>
      <c r="C796" s="168"/>
    </row>
    <row r="797" spans="1:3" ht="15.75" x14ac:dyDescent="0.25">
      <c r="A797" s="151"/>
      <c r="B797" s="141"/>
      <c r="C797" s="168"/>
    </row>
    <row r="798" spans="1:3" ht="15.75" x14ac:dyDescent="0.25">
      <c r="A798" s="151"/>
      <c r="B798" s="141"/>
      <c r="C798" s="168"/>
    </row>
    <row r="799" spans="1:3" ht="15.75" x14ac:dyDescent="0.25">
      <c r="A799" s="151"/>
      <c r="B799" s="141"/>
      <c r="C799" s="168"/>
    </row>
    <row r="800" spans="1:3" ht="15.75" x14ac:dyDescent="0.25">
      <c r="A800" s="151"/>
      <c r="B800" s="141"/>
      <c r="C800" s="168"/>
    </row>
  </sheetData>
  <pageMargins left="0.70866141732283472" right="0.70866141732283472" top="0.74803149606299213" bottom="0.74803149606299213" header="0.31496062992125984" footer="0.31496062992125984"/>
  <pageSetup paperSize="8" orientation="landscape"/>
  <headerFooter>
    <oddHeader>&amp;L&amp;F&amp;CSheet: &amp;A&amp;ROFFICIAL</oddHeader>
    <oddFooter>&amp;LPrinted on &amp;D at &amp;T&amp;CPage &amp;P of &amp;N&amp;ROfwat</oddFooter>
  </headerFooter>
  <customProperties>
    <customPr name="MMSheetType" r:id="rId1"/>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DB8E"/>
    <outlinePr summaryBelow="0" summaryRight="0"/>
    <pageSetUpPr fitToPage="1"/>
  </sheetPr>
  <dimension ref="A1:ZZ650"/>
  <sheetViews>
    <sheetView showGridLines="0" zoomScale="70" zoomScaleNormal="70" workbookViewId="0">
      <pane xSplit="9" ySplit="5" topLeftCell="J6" activePane="bottomRight" state="frozen"/>
      <selection activeCell="J6" sqref="J6"/>
      <selection pane="topRight" activeCell="J6" sqref="J6"/>
      <selection pane="bottomLeft" activeCell="J6" sqref="J6"/>
      <selection pane="bottomRight"/>
    </sheetView>
  </sheetViews>
  <sheetFormatPr defaultColWidth="0" defaultRowHeight="13.15" outlineLevelRow="2" x14ac:dyDescent="0.25"/>
  <cols>
    <col min="1" max="2" width="1.453125" style="32" customWidth="1"/>
    <col min="3" max="3" width="1.453125" style="90" customWidth="1"/>
    <col min="4" max="4" width="1.453125" style="240" customWidth="1"/>
    <col min="5" max="5" width="119.81640625" style="39" bestFit="1" customWidth="1"/>
    <col min="6" max="6" width="14.81640625" style="39" customWidth="1"/>
    <col min="7" max="7" width="31.08984375" style="39" bestFit="1" customWidth="1"/>
    <col min="8" max="8" width="15.08984375" style="39" customWidth="1"/>
    <col min="9" max="9" width="3.453125" style="39" customWidth="1"/>
    <col min="10" max="20" width="14.81640625" style="39" customWidth="1"/>
    <col min="21" max="702" width="15.08984375" style="39" customWidth="1"/>
    <col min="703" max="703" width="15.08984375" style="39" hidden="1" customWidth="1"/>
    <col min="704" max="16384" width="15.08984375" style="39" hidden="1"/>
  </cols>
  <sheetData>
    <row r="1" spans="1:702" s="27" customFormat="1" ht="30.75" x14ac:dyDescent="0.25">
      <c r="A1" s="27" t="str">
        <f ca="1">RIGHT(CELL("filename", A1), LEN(CELL("filename", A1)) - SEARCH("]", CELL("filename", A1)))</f>
        <v>Inputs</v>
      </c>
      <c r="D1" s="208"/>
    </row>
    <row r="2" spans="1:702" s="81" customFormat="1" x14ac:dyDescent="0.25">
      <c r="A2" s="57"/>
      <c r="B2" s="57"/>
      <c r="C2" s="92"/>
      <c r="D2" s="186"/>
      <c r="E2" s="183" t="s">
        <v>939</v>
      </c>
      <c r="F2" s="86">
        <v>0</v>
      </c>
      <c r="G2" s="89" t="s">
        <v>468</v>
      </c>
      <c r="H2" s="29"/>
      <c r="I2" s="29"/>
      <c r="J2" s="3">
        <f>Time!J$150</f>
        <v>44286</v>
      </c>
      <c r="K2" s="3">
        <f>Time!K$150</f>
        <v>44651</v>
      </c>
      <c r="L2" s="3">
        <f>Time!L$150</f>
        <v>45016</v>
      </c>
      <c r="M2" s="3">
        <f>Time!M$150</f>
        <v>45382</v>
      </c>
      <c r="N2" s="3">
        <f>Time!N$150</f>
        <v>45747</v>
      </c>
      <c r="O2" s="3">
        <f>Time!O$150</f>
        <v>46112</v>
      </c>
      <c r="P2" s="3">
        <f>Time!P$150</f>
        <v>46477</v>
      </c>
      <c r="Q2" s="3">
        <f>Time!Q$150</f>
        <v>46843</v>
      </c>
      <c r="R2" s="3">
        <f>Time!R$150</f>
        <v>47208</v>
      </c>
      <c r="S2" s="3">
        <f>Time!S$150</f>
        <v>47573</v>
      </c>
      <c r="T2" s="3">
        <f>Time!T$150</f>
        <v>47938</v>
      </c>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row>
    <row r="3" spans="1:702" s="81" customFormat="1" x14ac:dyDescent="0.25">
      <c r="A3" s="57"/>
      <c r="B3" s="57"/>
      <c r="C3" s="92"/>
      <c r="D3" s="186"/>
      <c r="E3" s="2" t="s">
        <v>694</v>
      </c>
      <c r="H3" s="29"/>
      <c r="I3" s="29"/>
      <c r="J3" s="1" t="str">
        <f>Time!J$155</f>
        <v/>
      </c>
      <c r="K3" s="1" t="str">
        <f>Time!K$155</f>
        <v/>
      </c>
      <c r="L3" s="1" t="str">
        <f>Time!L$155</f>
        <v/>
      </c>
      <c r="M3" s="1" t="str">
        <f>Time!M$155</f>
        <v/>
      </c>
      <c r="N3" s="1" t="str">
        <f>Time!N$155</f>
        <v/>
      </c>
      <c r="O3" s="1" t="str">
        <f>Time!O$155</f>
        <v>PR24</v>
      </c>
      <c r="P3" s="1" t="str">
        <f>Time!P$155</f>
        <v>PR24</v>
      </c>
      <c r="Q3" s="1" t="str">
        <f>Time!Q$155</f>
        <v>PR24</v>
      </c>
      <c r="R3" s="1" t="str">
        <f>Time!R$155</f>
        <v>PR24</v>
      </c>
      <c r="S3" s="1" t="str">
        <f>Time!S$155</f>
        <v>PR24</v>
      </c>
      <c r="T3" s="1" t="str">
        <f>Time!T$155</f>
        <v/>
      </c>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c r="IH3" s="4"/>
      <c r="II3" s="4"/>
      <c r="IJ3" s="4"/>
      <c r="IK3" s="4"/>
      <c r="IL3" s="4"/>
      <c r="IM3" s="4"/>
      <c r="IN3" s="4"/>
      <c r="IO3" s="4"/>
      <c r="IP3" s="4"/>
      <c r="IQ3" s="4"/>
      <c r="IR3" s="4"/>
      <c r="IS3" s="4"/>
      <c r="IT3" s="4"/>
      <c r="IU3" s="4"/>
      <c r="IV3" s="4"/>
      <c r="IW3" s="4"/>
      <c r="IX3" s="4"/>
      <c r="IY3" s="4"/>
      <c r="IZ3" s="4"/>
      <c r="JA3" s="4"/>
      <c r="JB3" s="4"/>
      <c r="JC3" s="4"/>
      <c r="JD3" s="4"/>
      <c r="JE3" s="4"/>
      <c r="JF3" s="4"/>
      <c r="JG3" s="4"/>
      <c r="JH3" s="4"/>
      <c r="JI3" s="4"/>
      <c r="JJ3" s="4"/>
      <c r="JK3" s="4"/>
      <c r="JL3" s="4"/>
      <c r="JM3" s="4"/>
      <c r="JN3" s="4"/>
      <c r="JO3" s="4"/>
      <c r="JP3" s="4"/>
      <c r="JQ3" s="4"/>
      <c r="JR3" s="4"/>
      <c r="JS3" s="4"/>
      <c r="JT3" s="4"/>
      <c r="JU3" s="4"/>
      <c r="JV3" s="4"/>
      <c r="JW3" s="4"/>
      <c r="JX3" s="4"/>
      <c r="JY3" s="4"/>
      <c r="JZ3" s="4"/>
      <c r="KA3" s="4"/>
      <c r="KB3" s="4"/>
      <c r="KC3" s="4"/>
      <c r="KD3" s="4"/>
      <c r="KE3" s="4"/>
      <c r="KF3" s="4"/>
      <c r="KG3" s="4"/>
      <c r="KH3" s="4"/>
      <c r="KI3" s="4"/>
      <c r="KJ3" s="4"/>
      <c r="KK3" s="4"/>
      <c r="KL3" s="4"/>
      <c r="KM3" s="4"/>
      <c r="KN3" s="4"/>
      <c r="KO3" s="4"/>
      <c r="KP3" s="4"/>
      <c r="KQ3" s="4"/>
      <c r="KR3" s="4"/>
      <c r="KS3" s="4"/>
      <c r="KT3" s="4"/>
      <c r="KU3" s="4"/>
      <c r="KV3" s="4"/>
      <c r="KW3" s="4"/>
      <c r="KX3" s="4"/>
      <c r="KY3" s="4"/>
      <c r="KZ3" s="4"/>
      <c r="LA3" s="4"/>
      <c r="LB3" s="4"/>
      <c r="LC3" s="4"/>
      <c r="LD3" s="4"/>
      <c r="LE3" s="4"/>
      <c r="LF3" s="4"/>
      <c r="LG3" s="4"/>
      <c r="LH3" s="4"/>
      <c r="LI3" s="4"/>
      <c r="LJ3" s="4"/>
      <c r="LK3" s="4"/>
      <c r="LL3" s="4"/>
      <c r="LM3" s="4"/>
      <c r="LN3" s="4"/>
      <c r="LO3" s="4"/>
      <c r="LP3" s="4"/>
      <c r="LQ3" s="4"/>
      <c r="LR3" s="4"/>
      <c r="LS3" s="4"/>
      <c r="LT3" s="4"/>
      <c r="LU3" s="4"/>
      <c r="LV3" s="4"/>
      <c r="LW3" s="4"/>
      <c r="LX3" s="4"/>
      <c r="LY3" s="4"/>
      <c r="LZ3" s="4"/>
      <c r="MA3" s="4"/>
      <c r="MB3" s="4"/>
      <c r="MC3" s="4"/>
      <c r="MD3" s="4"/>
      <c r="ME3" s="4"/>
      <c r="MF3" s="4"/>
      <c r="MG3" s="4"/>
      <c r="MH3" s="4"/>
      <c r="MI3" s="4"/>
      <c r="MJ3" s="4"/>
      <c r="MK3" s="4"/>
      <c r="ML3" s="4"/>
      <c r="MM3" s="4"/>
      <c r="MN3" s="4"/>
      <c r="MO3" s="4"/>
      <c r="MP3" s="4"/>
      <c r="MQ3" s="4"/>
      <c r="MR3" s="4"/>
      <c r="MS3" s="4"/>
      <c r="MT3" s="4"/>
      <c r="MU3" s="4"/>
      <c r="MV3" s="4"/>
      <c r="MW3" s="4"/>
      <c r="MX3" s="4"/>
      <c r="MY3" s="4"/>
      <c r="MZ3" s="4"/>
      <c r="NA3" s="4"/>
      <c r="NB3" s="4"/>
      <c r="NC3" s="4"/>
      <c r="ND3" s="4"/>
      <c r="NE3" s="4"/>
      <c r="NF3" s="4"/>
      <c r="NG3" s="4"/>
      <c r="NH3" s="4"/>
      <c r="NI3" s="4"/>
      <c r="NJ3" s="4"/>
      <c r="NK3" s="4"/>
      <c r="NL3" s="4"/>
      <c r="NM3" s="4"/>
      <c r="NN3" s="4"/>
      <c r="NO3" s="4"/>
      <c r="NP3" s="4"/>
      <c r="NQ3" s="4"/>
      <c r="NR3" s="4"/>
      <c r="NS3" s="4"/>
      <c r="NT3" s="4"/>
      <c r="NU3" s="4"/>
      <c r="NV3" s="4"/>
      <c r="NW3" s="4"/>
      <c r="NX3" s="4"/>
      <c r="NY3" s="4"/>
      <c r="NZ3" s="4"/>
      <c r="OA3" s="4"/>
      <c r="OB3" s="4"/>
      <c r="OC3" s="4"/>
      <c r="OD3" s="4"/>
      <c r="OE3" s="4"/>
      <c r="OF3" s="4"/>
      <c r="OG3" s="4"/>
      <c r="OH3" s="4"/>
      <c r="OI3" s="4"/>
      <c r="OJ3" s="4"/>
      <c r="OK3" s="4"/>
      <c r="OL3" s="4"/>
      <c r="OM3" s="4"/>
      <c r="ON3" s="4"/>
      <c r="OO3" s="4"/>
      <c r="OP3" s="4"/>
      <c r="OQ3" s="4"/>
      <c r="OR3" s="4"/>
      <c r="OS3" s="4"/>
      <c r="OT3" s="4"/>
      <c r="OU3" s="4"/>
      <c r="OV3" s="4"/>
      <c r="OW3" s="4"/>
      <c r="OX3" s="4"/>
      <c r="OY3" s="4"/>
      <c r="OZ3" s="4"/>
      <c r="PA3" s="4"/>
      <c r="PB3" s="4"/>
      <c r="PC3" s="4"/>
      <c r="PD3" s="4"/>
      <c r="PE3" s="4"/>
      <c r="PF3" s="4"/>
      <c r="PG3" s="4"/>
      <c r="PH3" s="4"/>
      <c r="PI3" s="4"/>
      <c r="PJ3" s="4"/>
      <c r="PK3" s="4"/>
      <c r="PL3" s="4"/>
      <c r="PM3" s="4"/>
      <c r="PN3" s="4"/>
      <c r="PO3" s="4"/>
      <c r="PP3" s="4"/>
      <c r="PQ3" s="4"/>
      <c r="PR3" s="4"/>
      <c r="PS3" s="4"/>
      <c r="PT3" s="4"/>
      <c r="PU3" s="4"/>
      <c r="PV3" s="4"/>
      <c r="PW3" s="4"/>
      <c r="PX3" s="4"/>
      <c r="PY3" s="4"/>
      <c r="PZ3" s="4"/>
      <c r="QA3" s="4"/>
      <c r="QB3" s="4"/>
      <c r="QC3" s="4"/>
      <c r="QD3" s="4"/>
      <c r="QE3" s="4"/>
      <c r="QF3" s="4"/>
      <c r="QG3" s="4"/>
      <c r="QH3" s="4"/>
      <c r="QI3" s="4"/>
      <c r="QJ3" s="4"/>
      <c r="QK3" s="4"/>
      <c r="QL3" s="4"/>
      <c r="QM3" s="4"/>
      <c r="QN3" s="4"/>
      <c r="QO3" s="4"/>
      <c r="QP3" s="4"/>
      <c r="QQ3" s="4"/>
      <c r="QR3" s="4"/>
      <c r="QS3" s="4"/>
      <c r="QT3" s="4"/>
      <c r="QU3" s="4"/>
      <c r="QV3" s="4"/>
      <c r="QW3" s="4"/>
      <c r="QX3" s="4"/>
      <c r="QY3" s="4"/>
      <c r="QZ3" s="4"/>
      <c r="RA3" s="4"/>
      <c r="RB3" s="4"/>
      <c r="RC3" s="4"/>
      <c r="RD3" s="4"/>
      <c r="RE3" s="4"/>
      <c r="RF3" s="4"/>
      <c r="RG3" s="4"/>
      <c r="RH3" s="4"/>
      <c r="RI3" s="4"/>
      <c r="RJ3" s="4"/>
      <c r="RK3" s="4"/>
      <c r="RL3" s="4"/>
      <c r="RM3" s="4"/>
      <c r="RN3" s="4"/>
      <c r="RO3" s="4"/>
      <c r="RP3" s="4"/>
      <c r="RQ3" s="4"/>
      <c r="RR3" s="4"/>
      <c r="RS3" s="4"/>
      <c r="RT3" s="4"/>
      <c r="RU3" s="4"/>
      <c r="RV3" s="4"/>
      <c r="RW3" s="4"/>
      <c r="RX3" s="4"/>
      <c r="RY3" s="4"/>
      <c r="RZ3" s="4"/>
      <c r="SA3" s="4"/>
      <c r="SB3" s="4"/>
      <c r="SC3" s="4"/>
      <c r="SD3" s="4"/>
      <c r="SE3" s="4"/>
      <c r="SF3" s="4"/>
      <c r="SG3" s="4"/>
      <c r="SH3" s="4"/>
      <c r="SI3" s="4"/>
      <c r="SJ3" s="4"/>
      <c r="SK3" s="4"/>
      <c r="SL3" s="4"/>
      <c r="SM3" s="4"/>
      <c r="SN3" s="4"/>
      <c r="SO3" s="4"/>
      <c r="SP3" s="4"/>
      <c r="SQ3" s="4"/>
      <c r="SR3" s="4"/>
      <c r="SS3" s="4"/>
      <c r="ST3" s="4"/>
      <c r="SU3" s="4"/>
      <c r="SV3" s="4"/>
      <c r="SW3" s="4"/>
      <c r="SX3" s="4"/>
      <c r="SY3" s="4"/>
      <c r="SZ3" s="4"/>
      <c r="TA3" s="4"/>
      <c r="TB3" s="4"/>
      <c r="TC3" s="4"/>
      <c r="TD3" s="4"/>
      <c r="TE3" s="4"/>
      <c r="TF3" s="4"/>
      <c r="TG3" s="4"/>
      <c r="TH3" s="4"/>
      <c r="TI3" s="4"/>
      <c r="TJ3" s="4"/>
      <c r="TK3" s="4"/>
      <c r="TL3" s="4"/>
      <c r="TM3" s="4"/>
      <c r="TN3" s="4"/>
      <c r="TO3" s="4"/>
      <c r="TP3" s="4"/>
      <c r="TQ3" s="4"/>
      <c r="TR3" s="4"/>
      <c r="TS3" s="4"/>
      <c r="TT3" s="4"/>
      <c r="TU3" s="4"/>
      <c r="TV3" s="4"/>
      <c r="TW3" s="4"/>
      <c r="TX3" s="4"/>
      <c r="TY3" s="4"/>
      <c r="TZ3" s="4"/>
      <c r="UA3" s="4"/>
      <c r="UB3" s="4"/>
      <c r="UC3" s="4"/>
      <c r="UD3" s="4"/>
      <c r="UE3" s="4"/>
      <c r="UF3" s="4"/>
      <c r="UG3" s="4"/>
      <c r="UH3" s="4"/>
      <c r="UI3" s="4"/>
      <c r="UJ3" s="4"/>
      <c r="UK3" s="4"/>
      <c r="UL3" s="4"/>
      <c r="UM3" s="4"/>
      <c r="UN3" s="4"/>
      <c r="UO3" s="4"/>
      <c r="UP3" s="4"/>
      <c r="UQ3" s="4"/>
      <c r="UR3" s="4"/>
      <c r="US3" s="4"/>
      <c r="UT3" s="4"/>
      <c r="UU3" s="4"/>
      <c r="UV3" s="4"/>
      <c r="UW3" s="4"/>
      <c r="UX3" s="4"/>
      <c r="UY3" s="4"/>
      <c r="UZ3" s="4"/>
      <c r="VA3" s="4"/>
      <c r="VB3" s="4"/>
      <c r="VC3" s="4"/>
      <c r="VD3" s="4"/>
      <c r="VE3" s="4"/>
      <c r="VF3" s="4"/>
      <c r="VG3" s="4"/>
      <c r="VH3" s="4"/>
      <c r="VI3" s="4"/>
      <c r="VJ3" s="4"/>
      <c r="VK3" s="4"/>
      <c r="VL3" s="4"/>
      <c r="VM3" s="4"/>
      <c r="VN3" s="4"/>
      <c r="VO3" s="4"/>
      <c r="VP3" s="4"/>
      <c r="VQ3" s="4"/>
      <c r="VR3" s="4"/>
      <c r="VS3" s="4"/>
      <c r="VT3" s="4"/>
      <c r="VU3" s="4"/>
      <c r="VV3" s="4"/>
      <c r="VW3" s="4"/>
      <c r="VX3" s="4"/>
      <c r="VY3" s="4"/>
      <c r="VZ3" s="4"/>
      <c r="WA3" s="4"/>
      <c r="WB3" s="4"/>
      <c r="WC3" s="4"/>
      <c r="WD3" s="4"/>
      <c r="WE3" s="4"/>
      <c r="WF3" s="4"/>
      <c r="WG3" s="4"/>
      <c r="WH3" s="4"/>
      <c r="WI3" s="4"/>
      <c r="WJ3" s="4"/>
      <c r="WK3" s="4"/>
      <c r="WL3" s="4"/>
      <c r="WM3" s="4"/>
      <c r="WN3" s="4"/>
      <c r="WO3" s="4"/>
      <c r="WP3" s="4"/>
      <c r="WQ3" s="4"/>
      <c r="WR3" s="4"/>
      <c r="WS3" s="4"/>
      <c r="WT3" s="4"/>
      <c r="WU3" s="4"/>
      <c r="WV3" s="4"/>
      <c r="WW3" s="4"/>
      <c r="WX3" s="4"/>
      <c r="WY3" s="4"/>
      <c r="WZ3" s="4"/>
      <c r="XA3" s="4"/>
      <c r="XB3" s="4"/>
      <c r="XC3" s="4"/>
      <c r="XD3" s="4"/>
      <c r="XE3" s="4"/>
      <c r="XF3" s="4"/>
      <c r="XG3" s="4"/>
      <c r="XH3" s="4"/>
      <c r="XI3" s="4"/>
      <c r="XJ3" s="4"/>
      <c r="XK3" s="4"/>
      <c r="XL3" s="4"/>
      <c r="XM3" s="4"/>
      <c r="XN3" s="4"/>
      <c r="XO3" s="4"/>
      <c r="XP3" s="4"/>
      <c r="XQ3" s="4"/>
      <c r="XR3" s="4"/>
      <c r="XS3" s="4"/>
      <c r="XT3" s="4"/>
      <c r="XU3" s="4"/>
      <c r="XV3" s="4"/>
      <c r="XW3" s="4"/>
      <c r="XX3" s="4"/>
      <c r="XY3" s="4"/>
      <c r="XZ3" s="4"/>
      <c r="YA3" s="4"/>
      <c r="YB3" s="4"/>
      <c r="YC3" s="4"/>
      <c r="YD3" s="4"/>
      <c r="YE3" s="4"/>
      <c r="YF3" s="4"/>
      <c r="YG3" s="4"/>
      <c r="YH3" s="4"/>
      <c r="YI3" s="4"/>
      <c r="YJ3" s="4"/>
      <c r="YK3" s="4"/>
      <c r="YL3" s="4"/>
      <c r="YM3" s="4"/>
      <c r="YN3" s="4"/>
      <c r="YO3" s="4"/>
      <c r="YP3" s="4"/>
      <c r="YQ3" s="4"/>
      <c r="YR3" s="4"/>
      <c r="YS3" s="4"/>
      <c r="YT3" s="4"/>
      <c r="YU3" s="4"/>
      <c r="YV3" s="4"/>
      <c r="YW3" s="4"/>
      <c r="YX3" s="4"/>
      <c r="YY3" s="4"/>
      <c r="YZ3" s="4"/>
      <c r="ZA3" s="4"/>
      <c r="ZB3" s="4"/>
      <c r="ZC3" s="4"/>
      <c r="ZD3" s="4"/>
      <c r="ZE3" s="4"/>
      <c r="ZF3" s="4"/>
      <c r="ZG3" s="4"/>
      <c r="ZH3" s="4"/>
      <c r="ZI3" s="4"/>
      <c r="ZJ3" s="4"/>
      <c r="ZK3" s="4"/>
      <c r="ZL3" s="4"/>
      <c r="ZM3" s="4"/>
      <c r="ZN3" s="4"/>
      <c r="ZO3" s="4"/>
      <c r="ZP3" s="4"/>
      <c r="ZQ3" s="4"/>
      <c r="ZR3" s="4"/>
      <c r="ZS3" s="4"/>
      <c r="ZT3" s="4"/>
      <c r="ZU3" s="4"/>
      <c r="ZV3" s="4"/>
      <c r="ZW3" s="4"/>
      <c r="ZX3" s="4"/>
      <c r="ZY3" s="4"/>
      <c r="ZZ3" s="4"/>
    </row>
    <row r="4" spans="1:702" s="81" customFormat="1" x14ac:dyDescent="0.25">
      <c r="A4" s="57"/>
      <c r="B4" s="57"/>
      <c r="C4" s="92"/>
      <c r="D4" s="186"/>
      <c r="E4" s="11" t="s">
        <v>92</v>
      </c>
      <c r="F4" s="39"/>
      <c r="G4" s="39"/>
      <c r="H4" s="29"/>
      <c r="I4" s="29"/>
      <c r="J4" s="11">
        <f>Time!J$163</f>
        <v>2021</v>
      </c>
      <c r="K4" s="11">
        <f>Time!K$163</f>
        <v>2022</v>
      </c>
      <c r="L4" s="11">
        <f>Time!L$163</f>
        <v>2023</v>
      </c>
      <c r="M4" s="11">
        <f>Time!M$163</f>
        <v>2024</v>
      </c>
      <c r="N4" s="11">
        <f>Time!N$163</f>
        <v>2025</v>
      </c>
      <c r="O4" s="11">
        <f>Time!O$163</f>
        <v>2026</v>
      </c>
      <c r="P4" s="11">
        <f>Time!P$163</f>
        <v>2027</v>
      </c>
      <c r="Q4" s="11">
        <f>Time!Q$163</f>
        <v>2028</v>
      </c>
      <c r="R4" s="11">
        <f>Time!R$163</f>
        <v>2029</v>
      </c>
      <c r="S4" s="11">
        <f>Time!S$163</f>
        <v>2030</v>
      </c>
      <c r="T4" s="11">
        <f>Time!T$163</f>
        <v>2031</v>
      </c>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c r="BK4" s="11"/>
      <c r="BL4" s="11"/>
      <c r="BM4" s="11"/>
      <c r="BN4" s="11"/>
      <c r="BO4" s="11"/>
      <c r="BP4" s="11"/>
      <c r="BQ4" s="11"/>
      <c r="BR4" s="11"/>
      <c r="BS4" s="11"/>
      <c r="BT4" s="11"/>
      <c r="BU4" s="11"/>
      <c r="BV4" s="11"/>
      <c r="BW4" s="11"/>
      <c r="BX4" s="11"/>
      <c r="BY4" s="11"/>
      <c r="BZ4" s="11"/>
      <c r="CA4" s="11"/>
      <c r="CB4" s="11"/>
      <c r="CC4" s="11"/>
      <c r="CD4" s="11"/>
      <c r="CE4" s="11"/>
      <c r="CF4" s="11"/>
      <c r="CG4" s="11"/>
      <c r="CH4" s="11"/>
      <c r="CI4" s="11"/>
      <c r="CJ4" s="11"/>
      <c r="CK4" s="11"/>
      <c r="CL4" s="11"/>
      <c r="CM4" s="11"/>
      <c r="CN4" s="11"/>
      <c r="CO4" s="11"/>
      <c r="CP4" s="11"/>
      <c r="CQ4" s="11"/>
      <c r="CR4" s="11"/>
      <c r="CS4" s="11"/>
      <c r="CT4" s="11"/>
      <c r="CU4" s="11"/>
      <c r="CV4" s="11"/>
      <c r="CW4" s="11"/>
      <c r="CX4" s="11"/>
      <c r="CY4" s="11"/>
      <c r="CZ4" s="11"/>
      <c r="DA4" s="11"/>
      <c r="DB4" s="11"/>
      <c r="DC4" s="11"/>
      <c r="DD4" s="11"/>
      <c r="DE4" s="11"/>
      <c r="DF4" s="11"/>
      <c r="DG4" s="11"/>
      <c r="DH4" s="11"/>
      <c r="DI4" s="11"/>
      <c r="DJ4" s="11"/>
      <c r="DK4" s="11"/>
      <c r="DL4" s="11"/>
      <c r="DM4" s="11"/>
      <c r="DN4" s="11"/>
      <c r="DO4" s="11"/>
      <c r="DP4" s="11"/>
      <c r="DQ4" s="11"/>
      <c r="DR4" s="11"/>
      <c r="DS4" s="11"/>
      <c r="DT4" s="11"/>
      <c r="DU4" s="11"/>
      <c r="DV4" s="11"/>
      <c r="DW4" s="11"/>
      <c r="DX4" s="11"/>
      <c r="DY4" s="11"/>
      <c r="DZ4" s="11"/>
      <c r="EA4" s="11"/>
      <c r="EB4" s="11"/>
      <c r="EC4" s="11"/>
      <c r="ED4" s="11"/>
      <c r="EE4" s="11"/>
      <c r="EF4" s="11"/>
      <c r="EG4" s="11"/>
      <c r="EH4" s="11"/>
      <c r="EI4" s="11"/>
      <c r="EJ4" s="11"/>
      <c r="EK4" s="11"/>
      <c r="EL4" s="11"/>
      <c r="EM4" s="11"/>
      <c r="EN4" s="11"/>
      <c r="EO4" s="11"/>
      <c r="EP4" s="11"/>
      <c r="EQ4" s="11"/>
      <c r="ER4" s="11"/>
      <c r="ES4" s="11"/>
      <c r="ET4" s="11"/>
      <c r="EU4" s="11"/>
      <c r="EV4" s="11"/>
      <c r="EW4" s="11"/>
      <c r="EX4" s="11"/>
      <c r="EY4" s="11"/>
      <c r="EZ4" s="11"/>
      <c r="FA4" s="11"/>
      <c r="FB4" s="11"/>
      <c r="FC4" s="11"/>
      <c r="FD4" s="11"/>
      <c r="FE4" s="11"/>
      <c r="FF4" s="11"/>
      <c r="FG4" s="11"/>
      <c r="FH4" s="11"/>
      <c r="FI4" s="11"/>
      <c r="FJ4" s="11"/>
      <c r="FK4" s="11"/>
      <c r="FL4" s="11"/>
      <c r="FM4" s="11"/>
      <c r="FN4" s="11"/>
      <c r="FO4" s="11"/>
      <c r="FP4" s="11"/>
      <c r="FQ4" s="11"/>
      <c r="FR4" s="11"/>
      <c r="FS4" s="11"/>
      <c r="FT4" s="11"/>
      <c r="FU4" s="11"/>
      <c r="FV4" s="11"/>
      <c r="FW4" s="11"/>
      <c r="FX4" s="11"/>
      <c r="FY4" s="11"/>
      <c r="FZ4" s="11"/>
      <c r="GA4" s="11"/>
      <c r="GB4" s="11"/>
      <c r="GC4" s="11"/>
      <c r="GD4" s="11"/>
      <c r="GE4" s="11"/>
      <c r="GF4" s="11"/>
      <c r="GG4" s="11"/>
      <c r="GH4" s="11"/>
      <c r="GI4" s="11"/>
      <c r="GJ4" s="11"/>
      <c r="GK4" s="6"/>
      <c r="GL4" s="6"/>
      <c r="GM4" s="6"/>
      <c r="GN4" s="6"/>
      <c r="GO4" s="6"/>
      <c r="GP4" s="6"/>
      <c r="GQ4" s="6"/>
      <c r="GR4" s="6"/>
      <c r="GS4" s="6"/>
      <c r="GT4" s="6"/>
      <c r="GU4" s="6"/>
      <c r="GV4" s="6"/>
      <c r="GW4" s="6"/>
      <c r="GX4" s="6"/>
      <c r="GY4" s="6"/>
      <c r="GZ4" s="6"/>
      <c r="HA4" s="6"/>
      <c r="HB4" s="6"/>
      <c r="HC4" s="6"/>
      <c r="HD4" s="6"/>
      <c r="HE4" s="6"/>
      <c r="HF4" s="6"/>
      <c r="HG4" s="6"/>
      <c r="HH4" s="6"/>
      <c r="HI4" s="6"/>
      <c r="HJ4" s="6"/>
      <c r="HK4" s="6"/>
      <c r="HL4" s="6"/>
      <c r="HM4" s="6"/>
      <c r="HN4" s="6"/>
      <c r="HO4" s="6"/>
      <c r="HP4" s="6"/>
      <c r="HQ4" s="6"/>
      <c r="HR4" s="6"/>
      <c r="HS4" s="6"/>
      <c r="HT4" s="6"/>
      <c r="HU4" s="6"/>
      <c r="HV4" s="6"/>
      <c r="HW4" s="6"/>
      <c r="HX4" s="6"/>
      <c r="HY4" s="6"/>
      <c r="HZ4" s="6"/>
      <c r="IA4" s="6"/>
      <c r="IB4" s="6"/>
      <c r="IC4" s="6"/>
      <c r="ID4" s="6"/>
      <c r="IE4" s="6"/>
      <c r="IF4" s="6"/>
      <c r="IG4" s="6"/>
      <c r="IH4" s="6"/>
      <c r="II4" s="6"/>
      <c r="IJ4" s="6"/>
      <c r="IK4" s="6"/>
      <c r="IL4" s="6"/>
      <c r="IM4" s="6"/>
      <c r="IN4" s="6"/>
      <c r="IO4" s="6"/>
      <c r="IP4" s="6"/>
      <c r="IQ4" s="6"/>
      <c r="IR4" s="6"/>
      <c r="IS4" s="6"/>
      <c r="IT4" s="6"/>
      <c r="IU4" s="6"/>
      <c r="IV4" s="6"/>
      <c r="IW4" s="6"/>
      <c r="IX4" s="6"/>
      <c r="IY4" s="6"/>
      <c r="IZ4" s="6"/>
      <c r="JA4" s="6"/>
      <c r="JB4" s="6"/>
      <c r="JC4" s="6"/>
      <c r="JD4" s="6"/>
      <c r="JE4" s="6"/>
      <c r="JF4" s="6"/>
      <c r="JG4" s="6"/>
      <c r="JH4" s="6"/>
      <c r="JI4" s="6"/>
      <c r="JJ4" s="6"/>
      <c r="JK4" s="6"/>
      <c r="JL4" s="6"/>
      <c r="JM4" s="6"/>
      <c r="JN4" s="6"/>
      <c r="JO4" s="6"/>
      <c r="JP4" s="6"/>
      <c r="JQ4" s="6"/>
      <c r="JR4" s="6"/>
      <c r="JS4" s="6"/>
      <c r="JT4" s="6"/>
      <c r="JU4" s="6"/>
      <c r="JV4" s="6"/>
      <c r="JW4" s="6"/>
      <c r="JX4" s="6"/>
      <c r="JY4" s="6"/>
      <c r="JZ4" s="6"/>
      <c r="KA4" s="6"/>
      <c r="KB4" s="6"/>
      <c r="KC4" s="6"/>
      <c r="KD4" s="6"/>
      <c r="KE4" s="6"/>
      <c r="KF4" s="6"/>
      <c r="KG4" s="6"/>
      <c r="KH4" s="6"/>
      <c r="KI4" s="6"/>
      <c r="KJ4" s="6"/>
      <c r="KK4" s="6"/>
      <c r="KL4" s="6"/>
      <c r="KM4" s="6"/>
      <c r="KN4" s="6"/>
      <c r="KO4" s="6"/>
      <c r="KP4" s="6"/>
      <c r="KQ4" s="6"/>
      <c r="KR4" s="6"/>
      <c r="KS4" s="6"/>
      <c r="KT4" s="6"/>
      <c r="KU4" s="6"/>
      <c r="KV4" s="6"/>
      <c r="KW4" s="6"/>
      <c r="KX4" s="6"/>
      <c r="KY4" s="6"/>
      <c r="KZ4" s="6"/>
      <c r="LA4" s="6"/>
      <c r="LB4" s="6"/>
      <c r="LC4" s="6"/>
      <c r="LD4" s="6"/>
      <c r="LE4" s="6"/>
      <c r="LF4" s="6"/>
      <c r="LG4" s="6"/>
      <c r="LH4" s="6"/>
      <c r="LI4" s="6"/>
      <c r="LJ4" s="6"/>
      <c r="LK4" s="6"/>
      <c r="LL4" s="6"/>
      <c r="LM4" s="6"/>
      <c r="LN4" s="6"/>
      <c r="LO4" s="6"/>
      <c r="LP4" s="6"/>
      <c r="LQ4" s="6"/>
      <c r="LR4" s="6"/>
      <c r="LS4" s="6"/>
      <c r="LT4" s="6"/>
      <c r="LU4" s="6"/>
      <c r="LV4" s="6"/>
      <c r="LW4" s="6"/>
      <c r="LX4" s="6"/>
      <c r="LY4" s="6"/>
      <c r="LZ4" s="6"/>
      <c r="MA4" s="6"/>
      <c r="MB4" s="6"/>
      <c r="MC4" s="6"/>
      <c r="MD4" s="6"/>
      <c r="ME4" s="6"/>
      <c r="MF4" s="6"/>
      <c r="MG4" s="6"/>
      <c r="MH4" s="6"/>
      <c r="MI4" s="6"/>
      <c r="MJ4" s="6"/>
      <c r="MK4" s="6"/>
      <c r="ML4" s="6"/>
      <c r="MM4" s="6"/>
      <c r="MN4" s="6"/>
      <c r="MO4" s="6"/>
      <c r="MP4" s="6"/>
      <c r="MQ4" s="6"/>
      <c r="MR4" s="6"/>
      <c r="MS4" s="6"/>
      <c r="MT4" s="6"/>
      <c r="MU4" s="6"/>
      <c r="MV4" s="6"/>
      <c r="MW4" s="6"/>
      <c r="MX4" s="6"/>
      <c r="MY4" s="6"/>
      <c r="MZ4" s="6"/>
      <c r="NA4" s="6"/>
      <c r="NB4" s="6"/>
      <c r="NC4" s="6"/>
      <c r="ND4" s="6"/>
      <c r="NE4" s="6"/>
      <c r="NF4" s="6"/>
      <c r="NG4" s="6"/>
      <c r="NH4" s="6"/>
      <c r="NI4" s="6"/>
      <c r="NJ4" s="6"/>
      <c r="NK4" s="6"/>
      <c r="NL4" s="6"/>
      <c r="NM4" s="6"/>
      <c r="NN4" s="6"/>
      <c r="NO4" s="6"/>
      <c r="NP4" s="6"/>
      <c r="NQ4" s="6"/>
      <c r="NR4" s="6"/>
      <c r="NS4" s="6"/>
      <c r="NT4" s="6"/>
      <c r="NU4" s="6"/>
      <c r="NV4" s="6"/>
      <c r="NW4" s="6"/>
      <c r="NX4" s="6"/>
      <c r="NY4" s="6"/>
      <c r="NZ4" s="6"/>
      <c r="OA4" s="6"/>
      <c r="OB4" s="6"/>
      <c r="OC4" s="6"/>
      <c r="OD4" s="6"/>
      <c r="OE4" s="6"/>
      <c r="OF4" s="6"/>
      <c r="OG4" s="6"/>
      <c r="OH4" s="6"/>
      <c r="OI4" s="6"/>
      <c r="OJ4" s="6"/>
      <c r="OK4" s="6"/>
      <c r="OL4" s="6"/>
      <c r="OM4" s="6"/>
      <c r="ON4" s="6"/>
      <c r="OO4" s="6"/>
      <c r="OP4" s="6"/>
      <c r="OQ4" s="6"/>
      <c r="OR4" s="6"/>
      <c r="OS4" s="6"/>
      <c r="OT4" s="6"/>
      <c r="OU4" s="6"/>
      <c r="OV4" s="6"/>
      <c r="OW4" s="6"/>
      <c r="OX4" s="6"/>
      <c r="OY4" s="6"/>
      <c r="OZ4" s="6"/>
      <c r="PA4" s="6"/>
      <c r="PB4" s="6"/>
      <c r="PC4" s="6"/>
      <c r="PD4" s="6"/>
      <c r="PE4" s="6"/>
      <c r="PF4" s="6"/>
      <c r="PG4" s="6"/>
      <c r="PH4" s="6"/>
      <c r="PI4" s="6"/>
      <c r="PJ4" s="6"/>
      <c r="PK4" s="6"/>
      <c r="PL4" s="6"/>
      <c r="PM4" s="6"/>
      <c r="PN4" s="6"/>
      <c r="PO4" s="6"/>
      <c r="PP4" s="6"/>
      <c r="PQ4" s="6"/>
      <c r="PR4" s="6"/>
      <c r="PS4" s="6"/>
      <c r="PT4" s="6"/>
      <c r="PU4" s="6"/>
      <c r="PV4" s="6"/>
      <c r="PW4" s="6"/>
      <c r="PX4" s="6"/>
      <c r="PY4" s="6"/>
      <c r="PZ4" s="6"/>
      <c r="QA4" s="6"/>
      <c r="QB4" s="6"/>
      <c r="QC4" s="6"/>
      <c r="QD4" s="6"/>
      <c r="QE4" s="6"/>
      <c r="QF4" s="6"/>
      <c r="QG4" s="6"/>
      <c r="QH4" s="6"/>
      <c r="QI4" s="6"/>
      <c r="QJ4" s="6"/>
      <c r="QK4" s="6"/>
      <c r="QL4" s="6"/>
      <c r="QM4" s="6"/>
      <c r="QN4" s="6"/>
      <c r="QO4" s="6"/>
      <c r="QP4" s="6"/>
      <c r="QQ4" s="6"/>
      <c r="QR4" s="6"/>
      <c r="QS4" s="6"/>
      <c r="QT4" s="6"/>
      <c r="QU4" s="6"/>
      <c r="QV4" s="6"/>
      <c r="QW4" s="6"/>
      <c r="QX4" s="6"/>
      <c r="QY4" s="6"/>
      <c r="QZ4" s="6"/>
      <c r="RA4" s="6"/>
      <c r="RB4" s="6"/>
      <c r="RC4" s="6"/>
      <c r="RD4" s="6"/>
      <c r="RE4" s="6"/>
      <c r="RF4" s="6"/>
      <c r="RG4" s="6"/>
      <c r="RH4" s="6"/>
      <c r="RI4" s="6"/>
      <c r="RJ4" s="6"/>
      <c r="RK4" s="6"/>
      <c r="RL4" s="6"/>
      <c r="RM4" s="6"/>
      <c r="RN4" s="6"/>
      <c r="RO4" s="6"/>
      <c r="RP4" s="6"/>
      <c r="RQ4" s="6"/>
      <c r="RR4" s="6"/>
      <c r="RS4" s="6"/>
      <c r="RT4" s="6"/>
      <c r="RU4" s="6"/>
      <c r="RV4" s="6"/>
      <c r="RW4" s="6"/>
      <c r="RX4" s="6"/>
      <c r="RY4" s="6"/>
      <c r="RZ4" s="6"/>
      <c r="SA4" s="6"/>
      <c r="SB4" s="6"/>
      <c r="SC4" s="6"/>
      <c r="SD4" s="6"/>
      <c r="SE4" s="6"/>
      <c r="SF4" s="6"/>
      <c r="SG4" s="6"/>
      <c r="SH4" s="6"/>
      <c r="SI4" s="6"/>
      <c r="SJ4" s="6"/>
      <c r="SK4" s="6"/>
      <c r="SL4" s="6"/>
      <c r="SM4" s="6"/>
      <c r="SN4" s="6"/>
      <c r="SO4" s="6"/>
      <c r="SP4" s="6"/>
      <c r="SQ4" s="6"/>
      <c r="SR4" s="6"/>
      <c r="SS4" s="6"/>
      <c r="ST4" s="6"/>
      <c r="SU4" s="6"/>
      <c r="SV4" s="6"/>
      <c r="SW4" s="6"/>
      <c r="SX4" s="6"/>
      <c r="SY4" s="6"/>
      <c r="SZ4" s="6"/>
      <c r="TA4" s="6"/>
      <c r="TB4" s="6"/>
      <c r="TC4" s="6"/>
      <c r="TD4" s="6"/>
      <c r="TE4" s="6"/>
      <c r="TF4" s="6"/>
      <c r="TG4" s="6"/>
      <c r="TH4" s="6"/>
      <c r="TI4" s="6"/>
      <c r="TJ4" s="6"/>
      <c r="TK4" s="6"/>
      <c r="TL4" s="6"/>
      <c r="TM4" s="6"/>
      <c r="TN4" s="6"/>
      <c r="TO4" s="6"/>
      <c r="TP4" s="6"/>
      <c r="TQ4" s="6"/>
      <c r="TR4" s="6"/>
      <c r="TS4" s="6"/>
      <c r="TT4" s="6"/>
      <c r="TU4" s="6"/>
      <c r="TV4" s="6"/>
      <c r="TW4" s="6"/>
      <c r="TX4" s="6"/>
      <c r="TY4" s="6"/>
      <c r="TZ4" s="6"/>
      <c r="UA4" s="6"/>
      <c r="UB4" s="6"/>
      <c r="UC4" s="6"/>
      <c r="UD4" s="6"/>
      <c r="UE4" s="6"/>
      <c r="UF4" s="6"/>
      <c r="UG4" s="6"/>
      <c r="UH4" s="6"/>
      <c r="UI4" s="6"/>
      <c r="UJ4" s="6"/>
      <c r="UK4" s="6"/>
      <c r="UL4" s="6"/>
      <c r="UM4" s="6"/>
      <c r="UN4" s="6"/>
      <c r="UO4" s="6"/>
      <c r="UP4" s="6"/>
      <c r="UQ4" s="6"/>
      <c r="UR4" s="6"/>
      <c r="US4" s="6"/>
      <c r="UT4" s="6"/>
      <c r="UU4" s="6"/>
      <c r="UV4" s="6"/>
      <c r="UW4" s="6"/>
      <c r="UX4" s="6"/>
      <c r="UY4" s="6"/>
      <c r="UZ4" s="6"/>
      <c r="VA4" s="6"/>
      <c r="VB4" s="6"/>
      <c r="VC4" s="6"/>
      <c r="VD4" s="6"/>
      <c r="VE4" s="6"/>
      <c r="VF4" s="6"/>
      <c r="VG4" s="6"/>
      <c r="VH4" s="6"/>
      <c r="VI4" s="6"/>
      <c r="VJ4" s="6"/>
      <c r="VK4" s="6"/>
      <c r="VL4" s="6"/>
      <c r="VM4" s="6"/>
      <c r="VN4" s="6"/>
      <c r="VO4" s="6"/>
      <c r="VP4" s="6"/>
      <c r="VQ4" s="6"/>
      <c r="VR4" s="6"/>
      <c r="VS4" s="6"/>
      <c r="VT4" s="6"/>
      <c r="VU4" s="6"/>
      <c r="VV4" s="6"/>
      <c r="VW4" s="6"/>
      <c r="VX4" s="6"/>
      <c r="VY4" s="6"/>
      <c r="VZ4" s="6"/>
      <c r="WA4" s="6"/>
      <c r="WB4" s="6"/>
      <c r="WC4" s="6"/>
      <c r="WD4" s="6"/>
      <c r="WE4" s="6"/>
      <c r="WF4" s="6"/>
      <c r="WG4" s="6"/>
      <c r="WH4" s="6"/>
      <c r="WI4" s="6"/>
      <c r="WJ4" s="6"/>
      <c r="WK4" s="6"/>
      <c r="WL4" s="6"/>
      <c r="WM4" s="6"/>
      <c r="WN4" s="6"/>
      <c r="WO4" s="6"/>
      <c r="WP4" s="6"/>
      <c r="WQ4" s="6"/>
      <c r="WR4" s="6"/>
      <c r="WS4" s="6"/>
      <c r="WT4" s="6"/>
      <c r="WU4" s="6"/>
      <c r="WV4" s="6"/>
      <c r="WW4" s="6"/>
      <c r="WX4" s="6"/>
      <c r="WY4" s="6"/>
      <c r="WZ4" s="6"/>
      <c r="XA4" s="6"/>
      <c r="XB4" s="6"/>
      <c r="XC4" s="6"/>
      <c r="XD4" s="6"/>
      <c r="XE4" s="6"/>
      <c r="XF4" s="6"/>
      <c r="XG4" s="6"/>
      <c r="XH4" s="6"/>
      <c r="XI4" s="6"/>
      <c r="XJ4" s="6"/>
      <c r="XK4" s="6"/>
      <c r="XL4" s="6"/>
      <c r="XM4" s="6"/>
      <c r="XN4" s="6"/>
      <c r="XO4" s="6"/>
      <c r="XP4" s="6"/>
      <c r="XQ4" s="6"/>
      <c r="XR4" s="6"/>
      <c r="XS4" s="6"/>
      <c r="XT4" s="6"/>
      <c r="XU4" s="6"/>
      <c r="XV4" s="6"/>
      <c r="XW4" s="6"/>
      <c r="XX4" s="6"/>
      <c r="XY4" s="6"/>
      <c r="XZ4" s="6"/>
      <c r="YA4" s="6"/>
      <c r="YB4" s="6"/>
      <c r="YC4" s="6"/>
      <c r="YD4" s="6"/>
      <c r="YE4" s="6"/>
      <c r="YF4" s="6"/>
      <c r="YG4" s="6"/>
      <c r="YH4" s="6"/>
      <c r="YI4" s="6"/>
      <c r="YJ4" s="6"/>
      <c r="YK4" s="6"/>
      <c r="YL4" s="6"/>
      <c r="YM4" s="6"/>
      <c r="YN4" s="6"/>
      <c r="YO4" s="6"/>
      <c r="YP4" s="6"/>
      <c r="YQ4" s="6"/>
      <c r="YR4" s="6"/>
      <c r="YS4" s="6"/>
      <c r="YT4" s="6"/>
      <c r="YU4" s="6"/>
      <c r="YV4" s="6"/>
      <c r="YW4" s="6"/>
      <c r="YX4" s="6"/>
      <c r="YY4" s="6"/>
      <c r="YZ4" s="6"/>
      <c r="ZA4" s="6"/>
      <c r="ZB4" s="6"/>
      <c r="ZC4" s="6"/>
      <c r="ZD4" s="6"/>
      <c r="ZE4" s="6"/>
      <c r="ZF4" s="6"/>
      <c r="ZG4" s="6"/>
      <c r="ZH4" s="6"/>
      <c r="ZI4" s="6"/>
      <c r="ZJ4" s="6"/>
      <c r="ZK4" s="6"/>
      <c r="ZL4" s="6"/>
      <c r="ZM4" s="6"/>
      <c r="ZN4" s="6"/>
      <c r="ZO4" s="6"/>
      <c r="ZP4" s="6"/>
      <c r="ZQ4" s="6"/>
      <c r="ZR4" s="6"/>
      <c r="ZS4" s="6"/>
      <c r="ZT4" s="6"/>
      <c r="ZU4" s="6"/>
      <c r="ZV4" s="6"/>
      <c r="ZW4" s="6"/>
      <c r="ZX4" s="6"/>
      <c r="ZY4" s="6"/>
      <c r="ZZ4" s="6"/>
    </row>
    <row r="5" spans="1:702" s="81" customFormat="1" x14ac:dyDescent="0.25">
      <c r="A5" s="57"/>
      <c r="B5" s="57"/>
      <c r="C5" s="92"/>
      <c r="D5" s="186"/>
      <c r="E5" s="2" t="s">
        <v>173</v>
      </c>
      <c r="F5" s="32" t="s">
        <v>853</v>
      </c>
      <c r="G5" s="32" t="s">
        <v>768</v>
      </c>
      <c r="H5" s="32" t="s">
        <v>695</v>
      </c>
      <c r="I5" s="29"/>
      <c r="J5" s="2">
        <f>Time!J$167</f>
        <v>1</v>
      </c>
      <c r="K5" s="2">
        <f>Time!K$167</f>
        <v>2</v>
      </c>
      <c r="L5" s="2">
        <f>Time!L$167</f>
        <v>3</v>
      </c>
      <c r="M5" s="2">
        <f>Time!M$167</f>
        <v>4</v>
      </c>
      <c r="N5" s="2">
        <f>Time!N$167</f>
        <v>5</v>
      </c>
      <c r="O5" s="2">
        <f>Time!O$167</f>
        <v>6</v>
      </c>
      <c r="P5" s="2">
        <f>Time!P$167</f>
        <v>7</v>
      </c>
      <c r="Q5" s="2">
        <f>Time!Q$167</f>
        <v>8</v>
      </c>
      <c r="R5" s="2">
        <f>Time!R$167</f>
        <v>9</v>
      </c>
      <c r="S5" s="2">
        <f>Time!S$167</f>
        <v>10</v>
      </c>
      <c r="T5" s="2">
        <f>Time!T$167</f>
        <v>11</v>
      </c>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c r="IW5" s="4"/>
      <c r="IX5" s="4"/>
      <c r="IY5" s="4"/>
      <c r="IZ5" s="4"/>
      <c r="JA5" s="4"/>
      <c r="JB5" s="4"/>
      <c r="JC5" s="4"/>
      <c r="JD5" s="4"/>
      <c r="JE5" s="4"/>
      <c r="JF5" s="4"/>
      <c r="JG5" s="4"/>
      <c r="JH5" s="4"/>
      <c r="JI5" s="4"/>
      <c r="JJ5" s="4"/>
      <c r="JK5" s="4"/>
      <c r="JL5" s="4"/>
      <c r="JM5" s="4"/>
      <c r="JN5" s="4"/>
      <c r="JO5" s="4"/>
      <c r="JP5" s="4"/>
      <c r="JQ5" s="4"/>
      <c r="JR5" s="4"/>
      <c r="JS5" s="4"/>
      <c r="JT5" s="4"/>
      <c r="JU5" s="4"/>
      <c r="JV5" s="4"/>
      <c r="JW5" s="4"/>
      <c r="JX5" s="4"/>
      <c r="JY5" s="4"/>
      <c r="JZ5" s="4"/>
      <c r="KA5" s="4"/>
      <c r="KB5" s="4"/>
      <c r="KC5" s="4"/>
      <c r="KD5" s="4"/>
      <c r="KE5" s="4"/>
      <c r="KF5" s="4"/>
      <c r="KG5" s="4"/>
      <c r="KH5" s="4"/>
      <c r="KI5" s="4"/>
      <c r="KJ5" s="4"/>
      <c r="KK5" s="4"/>
      <c r="KL5" s="4"/>
      <c r="KM5" s="4"/>
      <c r="KN5" s="4"/>
      <c r="KO5" s="4"/>
      <c r="KP5" s="4"/>
      <c r="KQ5" s="4"/>
      <c r="KR5" s="4"/>
      <c r="KS5" s="4"/>
      <c r="KT5" s="4"/>
      <c r="KU5" s="4"/>
      <c r="KV5" s="4"/>
      <c r="KW5" s="4"/>
      <c r="KX5" s="4"/>
      <c r="KY5" s="4"/>
      <c r="KZ5" s="4"/>
      <c r="LA5" s="4"/>
      <c r="LB5" s="4"/>
      <c r="LC5" s="4"/>
      <c r="LD5" s="4"/>
      <c r="LE5" s="4"/>
      <c r="LF5" s="4"/>
      <c r="LG5" s="4"/>
      <c r="LH5" s="4"/>
      <c r="LI5" s="4"/>
      <c r="LJ5" s="4"/>
      <c r="LK5" s="4"/>
      <c r="LL5" s="4"/>
      <c r="LM5" s="4"/>
      <c r="LN5" s="4"/>
      <c r="LO5" s="4"/>
      <c r="LP5" s="4"/>
      <c r="LQ5" s="4"/>
      <c r="LR5" s="4"/>
      <c r="LS5" s="4"/>
      <c r="LT5" s="4"/>
      <c r="LU5" s="4"/>
      <c r="LV5" s="4"/>
      <c r="LW5" s="4"/>
      <c r="LX5" s="4"/>
      <c r="LY5" s="4"/>
      <c r="LZ5" s="4"/>
      <c r="MA5" s="4"/>
      <c r="MB5" s="4"/>
      <c r="MC5" s="4"/>
      <c r="MD5" s="4"/>
      <c r="ME5" s="4"/>
      <c r="MF5" s="4"/>
      <c r="MG5" s="4"/>
      <c r="MH5" s="4"/>
      <c r="MI5" s="4"/>
      <c r="MJ5" s="4"/>
      <c r="MK5" s="4"/>
      <c r="ML5" s="4"/>
      <c r="MM5" s="4"/>
      <c r="MN5" s="4"/>
      <c r="MO5" s="4"/>
      <c r="MP5" s="4"/>
      <c r="MQ5" s="4"/>
      <c r="MR5" s="4"/>
      <c r="MS5" s="4"/>
      <c r="MT5" s="4"/>
      <c r="MU5" s="4"/>
      <c r="MV5" s="4"/>
      <c r="MW5" s="4"/>
      <c r="MX5" s="4"/>
      <c r="MY5" s="4"/>
      <c r="MZ5" s="4"/>
      <c r="NA5" s="4"/>
      <c r="NB5" s="4"/>
      <c r="NC5" s="4"/>
      <c r="ND5" s="4"/>
      <c r="NE5" s="4"/>
      <c r="NF5" s="4"/>
      <c r="NG5" s="4"/>
      <c r="NH5" s="4"/>
      <c r="NI5" s="4"/>
      <c r="NJ5" s="4"/>
      <c r="NK5" s="4"/>
      <c r="NL5" s="4"/>
      <c r="NM5" s="4"/>
      <c r="NN5" s="4"/>
      <c r="NO5" s="4"/>
      <c r="NP5" s="4"/>
      <c r="NQ5" s="4"/>
      <c r="NR5" s="4"/>
      <c r="NS5" s="4"/>
      <c r="NT5" s="4"/>
      <c r="NU5" s="4"/>
      <c r="NV5" s="4"/>
      <c r="NW5" s="4"/>
      <c r="NX5" s="4"/>
      <c r="NY5" s="4"/>
      <c r="NZ5" s="4"/>
      <c r="OA5" s="4"/>
      <c r="OB5" s="4"/>
      <c r="OC5" s="4"/>
      <c r="OD5" s="4"/>
      <c r="OE5" s="4"/>
      <c r="OF5" s="4"/>
      <c r="OG5" s="4"/>
      <c r="OH5" s="4"/>
      <c r="OI5" s="4"/>
      <c r="OJ5" s="4"/>
      <c r="OK5" s="4"/>
      <c r="OL5" s="4"/>
      <c r="OM5" s="4"/>
      <c r="ON5" s="4"/>
      <c r="OO5" s="4"/>
      <c r="OP5" s="4"/>
      <c r="OQ5" s="4"/>
      <c r="OR5" s="4"/>
      <c r="OS5" s="4"/>
      <c r="OT5" s="4"/>
      <c r="OU5" s="4"/>
      <c r="OV5" s="4"/>
      <c r="OW5" s="4"/>
      <c r="OX5" s="4"/>
      <c r="OY5" s="4"/>
      <c r="OZ5" s="4"/>
      <c r="PA5" s="4"/>
      <c r="PB5" s="4"/>
      <c r="PC5" s="4"/>
      <c r="PD5" s="4"/>
      <c r="PE5" s="4"/>
      <c r="PF5" s="4"/>
      <c r="PG5" s="4"/>
      <c r="PH5" s="4"/>
      <c r="PI5" s="4"/>
      <c r="PJ5" s="4"/>
      <c r="PK5" s="4"/>
      <c r="PL5" s="4"/>
      <c r="PM5" s="4"/>
      <c r="PN5" s="4"/>
      <c r="PO5" s="4"/>
      <c r="PP5" s="4"/>
      <c r="PQ5" s="4"/>
      <c r="PR5" s="4"/>
      <c r="PS5" s="4"/>
      <c r="PT5" s="4"/>
      <c r="PU5" s="4"/>
      <c r="PV5" s="4"/>
      <c r="PW5" s="4"/>
      <c r="PX5" s="4"/>
      <c r="PY5" s="4"/>
      <c r="PZ5" s="4"/>
      <c r="QA5" s="4"/>
      <c r="QB5" s="4"/>
      <c r="QC5" s="4"/>
      <c r="QD5" s="4"/>
      <c r="QE5" s="4"/>
      <c r="QF5" s="4"/>
      <c r="QG5" s="4"/>
      <c r="QH5" s="4"/>
      <c r="QI5" s="4"/>
      <c r="QJ5" s="4"/>
      <c r="QK5" s="4"/>
      <c r="QL5" s="4"/>
      <c r="QM5" s="4"/>
      <c r="QN5" s="4"/>
      <c r="QO5" s="4"/>
      <c r="QP5" s="4"/>
      <c r="QQ5" s="4"/>
      <c r="QR5" s="4"/>
      <c r="QS5" s="4"/>
      <c r="QT5" s="4"/>
      <c r="QU5" s="4"/>
      <c r="QV5" s="4"/>
      <c r="QW5" s="4"/>
      <c r="QX5" s="4"/>
      <c r="QY5" s="4"/>
      <c r="QZ5" s="4"/>
      <c r="RA5" s="4"/>
      <c r="RB5" s="4"/>
      <c r="RC5" s="4"/>
      <c r="RD5" s="4"/>
      <c r="RE5" s="4"/>
      <c r="RF5" s="4"/>
      <c r="RG5" s="4"/>
      <c r="RH5" s="4"/>
      <c r="RI5" s="4"/>
      <c r="RJ5" s="4"/>
      <c r="RK5" s="4"/>
      <c r="RL5" s="4"/>
      <c r="RM5" s="4"/>
      <c r="RN5" s="4"/>
      <c r="RO5" s="4"/>
      <c r="RP5" s="4"/>
      <c r="RQ5" s="4"/>
      <c r="RR5" s="4"/>
      <c r="RS5" s="4"/>
      <c r="RT5" s="4"/>
      <c r="RU5" s="4"/>
      <c r="RV5" s="4"/>
      <c r="RW5" s="4"/>
      <c r="RX5" s="4"/>
      <c r="RY5" s="4"/>
      <c r="RZ5" s="4"/>
      <c r="SA5" s="4"/>
      <c r="SB5" s="4"/>
      <c r="SC5" s="4"/>
      <c r="SD5" s="4"/>
      <c r="SE5" s="4"/>
      <c r="SF5" s="4"/>
      <c r="SG5" s="4"/>
      <c r="SH5" s="4"/>
      <c r="SI5" s="4"/>
      <c r="SJ5" s="4"/>
      <c r="SK5" s="4"/>
      <c r="SL5" s="4"/>
      <c r="SM5" s="4"/>
      <c r="SN5" s="4"/>
      <c r="SO5" s="4"/>
      <c r="SP5" s="4"/>
      <c r="SQ5" s="4"/>
      <c r="SR5" s="4"/>
      <c r="SS5" s="4"/>
      <c r="ST5" s="4"/>
      <c r="SU5" s="4"/>
      <c r="SV5" s="4"/>
      <c r="SW5" s="4"/>
      <c r="SX5" s="4"/>
      <c r="SY5" s="4"/>
      <c r="SZ5" s="4"/>
      <c r="TA5" s="4"/>
      <c r="TB5" s="4"/>
      <c r="TC5" s="4"/>
      <c r="TD5" s="4"/>
      <c r="TE5" s="4"/>
      <c r="TF5" s="4"/>
      <c r="TG5" s="4"/>
      <c r="TH5" s="4"/>
      <c r="TI5" s="4"/>
      <c r="TJ5" s="4"/>
      <c r="TK5" s="4"/>
      <c r="TL5" s="4"/>
      <c r="TM5" s="4"/>
      <c r="TN5" s="4"/>
      <c r="TO5" s="4"/>
      <c r="TP5" s="4"/>
      <c r="TQ5" s="4"/>
      <c r="TR5" s="4"/>
      <c r="TS5" s="4"/>
      <c r="TT5" s="4"/>
      <c r="TU5" s="4"/>
      <c r="TV5" s="4"/>
      <c r="TW5" s="4"/>
      <c r="TX5" s="4"/>
      <c r="TY5" s="4"/>
      <c r="TZ5" s="4"/>
      <c r="UA5" s="4"/>
      <c r="UB5" s="4"/>
      <c r="UC5" s="4"/>
      <c r="UD5" s="4"/>
      <c r="UE5" s="4"/>
      <c r="UF5" s="4"/>
      <c r="UG5" s="4"/>
      <c r="UH5" s="4"/>
      <c r="UI5" s="4"/>
      <c r="UJ5" s="4"/>
      <c r="UK5" s="4"/>
      <c r="UL5" s="4"/>
      <c r="UM5" s="4"/>
      <c r="UN5" s="4"/>
      <c r="UO5" s="4"/>
      <c r="UP5" s="4"/>
      <c r="UQ5" s="4"/>
      <c r="UR5" s="4"/>
      <c r="US5" s="4"/>
      <c r="UT5" s="4"/>
      <c r="UU5" s="4"/>
      <c r="UV5" s="4"/>
      <c r="UW5" s="4"/>
      <c r="UX5" s="4"/>
      <c r="UY5" s="4"/>
      <c r="UZ5" s="4"/>
      <c r="VA5" s="4"/>
      <c r="VB5" s="4"/>
      <c r="VC5" s="4"/>
      <c r="VD5" s="4"/>
      <c r="VE5" s="4"/>
      <c r="VF5" s="4"/>
      <c r="VG5" s="4"/>
      <c r="VH5" s="4"/>
      <c r="VI5" s="4"/>
      <c r="VJ5" s="4"/>
      <c r="VK5" s="4"/>
      <c r="VL5" s="4"/>
      <c r="VM5" s="4"/>
      <c r="VN5" s="4"/>
      <c r="VO5" s="4"/>
      <c r="VP5" s="4"/>
      <c r="VQ5" s="4"/>
      <c r="VR5" s="4"/>
      <c r="VS5" s="4"/>
      <c r="VT5" s="4"/>
      <c r="VU5" s="4"/>
      <c r="VV5" s="4"/>
      <c r="VW5" s="4"/>
      <c r="VX5" s="4"/>
      <c r="VY5" s="4"/>
      <c r="VZ5" s="4"/>
      <c r="WA5" s="4"/>
      <c r="WB5" s="4"/>
      <c r="WC5" s="4"/>
      <c r="WD5" s="4"/>
      <c r="WE5" s="4"/>
      <c r="WF5" s="4"/>
      <c r="WG5" s="4"/>
      <c r="WH5" s="4"/>
      <c r="WI5" s="4"/>
      <c r="WJ5" s="4"/>
      <c r="WK5" s="4"/>
      <c r="WL5" s="4"/>
      <c r="WM5" s="4"/>
      <c r="WN5" s="4"/>
      <c r="WO5" s="4"/>
      <c r="WP5" s="4"/>
      <c r="WQ5" s="4"/>
      <c r="WR5" s="4"/>
      <c r="WS5" s="4"/>
      <c r="WT5" s="4"/>
      <c r="WU5" s="4"/>
      <c r="WV5" s="4"/>
      <c r="WW5" s="4"/>
      <c r="WX5" s="4"/>
      <c r="WY5" s="4"/>
      <c r="WZ5" s="4"/>
      <c r="XA5" s="4"/>
      <c r="XB5" s="4"/>
      <c r="XC5" s="4"/>
      <c r="XD5" s="4"/>
      <c r="XE5" s="4"/>
      <c r="XF5" s="4"/>
      <c r="XG5" s="4"/>
      <c r="XH5" s="4"/>
      <c r="XI5" s="4"/>
      <c r="XJ5" s="4"/>
      <c r="XK5" s="4"/>
      <c r="XL5" s="4"/>
      <c r="XM5" s="4"/>
      <c r="XN5" s="4"/>
      <c r="XO5" s="4"/>
      <c r="XP5" s="4"/>
      <c r="XQ5" s="4"/>
      <c r="XR5" s="4"/>
      <c r="XS5" s="4"/>
      <c r="XT5" s="4"/>
      <c r="XU5" s="4"/>
      <c r="XV5" s="4"/>
      <c r="XW5" s="4"/>
      <c r="XX5" s="4"/>
      <c r="XY5" s="4"/>
      <c r="XZ5" s="4"/>
      <c r="YA5" s="4"/>
      <c r="YB5" s="4"/>
      <c r="YC5" s="4"/>
      <c r="YD5" s="4"/>
      <c r="YE5" s="4"/>
      <c r="YF5" s="4"/>
      <c r="YG5" s="4"/>
      <c r="YH5" s="4"/>
      <c r="YI5" s="4"/>
      <c r="YJ5" s="4"/>
      <c r="YK5" s="4"/>
      <c r="YL5" s="4"/>
      <c r="YM5" s="4"/>
      <c r="YN5" s="4"/>
      <c r="YO5" s="4"/>
      <c r="YP5" s="4"/>
      <c r="YQ5" s="4"/>
      <c r="YR5" s="4"/>
      <c r="YS5" s="4"/>
      <c r="YT5" s="4"/>
      <c r="YU5" s="4"/>
      <c r="YV5" s="4"/>
      <c r="YW5" s="4"/>
      <c r="YX5" s="4"/>
      <c r="YY5" s="4"/>
      <c r="YZ5" s="4"/>
      <c r="ZA5" s="4"/>
      <c r="ZB5" s="4"/>
      <c r="ZC5" s="4"/>
      <c r="ZD5" s="4"/>
      <c r="ZE5" s="4"/>
      <c r="ZF5" s="4"/>
      <c r="ZG5" s="4"/>
      <c r="ZH5" s="4"/>
      <c r="ZI5" s="4"/>
      <c r="ZJ5" s="4"/>
      <c r="ZK5" s="4"/>
      <c r="ZL5" s="4"/>
      <c r="ZM5" s="4"/>
      <c r="ZN5" s="4"/>
      <c r="ZO5" s="4"/>
      <c r="ZP5" s="4"/>
      <c r="ZQ5" s="4"/>
      <c r="ZR5" s="4"/>
      <c r="ZS5" s="4"/>
      <c r="ZT5" s="4"/>
      <c r="ZU5" s="4"/>
      <c r="ZV5" s="4"/>
      <c r="ZW5" s="4"/>
      <c r="ZX5" s="4"/>
      <c r="ZY5" s="4"/>
      <c r="ZZ5" s="4"/>
    </row>
    <row r="8" spans="1:702" s="33" customFormat="1" x14ac:dyDescent="0.25">
      <c r="A8" s="24" t="s">
        <v>1165</v>
      </c>
      <c r="B8" s="24"/>
      <c r="C8" s="37"/>
      <c r="D8" s="65"/>
    </row>
    <row r="9" spans="1:702" collapsed="1" x14ac:dyDescent="0.25"/>
    <row r="10" spans="1:702" hidden="1" outlineLevel="1" x14ac:dyDescent="0.25"/>
    <row r="11" spans="1:702" hidden="1" outlineLevel="1" x14ac:dyDescent="0.25">
      <c r="E11" s="39" t="s">
        <v>248</v>
      </c>
      <c r="F11" s="139">
        <v>12</v>
      </c>
      <c r="G11" s="39" t="s">
        <v>95</v>
      </c>
    </row>
    <row r="12" spans="1:702" hidden="1" outlineLevel="1" x14ac:dyDescent="0.25">
      <c r="E12" s="39" t="s">
        <v>855</v>
      </c>
      <c r="F12" s="139">
        <v>100</v>
      </c>
      <c r="G12" s="39" t="s">
        <v>97</v>
      </c>
    </row>
    <row r="13" spans="1:702" hidden="1" outlineLevel="1" x14ac:dyDescent="0.25">
      <c r="E13" s="39" t="s">
        <v>700</v>
      </c>
      <c r="F13" s="139">
        <v>1000000</v>
      </c>
      <c r="G13" s="39" t="s">
        <v>700</v>
      </c>
    </row>
    <row r="14" spans="1:702" hidden="1" outlineLevel="1" x14ac:dyDescent="0.25">
      <c r="E14" s="39" t="s">
        <v>404</v>
      </c>
      <c r="F14" s="139">
        <v>1000</v>
      </c>
      <c r="G14" s="39" t="s">
        <v>620</v>
      </c>
    </row>
    <row r="15" spans="1:702" s="33" customFormat="1" x14ac:dyDescent="0.25">
      <c r="A15" s="24" t="s">
        <v>451</v>
      </c>
      <c r="B15" s="24"/>
      <c r="C15" s="37"/>
      <c r="D15" s="65"/>
    </row>
    <row r="16" spans="1:702" collapsed="1" x14ac:dyDescent="0.25"/>
    <row r="17" spans="1:7" hidden="1" outlineLevel="1" x14ac:dyDescent="0.25"/>
    <row r="18" spans="1:7" hidden="1" outlineLevel="1" x14ac:dyDescent="0.25">
      <c r="E18" s="39" t="s">
        <v>13</v>
      </c>
      <c r="F18" s="36">
        <v>3</v>
      </c>
      <c r="G18" s="39" t="s">
        <v>701</v>
      </c>
    </row>
    <row r="19" spans="1:7" hidden="1" outlineLevel="1" x14ac:dyDescent="0.25">
      <c r="E19" s="39" t="s">
        <v>1095</v>
      </c>
      <c r="F19" s="157">
        <v>43922</v>
      </c>
      <c r="G19" s="39" t="s">
        <v>702</v>
      </c>
    </row>
    <row r="20" spans="1:7" hidden="1" outlineLevel="1" x14ac:dyDescent="0.25">
      <c r="E20" s="39" t="s">
        <v>1096</v>
      </c>
      <c r="F20" s="36">
        <v>2021</v>
      </c>
      <c r="G20" s="39" t="s">
        <v>14</v>
      </c>
    </row>
    <row r="21" spans="1:7" hidden="1" outlineLevel="1" x14ac:dyDescent="0.25">
      <c r="E21" s="39" t="s">
        <v>1097</v>
      </c>
      <c r="F21" s="157">
        <v>45747</v>
      </c>
      <c r="G21" s="39" t="s">
        <v>702</v>
      </c>
    </row>
    <row r="22" spans="1:7" hidden="1" outlineLevel="1" x14ac:dyDescent="0.25">
      <c r="E22" s="39" t="s">
        <v>944</v>
      </c>
      <c r="F22" s="157">
        <v>47573</v>
      </c>
      <c r="G22" s="39" t="s">
        <v>702</v>
      </c>
    </row>
    <row r="23" spans="1:7" hidden="1" outlineLevel="1" x14ac:dyDescent="0.25">
      <c r="E23" s="39" t="s">
        <v>548</v>
      </c>
      <c r="F23" s="36">
        <v>2</v>
      </c>
      <c r="G23" s="39" t="s">
        <v>15</v>
      </c>
    </row>
    <row r="24" spans="1:7" hidden="1" outlineLevel="1" x14ac:dyDescent="0.25">
      <c r="E24" s="39" t="s">
        <v>945</v>
      </c>
      <c r="F24" s="253">
        <v>2026</v>
      </c>
      <c r="G24" s="39" t="s">
        <v>14</v>
      </c>
    </row>
    <row r="25" spans="1:7" s="33" customFormat="1" collapsed="1" x14ac:dyDescent="0.25">
      <c r="A25" s="24" t="s">
        <v>179</v>
      </c>
      <c r="B25" s="24"/>
      <c r="C25" s="37"/>
      <c r="D25" s="65"/>
    </row>
    <row r="26" spans="1:7" hidden="1" outlineLevel="1" x14ac:dyDescent="0.25"/>
    <row r="27" spans="1:7" hidden="1" outlineLevel="1" x14ac:dyDescent="0.25"/>
    <row r="28" spans="1:7" s="33" customFormat="1" hidden="1" outlineLevel="1" x14ac:dyDescent="0.25">
      <c r="A28" s="24"/>
      <c r="B28" s="24" t="s">
        <v>473</v>
      </c>
      <c r="C28" s="37"/>
      <c r="D28" s="65"/>
    </row>
    <row r="29" spans="1:7" hidden="1" outlineLevel="1" collapsed="1" x14ac:dyDescent="0.25"/>
    <row r="30" spans="1:7" hidden="1" outlineLevel="2" x14ac:dyDescent="0.25"/>
    <row r="31" spans="1:7" hidden="1" outlineLevel="2" x14ac:dyDescent="0.25">
      <c r="E31" s="39" t="s">
        <v>703</v>
      </c>
      <c r="F31" s="19"/>
      <c r="G31" s="39" t="s">
        <v>776</v>
      </c>
    </row>
    <row r="32" spans="1:7" hidden="1" outlineLevel="2" x14ac:dyDescent="0.25">
      <c r="E32" s="39" t="s">
        <v>621</v>
      </c>
      <c r="F32" s="19"/>
      <c r="G32" s="39" t="s">
        <v>776</v>
      </c>
    </row>
    <row r="33" spans="1:7" hidden="1" outlineLevel="2" x14ac:dyDescent="0.25">
      <c r="E33" s="39" t="s">
        <v>856</v>
      </c>
      <c r="F33" s="19"/>
      <c r="G33" s="39" t="s">
        <v>776</v>
      </c>
    </row>
    <row r="34" spans="1:7" hidden="1" outlineLevel="2" x14ac:dyDescent="0.25">
      <c r="E34" s="39" t="s">
        <v>946</v>
      </c>
      <c r="F34" s="19"/>
      <c r="G34" s="39" t="s">
        <v>776</v>
      </c>
    </row>
    <row r="35" spans="1:7" hidden="1" outlineLevel="2" x14ac:dyDescent="0.25">
      <c r="E35" s="39" t="s">
        <v>325</v>
      </c>
      <c r="F35" s="19"/>
      <c r="G35" s="39" t="s">
        <v>776</v>
      </c>
    </row>
    <row r="36" spans="1:7" hidden="1" outlineLevel="2" x14ac:dyDescent="0.25"/>
    <row r="37" spans="1:7" hidden="1" outlineLevel="2" x14ac:dyDescent="0.25">
      <c r="E37" s="39" t="s">
        <v>622</v>
      </c>
      <c r="F37" s="19"/>
      <c r="G37" s="39" t="s">
        <v>776</v>
      </c>
    </row>
    <row r="38" spans="1:7" hidden="1" outlineLevel="2" x14ac:dyDescent="0.25">
      <c r="E38" s="39" t="s">
        <v>947</v>
      </c>
      <c r="F38" s="19"/>
      <c r="G38" s="39" t="s">
        <v>776</v>
      </c>
    </row>
    <row r="39" spans="1:7" hidden="1" outlineLevel="2" x14ac:dyDescent="0.25">
      <c r="E39" s="39" t="s">
        <v>704</v>
      </c>
      <c r="F39" s="19"/>
      <c r="G39" s="39" t="s">
        <v>776</v>
      </c>
    </row>
    <row r="40" spans="1:7" hidden="1" outlineLevel="1" x14ac:dyDescent="0.25"/>
    <row r="41" spans="1:7" s="33" customFormat="1" hidden="1" outlineLevel="1" x14ac:dyDescent="0.25">
      <c r="A41" s="24"/>
      <c r="B41" s="24" t="s">
        <v>326</v>
      </c>
      <c r="C41" s="37"/>
      <c r="D41" s="65"/>
    </row>
    <row r="42" spans="1:7" hidden="1" outlineLevel="1" collapsed="1" x14ac:dyDescent="0.25"/>
    <row r="43" spans="1:7" hidden="1" outlineLevel="2" x14ac:dyDescent="0.25"/>
    <row r="44" spans="1:7" hidden="1" outlineLevel="2" x14ac:dyDescent="0.25">
      <c r="E44" s="39" t="s">
        <v>623</v>
      </c>
      <c r="F44" s="19"/>
      <c r="G44" s="39" t="s">
        <v>776</v>
      </c>
    </row>
    <row r="45" spans="1:7" hidden="1" outlineLevel="2" x14ac:dyDescent="0.25">
      <c r="E45" s="39" t="s">
        <v>624</v>
      </c>
      <c r="F45" s="19"/>
      <c r="G45" s="39" t="s">
        <v>776</v>
      </c>
    </row>
    <row r="46" spans="1:7" hidden="1" outlineLevel="2" x14ac:dyDescent="0.25">
      <c r="E46" s="39" t="s">
        <v>98</v>
      </c>
      <c r="F46" s="19"/>
      <c r="G46" s="39" t="s">
        <v>776</v>
      </c>
    </row>
    <row r="47" spans="1:7" hidden="1" outlineLevel="2" x14ac:dyDescent="0.25">
      <c r="E47" s="39" t="s">
        <v>327</v>
      </c>
      <c r="F47" s="19"/>
      <c r="G47" s="39" t="s">
        <v>776</v>
      </c>
    </row>
    <row r="48" spans="1:7" hidden="1" outlineLevel="2" x14ac:dyDescent="0.25">
      <c r="E48" s="39" t="s">
        <v>948</v>
      </c>
      <c r="F48" s="19"/>
      <c r="G48" s="39" t="s">
        <v>776</v>
      </c>
    </row>
    <row r="49" spans="1:7" hidden="1" outlineLevel="2" x14ac:dyDescent="0.25"/>
    <row r="50" spans="1:7" hidden="1" outlineLevel="2" x14ac:dyDescent="0.25">
      <c r="E50" s="39" t="s">
        <v>1017</v>
      </c>
      <c r="F50" s="19"/>
      <c r="G50" s="39" t="s">
        <v>776</v>
      </c>
    </row>
    <row r="51" spans="1:7" hidden="1" outlineLevel="2" x14ac:dyDescent="0.25">
      <c r="E51" s="39" t="s">
        <v>328</v>
      </c>
      <c r="F51" s="19"/>
      <c r="G51" s="39" t="s">
        <v>776</v>
      </c>
    </row>
    <row r="52" spans="1:7" hidden="1" outlineLevel="2" x14ac:dyDescent="0.25">
      <c r="E52" s="39" t="s">
        <v>625</v>
      </c>
      <c r="F52" s="19"/>
      <c r="G52" s="39" t="s">
        <v>776</v>
      </c>
    </row>
    <row r="53" spans="1:7" hidden="1" outlineLevel="1" x14ac:dyDescent="0.25"/>
    <row r="54" spans="1:7" s="33" customFormat="1" hidden="1" outlineLevel="1" x14ac:dyDescent="0.25">
      <c r="A54" s="24"/>
      <c r="B54" s="24" t="s">
        <v>474</v>
      </c>
      <c r="C54" s="37"/>
      <c r="D54" s="65"/>
    </row>
    <row r="55" spans="1:7" hidden="1" outlineLevel="1" collapsed="1" x14ac:dyDescent="0.25"/>
    <row r="56" spans="1:7" hidden="1" outlineLevel="2" x14ac:dyDescent="0.25"/>
    <row r="57" spans="1:7" hidden="1" outlineLevel="2" x14ac:dyDescent="0.25"/>
    <row r="58" spans="1:7" s="33" customFormat="1" hidden="1" outlineLevel="2" x14ac:dyDescent="0.25">
      <c r="A58" s="24"/>
      <c r="B58" s="24"/>
      <c r="C58" s="164" t="s">
        <v>857</v>
      </c>
      <c r="D58" s="65"/>
    </row>
    <row r="59" spans="1:7" hidden="1" outlineLevel="2" x14ac:dyDescent="0.25"/>
    <row r="60" spans="1:7" hidden="1" outlineLevel="2" x14ac:dyDescent="0.25"/>
    <row r="61" spans="1:7" hidden="1" outlineLevel="2" x14ac:dyDescent="0.25">
      <c r="E61" s="39" t="s">
        <v>949</v>
      </c>
      <c r="F61" s="19"/>
      <c r="G61" s="39" t="s">
        <v>776</v>
      </c>
    </row>
    <row r="62" spans="1:7" hidden="1" outlineLevel="2" x14ac:dyDescent="0.25">
      <c r="E62" s="39" t="s">
        <v>950</v>
      </c>
      <c r="F62" s="19"/>
      <c r="G62" s="39" t="s">
        <v>776</v>
      </c>
    </row>
    <row r="63" spans="1:7" hidden="1" outlineLevel="2" x14ac:dyDescent="0.25">
      <c r="E63" s="39" t="s">
        <v>705</v>
      </c>
      <c r="F63" s="19"/>
      <c r="G63" s="39" t="s">
        <v>776</v>
      </c>
    </row>
    <row r="64" spans="1:7" hidden="1" outlineLevel="2" x14ac:dyDescent="0.25">
      <c r="E64" s="39" t="s">
        <v>951</v>
      </c>
      <c r="F64" s="19"/>
      <c r="G64" s="39" t="s">
        <v>776</v>
      </c>
    </row>
    <row r="65" spans="1:7" hidden="1" outlineLevel="2" x14ac:dyDescent="0.25">
      <c r="E65" s="39" t="s">
        <v>329</v>
      </c>
      <c r="F65" s="19"/>
      <c r="G65" s="39" t="s">
        <v>776</v>
      </c>
    </row>
    <row r="66" spans="1:7" hidden="1" outlineLevel="2" x14ac:dyDescent="0.25"/>
    <row r="67" spans="1:7" hidden="1" outlineLevel="2" x14ac:dyDescent="0.25">
      <c r="E67" s="39" t="s">
        <v>249</v>
      </c>
      <c r="F67" s="19"/>
      <c r="G67" s="39" t="s">
        <v>776</v>
      </c>
    </row>
    <row r="68" spans="1:7" hidden="1" outlineLevel="2" x14ac:dyDescent="0.25">
      <c r="E68" s="39" t="s">
        <v>952</v>
      </c>
      <c r="F68" s="19"/>
      <c r="G68" s="39" t="s">
        <v>776</v>
      </c>
    </row>
    <row r="69" spans="1:7" hidden="1" outlineLevel="2" x14ac:dyDescent="0.25">
      <c r="E69" s="39" t="s">
        <v>953</v>
      </c>
      <c r="F69" s="19"/>
      <c r="G69" s="39" t="s">
        <v>776</v>
      </c>
    </row>
    <row r="70" spans="1:7" hidden="1" outlineLevel="2" x14ac:dyDescent="0.25"/>
    <row r="71" spans="1:7" s="33" customFormat="1" hidden="1" outlineLevel="2" x14ac:dyDescent="0.25">
      <c r="A71" s="24"/>
      <c r="B71" s="24"/>
      <c r="C71" s="164" t="s">
        <v>626</v>
      </c>
      <c r="D71" s="65"/>
    </row>
    <row r="72" spans="1:7" hidden="1" outlineLevel="2" x14ac:dyDescent="0.25"/>
    <row r="73" spans="1:7" hidden="1" outlineLevel="2" x14ac:dyDescent="0.25"/>
    <row r="74" spans="1:7" hidden="1" outlineLevel="2" x14ac:dyDescent="0.25">
      <c r="E74" s="39" t="s">
        <v>330</v>
      </c>
      <c r="F74" s="19"/>
      <c r="G74" s="39" t="s">
        <v>776</v>
      </c>
    </row>
    <row r="75" spans="1:7" hidden="1" outlineLevel="2" x14ac:dyDescent="0.25">
      <c r="E75" s="39" t="s">
        <v>331</v>
      </c>
      <c r="F75" s="19"/>
      <c r="G75" s="39" t="s">
        <v>776</v>
      </c>
    </row>
    <row r="76" spans="1:7" hidden="1" outlineLevel="2" x14ac:dyDescent="0.25">
      <c r="E76" s="39" t="s">
        <v>332</v>
      </c>
      <c r="F76" s="19"/>
      <c r="G76" s="39" t="s">
        <v>776</v>
      </c>
    </row>
    <row r="77" spans="1:7" hidden="1" outlineLevel="2" x14ac:dyDescent="0.25">
      <c r="E77" s="39" t="s">
        <v>405</v>
      </c>
      <c r="F77" s="19"/>
      <c r="G77" s="39" t="s">
        <v>776</v>
      </c>
    </row>
    <row r="78" spans="1:7" hidden="1" outlineLevel="2" x14ac:dyDescent="0.25">
      <c r="E78" s="39" t="s">
        <v>1018</v>
      </c>
      <c r="F78" s="19"/>
      <c r="G78" s="39" t="s">
        <v>776</v>
      </c>
    </row>
    <row r="79" spans="1:7" hidden="1" outlineLevel="2" x14ac:dyDescent="0.25"/>
    <row r="80" spans="1:7" hidden="1" outlineLevel="2" x14ac:dyDescent="0.25">
      <c r="E80" s="39" t="s">
        <v>16</v>
      </c>
      <c r="F80" s="19"/>
      <c r="G80" s="39" t="s">
        <v>776</v>
      </c>
    </row>
    <row r="81" spans="1:7" hidden="1" outlineLevel="2" x14ac:dyDescent="0.25">
      <c r="E81" s="39" t="s">
        <v>406</v>
      </c>
      <c r="F81" s="19"/>
      <c r="G81" s="39" t="s">
        <v>776</v>
      </c>
    </row>
    <row r="82" spans="1:7" hidden="1" outlineLevel="2" x14ac:dyDescent="0.25">
      <c r="E82" s="39" t="s">
        <v>407</v>
      </c>
      <c r="F82" s="19"/>
      <c r="G82" s="39" t="s">
        <v>776</v>
      </c>
    </row>
    <row r="83" spans="1:7" hidden="1" outlineLevel="1" x14ac:dyDescent="0.25"/>
    <row r="84" spans="1:7" s="33" customFormat="1" hidden="1" outlineLevel="1" x14ac:dyDescent="0.25">
      <c r="A84" s="24"/>
      <c r="B84" s="24" t="s">
        <v>333</v>
      </c>
      <c r="C84" s="37"/>
      <c r="D84" s="65"/>
    </row>
    <row r="85" spans="1:7" hidden="1" outlineLevel="1" collapsed="1" x14ac:dyDescent="0.25"/>
    <row r="86" spans="1:7" hidden="1" outlineLevel="2" x14ac:dyDescent="0.25"/>
    <row r="87" spans="1:7" hidden="1" outlineLevel="2" x14ac:dyDescent="0.25">
      <c r="E87" s="39" t="s">
        <v>954</v>
      </c>
      <c r="F87" s="19"/>
      <c r="G87" s="39" t="s">
        <v>776</v>
      </c>
    </row>
    <row r="88" spans="1:7" hidden="1" outlineLevel="2" x14ac:dyDescent="0.25">
      <c r="E88" s="39" t="s">
        <v>955</v>
      </c>
      <c r="F88" s="19"/>
      <c r="G88" s="39" t="s">
        <v>776</v>
      </c>
    </row>
    <row r="89" spans="1:7" hidden="1" outlineLevel="2" x14ac:dyDescent="0.25">
      <c r="E89" s="39" t="s">
        <v>180</v>
      </c>
      <c r="F89" s="19"/>
      <c r="G89" s="39" t="s">
        <v>776</v>
      </c>
    </row>
    <row r="90" spans="1:7" hidden="1" outlineLevel="2" x14ac:dyDescent="0.25">
      <c r="E90" s="39" t="s">
        <v>777</v>
      </c>
      <c r="F90" s="19"/>
      <c r="G90" s="39" t="s">
        <v>776</v>
      </c>
    </row>
    <row r="91" spans="1:7" hidden="1" outlineLevel="2" x14ac:dyDescent="0.25">
      <c r="E91" s="39" t="s">
        <v>181</v>
      </c>
      <c r="F91" s="19"/>
      <c r="G91" s="39" t="s">
        <v>776</v>
      </c>
    </row>
    <row r="92" spans="1:7" hidden="1" outlineLevel="2" x14ac:dyDescent="0.25"/>
    <row r="93" spans="1:7" hidden="1" outlineLevel="2" x14ac:dyDescent="0.25">
      <c r="E93" s="39" t="s">
        <v>858</v>
      </c>
      <c r="F93" s="19"/>
      <c r="G93" s="39" t="s">
        <v>776</v>
      </c>
    </row>
    <row r="94" spans="1:7" hidden="1" outlineLevel="2" x14ac:dyDescent="0.25">
      <c r="E94" s="39" t="s">
        <v>627</v>
      </c>
      <c r="F94" s="19"/>
      <c r="G94" s="39" t="s">
        <v>776</v>
      </c>
    </row>
    <row r="95" spans="1:7" hidden="1" outlineLevel="2" x14ac:dyDescent="0.25">
      <c r="E95" s="39" t="s">
        <v>628</v>
      </c>
      <c r="F95" s="19"/>
      <c r="G95" s="39" t="s">
        <v>776</v>
      </c>
    </row>
    <row r="96" spans="1:7" s="257" customFormat="1" x14ac:dyDescent="0.25">
      <c r="A96" s="254"/>
      <c r="B96" s="254"/>
      <c r="C96" s="255"/>
      <c r="D96" s="256"/>
    </row>
    <row r="97" spans="1:20" s="33" customFormat="1" collapsed="1" x14ac:dyDescent="0.25">
      <c r="A97" s="24" t="s">
        <v>1296</v>
      </c>
      <c r="B97" s="24"/>
      <c r="C97" s="37"/>
      <c r="D97" s="65"/>
    </row>
    <row r="98" spans="1:20" hidden="1" outlineLevel="1" x14ac:dyDescent="0.25"/>
    <row r="99" spans="1:20" hidden="1" outlineLevel="1" x14ac:dyDescent="0.25">
      <c r="E99" s="39" t="s">
        <v>549</v>
      </c>
      <c r="F99" s="40"/>
      <c r="G99" s="40" t="s">
        <v>776</v>
      </c>
      <c r="H99" s="40">
        <f>SUM( J99:T99 )</f>
        <v>0</v>
      </c>
      <c r="I99" s="40"/>
      <c r="J99" s="19"/>
      <c r="K99" s="19"/>
      <c r="L99" s="19"/>
      <c r="M99" s="19"/>
      <c r="N99" s="19"/>
      <c r="O99" s="19"/>
      <c r="P99" s="19"/>
      <c r="Q99" s="19"/>
      <c r="R99" s="19"/>
      <c r="S99" s="19"/>
      <c r="T99" s="19"/>
    </row>
    <row r="100" spans="1:20" hidden="1" outlineLevel="1" x14ac:dyDescent="0.25">
      <c r="E100" s="39" t="s">
        <v>550</v>
      </c>
      <c r="F100" s="40"/>
      <c r="G100" s="40" t="s">
        <v>776</v>
      </c>
      <c r="H100" s="40">
        <f>SUM( J100:T100 )</f>
        <v>0</v>
      </c>
      <c r="I100" s="40"/>
      <c r="J100" s="19"/>
      <c r="K100" s="19"/>
      <c r="L100" s="19"/>
      <c r="M100" s="19"/>
      <c r="N100" s="19"/>
      <c r="O100" s="19"/>
      <c r="P100" s="19"/>
      <c r="Q100" s="19"/>
      <c r="R100" s="19"/>
      <c r="S100" s="19"/>
      <c r="T100" s="19"/>
    </row>
    <row r="101" spans="1:20" hidden="1" outlineLevel="1" x14ac:dyDescent="0.25">
      <c r="E101" s="39" t="s">
        <v>956</v>
      </c>
      <c r="F101" s="40"/>
      <c r="G101" s="40" t="s">
        <v>776</v>
      </c>
      <c r="H101" s="40">
        <f>SUM( J101:T101 )</f>
        <v>0</v>
      </c>
      <c r="I101" s="40"/>
      <c r="J101" s="19"/>
      <c r="K101" s="19"/>
      <c r="L101" s="19"/>
      <c r="M101" s="19"/>
      <c r="N101" s="19"/>
      <c r="O101" s="19"/>
      <c r="P101" s="19"/>
      <c r="Q101" s="19"/>
      <c r="R101" s="19"/>
      <c r="S101" s="19"/>
      <c r="T101" s="19"/>
    </row>
    <row r="102" spans="1:20" hidden="1" outlineLevel="1" x14ac:dyDescent="0.25">
      <c r="E102" s="39" t="s">
        <v>182</v>
      </c>
      <c r="F102" s="40"/>
      <c r="G102" s="40" t="s">
        <v>776</v>
      </c>
      <c r="H102" s="40">
        <f>SUM( J102:T102 )</f>
        <v>0</v>
      </c>
      <c r="I102" s="40"/>
      <c r="J102" s="19"/>
      <c r="K102" s="19"/>
      <c r="L102" s="19"/>
      <c r="M102" s="19"/>
      <c r="N102" s="19"/>
      <c r="O102" s="19"/>
      <c r="P102" s="19"/>
      <c r="Q102" s="19"/>
      <c r="R102" s="19"/>
      <c r="S102" s="19"/>
      <c r="T102" s="19"/>
    </row>
    <row r="103" spans="1:20" hidden="1" outlineLevel="1" x14ac:dyDescent="0.25">
      <c r="E103" s="39" t="s">
        <v>778</v>
      </c>
      <c r="F103" s="40"/>
      <c r="G103" s="40" t="s">
        <v>776</v>
      </c>
      <c r="H103" s="40">
        <f>SUM( J103:T103 )</f>
        <v>0</v>
      </c>
      <c r="I103" s="40"/>
      <c r="J103" s="19"/>
      <c r="K103" s="19"/>
      <c r="L103" s="19"/>
      <c r="M103" s="19"/>
      <c r="N103" s="19"/>
      <c r="O103" s="19"/>
      <c r="P103" s="19"/>
      <c r="Q103" s="19"/>
      <c r="R103" s="19"/>
      <c r="S103" s="19"/>
      <c r="T103" s="19"/>
    </row>
    <row r="104" spans="1:20" hidden="1" outlineLevel="1" x14ac:dyDescent="0.25"/>
    <row r="105" spans="1:20" hidden="1" outlineLevel="1" x14ac:dyDescent="0.25">
      <c r="E105" s="39" t="s">
        <v>1098</v>
      </c>
      <c r="F105" s="40"/>
      <c r="G105" s="40" t="s">
        <v>776</v>
      </c>
      <c r="H105" s="40">
        <f>SUM( J105:T105 )</f>
        <v>0</v>
      </c>
      <c r="I105" s="40"/>
      <c r="J105" s="19"/>
      <c r="K105" s="19"/>
      <c r="L105" s="19"/>
      <c r="M105" s="19"/>
      <c r="N105" s="19"/>
      <c r="O105" s="19"/>
      <c r="P105" s="19"/>
      <c r="Q105" s="19"/>
      <c r="R105" s="19"/>
      <c r="S105" s="19"/>
      <c r="T105" s="19"/>
    </row>
    <row r="106" spans="1:20" hidden="1" outlineLevel="1" x14ac:dyDescent="0.25">
      <c r="E106" s="39" t="s">
        <v>1099</v>
      </c>
      <c r="F106" s="40"/>
      <c r="G106" s="40" t="s">
        <v>776</v>
      </c>
      <c r="H106" s="40">
        <f>SUM( J106:T106 )</f>
        <v>0</v>
      </c>
      <c r="I106" s="40"/>
      <c r="J106" s="19"/>
      <c r="K106" s="19"/>
      <c r="L106" s="19"/>
      <c r="M106" s="19"/>
      <c r="N106" s="19"/>
      <c r="O106" s="19"/>
      <c r="P106" s="19"/>
      <c r="Q106" s="19"/>
      <c r="R106" s="19"/>
      <c r="S106" s="19"/>
      <c r="T106" s="19"/>
    </row>
    <row r="107" spans="1:20" hidden="1" outlineLevel="1" x14ac:dyDescent="0.25">
      <c r="E107" s="39" t="s">
        <v>475</v>
      </c>
      <c r="F107" s="40"/>
      <c r="G107" s="40" t="s">
        <v>776</v>
      </c>
      <c r="H107" s="40">
        <f>SUM( J107:T107 )</f>
        <v>0</v>
      </c>
      <c r="I107" s="40"/>
      <c r="J107" s="19"/>
      <c r="K107" s="19"/>
      <c r="L107" s="19"/>
      <c r="M107" s="19"/>
      <c r="N107" s="19"/>
      <c r="O107" s="19"/>
      <c r="P107" s="19"/>
      <c r="Q107" s="19"/>
      <c r="R107" s="19"/>
      <c r="S107" s="19"/>
      <c r="T107" s="19"/>
    </row>
    <row r="108" spans="1:20" hidden="1" outlineLevel="1" x14ac:dyDescent="0.25">
      <c r="E108" s="39" t="s">
        <v>408</v>
      </c>
      <c r="F108" s="40"/>
      <c r="G108" s="40" t="s">
        <v>776</v>
      </c>
      <c r="H108" s="40">
        <f>SUM( J108:T108 )</f>
        <v>0</v>
      </c>
      <c r="I108" s="40"/>
      <c r="J108" s="19"/>
      <c r="K108" s="19"/>
      <c r="L108" s="19"/>
      <c r="M108" s="19"/>
      <c r="N108" s="19"/>
      <c r="O108" s="19"/>
      <c r="P108" s="19"/>
      <c r="Q108" s="19"/>
      <c r="R108" s="19"/>
      <c r="S108" s="19"/>
      <c r="T108" s="19"/>
    </row>
    <row r="109" spans="1:20" hidden="1" outlineLevel="1" x14ac:dyDescent="0.25">
      <c r="E109" s="39" t="s">
        <v>1019</v>
      </c>
      <c r="F109" s="40"/>
      <c r="G109" s="40" t="s">
        <v>776</v>
      </c>
      <c r="H109" s="40">
        <f>SUM( J109:T109 )</f>
        <v>0</v>
      </c>
      <c r="I109" s="40"/>
      <c r="J109" s="19"/>
      <c r="K109" s="19"/>
      <c r="L109" s="19"/>
      <c r="M109" s="19"/>
      <c r="N109" s="19"/>
      <c r="O109" s="19"/>
      <c r="P109" s="19"/>
      <c r="Q109" s="19"/>
      <c r="R109" s="19"/>
      <c r="S109" s="19"/>
      <c r="T109" s="19"/>
    </row>
    <row r="110" spans="1:20" hidden="1" outlineLevel="1" x14ac:dyDescent="0.25"/>
    <row r="111" spans="1:20" hidden="1" outlineLevel="1" x14ac:dyDescent="0.25">
      <c r="E111" s="39" t="s">
        <v>1020</v>
      </c>
      <c r="F111" s="40"/>
      <c r="G111" s="40" t="s">
        <v>776</v>
      </c>
      <c r="H111" s="40">
        <f>SUM( J111:T111 )</f>
        <v>0</v>
      </c>
      <c r="I111" s="40"/>
      <c r="J111" s="19"/>
      <c r="K111" s="19"/>
      <c r="L111" s="19"/>
      <c r="M111" s="19"/>
      <c r="N111" s="19"/>
      <c r="O111" s="19"/>
      <c r="P111" s="19"/>
      <c r="Q111" s="19"/>
      <c r="R111" s="19"/>
      <c r="S111" s="19"/>
      <c r="T111" s="19"/>
    </row>
    <row r="112" spans="1:20" hidden="1" outlineLevel="1" x14ac:dyDescent="0.25">
      <c r="E112" s="39" t="s">
        <v>1021</v>
      </c>
      <c r="F112" s="40"/>
      <c r="G112" s="40" t="s">
        <v>776</v>
      </c>
      <c r="H112" s="40">
        <f>SUM( J112:T112 )</f>
        <v>0</v>
      </c>
      <c r="I112" s="40"/>
      <c r="J112" s="19"/>
      <c r="K112" s="19"/>
      <c r="L112" s="19"/>
      <c r="M112" s="19"/>
      <c r="N112" s="19"/>
      <c r="O112" s="19"/>
      <c r="P112" s="19"/>
      <c r="Q112" s="19"/>
      <c r="R112" s="19"/>
      <c r="S112" s="19"/>
      <c r="T112" s="19"/>
    </row>
    <row r="113" spans="1:21" x14ac:dyDescent="0.25">
      <c r="F113" s="40"/>
      <c r="G113" s="40"/>
      <c r="H113" s="40"/>
      <c r="I113" s="40"/>
      <c r="J113" s="40"/>
      <c r="K113" s="40"/>
      <c r="L113" s="40"/>
      <c r="M113" s="40"/>
      <c r="N113" s="40"/>
      <c r="O113" s="40"/>
      <c r="P113" s="40"/>
      <c r="Q113" s="40"/>
      <c r="R113" s="40"/>
      <c r="S113" s="40"/>
      <c r="T113" s="40"/>
      <c r="U113" s="40"/>
    </row>
    <row r="114" spans="1:21" s="33" customFormat="1" collapsed="1" x14ac:dyDescent="0.25">
      <c r="A114" s="24" t="s">
        <v>1295</v>
      </c>
      <c r="B114" s="24"/>
      <c r="C114" s="37"/>
      <c r="D114" s="65"/>
    </row>
    <row r="115" spans="1:21" hidden="1" outlineLevel="1" x14ac:dyDescent="0.25">
      <c r="F115" s="40"/>
      <c r="G115" s="40"/>
      <c r="H115" s="40"/>
      <c r="I115" s="40"/>
      <c r="J115" s="40"/>
      <c r="K115" s="40"/>
      <c r="L115" s="40"/>
      <c r="M115" s="40"/>
      <c r="N115" s="40"/>
      <c r="O115" s="40"/>
      <c r="P115" s="40"/>
      <c r="Q115" s="40"/>
      <c r="R115" s="40"/>
      <c r="S115" s="40"/>
      <c r="T115" s="40"/>
      <c r="U115" s="40"/>
    </row>
    <row r="116" spans="1:21" hidden="1" outlineLevel="1" x14ac:dyDescent="0.25">
      <c r="F116" s="40"/>
      <c r="G116" s="40"/>
      <c r="H116" s="40"/>
      <c r="I116" s="40"/>
      <c r="J116" s="40"/>
      <c r="K116" s="40"/>
      <c r="L116" s="40"/>
      <c r="M116" s="40"/>
      <c r="N116" s="40"/>
      <c r="O116" s="40"/>
      <c r="P116" s="40"/>
      <c r="Q116" s="40"/>
      <c r="R116" s="40"/>
      <c r="S116" s="40"/>
      <c r="T116" s="40"/>
      <c r="U116" s="40"/>
    </row>
    <row r="117" spans="1:21" hidden="1" outlineLevel="1" x14ac:dyDescent="0.25">
      <c r="E117" s="39" t="s">
        <v>629</v>
      </c>
      <c r="F117" s="40"/>
      <c r="G117" s="40" t="s">
        <v>776</v>
      </c>
      <c r="H117" s="40">
        <f>SUM( J117:T117 )</f>
        <v>0</v>
      </c>
      <c r="I117" s="40"/>
      <c r="J117" s="19"/>
      <c r="K117" s="19"/>
      <c r="L117" s="19"/>
      <c r="M117" s="19"/>
      <c r="N117" s="19"/>
      <c r="O117" s="19"/>
      <c r="P117" s="19"/>
      <c r="Q117" s="19"/>
      <c r="R117" s="19"/>
      <c r="S117" s="19"/>
      <c r="T117" s="19"/>
    </row>
    <row r="118" spans="1:21" hidden="1" outlineLevel="1" x14ac:dyDescent="0.25">
      <c r="E118" s="39" t="s">
        <v>630</v>
      </c>
      <c r="F118" s="40"/>
      <c r="G118" s="40" t="s">
        <v>776</v>
      </c>
      <c r="H118" s="40">
        <f>SUM( J118:T118 )</f>
        <v>0</v>
      </c>
      <c r="I118" s="40"/>
      <c r="J118" s="19"/>
      <c r="K118" s="19"/>
      <c r="L118" s="19"/>
      <c r="M118" s="19"/>
      <c r="N118" s="19"/>
      <c r="O118" s="19"/>
      <c r="P118" s="19"/>
      <c r="Q118" s="19"/>
      <c r="R118" s="19"/>
      <c r="S118" s="19"/>
      <c r="T118" s="19"/>
    </row>
    <row r="119" spans="1:21" hidden="1" outlineLevel="1" x14ac:dyDescent="0.25">
      <c r="E119" s="39" t="s">
        <v>859</v>
      </c>
      <c r="F119" s="40"/>
      <c r="G119" s="40" t="s">
        <v>776</v>
      </c>
      <c r="H119" s="40">
        <f>SUM( J119:T119 )</f>
        <v>0</v>
      </c>
      <c r="I119" s="40"/>
      <c r="J119" s="19"/>
      <c r="K119" s="19"/>
      <c r="L119" s="19"/>
      <c r="M119" s="19"/>
      <c r="N119" s="19"/>
      <c r="O119" s="19"/>
      <c r="P119" s="19"/>
      <c r="Q119" s="19"/>
      <c r="R119" s="19"/>
      <c r="S119" s="19"/>
      <c r="T119" s="19"/>
    </row>
    <row r="120" spans="1:21" hidden="1" outlineLevel="1" x14ac:dyDescent="0.25">
      <c r="E120" s="39" t="s">
        <v>250</v>
      </c>
      <c r="F120" s="40"/>
      <c r="G120" s="40" t="s">
        <v>776</v>
      </c>
      <c r="H120" s="40">
        <f>SUM( J120:T120 )</f>
        <v>0</v>
      </c>
      <c r="I120" s="40"/>
      <c r="J120" s="19"/>
      <c r="K120" s="19"/>
      <c r="L120" s="19"/>
      <c r="M120" s="19"/>
      <c r="N120" s="19"/>
      <c r="O120" s="19"/>
      <c r="P120" s="19"/>
      <c r="Q120" s="19"/>
      <c r="R120" s="19"/>
      <c r="S120" s="19"/>
      <c r="T120" s="19"/>
    </row>
    <row r="121" spans="1:21" hidden="1" outlineLevel="1" x14ac:dyDescent="0.25">
      <c r="E121" s="39" t="s">
        <v>860</v>
      </c>
      <c r="F121" s="40"/>
      <c r="G121" s="40" t="s">
        <v>776</v>
      </c>
      <c r="H121" s="40">
        <f>SUM( J121:T121 )</f>
        <v>0</v>
      </c>
      <c r="I121" s="40"/>
      <c r="J121" s="19"/>
      <c r="K121" s="19"/>
      <c r="L121" s="19"/>
      <c r="M121" s="19"/>
      <c r="N121" s="19"/>
      <c r="O121" s="19"/>
      <c r="P121" s="19"/>
      <c r="Q121" s="19"/>
      <c r="R121" s="19"/>
      <c r="S121" s="19"/>
      <c r="T121" s="19"/>
    </row>
    <row r="122" spans="1:21" hidden="1" outlineLevel="1" x14ac:dyDescent="0.25"/>
    <row r="123" spans="1:21" hidden="1" outlineLevel="1" x14ac:dyDescent="0.25">
      <c r="E123" s="39" t="s">
        <v>476</v>
      </c>
      <c r="F123" s="40"/>
      <c r="G123" s="40" t="s">
        <v>776</v>
      </c>
      <c r="H123" s="40">
        <f>SUM( J123:T123 )</f>
        <v>0</v>
      </c>
      <c r="I123" s="40"/>
      <c r="J123" s="19"/>
      <c r="K123" s="19"/>
      <c r="L123" s="19"/>
      <c r="M123" s="19"/>
      <c r="N123" s="19"/>
      <c r="O123" s="19"/>
      <c r="P123" s="19"/>
      <c r="Q123" s="19"/>
      <c r="R123" s="19"/>
      <c r="S123" s="19"/>
      <c r="T123" s="19"/>
    </row>
    <row r="124" spans="1:21" hidden="1" outlineLevel="1" x14ac:dyDescent="0.25">
      <c r="E124" s="39" t="s">
        <v>477</v>
      </c>
      <c r="F124" s="40"/>
      <c r="G124" s="40" t="s">
        <v>776</v>
      </c>
      <c r="H124" s="40">
        <f>SUM( J124:T124 )</f>
        <v>0</v>
      </c>
      <c r="I124" s="40"/>
      <c r="J124" s="19"/>
      <c r="K124" s="19"/>
      <c r="L124" s="19"/>
      <c r="M124" s="19"/>
      <c r="N124" s="19"/>
      <c r="O124" s="19"/>
      <c r="P124" s="19"/>
      <c r="Q124" s="19"/>
      <c r="R124" s="19"/>
      <c r="S124" s="19"/>
      <c r="T124" s="19"/>
    </row>
    <row r="125" spans="1:21" hidden="1" outlineLevel="1" x14ac:dyDescent="0.25">
      <c r="E125" s="39" t="s">
        <v>631</v>
      </c>
      <c r="F125" s="40"/>
      <c r="G125" s="40" t="s">
        <v>776</v>
      </c>
      <c r="H125" s="40">
        <f>SUM( J125:T125 )</f>
        <v>0</v>
      </c>
      <c r="I125" s="40"/>
      <c r="J125" s="19"/>
      <c r="K125" s="19"/>
      <c r="L125" s="19"/>
      <c r="M125" s="19"/>
      <c r="N125" s="19"/>
      <c r="O125" s="19"/>
      <c r="P125" s="19"/>
      <c r="Q125" s="19"/>
      <c r="R125" s="19"/>
      <c r="S125" s="19"/>
      <c r="T125" s="19"/>
    </row>
    <row r="126" spans="1:21" hidden="1" outlineLevel="1" x14ac:dyDescent="0.25">
      <c r="E126" s="39" t="s">
        <v>1166</v>
      </c>
      <c r="F126" s="40"/>
      <c r="G126" s="40" t="s">
        <v>776</v>
      </c>
      <c r="H126" s="40">
        <f>SUM( J126:T126 )</f>
        <v>0</v>
      </c>
      <c r="I126" s="40"/>
      <c r="J126" s="19"/>
      <c r="K126" s="19"/>
      <c r="L126" s="19"/>
      <c r="M126" s="19"/>
      <c r="N126" s="19"/>
      <c r="O126" s="19"/>
      <c r="P126" s="19"/>
      <c r="Q126" s="19"/>
      <c r="R126" s="19"/>
      <c r="S126" s="19"/>
      <c r="T126" s="19"/>
    </row>
    <row r="127" spans="1:21" hidden="1" outlineLevel="1" x14ac:dyDescent="0.25">
      <c r="E127" s="39" t="s">
        <v>551</v>
      </c>
      <c r="F127" s="40"/>
      <c r="G127" s="40" t="s">
        <v>776</v>
      </c>
      <c r="H127" s="40">
        <f>SUM( J127:T127 )</f>
        <v>0</v>
      </c>
      <c r="I127" s="40"/>
      <c r="J127" s="19"/>
      <c r="K127" s="19"/>
      <c r="L127" s="19"/>
      <c r="M127" s="19"/>
      <c r="N127" s="19"/>
      <c r="O127" s="19"/>
      <c r="P127" s="19"/>
      <c r="Q127" s="19"/>
      <c r="R127" s="19"/>
      <c r="S127" s="19"/>
      <c r="T127" s="19"/>
    </row>
    <row r="129" spans="1:20" s="33" customFormat="1" x14ac:dyDescent="0.25">
      <c r="A129" s="24" t="s">
        <v>552</v>
      </c>
      <c r="B129" s="24"/>
      <c r="C129" s="37"/>
      <c r="D129" s="65"/>
    </row>
    <row r="130" spans="1:20" collapsed="1" x14ac:dyDescent="0.25"/>
    <row r="131" spans="1:20" hidden="1" outlineLevel="1" x14ac:dyDescent="0.25"/>
    <row r="132" spans="1:20" hidden="1" outlineLevel="1" x14ac:dyDescent="0.25">
      <c r="E132" s="39" t="s">
        <v>1022</v>
      </c>
      <c r="F132" s="46">
        <v>3.9667564280523281E-2</v>
      </c>
      <c r="G132" s="39" t="s">
        <v>706</v>
      </c>
    </row>
    <row r="133" spans="1:20" hidden="1" outlineLevel="1" x14ac:dyDescent="0.25">
      <c r="E133" s="39" t="s">
        <v>478</v>
      </c>
      <c r="F133" s="36">
        <v>1</v>
      </c>
      <c r="G133" s="39" t="s">
        <v>14</v>
      </c>
    </row>
    <row r="134" spans="1:20" hidden="1" outlineLevel="1" x14ac:dyDescent="0.25">
      <c r="E134" s="39" t="s">
        <v>17</v>
      </c>
      <c r="F134" s="97"/>
      <c r="G134" s="97" t="s">
        <v>706</v>
      </c>
      <c r="H134" s="97"/>
      <c r="I134" s="97"/>
      <c r="J134" s="46"/>
      <c r="K134" s="46"/>
      <c r="L134" s="46"/>
      <c r="M134" s="46"/>
      <c r="N134" s="46"/>
      <c r="O134" s="46">
        <v>0</v>
      </c>
      <c r="P134" s="46">
        <v>0</v>
      </c>
      <c r="Q134" s="46">
        <v>0</v>
      </c>
      <c r="R134" s="46">
        <v>0</v>
      </c>
      <c r="S134" s="46">
        <v>0</v>
      </c>
      <c r="T134" s="46"/>
    </row>
    <row r="135" spans="1:20" hidden="1" outlineLevel="1" x14ac:dyDescent="0.25">
      <c r="E135" s="39" t="s">
        <v>553</v>
      </c>
      <c r="G135" s="39" t="s">
        <v>771</v>
      </c>
      <c r="J135" s="36">
        <v>109.1</v>
      </c>
      <c r="K135" s="36">
        <v>114.1</v>
      </c>
      <c r="L135" s="36">
        <v>124.8</v>
      </c>
      <c r="M135" s="36">
        <v>130</v>
      </c>
      <c r="N135" s="36">
        <v>134.6</v>
      </c>
      <c r="O135" s="36">
        <v>139.7148</v>
      </c>
      <c r="P135" s="36"/>
      <c r="Q135" s="36"/>
      <c r="R135" s="36"/>
      <c r="S135" s="36"/>
      <c r="T135" s="36"/>
    </row>
    <row r="136" spans="1:20" s="33" customFormat="1" x14ac:dyDescent="0.25">
      <c r="A136" s="24" t="s">
        <v>99</v>
      </c>
      <c r="B136" s="24"/>
      <c r="C136" s="37"/>
      <c r="D136" s="65"/>
    </row>
    <row r="137" spans="1:20" collapsed="1" x14ac:dyDescent="0.25"/>
    <row r="138" spans="1:20" hidden="1" outlineLevel="1" x14ac:dyDescent="0.25"/>
    <row r="139" spans="1:20" hidden="1" outlineLevel="1" x14ac:dyDescent="0.25">
      <c r="E139" s="39" t="s">
        <v>1100</v>
      </c>
      <c r="F139" s="122"/>
      <c r="G139" s="122" t="s">
        <v>86</v>
      </c>
      <c r="H139" s="122">
        <f>SUM( J139:T139 )</f>
        <v>0</v>
      </c>
      <c r="I139" s="122"/>
      <c r="J139" s="80"/>
      <c r="K139" s="80"/>
      <c r="L139" s="80"/>
      <c r="M139" s="80"/>
      <c r="N139" s="80"/>
      <c r="O139" s="80"/>
      <c r="P139" s="80"/>
      <c r="Q139" s="80"/>
      <c r="R139" s="80"/>
      <c r="S139" s="80"/>
      <c r="T139" s="80"/>
    </row>
    <row r="140" spans="1:20" hidden="1" outlineLevel="1" x14ac:dyDescent="0.25">
      <c r="E140" s="39" t="s">
        <v>1101</v>
      </c>
      <c r="F140" s="122"/>
      <c r="G140" s="122" t="s">
        <v>86</v>
      </c>
      <c r="H140" s="122">
        <f>SUM( J140:T140 )</f>
        <v>0</v>
      </c>
      <c r="I140" s="122"/>
      <c r="J140" s="80"/>
      <c r="K140" s="80"/>
      <c r="L140" s="80"/>
      <c r="M140" s="80"/>
      <c r="N140" s="80"/>
      <c r="O140" s="80"/>
      <c r="P140" s="80"/>
      <c r="Q140" s="80"/>
      <c r="R140" s="80"/>
      <c r="S140" s="80"/>
      <c r="T140" s="80"/>
    </row>
    <row r="141" spans="1:20" hidden="1" outlineLevel="1" x14ac:dyDescent="0.25">
      <c r="E141" s="39" t="s">
        <v>957</v>
      </c>
      <c r="F141" s="122"/>
      <c r="G141" s="122" t="s">
        <v>86</v>
      </c>
      <c r="H141" s="122">
        <f>SUM( J141:T141 )</f>
        <v>0</v>
      </c>
      <c r="I141" s="122"/>
      <c r="J141" s="80"/>
      <c r="K141" s="80"/>
      <c r="L141" s="80"/>
      <c r="M141" s="80"/>
      <c r="N141" s="80"/>
      <c r="O141" s="80"/>
      <c r="P141" s="80"/>
      <c r="Q141" s="80"/>
      <c r="R141" s="80"/>
      <c r="S141" s="80"/>
      <c r="T141" s="80"/>
    </row>
    <row r="142" spans="1:20" hidden="1" outlineLevel="1" x14ac:dyDescent="0.25">
      <c r="E142" s="39" t="s">
        <v>1167</v>
      </c>
      <c r="F142" s="122"/>
      <c r="G142" s="122" t="s">
        <v>86</v>
      </c>
      <c r="H142" s="122">
        <f>SUM( J142:T142 )</f>
        <v>0</v>
      </c>
      <c r="I142" s="122"/>
      <c r="J142" s="80"/>
      <c r="K142" s="80"/>
      <c r="L142" s="80"/>
      <c r="M142" s="80"/>
      <c r="N142" s="80"/>
      <c r="O142" s="80"/>
      <c r="P142" s="80"/>
      <c r="Q142" s="80"/>
      <c r="R142" s="80"/>
      <c r="S142" s="80"/>
      <c r="T142" s="80"/>
    </row>
    <row r="143" spans="1:20" hidden="1" outlineLevel="1" x14ac:dyDescent="0.25">
      <c r="E143" s="39" t="s">
        <v>554</v>
      </c>
      <c r="F143" s="122"/>
      <c r="G143" s="122" t="s">
        <v>86</v>
      </c>
      <c r="H143" s="122">
        <f>SUM( J143:T143 )</f>
        <v>0</v>
      </c>
      <c r="I143" s="122"/>
      <c r="J143" s="80"/>
      <c r="K143" s="80"/>
      <c r="L143" s="80"/>
      <c r="M143" s="80"/>
      <c r="N143" s="80"/>
      <c r="O143" s="80"/>
      <c r="P143" s="80"/>
      <c r="Q143" s="80"/>
      <c r="R143" s="80"/>
      <c r="S143" s="80"/>
      <c r="T143" s="80"/>
    </row>
    <row r="144" spans="1:20" hidden="1" outlineLevel="1" x14ac:dyDescent="0.25"/>
    <row r="145" spans="1:20" hidden="1" outlineLevel="1" x14ac:dyDescent="0.25">
      <c r="E145" s="39" t="s">
        <v>708</v>
      </c>
      <c r="F145" s="19"/>
      <c r="G145" s="39" t="s">
        <v>707</v>
      </c>
    </row>
    <row r="146" spans="1:20" hidden="1" outlineLevel="1" x14ac:dyDescent="0.25">
      <c r="E146" s="39" t="s">
        <v>709</v>
      </c>
      <c r="F146" s="19"/>
      <c r="G146" s="39" t="s">
        <v>707</v>
      </c>
    </row>
    <row r="147" spans="1:20" hidden="1" outlineLevel="1" x14ac:dyDescent="0.25">
      <c r="E147" s="39" t="s">
        <v>861</v>
      </c>
      <c r="F147" s="19"/>
      <c r="G147" s="39" t="s">
        <v>707</v>
      </c>
    </row>
    <row r="148" spans="1:20" hidden="1" outlineLevel="1" x14ac:dyDescent="0.25">
      <c r="E148" s="39" t="s">
        <v>409</v>
      </c>
      <c r="F148" s="19"/>
      <c r="G148" s="39" t="s">
        <v>707</v>
      </c>
    </row>
    <row r="149" spans="1:20" hidden="1" outlineLevel="1" x14ac:dyDescent="0.25">
      <c r="E149" s="39" t="s">
        <v>1023</v>
      </c>
      <c r="F149" s="19"/>
      <c r="G149" s="39" t="s">
        <v>707</v>
      </c>
    </row>
    <row r="150" spans="1:20" hidden="1" outlineLevel="1" x14ac:dyDescent="0.25"/>
    <row r="151" spans="1:20" s="33" customFormat="1" hidden="1" outlineLevel="1" x14ac:dyDescent="0.25">
      <c r="A151" s="24"/>
      <c r="B151" s="24" t="s">
        <v>1168</v>
      </c>
      <c r="C151" s="37"/>
      <c r="D151" s="65"/>
    </row>
    <row r="152" spans="1:20" hidden="1" outlineLevel="1" collapsed="1" x14ac:dyDescent="0.25"/>
    <row r="153" spans="1:20" hidden="1" outlineLevel="2" x14ac:dyDescent="0.25"/>
    <row r="154" spans="1:20" hidden="1" outlineLevel="2" x14ac:dyDescent="0.25"/>
    <row r="155" spans="1:20" hidden="1" outlineLevel="2" x14ac:dyDescent="0.25"/>
    <row r="156" spans="1:20" hidden="1" outlineLevel="2" x14ac:dyDescent="0.25">
      <c r="E156" s="39" t="s">
        <v>183</v>
      </c>
      <c r="F156" s="40"/>
      <c r="G156" s="40" t="s">
        <v>776</v>
      </c>
      <c r="H156" s="40">
        <f>SUM( J156:T156 )</f>
        <v>0</v>
      </c>
      <c r="I156" s="40"/>
      <c r="J156" s="19"/>
      <c r="K156" s="19"/>
      <c r="L156" s="19"/>
      <c r="M156" s="19"/>
      <c r="N156" s="19"/>
      <c r="O156" s="19"/>
      <c r="P156" s="19"/>
      <c r="Q156" s="19"/>
      <c r="R156" s="19"/>
      <c r="S156" s="19"/>
      <c r="T156" s="19"/>
    </row>
    <row r="157" spans="1:20" hidden="1" outlineLevel="1" x14ac:dyDescent="0.25"/>
    <row r="158" spans="1:20" s="33" customFormat="1" hidden="1" outlineLevel="1" x14ac:dyDescent="0.25">
      <c r="A158" s="24"/>
      <c r="B158" s="24" t="s">
        <v>175</v>
      </c>
      <c r="C158" s="37"/>
      <c r="D158" s="65"/>
    </row>
    <row r="159" spans="1:20" hidden="1" outlineLevel="1" collapsed="1" x14ac:dyDescent="0.25"/>
    <row r="160" spans="1:20" hidden="1" outlineLevel="2" x14ac:dyDescent="0.25"/>
    <row r="161" spans="1:20" hidden="1" outlineLevel="2" x14ac:dyDescent="0.25">
      <c r="E161" s="39" t="s">
        <v>555</v>
      </c>
      <c r="F161" s="40"/>
      <c r="G161" s="40" t="s">
        <v>1169</v>
      </c>
      <c r="H161" s="40"/>
      <c r="I161" s="40"/>
      <c r="J161" s="19"/>
      <c r="K161" s="19"/>
      <c r="L161" s="19"/>
      <c r="M161" s="19"/>
      <c r="N161" s="19"/>
      <c r="O161" s="19"/>
      <c r="P161" s="19"/>
      <c r="Q161" s="19"/>
      <c r="R161" s="19"/>
      <c r="S161" s="19"/>
      <c r="T161" s="19"/>
    </row>
    <row r="162" spans="1:20" hidden="1" outlineLevel="2" x14ac:dyDescent="0.25">
      <c r="E162" s="39" t="s">
        <v>862</v>
      </c>
      <c r="G162" s="39" t="s">
        <v>620</v>
      </c>
      <c r="H162" s="39">
        <f>SUM( J162:T162 )</f>
        <v>0</v>
      </c>
      <c r="J162" s="36"/>
      <c r="K162" s="36"/>
      <c r="L162" s="36"/>
      <c r="M162" s="36"/>
      <c r="N162" s="36"/>
      <c r="O162" s="36"/>
      <c r="P162" s="36"/>
      <c r="Q162" s="36"/>
      <c r="R162" s="36"/>
      <c r="S162" s="36"/>
      <c r="T162" s="36"/>
    </row>
    <row r="163" spans="1:20" hidden="1" outlineLevel="1" x14ac:dyDescent="0.25"/>
    <row r="164" spans="1:20" s="33" customFormat="1" hidden="1" outlineLevel="1" x14ac:dyDescent="0.25">
      <c r="A164" s="24"/>
      <c r="B164" s="24" t="s">
        <v>176</v>
      </c>
      <c r="C164" s="37"/>
      <c r="D164" s="65"/>
    </row>
    <row r="165" spans="1:20" hidden="1" outlineLevel="1" collapsed="1" x14ac:dyDescent="0.25"/>
    <row r="166" spans="1:20" hidden="1" outlineLevel="2" x14ac:dyDescent="0.25"/>
    <row r="167" spans="1:20" hidden="1" outlineLevel="2" x14ac:dyDescent="0.25">
      <c r="E167" s="39" t="s">
        <v>1102</v>
      </c>
      <c r="F167" s="40"/>
      <c r="G167" s="40" t="s">
        <v>1169</v>
      </c>
      <c r="H167" s="40"/>
      <c r="I167" s="40"/>
      <c r="J167" s="19"/>
      <c r="K167" s="19"/>
      <c r="L167" s="19"/>
      <c r="M167" s="19"/>
      <c r="N167" s="19"/>
      <c r="O167" s="19"/>
      <c r="P167" s="19"/>
      <c r="Q167" s="19"/>
      <c r="R167" s="19"/>
      <c r="S167" s="19"/>
      <c r="T167" s="19"/>
    </row>
    <row r="168" spans="1:20" hidden="1" outlineLevel="2" x14ac:dyDescent="0.25">
      <c r="E168" s="39" t="s">
        <v>479</v>
      </c>
      <c r="F168" s="40"/>
      <c r="G168" s="40" t="s">
        <v>1169</v>
      </c>
      <c r="H168" s="40"/>
      <c r="I168" s="40"/>
      <c r="J168" s="19"/>
      <c r="K168" s="19"/>
      <c r="L168" s="19"/>
      <c r="M168" s="19"/>
      <c r="N168" s="19"/>
      <c r="O168" s="19"/>
      <c r="P168" s="19"/>
      <c r="Q168" s="19"/>
      <c r="R168" s="19"/>
      <c r="S168" s="19"/>
      <c r="T168" s="19"/>
    </row>
    <row r="169" spans="1:20" hidden="1" outlineLevel="2" x14ac:dyDescent="0.25">
      <c r="E169" s="39" t="s">
        <v>1103</v>
      </c>
      <c r="F169" s="40"/>
      <c r="G169" s="40" t="s">
        <v>1169</v>
      </c>
      <c r="H169" s="40"/>
      <c r="I169" s="40"/>
      <c r="J169" s="19"/>
      <c r="K169" s="19"/>
      <c r="L169" s="19"/>
      <c r="M169" s="19"/>
      <c r="N169" s="19"/>
      <c r="O169" s="19"/>
      <c r="P169" s="19"/>
      <c r="Q169" s="19"/>
      <c r="R169" s="19"/>
      <c r="S169" s="19"/>
      <c r="T169" s="19"/>
    </row>
    <row r="170" spans="1:20" hidden="1" outlineLevel="2" x14ac:dyDescent="0.25"/>
    <row r="171" spans="1:20" hidden="1" outlineLevel="2" x14ac:dyDescent="0.25">
      <c r="E171" s="39" t="s">
        <v>958</v>
      </c>
      <c r="G171" s="39" t="s">
        <v>620</v>
      </c>
      <c r="H171" s="39">
        <f>SUM( J171:T171 )</f>
        <v>0</v>
      </c>
      <c r="J171" s="36"/>
      <c r="K171" s="36"/>
      <c r="L171" s="36"/>
      <c r="M171" s="36"/>
      <c r="N171" s="36"/>
      <c r="O171" s="36"/>
      <c r="P171" s="36"/>
      <c r="Q171" s="36"/>
      <c r="R171" s="36"/>
      <c r="S171" s="36"/>
      <c r="T171" s="36"/>
    </row>
    <row r="172" spans="1:20" hidden="1" outlineLevel="2" x14ac:dyDescent="0.25">
      <c r="E172" s="39" t="s">
        <v>334</v>
      </c>
      <c r="G172" s="39" t="s">
        <v>620</v>
      </c>
      <c r="H172" s="39">
        <f>SUM( J172:T172 )</f>
        <v>0</v>
      </c>
      <c r="J172" s="36"/>
      <c r="K172" s="36"/>
      <c r="L172" s="36"/>
      <c r="M172" s="36"/>
      <c r="N172" s="36"/>
      <c r="O172" s="36"/>
      <c r="P172" s="36"/>
      <c r="Q172" s="36"/>
      <c r="R172" s="36"/>
      <c r="S172" s="36"/>
      <c r="T172" s="36"/>
    </row>
    <row r="173" spans="1:20" hidden="1" outlineLevel="2" x14ac:dyDescent="0.25">
      <c r="E173" s="39" t="s">
        <v>959</v>
      </c>
      <c r="G173" s="39" t="s">
        <v>620</v>
      </c>
      <c r="H173" s="39">
        <f>SUM( J173:T173 )</f>
        <v>0</v>
      </c>
      <c r="J173" s="36"/>
      <c r="K173" s="36"/>
      <c r="L173" s="36"/>
      <c r="M173" s="36"/>
      <c r="N173" s="36"/>
      <c r="O173" s="36"/>
      <c r="P173" s="36"/>
      <c r="Q173" s="36"/>
      <c r="R173" s="36"/>
      <c r="S173" s="36"/>
      <c r="T173" s="36"/>
    </row>
    <row r="174" spans="1:20" hidden="1" outlineLevel="2" x14ac:dyDescent="0.25"/>
    <row r="175" spans="1:20" hidden="1" outlineLevel="2" x14ac:dyDescent="0.25">
      <c r="E175" s="39" t="s">
        <v>863</v>
      </c>
      <c r="F175" s="97"/>
      <c r="G175" s="97" t="s">
        <v>706</v>
      </c>
      <c r="H175" s="97"/>
      <c r="I175" s="97"/>
      <c r="J175" s="46"/>
      <c r="K175" s="46"/>
      <c r="L175" s="46"/>
      <c r="M175" s="46"/>
      <c r="N175" s="46"/>
      <c r="O175" s="46"/>
      <c r="P175" s="46"/>
      <c r="Q175" s="46"/>
      <c r="R175" s="46"/>
      <c r="S175" s="46"/>
      <c r="T175" s="46"/>
    </row>
    <row r="176" spans="1:20" hidden="1" outlineLevel="2" x14ac:dyDescent="0.25">
      <c r="E176" s="39" t="s">
        <v>251</v>
      </c>
      <c r="F176" s="97"/>
      <c r="G176" s="97" t="s">
        <v>706</v>
      </c>
      <c r="H176" s="97"/>
      <c r="I176" s="97"/>
      <c r="J176" s="46"/>
      <c r="K176" s="46"/>
      <c r="L176" s="46"/>
      <c r="M176" s="46"/>
      <c r="N176" s="46"/>
      <c r="O176" s="46"/>
      <c r="P176" s="46"/>
      <c r="Q176" s="46"/>
      <c r="R176" s="46"/>
      <c r="S176" s="46"/>
      <c r="T176" s="46"/>
    </row>
    <row r="177" spans="5:20" hidden="1" outlineLevel="2" x14ac:dyDescent="0.25">
      <c r="E177" s="39" t="s">
        <v>864</v>
      </c>
      <c r="F177" s="97"/>
      <c r="G177" s="97" t="s">
        <v>706</v>
      </c>
      <c r="H177" s="97"/>
      <c r="I177" s="97"/>
      <c r="J177" s="46"/>
      <c r="K177" s="46"/>
      <c r="L177" s="46"/>
      <c r="M177" s="46"/>
      <c r="N177" s="46"/>
      <c r="O177" s="46"/>
      <c r="P177" s="46"/>
      <c r="Q177" s="46"/>
      <c r="R177" s="46"/>
      <c r="S177" s="46"/>
      <c r="T177" s="46"/>
    </row>
    <row r="178" spans="5:20" x14ac:dyDescent="0.25">
      <c r="E178" s="39" t="s">
        <v>480</v>
      </c>
      <c r="F178" s="36">
        <v>12</v>
      </c>
    </row>
    <row r="647" spans="1:4" x14ac:dyDescent="0.25">
      <c r="D647" s="193"/>
    </row>
    <row r="650" spans="1:4" x14ac:dyDescent="0.25">
      <c r="A650" s="32" t="s">
        <v>851</v>
      </c>
    </row>
  </sheetData>
  <conditionalFormatting sqref="F2">
    <cfRule type="cellIs" dxfId="80" priority="1" stopIfTrue="1" operator="notEqual">
      <formula>0</formula>
    </cfRule>
    <cfRule type="cellIs" dxfId="79" priority="2" stopIfTrue="1" operator="equal">
      <formula>""</formula>
    </cfRule>
  </conditionalFormatting>
  <conditionalFormatting sqref="J3:GJ3">
    <cfRule type="cellIs" dxfId="78" priority="3" operator="equal">
      <formula>"PPA ext."</formula>
    </cfRule>
    <cfRule type="cellIs" dxfId="77" priority="4" operator="equal">
      <formula>"Delay"</formula>
    </cfRule>
    <cfRule type="cellIs" dxfId="76" priority="5" operator="equal">
      <formula>"Fin Close"</formula>
    </cfRule>
    <cfRule type="cellIs" dxfId="75" priority="6" stopIfTrue="1" operator="equal">
      <formula>"Construction"</formula>
    </cfRule>
    <cfRule type="cellIs" dxfId="74" priority="7" stopIfTrue="1" operator="equal">
      <formula>"Operations"</formula>
    </cfRule>
  </conditionalFormatting>
  <conditionalFormatting sqref="GK4:LD4">
    <cfRule type="cellIs" dxfId="73" priority="46" stopIfTrue="1" operator="equal">
      <formula>"Budget"</formula>
    </cfRule>
    <cfRule type="cellIs" dxfId="72" priority="47" stopIfTrue="1" operator="equal">
      <formula>"Actuals"</formula>
    </cfRule>
    <cfRule type="cellIs" dxfId="71" priority="48" stopIfTrue="1" operator="equal">
      <formula>"Forecast"</formula>
    </cfRule>
  </conditionalFormatting>
  <conditionalFormatting sqref="GK4:AAB4">
    <cfRule type="cellIs" dxfId="70" priority="38" operator="equal">
      <formula xml:space="preserve"> "FC/Const."</formula>
    </cfRule>
    <cfRule type="cellIs" dxfId="69" priority="39" operator="equal">
      <formula>"Ops/Post-cont."</formula>
    </cfRule>
    <cfRule type="cellIs" dxfId="68" priority="40" operator="equal">
      <formula>"Const/Ops"</formula>
    </cfRule>
    <cfRule type="cellIs" dxfId="67" priority="41" operator="equal">
      <formula>"Fin-close"</formula>
    </cfRule>
    <cfRule type="cellIs" dxfId="66" priority="42" stopIfTrue="1" operator="equal">
      <formula>"Const"</formula>
    </cfRule>
    <cfRule type="cellIs" dxfId="65" priority="43" stopIfTrue="1" operator="equal">
      <formula>"Ops"</formula>
    </cfRule>
    <cfRule type="cellIs" dxfId="64" priority="44" stopIfTrue="1" operator="equal">
      <formula>"Const"</formula>
    </cfRule>
    <cfRule type="cellIs" dxfId="63" priority="45" stopIfTrue="1" operator="equal">
      <formula>"Ops"</formula>
    </cfRule>
  </conditionalFormatting>
  <pageMargins left="0.70866141732283472" right="0.70866141732283472" top="0.74803149606299213" bottom="0.74803149606299213" header="0.31496062992125984" footer="0.31496062992125984"/>
  <pageSetup paperSize="8" scale="10" orientation="landscape"/>
  <headerFooter>
    <oddHeader>&amp;L&amp;F&amp;CSheet: &amp;A&amp;ROFFICIAL</oddHeader>
    <oddFooter>&amp;LPrinted on &amp;D at &amp;T&amp;CPage &amp;P of &amp;N&amp;ROfwat</oddFooter>
  </headerFooter>
  <customProperties>
    <customPr name="MMSheetType" r:id="rId1"/>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CCCCCE"/>
    <outlinePr summaryBelow="0" summaryRight="0"/>
    <pageSetUpPr fitToPage="1"/>
  </sheetPr>
  <dimension ref="A1:ZZ171"/>
  <sheetViews>
    <sheetView showGridLines="0" zoomScale="80" workbookViewId="0">
      <pane xSplit="9" ySplit="5" topLeftCell="J6" activePane="bottomRight" state="frozen"/>
      <selection activeCell="J6" sqref="J6"/>
      <selection pane="topRight" activeCell="J6" sqref="J6"/>
      <selection pane="bottomLeft" activeCell="J6" sqref="J6"/>
      <selection pane="bottomRight"/>
    </sheetView>
  </sheetViews>
  <sheetFormatPr defaultColWidth="0" defaultRowHeight="13.15" outlineLevelRow="2" x14ac:dyDescent="0.25"/>
  <cols>
    <col min="1" max="2" width="1.453125" style="32" customWidth="1"/>
    <col min="3" max="3" width="1.453125" style="90" customWidth="1"/>
    <col min="4" max="4" width="1.453125" style="94" customWidth="1"/>
    <col min="5" max="5" width="49.08984375" style="39" bestFit="1" customWidth="1"/>
    <col min="6" max="7" width="14.81640625" style="39" customWidth="1"/>
    <col min="8" max="8" width="15.08984375" style="39" customWidth="1"/>
    <col min="9" max="9" width="3.453125" style="39" customWidth="1"/>
    <col min="10" max="20" width="14.81640625" style="39" customWidth="1"/>
    <col min="21" max="702" width="15.08984375" style="39" customWidth="1"/>
    <col min="703" max="703" width="15.08984375" style="39" hidden="1" customWidth="1"/>
    <col min="704" max="16384" width="15.08984375" style="39" hidden="1"/>
  </cols>
  <sheetData>
    <row r="1" spans="1:702" s="70" customFormat="1" ht="30.75" x14ac:dyDescent="0.25">
      <c r="A1" s="27" t="str">
        <f ca="1" xml:space="preserve"> RIGHT(CELL("filename", A1), LEN(CELL("filename", A1)) - SEARCH("]", CELL("filename", A1)))</f>
        <v>Time</v>
      </c>
      <c r="B1" s="27"/>
    </row>
    <row r="2" spans="1:702" s="81" customFormat="1" x14ac:dyDescent="0.25">
      <c r="A2" s="57"/>
      <c r="B2" s="57"/>
      <c r="C2" s="92"/>
      <c r="D2" s="93"/>
      <c r="E2" s="29" t="s">
        <v>939</v>
      </c>
      <c r="F2" s="86">
        <f>Inputs!$F$2</f>
        <v>0</v>
      </c>
      <c r="G2" s="89" t="s">
        <v>468</v>
      </c>
      <c r="H2" s="29"/>
      <c r="I2" s="29"/>
      <c r="J2" s="3">
        <f t="shared" ref="J2:T2" si="0" xml:space="preserve"> J$150</f>
        <v>44286</v>
      </c>
      <c r="K2" s="3">
        <f t="shared" si="0"/>
        <v>44651</v>
      </c>
      <c r="L2" s="3">
        <f t="shared" si="0"/>
        <v>45016</v>
      </c>
      <c r="M2" s="3">
        <f t="shared" si="0"/>
        <v>45382</v>
      </c>
      <c r="N2" s="3">
        <f t="shared" si="0"/>
        <v>45747</v>
      </c>
      <c r="O2" s="3">
        <f t="shared" si="0"/>
        <v>46112</v>
      </c>
      <c r="P2" s="3">
        <f t="shared" si="0"/>
        <v>46477</v>
      </c>
      <c r="Q2" s="3">
        <f t="shared" si="0"/>
        <v>46843</v>
      </c>
      <c r="R2" s="3">
        <f t="shared" si="0"/>
        <v>47208</v>
      </c>
      <c r="S2" s="3">
        <f t="shared" si="0"/>
        <v>47573</v>
      </c>
      <c r="T2" s="3">
        <f t="shared" si="0"/>
        <v>47938</v>
      </c>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row>
    <row r="3" spans="1:702" s="4" customFormat="1" x14ac:dyDescent="0.25">
      <c r="A3" s="57"/>
      <c r="B3" s="57"/>
      <c r="C3" s="92"/>
      <c r="D3" s="93"/>
      <c r="E3" s="39" t="s">
        <v>694</v>
      </c>
      <c r="H3" s="29"/>
      <c r="I3" s="29"/>
      <c r="J3" s="1" t="str">
        <f t="shared" ref="J3:T3" si="1" xml:space="preserve"> J$155</f>
        <v/>
      </c>
      <c r="K3" s="1" t="str">
        <f t="shared" si="1"/>
        <v/>
      </c>
      <c r="L3" s="1" t="str">
        <f t="shared" si="1"/>
        <v/>
      </c>
      <c r="M3" s="1" t="str">
        <f t="shared" si="1"/>
        <v/>
      </c>
      <c r="N3" s="1" t="str">
        <f t="shared" si="1"/>
        <v/>
      </c>
      <c r="O3" s="1" t="str">
        <f t="shared" si="1"/>
        <v>PR24</v>
      </c>
      <c r="P3" s="1" t="str">
        <f t="shared" si="1"/>
        <v>PR24</v>
      </c>
      <c r="Q3" s="1" t="str">
        <f t="shared" si="1"/>
        <v>PR24</v>
      </c>
      <c r="R3" s="1" t="str">
        <f t="shared" si="1"/>
        <v>PR24</v>
      </c>
      <c r="S3" s="1" t="str">
        <f t="shared" si="1"/>
        <v>PR24</v>
      </c>
      <c r="T3" s="1" t="str">
        <f t="shared" si="1"/>
        <v/>
      </c>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c r="PU3" s="1"/>
      <c r="PV3" s="1"/>
      <c r="PW3" s="1"/>
      <c r="PX3" s="1"/>
      <c r="PY3" s="1"/>
      <c r="PZ3" s="1"/>
      <c r="QA3" s="1"/>
      <c r="QB3" s="1"/>
      <c r="QC3" s="1"/>
      <c r="QD3" s="1"/>
      <c r="QE3" s="1"/>
      <c r="QF3" s="1"/>
      <c r="QG3" s="1"/>
      <c r="QH3" s="1"/>
      <c r="QI3" s="1"/>
      <c r="QJ3" s="1"/>
      <c r="QK3" s="1"/>
      <c r="QL3" s="1"/>
      <c r="QM3" s="1"/>
      <c r="QN3" s="1"/>
      <c r="QO3" s="1"/>
      <c r="QP3" s="1"/>
      <c r="QQ3" s="1"/>
      <c r="QR3" s="1"/>
      <c r="QS3" s="1"/>
      <c r="QT3" s="1"/>
      <c r="QU3" s="1"/>
      <c r="QV3" s="1"/>
      <c r="QW3" s="1"/>
      <c r="QX3" s="1"/>
      <c r="QY3" s="1"/>
      <c r="QZ3" s="1"/>
      <c r="RA3" s="1"/>
      <c r="RB3" s="1"/>
      <c r="RC3" s="1"/>
      <c r="RD3" s="1"/>
      <c r="RE3" s="1"/>
      <c r="RF3" s="1"/>
      <c r="RG3" s="1"/>
      <c r="RH3" s="1"/>
      <c r="RI3" s="1"/>
      <c r="RJ3" s="1"/>
      <c r="RK3" s="1"/>
      <c r="RL3" s="1"/>
      <c r="RM3" s="1"/>
      <c r="RN3" s="1"/>
      <c r="RO3" s="1"/>
      <c r="RP3" s="1"/>
      <c r="RQ3" s="1"/>
      <c r="RR3" s="1"/>
      <c r="RS3" s="1"/>
      <c r="RT3" s="1"/>
      <c r="RU3" s="1"/>
      <c r="RV3" s="1"/>
      <c r="RW3" s="1"/>
      <c r="RX3" s="1"/>
      <c r="RY3" s="1"/>
      <c r="RZ3" s="1"/>
      <c r="SA3" s="1"/>
      <c r="SB3" s="1"/>
      <c r="SC3" s="1"/>
      <c r="SD3" s="1"/>
      <c r="SE3" s="1"/>
      <c r="SF3" s="1"/>
      <c r="SG3" s="1"/>
      <c r="SH3" s="1"/>
      <c r="SI3" s="1"/>
      <c r="SJ3" s="1"/>
      <c r="SK3" s="1"/>
      <c r="SL3" s="1"/>
      <c r="SM3" s="1"/>
      <c r="SN3" s="1"/>
      <c r="SO3" s="1"/>
      <c r="SP3" s="1"/>
      <c r="SQ3" s="1"/>
      <c r="SR3" s="1"/>
      <c r="SS3" s="1"/>
      <c r="ST3" s="1"/>
      <c r="SU3" s="1"/>
      <c r="SV3" s="1"/>
      <c r="SW3" s="1"/>
      <c r="SX3" s="1"/>
      <c r="SY3" s="1"/>
      <c r="SZ3" s="1"/>
      <c r="TA3" s="1"/>
      <c r="TB3" s="1"/>
      <c r="TC3" s="1"/>
      <c r="TD3" s="1"/>
      <c r="TE3" s="1"/>
      <c r="TF3" s="1"/>
      <c r="TG3" s="1"/>
      <c r="TH3" s="1"/>
      <c r="TI3" s="1"/>
      <c r="TJ3" s="1"/>
      <c r="TK3" s="1"/>
      <c r="TL3" s="1"/>
      <c r="TM3" s="1"/>
      <c r="TN3" s="1"/>
      <c r="TO3" s="1"/>
      <c r="TP3" s="1"/>
      <c r="TQ3" s="1"/>
      <c r="TR3" s="1"/>
      <c r="TS3" s="1"/>
      <c r="TT3" s="1"/>
      <c r="TU3" s="1"/>
      <c r="TV3" s="1"/>
      <c r="TW3" s="1"/>
      <c r="TX3" s="1"/>
      <c r="TY3" s="1"/>
      <c r="TZ3" s="1"/>
      <c r="UA3" s="1"/>
      <c r="UB3" s="1"/>
      <c r="UC3" s="1"/>
      <c r="UD3" s="1"/>
      <c r="UE3" s="1"/>
      <c r="UF3" s="1"/>
      <c r="UG3" s="1"/>
      <c r="UH3" s="1"/>
      <c r="UI3" s="1"/>
      <c r="UJ3" s="1"/>
      <c r="UK3" s="1"/>
      <c r="UL3" s="1"/>
      <c r="UM3" s="1"/>
      <c r="UN3" s="1"/>
      <c r="UO3" s="1"/>
      <c r="UP3" s="1"/>
      <c r="UQ3" s="1"/>
      <c r="UR3" s="1"/>
      <c r="US3" s="1"/>
      <c r="UT3" s="1"/>
      <c r="UU3" s="1"/>
      <c r="UV3" s="1"/>
      <c r="UW3" s="1"/>
      <c r="UX3" s="1"/>
      <c r="UY3" s="1"/>
      <c r="UZ3" s="1"/>
      <c r="VA3" s="1"/>
      <c r="VB3" s="1"/>
      <c r="VC3" s="1"/>
      <c r="VD3" s="1"/>
      <c r="VE3" s="1"/>
      <c r="VF3" s="1"/>
      <c r="VG3" s="1"/>
      <c r="VH3" s="1"/>
      <c r="VI3" s="1"/>
      <c r="VJ3" s="1"/>
      <c r="VK3" s="1"/>
      <c r="VL3" s="1"/>
      <c r="VM3" s="1"/>
      <c r="VN3" s="1"/>
      <c r="VO3" s="1"/>
      <c r="VP3" s="1"/>
      <c r="VQ3" s="1"/>
      <c r="VR3" s="1"/>
      <c r="VS3" s="1"/>
      <c r="VT3" s="1"/>
      <c r="VU3" s="1"/>
      <c r="VV3" s="1"/>
      <c r="VW3" s="1"/>
      <c r="VX3" s="1"/>
      <c r="VY3" s="1"/>
      <c r="VZ3" s="1"/>
      <c r="WA3" s="1"/>
      <c r="WB3" s="1"/>
      <c r="WC3" s="1"/>
      <c r="WD3" s="1"/>
      <c r="WE3" s="1"/>
      <c r="WF3" s="1"/>
      <c r="WG3" s="1"/>
      <c r="WH3" s="1"/>
      <c r="WI3" s="1"/>
      <c r="WJ3" s="1"/>
      <c r="WK3" s="1"/>
      <c r="WL3" s="1"/>
      <c r="WM3" s="1"/>
      <c r="WN3" s="1"/>
      <c r="WO3" s="1"/>
      <c r="WP3" s="1"/>
      <c r="WQ3" s="1"/>
      <c r="WR3" s="1"/>
      <c r="WS3" s="1"/>
      <c r="WT3" s="1"/>
      <c r="WU3" s="1"/>
      <c r="WV3" s="1"/>
      <c r="WW3" s="1"/>
      <c r="WX3" s="1"/>
      <c r="WY3" s="1"/>
      <c r="WZ3" s="1"/>
      <c r="XA3" s="1"/>
      <c r="XB3" s="1"/>
      <c r="XC3" s="1"/>
      <c r="XD3" s="1"/>
      <c r="XE3" s="1"/>
      <c r="XF3" s="1"/>
      <c r="XG3" s="1"/>
      <c r="XH3" s="1"/>
      <c r="XI3" s="1"/>
      <c r="XJ3" s="1"/>
      <c r="XK3" s="1"/>
      <c r="XL3" s="1"/>
      <c r="XM3" s="1"/>
      <c r="XN3" s="1"/>
      <c r="XO3" s="1"/>
      <c r="XP3" s="1"/>
      <c r="XQ3" s="1"/>
      <c r="XR3" s="1"/>
      <c r="XS3" s="1"/>
      <c r="XT3" s="1"/>
      <c r="XU3" s="1"/>
      <c r="XV3" s="1"/>
      <c r="XW3" s="1"/>
      <c r="XX3" s="1"/>
      <c r="XY3" s="1"/>
      <c r="XZ3" s="1"/>
      <c r="YA3" s="1"/>
      <c r="YB3" s="1"/>
      <c r="YC3" s="1"/>
      <c r="YD3" s="1"/>
      <c r="YE3" s="1"/>
      <c r="YF3" s="1"/>
      <c r="YG3" s="1"/>
      <c r="YH3" s="1"/>
      <c r="YI3" s="1"/>
      <c r="YJ3" s="1"/>
      <c r="YK3" s="1"/>
      <c r="YL3" s="1"/>
      <c r="YM3" s="1"/>
      <c r="YN3" s="1"/>
      <c r="YO3" s="1"/>
      <c r="YP3" s="1"/>
      <c r="YQ3" s="1"/>
      <c r="YR3" s="1"/>
      <c r="YS3" s="1"/>
      <c r="YT3" s="1"/>
      <c r="YU3" s="1"/>
      <c r="YV3" s="1"/>
      <c r="YW3" s="1"/>
      <c r="YX3" s="1"/>
      <c r="YY3" s="1"/>
      <c r="YZ3" s="1"/>
      <c r="ZA3" s="1"/>
      <c r="ZB3" s="1"/>
      <c r="ZC3" s="1"/>
      <c r="ZD3" s="1"/>
      <c r="ZE3" s="1"/>
      <c r="ZF3" s="1"/>
      <c r="ZG3" s="1"/>
      <c r="ZH3" s="1"/>
      <c r="ZI3" s="1"/>
      <c r="ZJ3" s="1"/>
      <c r="ZK3" s="1"/>
      <c r="ZL3" s="1"/>
      <c r="ZM3" s="1"/>
      <c r="ZN3" s="1"/>
      <c r="ZO3" s="1"/>
      <c r="ZP3" s="1"/>
      <c r="ZQ3" s="1"/>
      <c r="ZR3" s="1"/>
      <c r="ZS3" s="1"/>
      <c r="ZT3" s="1"/>
      <c r="ZU3" s="1"/>
      <c r="ZV3" s="1"/>
      <c r="ZW3" s="1"/>
      <c r="ZX3" s="1"/>
      <c r="ZY3" s="1"/>
      <c r="ZZ3" s="1"/>
    </row>
    <row r="4" spans="1:702" s="11" customFormat="1" x14ac:dyDescent="0.25">
      <c r="A4" s="57"/>
      <c r="B4" s="57"/>
      <c r="C4" s="92"/>
      <c r="D4" s="93"/>
      <c r="E4" s="29" t="s">
        <v>92</v>
      </c>
      <c r="F4" s="32"/>
      <c r="G4" s="29"/>
      <c r="H4" s="29"/>
      <c r="I4" s="29"/>
      <c r="J4" s="11">
        <f t="shared" ref="J4:T4" si="2" xml:space="preserve"> J$163</f>
        <v>2021</v>
      </c>
      <c r="K4" s="11">
        <f t="shared" si="2"/>
        <v>2022</v>
      </c>
      <c r="L4" s="11">
        <f t="shared" si="2"/>
        <v>2023</v>
      </c>
      <c r="M4" s="11">
        <f t="shared" si="2"/>
        <v>2024</v>
      </c>
      <c r="N4" s="11">
        <f t="shared" si="2"/>
        <v>2025</v>
      </c>
      <c r="O4" s="11">
        <f t="shared" si="2"/>
        <v>2026</v>
      </c>
      <c r="P4" s="11">
        <f t="shared" si="2"/>
        <v>2027</v>
      </c>
      <c r="Q4" s="11">
        <f t="shared" si="2"/>
        <v>2028</v>
      </c>
      <c r="R4" s="11">
        <f t="shared" si="2"/>
        <v>2029</v>
      </c>
      <c r="S4" s="11">
        <f t="shared" si="2"/>
        <v>2030</v>
      </c>
      <c r="T4" s="11">
        <f t="shared" si="2"/>
        <v>2031</v>
      </c>
    </row>
    <row r="5" spans="1:702" s="4" customFormat="1" x14ac:dyDescent="0.25">
      <c r="A5" s="57"/>
      <c r="B5" s="57"/>
      <c r="C5" s="92"/>
      <c r="D5" s="93"/>
      <c r="E5" s="29" t="s">
        <v>173</v>
      </c>
      <c r="F5" s="32" t="s">
        <v>853</v>
      </c>
      <c r="G5" s="32" t="s">
        <v>768</v>
      </c>
      <c r="H5" s="32" t="s">
        <v>695</v>
      </c>
      <c r="I5" s="29"/>
      <c r="J5" s="2">
        <f t="shared" ref="J5:T5" si="3" xml:space="preserve"> J$167</f>
        <v>1</v>
      </c>
      <c r="K5" s="2">
        <f t="shared" si="3"/>
        <v>2</v>
      </c>
      <c r="L5" s="2">
        <f t="shared" si="3"/>
        <v>3</v>
      </c>
      <c r="M5" s="2">
        <f t="shared" si="3"/>
        <v>4</v>
      </c>
      <c r="N5" s="2">
        <f t="shared" si="3"/>
        <v>5</v>
      </c>
      <c r="O5" s="2">
        <f t="shared" si="3"/>
        <v>6</v>
      </c>
      <c r="P5" s="2">
        <f t="shared" si="3"/>
        <v>7</v>
      </c>
      <c r="Q5" s="2">
        <f t="shared" si="3"/>
        <v>8</v>
      </c>
      <c r="R5" s="2">
        <f t="shared" si="3"/>
        <v>9</v>
      </c>
      <c r="S5" s="2">
        <f t="shared" si="3"/>
        <v>10</v>
      </c>
      <c r="T5" s="2">
        <f t="shared" si="3"/>
        <v>11</v>
      </c>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row>
    <row r="6" spans="1:702" x14ac:dyDescent="0.25">
      <c r="D6" s="39"/>
      <c r="F6" s="32"/>
      <c r="G6" s="32"/>
      <c r="H6" s="32"/>
    </row>
    <row r="9" spans="1:702" s="33" customFormat="1" x14ac:dyDescent="0.25">
      <c r="A9" s="24" t="s">
        <v>865</v>
      </c>
      <c r="B9" s="24"/>
      <c r="C9" s="37"/>
      <c r="D9" s="56"/>
    </row>
    <row r="10" spans="1:702" collapsed="1" x14ac:dyDescent="0.25"/>
    <row r="11" spans="1:702" hidden="1" outlineLevel="1" x14ac:dyDescent="0.25">
      <c r="B11" s="32" t="s">
        <v>1104</v>
      </c>
    </row>
    <row r="12" spans="1:702" hidden="1" outlineLevel="1" x14ac:dyDescent="0.25">
      <c r="A12" s="14"/>
      <c r="B12" s="14"/>
      <c r="C12" s="21"/>
      <c r="D12" s="22"/>
      <c r="E12" s="17" t="str">
        <f xml:space="preserve"> Inputs!E$24</f>
        <v>Reporting year as financial year ending</v>
      </c>
      <c r="F12" s="45">
        <f xml:space="preserve"> Inputs!F$24</f>
        <v>2026</v>
      </c>
      <c r="G12" s="17" t="str">
        <f xml:space="preserve"> Inputs!G$24</f>
        <v>year</v>
      </c>
    </row>
    <row r="13" spans="1:702" s="87" customFormat="1" hidden="1" outlineLevel="1" x14ac:dyDescent="0.25">
      <c r="A13" s="49"/>
      <c r="B13" s="49"/>
      <c r="C13" s="88"/>
      <c r="D13" s="85"/>
      <c r="E13" s="87" t="str">
        <f t="shared" ref="E13:T13" si="4" xml:space="preserve"> E$163</f>
        <v>Financial Year Ending</v>
      </c>
      <c r="F13" s="25">
        <f t="shared" si="4"/>
        <v>0</v>
      </c>
      <c r="G13" s="25" t="str">
        <f t="shared" si="4"/>
        <v>year</v>
      </c>
      <c r="H13" s="25">
        <f t="shared" si="4"/>
        <v>0</v>
      </c>
      <c r="I13" s="25">
        <f t="shared" si="4"/>
        <v>0</v>
      </c>
      <c r="J13" s="25">
        <f t="shared" si="4"/>
        <v>2021</v>
      </c>
      <c r="K13" s="25">
        <f t="shared" si="4"/>
        <v>2022</v>
      </c>
      <c r="L13" s="25">
        <f t="shared" si="4"/>
        <v>2023</v>
      </c>
      <c r="M13" s="25">
        <f t="shared" si="4"/>
        <v>2024</v>
      </c>
      <c r="N13" s="25">
        <f t="shared" si="4"/>
        <v>2025</v>
      </c>
      <c r="O13" s="25">
        <f t="shared" si="4"/>
        <v>2026</v>
      </c>
      <c r="P13" s="25">
        <f t="shared" si="4"/>
        <v>2027</v>
      </c>
      <c r="Q13" s="25">
        <f t="shared" si="4"/>
        <v>2028</v>
      </c>
      <c r="R13" s="25">
        <f t="shared" si="4"/>
        <v>2029</v>
      </c>
      <c r="S13" s="25">
        <f t="shared" si="4"/>
        <v>2030</v>
      </c>
      <c r="T13" s="25">
        <f t="shared" si="4"/>
        <v>2031</v>
      </c>
    </row>
    <row r="14" spans="1:702" hidden="1" outlineLevel="1" x14ac:dyDescent="0.25">
      <c r="A14" s="31"/>
      <c r="B14" s="31"/>
      <c r="C14" s="52"/>
      <c r="D14" s="53"/>
      <c r="E14" s="20" t="s">
        <v>1104</v>
      </c>
      <c r="F14" s="20"/>
      <c r="G14" s="20" t="s">
        <v>26</v>
      </c>
      <c r="H14" s="23">
        <f xml:space="preserve"> SUM( J14:T14 )</f>
        <v>1</v>
      </c>
      <c r="I14" s="20"/>
      <c r="J14" s="23">
        <f t="shared" ref="J14:T14" si="5" xml:space="preserve"> IF( J13 = $F12, 1, 0 )</f>
        <v>0</v>
      </c>
      <c r="K14" s="23">
        <f t="shared" si="5"/>
        <v>0</v>
      </c>
      <c r="L14" s="23">
        <f t="shared" si="5"/>
        <v>0</v>
      </c>
      <c r="M14" s="23">
        <f t="shared" si="5"/>
        <v>0</v>
      </c>
      <c r="N14" s="23">
        <f t="shared" si="5"/>
        <v>0</v>
      </c>
      <c r="O14" s="23">
        <f t="shared" si="5"/>
        <v>1</v>
      </c>
      <c r="P14" s="23">
        <f t="shared" si="5"/>
        <v>0</v>
      </c>
      <c r="Q14" s="23">
        <f t="shared" si="5"/>
        <v>0</v>
      </c>
      <c r="R14" s="23">
        <f t="shared" si="5"/>
        <v>0</v>
      </c>
      <c r="S14" s="23">
        <f t="shared" si="5"/>
        <v>0</v>
      </c>
      <c r="T14" s="23">
        <f t="shared" si="5"/>
        <v>0</v>
      </c>
    </row>
    <row r="15" spans="1:702" hidden="1" outlineLevel="1" x14ac:dyDescent="0.25"/>
    <row r="16" spans="1:702" hidden="1" outlineLevel="1" x14ac:dyDescent="0.25"/>
    <row r="17" spans="1:20" hidden="1" outlineLevel="1" x14ac:dyDescent="0.25">
      <c r="B17" s="32" t="s">
        <v>100</v>
      </c>
    </row>
    <row r="18" spans="1:20" hidden="1" outlineLevel="1" x14ac:dyDescent="0.25">
      <c r="A18" s="14"/>
      <c r="B18" s="14"/>
      <c r="C18" s="21"/>
      <c r="D18" s="22"/>
      <c r="E18" s="17" t="str">
        <f xml:space="preserve"> Inputs!E$23</f>
        <v>Year of adjustment lag</v>
      </c>
      <c r="F18" s="8">
        <f xml:space="preserve"> Inputs!F$23</f>
        <v>2</v>
      </c>
      <c r="G18" s="17" t="str">
        <f xml:space="preserve"> Inputs!G$23</f>
        <v>year #</v>
      </c>
    </row>
    <row r="19" spans="1:20" hidden="1" outlineLevel="1" x14ac:dyDescent="0.25">
      <c r="E19" s="39" t="str">
        <f t="shared" ref="E19:T19" si="6" xml:space="preserve"> E$14</f>
        <v>Year of performance</v>
      </c>
      <c r="F19" s="7">
        <f t="shared" si="6"/>
        <v>0</v>
      </c>
      <c r="G19" s="7" t="str">
        <f t="shared" si="6"/>
        <v>flag</v>
      </c>
      <c r="H19" s="7">
        <f t="shared" si="6"/>
        <v>1</v>
      </c>
      <c r="I19" s="7">
        <f t="shared" si="6"/>
        <v>0</v>
      </c>
      <c r="J19" s="7">
        <f t="shared" si="6"/>
        <v>0</v>
      </c>
      <c r="K19" s="7">
        <f t="shared" si="6"/>
        <v>0</v>
      </c>
      <c r="L19" s="7">
        <f t="shared" si="6"/>
        <v>0</v>
      </c>
      <c r="M19" s="7">
        <f t="shared" si="6"/>
        <v>0</v>
      </c>
      <c r="N19" s="7">
        <f t="shared" si="6"/>
        <v>0</v>
      </c>
      <c r="O19" s="7">
        <f t="shared" si="6"/>
        <v>1</v>
      </c>
      <c r="P19" s="7">
        <f t="shared" si="6"/>
        <v>0</v>
      </c>
      <c r="Q19" s="7">
        <f t="shared" si="6"/>
        <v>0</v>
      </c>
      <c r="R19" s="7">
        <f t="shared" si="6"/>
        <v>0</v>
      </c>
      <c r="S19" s="7">
        <f t="shared" si="6"/>
        <v>0</v>
      </c>
      <c r="T19" s="7">
        <f t="shared" si="6"/>
        <v>0</v>
      </c>
    </row>
    <row r="20" spans="1:20" hidden="1" outlineLevel="1" x14ac:dyDescent="0.25">
      <c r="A20" s="31"/>
      <c r="B20" s="31"/>
      <c r="C20" s="52"/>
      <c r="D20" s="53"/>
      <c r="E20" s="20" t="s">
        <v>100</v>
      </c>
      <c r="F20" s="20"/>
      <c r="G20" s="20" t="s">
        <v>26</v>
      </c>
      <c r="H20" s="23">
        <f xml:space="preserve"> SUM( J20:T20 )</f>
        <v>1</v>
      </c>
      <c r="I20" s="20"/>
      <c r="J20" s="23">
        <f t="shared" ref="J20:T20" si="7" xml:space="preserve"> IF( IF( J167 &lt; 1 + $F18, 0, SUMIF( $J167:$T167, J167 - $F18, $J19:$T19 ) ) = 1, 1, 0 )</f>
        <v>0</v>
      </c>
      <c r="K20" s="23">
        <f t="shared" si="7"/>
        <v>0</v>
      </c>
      <c r="L20" s="23">
        <f t="shared" si="7"/>
        <v>0</v>
      </c>
      <c r="M20" s="23">
        <f t="shared" si="7"/>
        <v>0</v>
      </c>
      <c r="N20" s="23">
        <f t="shared" si="7"/>
        <v>0</v>
      </c>
      <c r="O20" s="23">
        <f t="shared" si="7"/>
        <v>0</v>
      </c>
      <c r="P20" s="23">
        <f t="shared" si="7"/>
        <v>0</v>
      </c>
      <c r="Q20" s="23">
        <f t="shared" si="7"/>
        <v>1</v>
      </c>
      <c r="R20" s="23">
        <f t="shared" si="7"/>
        <v>0</v>
      </c>
      <c r="S20" s="23">
        <f t="shared" si="7"/>
        <v>0</v>
      </c>
      <c r="T20" s="23">
        <f t="shared" si="7"/>
        <v>0</v>
      </c>
    </row>
    <row r="21" spans="1:20" hidden="1" outlineLevel="1" x14ac:dyDescent="0.25"/>
    <row r="22" spans="1:20" hidden="1" outlineLevel="1" x14ac:dyDescent="0.25"/>
    <row r="23" spans="1:20" hidden="1" outlineLevel="1" x14ac:dyDescent="0.25">
      <c r="B23" s="32" t="s">
        <v>556</v>
      </c>
    </row>
    <row r="24" spans="1:20" hidden="1" outlineLevel="1" x14ac:dyDescent="0.25">
      <c r="A24" s="14"/>
      <c r="B24" s="14"/>
      <c r="C24" s="21"/>
      <c r="D24" s="22"/>
      <c r="E24" s="17" t="str">
        <f xml:space="preserve"> Inputs!E$24</f>
        <v>Reporting year as financial year ending</v>
      </c>
      <c r="F24" s="45">
        <f xml:space="preserve"> Inputs!F$24</f>
        <v>2026</v>
      </c>
      <c r="G24" s="17" t="str">
        <f xml:space="preserve"> Inputs!G$24</f>
        <v>year</v>
      </c>
    </row>
    <row r="25" spans="1:20" s="87" customFormat="1" hidden="1" outlineLevel="1" x14ac:dyDescent="0.25">
      <c r="A25" s="49"/>
      <c r="B25" s="49"/>
      <c r="C25" s="88"/>
      <c r="D25" s="85"/>
      <c r="E25" s="87" t="str">
        <f t="shared" ref="E25:T25" si="8" xml:space="preserve"> E$163</f>
        <v>Financial Year Ending</v>
      </c>
      <c r="F25" s="25">
        <f t="shared" si="8"/>
        <v>0</v>
      </c>
      <c r="G25" s="25" t="str">
        <f t="shared" si="8"/>
        <v>year</v>
      </c>
      <c r="H25" s="25">
        <f t="shared" si="8"/>
        <v>0</v>
      </c>
      <c r="I25" s="25">
        <f t="shared" si="8"/>
        <v>0</v>
      </c>
      <c r="J25" s="25">
        <f t="shared" si="8"/>
        <v>2021</v>
      </c>
      <c r="K25" s="25">
        <f t="shared" si="8"/>
        <v>2022</v>
      </c>
      <c r="L25" s="25">
        <f t="shared" si="8"/>
        <v>2023</v>
      </c>
      <c r="M25" s="25">
        <f t="shared" si="8"/>
        <v>2024</v>
      </c>
      <c r="N25" s="25">
        <f t="shared" si="8"/>
        <v>2025</v>
      </c>
      <c r="O25" s="25">
        <f t="shared" si="8"/>
        <v>2026</v>
      </c>
      <c r="P25" s="25">
        <f t="shared" si="8"/>
        <v>2027</v>
      </c>
      <c r="Q25" s="25">
        <f t="shared" si="8"/>
        <v>2028</v>
      </c>
      <c r="R25" s="25">
        <f t="shared" si="8"/>
        <v>2029</v>
      </c>
      <c r="S25" s="25">
        <f t="shared" si="8"/>
        <v>2030</v>
      </c>
      <c r="T25" s="25">
        <f t="shared" si="8"/>
        <v>2031</v>
      </c>
    </row>
    <row r="26" spans="1:20" hidden="1" outlineLevel="1" x14ac:dyDescent="0.25">
      <c r="A26" s="31"/>
      <c r="B26" s="31"/>
      <c r="C26" s="52"/>
      <c r="D26" s="53"/>
      <c r="E26" s="20" t="s">
        <v>556</v>
      </c>
      <c r="F26" s="20"/>
      <c r="G26" s="20" t="s">
        <v>26</v>
      </c>
      <c r="H26" s="23">
        <f xml:space="preserve"> SUM( J26:T26 )</f>
        <v>5</v>
      </c>
      <c r="I26" s="20"/>
      <c r="J26" s="23">
        <f t="shared" ref="J26:T26" si="9" xml:space="preserve"> IF( J25 &gt; $F24, 1, 0 )</f>
        <v>0</v>
      </c>
      <c r="K26" s="23">
        <f t="shared" si="9"/>
        <v>0</v>
      </c>
      <c r="L26" s="23">
        <f t="shared" si="9"/>
        <v>0</v>
      </c>
      <c r="M26" s="23">
        <f t="shared" si="9"/>
        <v>0</v>
      </c>
      <c r="N26" s="23">
        <f t="shared" si="9"/>
        <v>0</v>
      </c>
      <c r="O26" s="23">
        <f t="shared" si="9"/>
        <v>0</v>
      </c>
      <c r="P26" s="23">
        <f t="shared" si="9"/>
        <v>1</v>
      </c>
      <c r="Q26" s="23">
        <f t="shared" si="9"/>
        <v>1</v>
      </c>
      <c r="R26" s="23">
        <f t="shared" si="9"/>
        <v>1</v>
      </c>
      <c r="S26" s="23">
        <f t="shared" si="9"/>
        <v>1</v>
      </c>
      <c r="T26" s="23">
        <f t="shared" si="9"/>
        <v>1</v>
      </c>
    </row>
    <row r="27" spans="1:20" hidden="1" outlineLevel="1" x14ac:dyDescent="0.25"/>
    <row r="30" spans="1:20" s="33" customFormat="1" x14ac:dyDescent="0.25">
      <c r="A30" s="24" t="s">
        <v>335</v>
      </c>
      <c r="B30" s="24"/>
      <c r="C30" s="37"/>
      <c r="D30" s="56"/>
    </row>
    <row r="31" spans="1:20" collapsed="1" x14ac:dyDescent="0.25"/>
    <row r="32" spans="1:20" hidden="1" outlineLevel="1" x14ac:dyDescent="0.25">
      <c r="B32" s="32" t="s">
        <v>779</v>
      </c>
    </row>
    <row r="33" spans="1:20" s="87" customFormat="1" hidden="1" outlineLevel="1" x14ac:dyDescent="0.25">
      <c r="A33" s="49"/>
      <c r="B33" s="49"/>
      <c r="C33" s="88"/>
      <c r="D33" s="85"/>
      <c r="E33" s="87" t="str">
        <f t="shared" ref="E33:G33" si="10" xml:space="preserve"> E$45</f>
        <v>Model Column Total</v>
      </c>
      <c r="F33" s="25">
        <f t="shared" si="10"/>
        <v>11</v>
      </c>
      <c r="G33" s="87" t="str">
        <f t="shared" si="10"/>
        <v>counter</v>
      </c>
    </row>
    <row r="34" spans="1:20" s="87" customFormat="1" hidden="1" outlineLevel="1" x14ac:dyDescent="0.25">
      <c r="A34" s="49"/>
      <c r="B34" s="49"/>
      <c r="C34" s="88"/>
      <c r="D34" s="85"/>
      <c r="E34" s="87" t="str">
        <f t="shared" ref="E34:G34" si="11" xml:space="preserve"> E$70</f>
        <v>Pre Forecast Period Total</v>
      </c>
      <c r="F34" s="25">
        <f t="shared" si="11"/>
        <v>5</v>
      </c>
      <c r="G34" s="87" t="str">
        <f t="shared" si="11"/>
        <v>counter</v>
      </c>
    </row>
    <row r="35" spans="1:20" s="87" customFormat="1" hidden="1" outlineLevel="1" x14ac:dyDescent="0.25">
      <c r="A35" s="49"/>
      <c r="B35" s="49"/>
      <c r="C35" s="88"/>
      <c r="D35" s="85"/>
      <c r="E35" s="87" t="str">
        <f t="shared" ref="E35:G35" si="12" xml:space="preserve"> E$131</f>
        <v>Forecast Period Total</v>
      </c>
      <c r="F35" s="25">
        <f t="shared" si="12"/>
        <v>5</v>
      </c>
      <c r="G35" s="87" t="str">
        <f t="shared" si="12"/>
        <v>counter</v>
      </c>
    </row>
    <row r="36" spans="1:20" s="87" customFormat="1" hidden="1" outlineLevel="1" x14ac:dyDescent="0.25">
      <c r="A36" s="49"/>
      <c r="B36" s="49"/>
      <c r="C36" s="88"/>
      <c r="D36" s="85"/>
      <c r="E36" s="87" t="str">
        <f t="shared" ref="E36:G36" si="13" xml:space="preserve"> E$108</f>
        <v>Post Forecast Period Total</v>
      </c>
      <c r="F36" s="25">
        <f t="shared" si="13"/>
        <v>1</v>
      </c>
      <c r="G36" s="87" t="str">
        <f t="shared" si="13"/>
        <v>counter</v>
      </c>
    </row>
    <row r="37" spans="1:20" hidden="1" outlineLevel="1" x14ac:dyDescent="0.25">
      <c r="E37" s="39" t="s">
        <v>779</v>
      </c>
      <c r="F37" s="7">
        <f xml:space="preserve"> IF( $F33 - SUM( $F34:$F36 ) &lt;&gt; 0, 1, 0 )</f>
        <v>0</v>
      </c>
      <c r="G37" s="39" t="s">
        <v>787</v>
      </c>
    </row>
    <row r="38" spans="1:20" hidden="1" outlineLevel="1" x14ac:dyDescent="0.25"/>
    <row r="39" spans="1:20" hidden="1" outlineLevel="1" x14ac:dyDescent="0.25"/>
    <row r="40" spans="1:20" hidden="1" outlineLevel="1" x14ac:dyDescent="0.25"/>
    <row r="41" spans="1:20" s="33" customFormat="1" hidden="1" outlineLevel="1" x14ac:dyDescent="0.25">
      <c r="A41" s="24"/>
      <c r="B41" s="24" t="s">
        <v>18</v>
      </c>
      <c r="C41" s="37"/>
      <c r="D41" s="56"/>
    </row>
    <row r="42" spans="1:20" hidden="1" outlineLevel="1" collapsed="1" x14ac:dyDescent="0.25"/>
    <row r="43" spans="1:20" hidden="1" outlineLevel="2" x14ac:dyDescent="0.25">
      <c r="B43" s="32" t="s">
        <v>481</v>
      </c>
    </row>
    <row r="44" spans="1:20" s="87" customFormat="1" hidden="1" outlineLevel="2" x14ac:dyDescent="0.25">
      <c r="A44" s="49"/>
      <c r="B44" s="49"/>
      <c r="C44" s="88"/>
      <c r="D44" s="85"/>
      <c r="E44" s="87" t="str">
        <f t="shared" ref="E44:T44" si="14" xml:space="preserve"> E$135</f>
        <v>Model column counter</v>
      </c>
      <c r="F44" s="25">
        <f t="shared" si="14"/>
        <v>0</v>
      </c>
      <c r="G44" s="25" t="str">
        <f t="shared" si="14"/>
        <v>counter</v>
      </c>
      <c r="H44" s="25">
        <f t="shared" si="14"/>
        <v>0</v>
      </c>
      <c r="I44" s="25">
        <f t="shared" si="14"/>
        <v>0</v>
      </c>
      <c r="J44" s="25">
        <f t="shared" si="14"/>
        <v>1</v>
      </c>
      <c r="K44" s="25">
        <f t="shared" si="14"/>
        <v>2</v>
      </c>
      <c r="L44" s="25">
        <f t="shared" si="14"/>
        <v>3</v>
      </c>
      <c r="M44" s="25">
        <f t="shared" si="14"/>
        <v>4</v>
      </c>
      <c r="N44" s="25">
        <f t="shared" si="14"/>
        <v>5</v>
      </c>
      <c r="O44" s="25">
        <f t="shared" si="14"/>
        <v>6</v>
      </c>
      <c r="P44" s="25">
        <f t="shared" si="14"/>
        <v>7</v>
      </c>
      <c r="Q44" s="25">
        <f t="shared" si="14"/>
        <v>8</v>
      </c>
      <c r="R44" s="25">
        <f t="shared" si="14"/>
        <v>9</v>
      </c>
      <c r="S44" s="25">
        <f t="shared" si="14"/>
        <v>10</v>
      </c>
      <c r="T44" s="25">
        <f t="shared" si="14"/>
        <v>11</v>
      </c>
    </row>
    <row r="45" spans="1:20" hidden="1" outlineLevel="2" x14ac:dyDescent="0.25">
      <c r="E45" s="39" t="s">
        <v>481</v>
      </c>
      <c r="F45" s="104">
        <f xml:space="preserve"> MAX( $J44:$T44 )</f>
        <v>11</v>
      </c>
      <c r="G45" s="39" t="s">
        <v>259</v>
      </c>
    </row>
    <row r="46" spans="1:20" hidden="1" outlineLevel="2" x14ac:dyDescent="0.25"/>
    <row r="47" spans="1:20" hidden="1" outlineLevel="2" x14ac:dyDescent="0.25"/>
    <row r="48" spans="1:20" hidden="1" outlineLevel="2" x14ac:dyDescent="0.25">
      <c r="B48" s="32" t="s">
        <v>184</v>
      </c>
    </row>
    <row r="49" spans="1:20" s="87" customFormat="1" hidden="1" outlineLevel="2" x14ac:dyDescent="0.25">
      <c r="A49" s="49"/>
      <c r="B49" s="49"/>
      <c r="C49" s="88"/>
      <c r="D49" s="85"/>
      <c r="E49" s="87" t="str">
        <f t="shared" ref="E49:T49" si="15" xml:space="preserve"> E$135</f>
        <v>Model column counter</v>
      </c>
      <c r="F49" s="25">
        <f t="shared" si="15"/>
        <v>0</v>
      </c>
      <c r="G49" s="25" t="str">
        <f t="shared" si="15"/>
        <v>counter</v>
      </c>
      <c r="H49" s="25">
        <f t="shared" si="15"/>
        <v>0</v>
      </c>
      <c r="I49" s="25">
        <f t="shared" si="15"/>
        <v>0</v>
      </c>
      <c r="J49" s="25">
        <f t="shared" si="15"/>
        <v>1</v>
      </c>
      <c r="K49" s="25">
        <f t="shared" si="15"/>
        <v>2</v>
      </c>
      <c r="L49" s="25">
        <f t="shared" si="15"/>
        <v>3</v>
      </c>
      <c r="M49" s="25">
        <f t="shared" si="15"/>
        <v>4</v>
      </c>
      <c r="N49" s="25">
        <f t="shared" si="15"/>
        <v>5</v>
      </c>
      <c r="O49" s="25">
        <f t="shared" si="15"/>
        <v>6</v>
      </c>
      <c r="P49" s="25">
        <f t="shared" si="15"/>
        <v>7</v>
      </c>
      <c r="Q49" s="25">
        <f t="shared" si="15"/>
        <v>8</v>
      </c>
      <c r="R49" s="25">
        <f t="shared" si="15"/>
        <v>9</v>
      </c>
      <c r="S49" s="25">
        <f t="shared" si="15"/>
        <v>10</v>
      </c>
      <c r="T49" s="25">
        <f t="shared" si="15"/>
        <v>11</v>
      </c>
    </row>
    <row r="50" spans="1:20" hidden="1" outlineLevel="2" x14ac:dyDescent="0.25">
      <c r="E50" s="39" t="s">
        <v>184</v>
      </c>
      <c r="G50" s="39" t="s">
        <v>26</v>
      </c>
      <c r="H50" s="7">
        <f xml:space="preserve"> SUM( J50:T50 )</f>
        <v>1</v>
      </c>
      <c r="J50" s="7">
        <f t="shared" ref="J50:T50" si="16" xml:space="preserve"> IF( J49 = 1, 1, 0 )</f>
        <v>1</v>
      </c>
      <c r="K50" s="7">
        <f t="shared" si="16"/>
        <v>0</v>
      </c>
      <c r="L50" s="7">
        <f t="shared" si="16"/>
        <v>0</v>
      </c>
      <c r="M50" s="7">
        <f t="shared" si="16"/>
        <v>0</v>
      </c>
      <c r="N50" s="7">
        <f t="shared" si="16"/>
        <v>0</v>
      </c>
      <c r="O50" s="7">
        <f t="shared" si="16"/>
        <v>0</v>
      </c>
      <c r="P50" s="7">
        <f t="shared" si="16"/>
        <v>0</v>
      </c>
      <c r="Q50" s="7">
        <f t="shared" si="16"/>
        <v>0</v>
      </c>
      <c r="R50" s="7">
        <f t="shared" si="16"/>
        <v>0</v>
      </c>
      <c r="S50" s="7">
        <f t="shared" si="16"/>
        <v>0</v>
      </c>
      <c r="T50" s="7">
        <f t="shared" si="16"/>
        <v>0</v>
      </c>
    </row>
    <row r="51" spans="1:20" hidden="1" outlineLevel="2" x14ac:dyDescent="0.25"/>
    <row r="54" spans="1:20" s="33" customFormat="1" x14ac:dyDescent="0.25">
      <c r="A54" s="24" t="s">
        <v>632</v>
      </c>
      <c r="B54" s="24"/>
      <c r="C54" s="37"/>
      <c r="D54" s="56"/>
    </row>
    <row r="55" spans="1:20" collapsed="1" x14ac:dyDescent="0.25"/>
    <row r="56" spans="1:20" hidden="1" outlineLevel="1" x14ac:dyDescent="0.25">
      <c r="B56" s="32" t="s">
        <v>482</v>
      </c>
    </row>
    <row r="57" spans="1:20" hidden="1" outlineLevel="1" x14ac:dyDescent="0.25">
      <c r="A57" s="14"/>
      <c r="B57" s="14"/>
      <c r="C57" s="21"/>
      <c r="D57" s="22"/>
      <c r="E57" s="17" t="str">
        <f xml:space="preserve"> Inputs!E$21</f>
        <v>Last Pre Forecast Date</v>
      </c>
      <c r="F57" s="130">
        <f xml:space="preserve"> Inputs!F$21</f>
        <v>45747</v>
      </c>
      <c r="G57" s="17" t="str">
        <f xml:space="preserve"> Inputs!G$21</f>
        <v>date</v>
      </c>
    </row>
    <row r="58" spans="1:20" s="87" customFormat="1" hidden="1" outlineLevel="1" x14ac:dyDescent="0.25">
      <c r="A58" s="49"/>
      <c r="B58" s="49"/>
      <c r="C58" s="88"/>
      <c r="D58" s="85"/>
      <c r="E58" s="87" t="str">
        <f t="shared" ref="E58:T58" si="17" xml:space="preserve"> E$150</f>
        <v>Model Period END</v>
      </c>
      <c r="F58" s="26">
        <f t="shared" si="17"/>
        <v>0</v>
      </c>
      <c r="G58" s="26" t="str">
        <f t="shared" si="17"/>
        <v>date</v>
      </c>
      <c r="H58" s="26">
        <f t="shared" si="17"/>
        <v>0</v>
      </c>
      <c r="I58" s="26">
        <f t="shared" si="17"/>
        <v>0</v>
      </c>
      <c r="J58" s="26">
        <f t="shared" si="17"/>
        <v>44286</v>
      </c>
      <c r="K58" s="26">
        <f t="shared" si="17"/>
        <v>44651</v>
      </c>
      <c r="L58" s="26">
        <f t="shared" si="17"/>
        <v>45016</v>
      </c>
      <c r="M58" s="26">
        <f t="shared" si="17"/>
        <v>45382</v>
      </c>
      <c r="N58" s="26">
        <f t="shared" si="17"/>
        <v>45747</v>
      </c>
      <c r="O58" s="26">
        <f t="shared" si="17"/>
        <v>46112</v>
      </c>
      <c r="P58" s="26">
        <f t="shared" si="17"/>
        <v>46477</v>
      </c>
      <c r="Q58" s="26">
        <f t="shared" si="17"/>
        <v>46843</v>
      </c>
      <c r="R58" s="26">
        <f t="shared" si="17"/>
        <v>47208</v>
      </c>
      <c r="S58" s="26">
        <f t="shared" si="17"/>
        <v>47573</v>
      </c>
      <c r="T58" s="26">
        <f t="shared" si="17"/>
        <v>47938</v>
      </c>
    </row>
    <row r="59" spans="1:20" hidden="1" outlineLevel="1" x14ac:dyDescent="0.25">
      <c r="E59" s="39" t="s">
        <v>482</v>
      </c>
      <c r="G59" s="39" t="s">
        <v>26</v>
      </c>
      <c r="H59" s="7">
        <f xml:space="preserve"> SUM( J59:T59 )</f>
        <v>1</v>
      </c>
      <c r="J59" s="7">
        <f t="shared" ref="J59:T59" si="18" xml:space="preserve"> IF( J58 = $F57, 1, 0 )</f>
        <v>0</v>
      </c>
      <c r="K59" s="7">
        <f t="shared" si="18"/>
        <v>0</v>
      </c>
      <c r="L59" s="7">
        <f t="shared" si="18"/>
        <v>0</v>
      </c>
      <c r="M59" s="7">
        <f t="shared" si="18"/>
        <v>0</v>
      </c>
      <c r="N59" s="7">
        <f t="shared" si="18"/>
        <v>1</v>
      </c>
      <c r="O59" s="7">
        <f t="shared" si="18"/>
        <v>0</v>
      </c>
      <c r="P59" s="7">
        <f t="shared" si="18"/>
        <v>0</v>
      </c>
      <c r="Q59" s="7">
        <f t="shared" si="18"/>
        <v>0</v>
      </c>
      <c r="R59" s="7">
        <f t="shared" si="18"/>
        <v>0</v>
      </c>
      <c r="S59" s="7">
        <f t="shared" si="18"/>
        <v>0</v>
      </c>
      <c r="T59" s="7">
        <f t="shared" si="18"/>
        <v>0</v>
      </c>
    </row>
    <row r="60" spans="1:20" hidden="1" outlineLevel="1" x14ac:dyDescent="0.25"/>
    <row r="61" spans="1:20" hidden="1" outlineLevel="1" x14ac:dyDescent="0.25"/>
    <row r="62" spans="1:20" hidden="1" outlineLevel="1" x14ac:dyDescent="0.25">
      <c r="B62" s="32" t="s">
        <v>252</v>
      </c>
    </row>
    <row r="63" spans="1:20" hidden="1" outlineLevel="1" x14ac:dyDescent="0.25">
      <c r="A63" s="14"/>
      <c r="B63" s="14"/>
      <c r="C63" s="21"/>
      <c r="D63" s="22"/>
      <c r="E63" s="17" t="str">
        <f xml:space="preserve"> Inputs!E$21</f>
        <v>Last Pre Forecast Date</v>
      </c>
      <c r="F63" s="130">
        <f xml:space="preserve"> Inputs!F$21</f>
        <v>45747</v>
      </c>
      <c r="G63" s="17" t="str">
        <f xml:space="preserve"> Inputs!G$21</f>
        <v>date</v>
      </c>
    </row>
    <row r="64" spans="1:20" s="87" customFormat="1" hidden="1" outlineLevel="1" x14ac:dyDescent="0.25">
      <c r="A64" s="49"/>
      <c r="B64" s="49"/>
      <c r="C64" s="88"/>
      <c r="D64" s="85"/>
      <c r="E64" s="87" t="str">
        <f t="shared" ref="E64:T64" si="19" xml:space="preserve"> E$150</f>
        <v>Model Period END</v>
      </c>
      <c r="F64" s="26">
        <f t="shared" si="19"/>
        <v>0</v>
      </c>
      <c r="G64" s="26" t="str">
        <f t="shared" si="19"/>
        <v>date</v>
      </c>
      <c r="H64" s="26">
        <f t="shared" si="19"/>
        <v>0</v>
      </c>
      <c r="I64" s="26">
        <f t="shared" si="19"/>
        <v>0</v>
      </c>
      <c r="J64" s="26">
        <f t="shared" si="19"/>
        <v>44286</v>
      </c>
      <c r="K64" s="26">
        <f t="shared" si="19"/>
        <v>44651</v>
      </c>
      <c r="L64" s="26">
        <f t="shared" si="19"/>
        <v>45016</v>
      </c>
      <c r="M64" s="26">
        <f t="shared" si="19"/>
        <v>45382</v>
      </c>
      <c r="N64" s="26">
        <f t="shared" si="19"/>
        <v>45747</v>
      </c>
      <c r="O64" s="26">
        <f t="shared" si="19"/>
        <v>46112</v>
      </c>
      <c r="P64" s="26">
        <f t="shared" si="19"/>
        <v>46477</v>
      </c>
      <c r="Q64" s="26">
        <f t="shared" si="19"/>
        <v>46843</v>
      </c>
      <c r="R64" s="26">
        <f t="shared" si="19"/>
        <v>47208</v>
      </c>
      <c r="S64" s="26">
        <f t="shared" si="19"/>
        <v>47573</v>
      </c>
      <c r="T64" s="26">
        <f t="shared" si="19"/>
        <v>47938</v>
      </c>
    </row>
    <row r="65" spans="1:20" hidden="1" outlineLevel="1" x14ac:dyDescent="0.25">
      <c r="E65" s="39" t="s">
        <v>252</v>
      </c>
      <c r="G65" s="39" t="s">
        <v>26</v>
      </c>
      <c r="H65" s="7">
        <f xml:space="preserve"> SUM( J65:T65 )</f>
        <v>5</v>
      </c>
      <c r="J65" s="7">
        <f t="shared" ref="J65:T65" si="20" xml:space="preserve"> IF( $F63 &gt;= J64, 1, 0 )</f>
        <v>1</v>
      </c>
      <c r="K65" s="7">
        <f t="shared" si="20"/>
        <v>1</v>
      </c>
      <c r="L65" s="7">
        <f t="shared" si="20"/>
        <v>1</v>
      </c>
      <c r="M65" s="7">
        <f t="shared" si="20"/>
        <v>1</v>
      </c>
      <c r="N65" s="7">
        <f t="shared" si="20"/>
        <v>1</v>
      </c>
      <c r="O65" s="7">
        <f t="shared" si="20"/>
        <v>0</v>
      </c>
      <c r="P65" s="7">
        <f t="shared" si="20"/>
        <v>0</v>
      </c>
      <c r="Q65" s="7">
        <f t="shared" si="20"/>
        <v>0</v>
      </c>
      <c r="R65" s="7">
        <f t="shared" si="20"/>
        <v>0</v>
      </c>
      <c r="S65" s="7">
        <f t="shared" si="20"/>
        <v>0</v>
      </c>
      <c r="T65" s="7">
        <f t="shared" si="20"/>
        <v>0</v>
      </c>
    </row>
    <row r="66" spans="1:20" hidden="1" outlineLevel="1" x14ac:dyDescent="0.25"/>
    <row r="67" spans="1:20" hidden="1" outlineLevel="1" x14ac:dyDescent="0.25"/>
    <row r="68" spans="1:20" hidden="1" outlineLevel="1" x14ac:dyDescent="0.25">
      <c r="B68" s="32" t="s">
        <v>253</v>
      </c>
    </row>
    <row r="69" spans="1:20" hidden="1" outlineLevel="1" x14ac:dyDescent="0.25">
      <c r="E69" s="39" t="str">
        <f t="shared" ref="E69:T69" si="21" xml:space="preserve"> E$65</f>
        <v>Pre Forecast Period Flag</v>
      </c>
      <c r="F69" s="7">
        <f t="shared" si="21"/>
        <v>0</v>
      </c>
      <c r="G69" s="7" t="str">
        <f t="shared" si="21"/>
        <v>flag</v>
      </c>
      <c r="H69" s="7">
        <f t="shared" si="21"/>
        <v>5</v>
      </c>
      <c r="I69" s="7">
        <f t="shared" si="21"/>
        <v>0</v>
      </c>
      <c r="J69" s="7">
        <f t="shared" si="21"/>
        <v>1</v>
      </c>
      <c r="K69" s="7">
        <f t="shared" si="21"/>
        <v>1</v>
      </c>
      <c r="L69" s="7">
        <f t="shared" si="21"/>
        <v>1</v>
      </c>
      <c r="M69" s="7">
        <f t="shared" si="21"/>
        <v>1</v>
      </c>
      <c r="N69" s="7">
        <f t="shared" si="21"/>
        <v>1</v>
      </c>
      <c r="O69" s="7">
        <f t="shared" si="21"/>
        <v>0</v>
      </c>
      <c r="P69" s="7">
        <f t="shared" si="21"/>
        <v>0</v>
      </c>
      <c r="Q69" s="7">
        <f t="shared" si="21"/>
        <v>0</v>
      </c>
      <c r="R69" s="7">
        <f t="shared" si="21"/>
        <v>0</v>
      </c>
      <c r="S69" s="7">
        <f t="shared" si="21"/>
        <v>0</v>
      </c>
      <c r="T69" s="7">
        <f t="shared" si="21"/>
        <v>0</v>
      </c>
    </row>
    <row r="70" spans="1:20" hidden="1" outlineLevel="1" x14ac:dyDescent="0.25">
      <c r="E70" s="39" t="s">
        <v>253</v>
      </c>
      <c r="F70" s="104">
        <f xml:space="preserve"> SUM( $J69:$T69 )</f>
        <v>5</v>
      </c>
      <c r="G70" s="39" t="s">
        <v>259</v>
      </c>
    </row>
    <row r="71" spans="1:20" hidden="1" outlineLevel="1" x14ac:dyDescent="0.25"/>
    <row r="74" spans="1:20" s="33" customFormat="1" x14ac:dyDescent="0.25">
      <c r="A74" s="24" t="s">
        <v>960</v>
      </c>
      <c r="B74" s="24"/>
      <c r="C74" s="37"/>
      <c r="D74" s="56"/>
    </row>
    <row r="75" spans="1:20" collapsed="1" x14ac:dyDescent="0.25"/>
    <row r="76" spans="1:20" hidden="1" outlineLevel="1" x14ac:dyDescent="0.25">
      <c r="B76" s="32" t="s">
        <v>780</v>
      </c>
    </row>
    <row r="77" spans="1:20" hidden="1" outlineLevel="1" x14ac:dyDescent="0.25">
      <c r="E77" s="39" t="str">
        <f t="shared" ref="E77:T77" si="22" xml:space="preserve"> E$59</f>
        <v>Last Pre Forecast Flag</v>
      </c>
      <c r="F77" s="7">
        <f t="shared" si="22"/>
        <v>0</v>
      </c>
      <c r="G77" s="7" t="str">
        <f t="shared" si="22"/>
        <v>flag</v>
      </c>
      <c r="H77" s="7">
        <f t="shared" si="22"/>
        <v>1</v>
      </c>
      <c r="I77" s="7">
        <f t="shared" si="22"/>
        <v>0</v>
      </c>
      <c r="J77" s="7">
        <f t="shared" si="22"/>
        <v>0</v>
      </c>
      <c r="K77" s="7">
        <f t="shared" si="22"/>
        <v>0</v>
      </c>
      <c r="L77" s="7">
        <f t="shared" si="22"/>
        <v>0</v>
      </c>
      <c r="M77" s="7">
        <f t="shared" si="22"/>
        <v>0</v>
      </c>
      <c r="N77" s="7">
        <f t="shared" si="22"/>
        <v>1</v>
      </c>
      <c r="O77" s="7">
        <f t="shared" si="22"/>
        <v>0</v>
      </c>
      <c r="P77" s="7">
        <f t="shared" si="22"/>
        <v>0</v>
      </c>
      <c r="Q77" s="7">
        <f t="shared" si="22"/>
        <v>0</v>
      </c>
      <c r="R77" s="7">
        <f t="shared" si="22"/>
        <v>0</v>
      </c>
      <c r="S77" s="7">
        <f t="shared" si="22"/>
        <v>0</v>
      </c>
      <c r="T77" s="7">
        <f t="shared" si="22"/>
        <v>0</v>
      </c>
    </row>
    <row r="78" spans="1:20" hidden="1" outlineLevel="1" x14ac:dyDescent="0.25">
      <c r="A78" s="31"/>
      <c r="B78" s="31"/>
      <c r="C78" s="52"/>
      <c r="D78" s="53"/>
      <c r="E78" s="20" t="s">
        <v>780</v>
      </c>
      <c r="F78" s="20"/>
      <c r="G78" s="20" t="s">
        <v>26</v>
      </c>
      <c r="H78" s="23">
        <f xml:space="preserve"> SUM( J78:T78 )</f>
        <v>1</v>
      </c>
      <c r="I78" s="20"/>
      <c r="J78" s="23">
        <f t="shared" ref="J78:T78" si="23" xml:space="preserve"> I77</f>
        <v>0</v>
      </c>
      <c r="K78" s="23">
        <f t="shared" si="23"/>
        <v>0</v>
      </c>
      <c r="L78" s="23">
        <f t="shared" si="23"/>
        <v>0</v>
      </c>
      <c r="M78" s="23">
        <f t="shared" si="23"/>
        <v>0</v>
      </c>
      <c r="N78" s="23">
        <f t="shared" si="23"/>
        <v>0</v>
      </c>
      <c r="O78" s="23">
        <f t="shared" si="23"/>
        <v>1</v>
      </c>
      <c r="P78" s="23">
        <f t="shared" si="23"/>
        <v>0</v>
      </c>
      <c r="Q78" s="23">
        <f t="shared" si="23"/>
        <v>0</v>
      </c>
      <c r="R78" s="23">
        <f t="shared" si="23"/>
        <v>0</v>
      </c>
      <c r="S78" s="23">
        <f t="shared" si="23"/>
        <v>0</v>
      </c>
      <c r="T78" s="23">
        <f t="shared" si="23"/>
        <v>0</v>
      </c>
    </row>
    <row r="79" spans="1:20" hidden="1" outlineLevel="1" x14ac:dyDescent="0.25"/>
    <row r="80" spans="1:20" hidden="1" outlineLevel="1" x14ac:dyDescent="0.25"/>
    <row r="81" spans="1:20" hidden="1" outlineLevel="1" x14ac:dyDescent="0.25">
      <c r="B81" s="32" t="s">
        <v>101</v>
      </c>
    </row>
    <row r="82" spans="1:20" hidden="1" outlineLevel="1" x14ac:dyDescent="0.25">
      <c r="A82" s="14"/>
      <c r="B82" s="14"/>
      <c r="C82" s="21"/>
      <c r="D82" s="22"/>
      <c r="E82" s="17" t="str">
        <f xml:space="preserve"> Inputs!E$22</f>
        <v>Last forecast date</v>
      </c>
      <c r="F82" s="130">
        <f xml:space="preserve"> Inputs!F$22</f>
        <v>47573</v>
      </c>
      <c r="G82" s="17" t="str">
        <f xml:space="preserve"> Inputs!G$22</f>
        <v>date</v>
      </c>
    </row>
    <row r="83" spans="1:20" s="87" customFormat="1" hidden="1" outlineLevel="1" x14ac:dyDescent="0.25">
      <c r="A83" s="49"/>
      <c r="B83" s="49"/>
      <c r="C83" s="88"/>
      <c r="D83" s="85"/>
      <c r="E83" s="87" t="str">
        <f t="shared" ref="E83:T83" si="24" xml:space="preserve"> E$150</f>
        <v>Model Period END</v>
      </c>
      <c r="F83" s="26">
        <f t="shared" si="24"/>
        <v>0</v>
      </c>
      <c r="G83" s="26" t="str">
        <f t="shared" si="24"/>
        <v>date</v>
      </c>
      <c r="H83" s="26">
        <f t="shared" si="24"/>
        <v>0</v>
      </c>
      <c r="I83" s="26">
        <f t="shared" si="24"/>
        <v>0</v>
      </c>
      <c r="J83" s="26">
        <f t="shared" si="24"/>
        <v>44286</v>
      </c>
      <c r="K83" s="26">
        <f t="shared" si="24"/>
        <v>44651</v>
      </c>
      <c r="L83" s="26">
        <f t="shared" si="24"/>
        <v>45016</v>
      </c>
      <c r="M83" s="26">
        <f t="shared" si="24"/>
        <v>45382</v>
      </c>
      <c r="N83" s="26">
        <f t="shared" si="24"/>
        <v>45747</v>
      </c>
      <c r="O83" s="26">
        <f t="shared" si="24"/>
        <v>46112</v>
      </c>
      <c r="P83" s="26">
        <f t="shared" si="24"/>
        <v>46477</v>
      </c>
      <c r="Q83" s="26">
        <f t="shared" si="24"/>
        <v>46843</v>
      </c>
      <c r="R83" s="26">
        <f t="shared" si="24"/>
        <v>47208</v>
      </c>
      <c r="S83" s="26">
        <f t="shared" si="24"/>
        <v>47573</v>
      </c>
      <c r="T83" s="26">
        <f t="shared" si="24"/>
        <v>47938</v>
      </c>
    </row>
    <row r="84" spans="1:20" hidden="1" outlineLevel="1" x14ac:dyDescent="0.25">
      <c r="E84" s="39" t="s">
        <v>101</v>
      </c>
      <c r="G84" s="39" t="s">
        <v>26</v>
      </c>
      <c r="H84" s="7">
        <f xml:space="preserve"> SUM( J84:T84 )</f>
        <v>1</v>
      </c>
      <c r="J84" s="7">
        <f t="shared" ref="J84:T84" si="25" xml:space="preserve"> IF( AND( $F82 &gt; I83, $F82 &lt;= J83 ), 1, 0 )</f>
        <v>0</v>
      </c>
      <c r="K84" s="7">
        <f t="shared" si="25"/>
        <v>0</v>
      </c>
      <c r="L84" s="7">
        <f t="shared" si="25"/>
        <v>0</v>
      </c>
      <c r="M84" s="7">
        <f t="shared" si="25"/>
        <v>0</v>
      </c>
      <c r="N84" s="7">
        <f t="shared" si="25"/>
        <v>0</v>
      </c>
      <c r="O84" s="7">
        <f t="shared" si="25"/>
        <v>0</v>
      </c>
      <c r="P84" s="7">
        <f t="shared" si="25"/>
        <v>0</v>
      </c>
      <c r="Q84" s="7">
        <f t="shared" si="25"/>
        <v>0</v>
      </c>
      <c r="R84" s="7">
        <f t="shared" si="25"/>
        <v>0</v>
      </c>
      <c r="S84" s="7">
        <f t="shared" si="25"/>
        <v>1</v>
      </c>
      <c r="T84" s="7">
        <f t="shared" si="25"/>
        <v>0</v>
      </c>
    </row>
    <row r="85" spans="1:20" hidden="1" outlineLevel="1" x14ac:dyDescent="0.25"/>
    <row r="86" spans="1:20" hidden="1" outlineLevel="1" x14ac:dyDescent="0.25"/>
    <row r="87" spans="1:20" hidden="1" outlineLevel="1" x14ac:dyDescent="0.25">
      <c r="B87" s="32" t="s">
        <v>102</v>
      </c>
    </row>
    <row r="88" spans="1:20" hidden="1" outlineLevel="1" x14ac:dyDescent="0.25">
      <c r="E88" s="39" t="str">
        <f t="shared" ref="E88:T88" si="26" xml:space="preserve"> E$78</f>
        <v>1st Forecast Period Flag</v>
      </c>
      <c r="F88" s="7">
        <f t="shared" si="26"/>
        <v>0</v>
      </c>
      <c r="G88" s="7" t="str">
        <f t="shared" si="26"/>
        <v>flag</v>
      </c>
      <c r="H88" s="7">
        <f t="shared" si="26"/>
        <v>1</v>
      </c>
      <c r="I88" s="7">
        <f t="shared" si="26"/>
        <v>0</v>
      </c>
      <c r="J88" s="7">
        <f t="shared" si="26"/>
        <v>0</v>
      </c>
      <c r="K88" s="7">
        <f t="shared" si="26"/>
        <v>0</v>
      </c>
      <c r="L88" s="7">
        <f t="shared" si="26"/>
        <v>0</v>
      </c>
      <c r="M88" s="7">
        <f t="shared" si="26"/>
        <v>0</v>
      </c>
      <c r="N88" s="7">
        <f t="shared" si="26"/>
        <v>0</v>
      </c>
      <c r="O88" s="7">
        <f t="shared" si="26"/>
        <v>1</v>
      </c>
      <c r="P88" s="7">
        <f t="shared" si="26"/>
        <v>0</v>
      </c>
      <c r="Q88" s="7">
        <f t="shared" si="26"/>
        <v>0</v>
      </c>
      <c r="R88" s="7">
        <f t="shared" si="26"/>
        <v>0</v>
      </c>
      <c r="S88" s="7">
        <f t="shared" si="26"/>
        <v>0</v>
      </c>
      <c r="T88" s="7">
        <f t="shared" si="26"/>
        <v>0</v>
      </c>
    </row>
    <row r="89" spans="1:20" hidden="1" outlineLevel="1" x14ac:dyDescent="0.25">
      <c r="E89" s="39" t="str">
        <f t="shared" ref="E89:T89" si="27" xml:space="preserve"> E$84</f>
        <v>Last Forecast Period Flag</v>
      </c>
      <c r="F89" s="7">
        <f t="shared" si="27"/>
        <v>0</v>
      </c>
      <c r="G89" s="7" t="str">
        <f t="shared" si="27"/>
        <v>flag</v>
      </c>
      <c r="H89" s="7">
        <f t="shared" si="27"/>
        <v>1</v>
      </c>
      <c r="I89" s="7">
        <f t="shared" si="27"/>
        <v>0</v>
      </c>
      <c r="J89" s="7">
        <f t="shared" si="27"/>
        <v>0</v>
      </c>
      <c r="K89" s="7">
        <f t="shared" si="27"/>
        <v>0</v>
      </c>
      <c r="L89" s="7">
        <f t="shared" si="27"/>
        <v>0</v>
      </c>
      <c r="M89" s="7">
        <f t="shared" si="27"/>
        <v>0</v>
      </c>
      <c r="N89" s="7">
        <f t="shared" si="27"/>
        <v>0</v>
      </c>
      <c r="O89" s="7">
        <f t="shared" si="27"/>
        <v>0</v>
      </c>
      <c r="P89" s="7">
        <f t="shared" si="27"/>
        <v>0</v>
      </c>
      <c r="Q89" s="7">
        <f t="shared" si="27"/>
        <v>0</v>
      </c>
      <c r="R89" s="7">
        <f t="shared" si="27"/>
        <v>0</v>
      </c>
      <c r="S89" s="7">
        <f t="shared" si="27"/>
        <v>1</v>
      </c>
      <c r="T89" s="7">
        <f t="shared" si="27"/>
        <v>0</v>
      </c>
    </row>
    <row r="90" spans="1:20" hidden="1" outlineLevel="1" x14ac:dyDescent="0.25">
      <c r="E90" s="39" t="s">
        <v>102</v>
      </c>
      <c r="G90" s="39" t="s">
        <v>26</v>
      </c>
      <c r="H90" s="7">
        <f xml:space="preserve"> SUM( J90:T90 )</f>
        <v>5</v>
      </c>
      <c r="J90" s="7">
        <f t="shared" ref="J90:T90" si="28" xml:space="preserve"> J88 - I89 + I90</f>
        <v>0</v>
      </c>
      <c r="K90" s="7">
        <f t="shared" si="28"/>
        <v>0</v>
      </c>
      <c r="L90" s="7">
        <f t="shared" si="28"/>
        <v>0</v>
      </c>
      <c r="M90" s="7">
        <f t="shared" si="28"/>
        <v>0</v>
      </c>
      <c r="N90" s="7">
        <f t="shared" si="28"/>
        <v>0</v>
      </c>
      <c r="O90" s="7">
        <f t="shared" si="28"/>
        <v>1</v>
      </c>
      <c r="P90" s="7">
        <f t="shared" si="28"/>
        <v>1</v>
      </c>
      <c r="Q90" s="7">
        <f t="shared" si="28"/>
        <v>1</v>
      </c>
      <c r="R90" s="7">
        <f t="shared" si="28"/>
        <v>1</v>
      </c>
      <c r="S90" s="7">
        <f t="shared" si="28"/>
        <v>1</v>
      </c>
      <c r="T90" s="7">
        <f t="shared" si="28"/>
        <v>0</v>
      </c>
    </row>
    <row r="91" spans="1:20" hidden="1" outlineLevel="1" x14ac:dyDescent="0.25"/>
    <row r="94" spans="1:20" s="33" customFormat="1" x14ac:dyDescent="0.25">
      <c r="A94" s="24" t="s">
        <v>1024</v>
      </c>
      <c r="B94" s="24"/>
      <c r="C94" s="37"/>
      <c r="D94" s="56"/>
    </row>
    <row r="95" spans="1:20" collapsed="1" x14ac:dyDescent="0.25"/>
    <row r="96" spans="1:20" hidden="1" outlineLevel="1" x14ac:dyDescent="0.25">
      <c r="B96" s="32" t="s">
        <v>19</v>
      </c>
    </row>
    <row r="97" spans="1:20" hidden="1" outlineLevel="1" x14ac:dyDescent="0.25">
      <c r="E97" s="39" t="str">
        <f t="shared" ref="E97:T97" si="29" xml:space="preserve"> E$84</f>
        <v>Last Forecast Period Flag</v>
      </c>
      <c r="F97" s="7">
        <f t="shared" si="29"/>
        <v>0</v>
      </c>
      <c r="G97" s="7" t="str">
        <f t="shared" si="29"/>
        <v>flag</v>
      </c>
      <c r="H97" s="7">
        <f t="shared" si="29"/>
        <v>1</v>
      </c>
      <c r="I97" s="7">
        <f t="shared" si="29"/>
        <v>0</v>
      </c>
      <c r="J97" s="7">
        <f t="shared" si="29"/>
        <v>0</v>
      </c>
      <c r="K97" s="7">
        <f t="shared" si="29"/>
        <v>0</v>
      </c>
      <c r="L97" s="7">
        <f t="shared" si="29"/>
        <v>0</v>
      </c>
      <c r="M97" s="7">
        <f t="shared" si="29"/>
        <v>0</v>
      </c>
      <c r="N97" s="7">
        <f t="shared" si="29"/>
        <v>0</v>
      </c>
      <c r="O97" s="7">
        <f t="shared" si="29"/>
        <v>0</v>
      </c>
      <c r="P97" s="7">
        <f t="shared" si="29"/>
        <v>0</v>
      </c>
      <c r="Q97" s="7">
        <f t="shared" si="29"/>
        <v>0</v>
      </c>
      <c r="R97" s="7">
        <f t="shared" si="29"/>
        <v>0</v>
      </c>
      <c r="S97" s="7">
        <f t="shared" si="29"/>
        <v>1</v>
      </c>
      <c r="T97" s="7">
        <f t="shared" si="29"/>
        <v>0</v>
      </c>
    </row>
    <row r="98" spans="1:20" hidden="1" outlineLevel="1" x14ac:dyDescent="0.25">
      <c r="E98" s="39" t="s">
        <v>19</v>
      </c>
      <c r="G98" s="39" t="s">
        <v>26</v>
      </c>
      <c r="H98" s="7">
        <f xml:space="preserve"> SUM( J98:T98 )</f>
        <v>1</v>
      </c>
      <c r="J98" s="7">
        <f t="shared" ref="J98:T98" si="30" xml:space="preserve"> I97</f>
        <v>0</v>
      </c>
      <c r="K98" s="7">
        <f t="shared" si="30"/>
        <v>0</v>
      </c>
      <c r="L98" s="7">
        <f t="shared" si="30"/>
        <v>0</v>
      </c>
      <c r="M98" s="7">
        <f t="shared" si="30"/>
        <v>0</v>
      </c>
      <c r="N98" s="7">
        <f t="shared" si="30"/>
        <v>0</v>
      </c>
      <c r="O98" s="7">
        <f t="shared" si="30"/>
        <v>0</v>
      </c>
      <c r="P98" s="7">
        <f t="shared" si="30"/>
        <v>0</v>
      </c>
      <c r="Q98" s="7">
        <f t="shared" si="30"/>
        <v>0</v>
      </c>
      <c r="R98" s="7">
        <f t="shared" si="30"/>
        <v>0</v>
      </c>
      <c r="S98" s="7">
        <f t="shared" si="30"/>
        <v>0</v>
      </c>
      <c r="T98" s="7">
        <f t="shared" si="30"/>
        <v>1</v>
      </c>
    </row>
    <row r="99" spans="1:20" hidden="1" outlineLevel="1" x14ac:dyDescent="0.25"/>
    <row r="100" spans="1:20" hidden="1" outlineLevel="1" x14ac:dyDescent="0.25"/>
    <row r="101" spans="1:20" hidden="1" outlineLevel="1" x14ac:dyDescent="0.25">
      <c r="B101" s="32" t="s">
        <v>20</v>
      </c>
    </row>
    <row r="102" spans="1:20" hidden="1" outlineLevel="1" x14ac:dyDescent="0.25">
      <c r="E102" s="39" t="str">
        <f t="shared" ref="E102:T102" si="31" xml:space="preserve"> E$98</f>
        <v>1st Post Last Forecast Period Flag</v>
      </c>
      <c r="F102" s="7">
        <f t="shared" si="31"/>
        <v>0</v>
      </c>
      <c r="G102" s="7" t="str">
        <f t="shared" si="31"/>
        <v>flag</v>
      </c>
      <c r="H102" s="7">
        <f t="shared" si="31"/>
        <v>1</v>
      </c>
      <c r="I102" s="7">
        <f t="shared" si="31"/>
        <v>0</v>
      </c>
      <c r="J102" s="7">
        <f t="shared" si="31"/>
        <v>0</v>
      </c>
      <c r="K102" s="7">
        <f t="shared" si="31"/>
        <v>0</v>
      </c>
      <c r="L102" s="7">
        <f t="shared" si="31"/>
        <v>0</v>
      </c>
      <c r="M102" s="7">
        <f t="shared" si="31"/>
        <v>0</v>
      </c>
      <c r="N102" s="7">
        <f t="shared" si="31"/>
        <v>0</v>
      </c>
      <c r="O102" s="7">
        <f t="shared" si="31"/>
        <v>0</v>
      </c>
      <c r="P102" s="7">
        <f t="shared" si="31"/>
        <v>0</v>
      </c>
      <c r="Q102" s="7">
        <f t="shared" si="31"/>
        <v>0</v>
      </c>
      <c r="R102" s="7">
        <f t="shared" si="31"/>
        <v>0</v>
      </c>
      <c r="S102" s="7">
        <f t="shared" si="31"/>
        <v>0</v>
      </c>
      <c r="T102" s="7">
        <f t="shared" si="31"/>
        <v>1</v>
      </c>
    </row>
    <row r="103" spans="1:20" hidden="1" outlineLevel="1" x14ac:dyDescent="0.25">
      <c r="E103" s="39" t="s">
        <v>20</v>
      </c>
      <c r="G103" s="39" t="s">
        <v>26</v>
      </c>
      <c r="H103" s="7">
        <f xml:space="preserve"> SUM( J103:T103 )</f>
        <v>1</v>
      </c>
      <c r="J103" s="7">
        <f t="shared" ref="J103:T103" si="32" xml:space="preserve"> I103 + J102</f>
        <v>0</v>
      </c>
      <c r="K103" s="7">
        <f t="shared" si="32"/>
        <v>0</v>
      </c>
      <c r="L103" s="7">
        <f t="shared" si="32"/>
        <v>0</v>
      </c>
      <c r="M103" s="7">
        <f t="shared" si="32"/>
        <v>0</v>
      </c>
      <c r="N103" s="7">
        <f t="shared" si="32"/>
        <v>0</v>
      </c>
      <c r="O103" s="7">
        <f t="shared" si="32"/>
        <v>0</v>
      </c>
      <c r="P103" s="7">
        <f t="shared" si="32"/>
        <v>0</v>
      </c>
      <c r="Q103" s="7">
        <f t="shared" si="32"/>
        <v>0</v>
      </c>
      <c r="R103" s="7">
        <f t="shared" si="32"/>
        <v>0</v>
      </c>
      <c r="S103" s="7">
        <f t="shared" si="32"/>
        <v>0</v>
      </c>
      <c r="T103" s="7">
        <f t="shared" si="32"/>
        <v>1</v>
      </c>
    </row>
    <row r="104" spans="1:20" hidden="1" outlineLevel="1" x14ac:dyDescent="0.25"/>
    <row r="105" spans="1:20" hidden="1" outlineLevel="1" x14ac:dyDescent="0.25"/>
    <row r="106" spans="1:20" hidden="1" outlineLevel="1" x14ac:dyDescent="0.25">
      <c r="B106" s="32" t="s">
        <v>866</v>
      </c>
    </row>
    <row r="107" spans="1:20" hidden="1" outlineLevel="1" x14ac:dyDescent="0.25">
      <c r="E107" s="39" t="str">
        <f t="shared" ref="E107:T107" si="33" xml:space="preserve"> E$103</f>
        <v>Post Forecast Period Flag</v>
      </c>
      <c r="F107" s="7">
        <f t="shared" si="33"/>
        <v>0</v>
      </c>
      <c r="G107" s="7" t="str">
        <f t="shared" si="33"/>
        <v>flag</v>
      </c>
      <c r="H107" s="7">
        <f t="shared" si="33"/>
        <v>1</v>
      </c>
      <c r="I107" s="7">
        <f t="shared" si="33"/>
        <v>0</v>
      </c>
      <c r="J107" s="7">
        <f t="shared" si="33"/>
        <v>0</v>
      </c>
      <c r="K107" s="7">
        <f t="shared" si="33"/>
        <v>0</v>
      </c>
      <c r="L107" s="7">
        <f t="shared" si="33"/>
        <v>0</v>
      </c>
      <c r="M107" s="7">
        <f t="shared" si="33"/>
        <v>0</v>
      </c>
      <c r="N107" s="7">
        <f t="shared" si="33"/>
        <v>0</v>
      </c>
      <c r="O107" s="7">
        <f t="shared" si="33"/>
        <v>0</v>
      </c>
      <c r="P107" s="7">
        <f t="shared" si="33"/>
        <v>0</v>
      </c>
      <c r="Q107" s="7">
        <f t="shared" si="33"/>
        <v>0</v>
      </c>
      <c r="R107" s="7">
        <f t="shared" si="33"/>
        <v>0</v>
      </c>
      <c r="S107" s="7">
        <f t="shared" si="33"/>
        <v>0</v>
      </c>
      <c r="T107" s="7">
        <f t="shared" si="33"/>
        <v>1</v>
      </c>
    </row>
    <row r="108" spans="1:20" hidden="1" outlineLevel="1" x14ac:dyDescent="0.25">
      <c r="E108" s="39" t="s">
        <v>866</v>
      </c>
      <c r="F108" s="104">
        <f xml:space="preserve"> SUM( $J107:$T107 )</f>
        <v>1</v>
      </c>
      <c r="G108" s="39" t="s">
        <v>259</v>
      </c>
    </row>
    <row r="109" spans="1:20" hidden="1" outlineLevel="1" x14ac:dyDescent="0.25"/>
    <row r="112" spans="1:20" s="33" customFormat="1" x14ac:dyDescent="0.25">
      <c r="A112" s="24" t="s">
        <v>1025</v>
      </c>
      <c r="B112" s="24"/>
      <c r="C112" s="37"/>
      <c r="D112" s="56"/>
    </row>
    <row r="113" spans="1:20" collapsed="1" x14ac:dyDescent="0.25"/>
    <row r="114" spans="1:20" hidden="1" outlineLevel="1" x14ac:dyDescent="0.25">
      <c r="B114" s="32" t="s">
        <v>867</v>
      </c>
    </row>
    <row r="115" spans="1:20" hidden="1" outlineLevel="1" x14ac:dyDescent="0.25">
      <c r="E115" s="39" t="str">
        <f t="shared" ref="E115:G115" si="34" xml:space="preserve"> E$45</f>
        <v>Model Column Total</v>
      </c>
      <c r="F115" s="104">
        <f t="shared" si="34"/>
        <v>11</v>
      </c>
      <c r="G115" s="39" t="str">
        <f t="shared" si="34"/>
        <v>counter</v>
      </c>
    </row>
    <row r="116" spans="1:20" hidden="1" outlineLevel="1" x14ac:dyDescent="0.25">
      <c r="E116" s="39" t="str">
        <f t="shared" ref="E116:G116" si="35" xml:space="preserve"> E$70</f>
        <v>Pre Forecast Period Total</v>
      </c>
      <c r="F116" s="104">
        <f t="shared" si="35"/>
        <v>5</v>
      </c>
      <c r="G116" s="39" t="str">
        <f t="shared" si="35"/>
        <v>counter</v>
      </c>
    </row>
    <row r="117" spans="1:20" s="87" customFormat="1" hidden="1" outlineLevel="1" x14ac:dyDescent="0.25">
      <c r="A117" s="49"/>
      <c r="B117" s="49"/>
      <c r="C117" s="88"/>
      <c r="D117" s="85"/>
      <c r="E117" s="87" t="str">
        <f t="shared" ref="E117:G117" si="36" xml:space="preserve"> E$131</f>
        <v>Forecast Period Total</v>
      </c>
      <c r="F117" s="25">
        <f t="shared" si="36"/>
        <v>5</v>
      </c>
      <c r="G117" s="87" t="str">
        <f t="shared" si="36"/>
        <v>counter</v>
      </c>
    </row>
    <row r="118" spans="1:20" hidden="1" outlineLevel="1" x14ac:dyDescent="0.25">
      <c r="E118" s="39" t="str">
        <f t="shared" ref="E118:G118" si="37" xml:space="preserve"> E$108</f>
        <v>Post Forecast Period Total</v>
      </c>
      <c r="F118" s="104">
        <f t="shared" si="37"/>
        <v>1</v>
      </c>
      <c r="G118" s="39" t="str">
        <f t="shared" si="37"/>
        <v>counter</v>
      </c>
    </row>
    <row r="119" spans="1:20" hidden="1" outlineLevel="1" x14ac:dyDescent="0.25">
      <c r="E119" s="39" t="s">
        <v>867</v>
      </c>
      <c r="F119" s="7">
        <f xml:space="preserve"> IF( $F115 - SUM( $F116:$F118 ) &lt;&gt; 0, 1, 0 )</f>
        <v>0</v>
      </c>
      <c r="G119" s="39" t="s">
        <v>787</v>
      </c>
    </row>
    <row r="120" spans="1:20" hidden="1" outlineLevel="1" x14ac:dyDescent="0.25"/>
    <row r="121" spans="1:20" hidden="1" outlineLevel="1" x14ac:dyDescent="0.25"/>
    <row r="122" spans="1:20" hidden="1" outlineLevel="1" x14ac:dyDescent="0.25">
      <c r="B122" s="32" t="s">
        <v>1105</v>
      </c>
    </row>
    <row r="123" spans="1:20" hidden="1" outlineLevel="1" x14ac:dyDescent="0.25">
      <c r="A123" s="14"/>
      <c r="B123" s="14"/>
      <c r="C123" s="21"/>
      <c r="D123" s="22"/>
      <c r="E123" s="17" t="str">
        <f xml:space="preserve"> Inputs!E$19</f>
        <v>Start date</v>
      </c>
      <c r="F123" s="130">
        <f xml:space="preserve"> Inputs!F$19</f>
        <v>43922</v>
      </c>
      <c r="G123" s="17" t="str">
        <f xml:space="preserve"> Inputs!G$19</f>
        <v>date</v>
      </c>
    </row>
    <row r="124" spans="1:20" s="87" customFormat="1" hidden="1" outlineLevel="1" x14ac:dyDescent="0.25">
      <c r="A124" s="49"/>
      <c r="B124" s="49"/>
      <c r="C124" s="88"/>
      <c r="D124" s="85"/>
      <c r="E124" s="87" t="str">
        <f t="shared" ref="E124:T124" si="38" xml:space="preserve"> E$150</f>
        <v>Model Period END</v>
      </c>
      <c r="F124" s="26">
        <f t="shared" si="38"/>
        <v>0</v>
      </c>
      <c r="G124" s="26" t="str">
        <f t="shared" si="38"/>
        <v>date</v>
      </c>
      <c r="H124" s="26">
        <f t="shared" si="38"/>
        <v>0</v>
      </c>
      <c r="I124" s="26">
        <f t="shared" si="38"/>
        <v>0</v>
      </c>
      <c r="J124" s="26">
        <f t="shared" si="38"/>
        <v>44286</v>
      </c>
      <c r="K124" s="26">
        <f t="shared" si="38"/>
        <v>44651</v>
      </c>
      <c r="L124" s="26">
        <f t="shared" si="38"/>
        <v>45016</v>
      </c>
      <c r="M124" s="26">
        <f t="shared" si="38"/>
        <v>45382</v>
      </c>
      <c r="N124" s="26">
        <f t="shared" si="38"/>
        <v>45747</v>
      </c>
      <c r="O124" s="26">
        <f t="shared" si="38"/>
        <v>46112</v>
      </c>
      <c r="P124" s="26">
        <f t="shared" si="38"/>
        <v>46477</v>
      </c>
      <c r="Q124" s="26">
        <f t="shared" si="38"/>
        <v>46843</v>
      </c>
      <c r="R124" s="26">
        <f t="shared" si="38"/>
        <v>47208</v>
      </c>
      <c r="S124" s="26">
        <f t="shared" si="38"/>
        <v>47573</v>
      </c>
      <c r="T124" s="26">
        <f t="shared" si="38"/>
        <v>47938</v>
      </c>
    </row>
    <row r="125" spans="1:20" hidden="1" outlineLevel="1" x14ac:dyDescent="0.25">
      <c r="E125" s="39" t="str">
        <f t="shared" ref="E125:T125" si="39" xml:space="preserve"> E$50</f>
        <v>First model column flag</v>
      </c>
      <c r="F125" s="7">
        <f t="shared" si="39"/>
        <v>0</v>
      </c>
      <c r="G125" s="7" t="str">
        <f t="shared" si="39"/>
        <v>flag</v>
      </c>
      <c r="H125" s="7">
        <f t="shared" si="39"/>
        <v>1</v>
      </c>
      <c r="I125" s="7">
        <f t="shared" si="39"/>
        <v>0</v>
      </c>
      <c r="J125" s="7">
        <f t="shared" si="39"/>
        <v>1</v>
      </c>
      <c r="K125" s="7">
        <f t="shared" si="39"/>
        <v>0</v>
      </c>
      <c r="L125" s="7">
        <f t="shared" si="39"/>
        <v>0</v>
      </c>
      <c r="M125" s="7">
        <f t="shared" si="39"/>
        <v>0</v>
      </c>
      <c r="N125" s="7">
        <f t="shared" si="39"/>
        <v>0</v>
      </c>
      <c r="O125" s="7">
        <f t="shared" si="39"/>
        <v>0</v>
      </c>
      <c r="P125" s="7">
        <f t="shared" si="39"/>
        <v>0</v>
      </c>
      <c r="Q125" s="7">
        <f t="shared" si="39"/>
        <v>0</v>
      </c>
      <c r="R125" s="7">
        <f t="shared" si="39"/>
        <v>0</v>
      </c>
      <c r="S125" s="7">
        <f t="shared" si="39"/>
        <v>0</v>
      </c>
      <c r="T125" s="7">
        <f t="shared" si="39"/>
        <v>0</v>
      </c>
    </row>
    <row r="126" spans="1:20" hidden="1" outlineLevel="1" x14ac:dyDescent="0.25">
      <c r="E126" s="39" t="s">
        <v>1105</v>
      </c>
      <c r="G126" s="39" t="s">
        <v>702</v>
      </c>
      <c r="J126" s="30">
        <f t="shared" ref="J126:T126" si="40" xml:space="preserve"> IF( J125 = 1, $F123, I124 + 1 )</f>
        <v>43922</v>
      </c>
      <c r="K126" s="30">
        <f t="shared" si="40"/>
        <v>44287</v>
      </c>
      <c r="L126" s="30">
        <f t="shared" si="40"/>
        <v>44652</v>
      </c>
      <c r="M126" s="30">
        <f t="shared" si="40"/>
        <v>45017</v>
      </c>
      <c r="N126" s="30">
        <f t="shared" si="40"/>
        <v>45383</v>
      </c>
      <c r="O126" s="30">
        <f t="shared" si="40"/>
        <v>45748</v>
      </c>
      <c r="P126" s="30">
        <f t="shared" si="40"/>
        <v>46113</v>
      </c>
      <c r="Q126" s="30">
        <f t="shared" si="40"/>
        <v>46478</v>
      </c>
      <c r="R126" s="30">
        <f t="shared" si="40"/>
        <v>46844</v>
      </c>
      <c r="S126" s="30">
        <f t="shared" si="40"/>
        <v>47209</v>
      </c>
      <c r="T126" s="30">
        <f t="shared" si="40"/>
        <v>47574</v>
      </c>
    </row>
    <row r="127" spans="1:20" hidden="1" outlineLevel="1" x14ac:dyDescent="0.25"/>
    <row r="128" spans="1:20" hidden="1" outlineLevel="1" x14ac:dyDescent="0.25"/>
    <row r="129" spans="1:20" hidden="1" outlineLevel="1" x14ac:dyDescent="0.25">
      <c r="B129" s="32" t="s">
        <v>1026</v>
      </c>
    </row>
    <row r="130" spans="1:20" hidden="1" outlineLevel="1" x14ac:dyDescent="0.25">
      <c r="E130" s="39" t="str">
        <f t="shared" ref="E130:T130" si="41" xml:space="preserve"> E$90</f>
        <v>Forecast Period Flag</v>
      </c>
      <c r="F130" s="7">
        <f t="shared" si="41"/>
        <v>0</v>
      </c>
      <c r="G130" s="7" t="str">
        <f t="shared" si="41"/>
        <v>flag</v>
      </c>
      <c r="H130" s="7">
        <f t="shared" si="41"/>
        <v>5</v>
      </c>
      <c r="I130" s="7">
        <f t="shared" si="41"/>
        <v>0</v>
      </c>
      <c r="J130" s="7">
        <f t="shared" si="41"/>
        <v>0</v>
      </c>
      <c r="K130" s="7">
        <f t="shared" si="41"/>
        <v>0</v>
      </c>
      <c r="L130" s="7">
        <f t="shared" si="41"/>
        <v>0</v>
      </c>
      <c r="M130" s="7">
        <f t="shared" si="41"/>
        <v>0</v>
      </c>
      <c r="N130" s="7">
        <f t="shared" si="41"/>
        <v>0</v>
      </c>
      <c r="O130" s="7">
        <f t="shared" si="41"/>
        <v>1</v>
      </c>
      <c r="P130" s="7">
        <f t="shared" si="41"/>
        <v>1</v>
      </c>
      <c r="Q130" s="7">
        <f t="shared" si="41"/>
        <v>1</v>
      </c>
      <c r="R130" s="7">
        <f t="shared" si="41"/>
        <v>1</v>
      </c>
      <c r="S130" s="7">
        <f t="shared" si="41"/>
        <v>1</v>
      </c>
      <c r="T130" s="7">
        <f t="shared" si="41"/>
        <v>0</v>
      </c>
    </row>
    <row r="131" spans="1:20" hidden="1" outlineLevel="1" x14ac:dyDescent="0.25">
      <c r="E131" s="39" t="s">
        <v>1026</v>
      </c>
      <c r="F131" s="104">
        <f xml:space="preserve"> SUM( $J130:$T130 )</f>
        <v>5</v>
      </c>
      <c r="G131" s="39" t="s">
        <v>259</v>
      </c>
    </row>
    <row r="132" spans="1:20" hidden="1" outlineLevel="1" x14ac:dyDescent="0.25"/>
    <row r="133" spans="1:20" hidden="1" outlineLevel="1" x14ac:dyDescent="0.25"/>
    <row r="134" spans="1:20" hidden="1" outlineLevel="1" x14ac:dyDescent="0.25">
      <c r="B134" s="32" t="s">
        <v>173</v>
      </c>
    </row>
    <row r="135" spans="1:20" hidden="1" outlineLevel="1" x14ac:dyDescent="0.25">
      <c r="A135" s="31"/>
      <c r="B135" s="31"/>
      <c r="C135" s="52"/>
      <c r="D135" s="53"/>
      <c r="E135" s="20" t="s">
        <v>173</v>
      </c>
      <c r="F135" s="20"/>
      <c r="G135" s="20" t="s">
        <v>259</v>
      </c>
      <c r="H135" s="20"/>
      <c r="I135" s="20"/>
      <c r="J135" s="35">
        <f t="shared" ref="J135:T135" si="42" xml:space="preserve"> I135 + 1</f>
        <v>1</v>
      </c>
      <c r="K135" s="35">
        <f t="shared" si="42"/>
        <v>2</v>
      </c>
      <c r="L135" s="35">
        <f t="shared" si="42"/>
        <v>3</v>
      </c>
      <c r="M135" s="35">
        <f t="shared" si="42"/>
        <v>4</v>
      </c>
      <c r="N135" s="35">
        <f t="shared" si="42"/>
        <v>5</v>
      </c>
      <c r="O135" s="35">
        <f t="shared" si="42"/>
        <v>6</v>
      </c>
      <c r="P135" s="35">
        <f t="shared" si="42"/>
        <v>7</v>
      </c>
      <c r="Q135" s="35">
        <f t="shared" si="42"/>
        <v>8</v>
      </c>
      <c r="R135" s="35">
        <f t="shared" si="42"/>
        <v>9</v>
      </c>
      <c r="S135" s="35">
        <f t="shared" si="42"/>
        <v>10</v>
      </c>
      <c r="T135" s="35">
        <f t="shared" si="42"/>
        <v>11</v>
      </c>
    </row>
    <row r="136" spans="1:20" hidden="1" outlineLevel="1" x14ac:dyDescent="0.25"/>
    <row r="137" spans="1:20" hidden="1" outlineLevel="1" x14ac:dyDescent="0.25"/>
    <row r="138" spans="1:20" hidden="1" outlineLevel="1" x14ac:dyDescent="0.25">
      <c r="B138" s="32" t="s">
        <v>1027</v>
      </c>
    </row>
    <row r="139" spans="1:20" hidden="1" outlineLevel="1" x14ac:dyDescent="0.25">
      <c r="E139" s="39" t="str">
        <f t="shared" ref="E139:T139" si="43" xml:space="preserve"> E$65</f>
        <v>Pre Forecast Period Flag</v>
      </c>
      <c r="F139" s="7">
        <f t="shared" si="43"/>
        <v>0</v>
      </c>
      <c r="G139" s="7" t="str">
        <f t="shared" si="43"/>
        <v>flag</v>
      </c>
      <c r="H139" s="7">
        <f t="shared" si="43"/>
        <v>5</v>
      </c>
      <c r="I139" s="7">
        <f t="shared" si="43"/>
        <v>0</v>
      </c>
      <c r="J139" s="7">
        <f t="shared" si="43"/>
        <v>1</v>
      </c>
      <c r="K139" s="7">
        <f t="shared" si="43"/>
        <v>1</v>
      </c>
      <c r="L139" s="7">
        <f t="shared" si="43"/>
        <v>1</v>
      </c>
      <c r="M139" s="7">
        <f t="shared" si="43"/>
        <v>1</v>
      </c>
      <c r="N139" s="7">
        <f t="shared" si="43"/>
        <v>1</v>
      </c>
      <c r="O139" s="7">
        <f t="shared" si="43"/>
        <v>0</v>
      </c>
      <c r="P139" s="7">
        <f t="shared" si="43"/>
        <v>0</v>
      </c>
      <c r="Q139" s="7">
        <f t="shared" si="43"/>
        <v>0</v>
      </c>
      <c r="R139" s="7">
        <f t="shared" si="43"/>
        <v>0</v>
      </c>
      <c r="S139" s="7">
        <f t="shared" si="43"/>
        <v>0</v>
      </c>
      <c r="T139" s="7">
        <f t="shared" si="43"/>
        <v>0</v>
      </c>
    </row>
    <row r="140" spans="1:20" hidden="1" outlineLevel="1" x14ac:dyDescent="0.25">
      <c r="E140" s="39" t="str">
        <f t="shared" ref="E140:T140" si="44" xml:space="preserve"> E$90</f>
        <v>Forecast Period Flag</v>
      </c>
      <c r="F140" s="7">
        <f t="shared" si="44"/>
        <v>0</v>
      </c>
      <c r="G140" s="7" t="str">
        <f t="shared" si="44"/>
        <v>flag</v>
      </c>
      <c r="H140" s="7">
        <f t="shared" si="44"/>
        <v>5</v>
      </c>
      <c r="I140" s="7">
        <f t="shared" si="44"/>
        <v>0</v>
      </c>
      <c r="J140" s="7">
        <f t="shared" si="44"/>
        <v>0</v>
      </c>
      <c r="K140" s="7">
        <f t="shared" si="44"/>
        <v>0</v>
      </c>
      <c r="L140" s="7">
        <f t="shared" si="44"/>
        <v>0</v>
      </c>
      <c r="M140" s="7">
        <f t="shared" si="44"/>
        <v>0</v>
      </c>
      <c r="N140" s="7">
        <f t="shared" si="44"/>
        <v>0</v>
      </c>
      <c r="O140" s="7">
        <f t="shared" si="44"/>
        <v>1</v>
      </c>
      <c r="P140" s="7">
        <f t="shared" si="44"/>
        <v>1</v>
      </c>
      <c r="Q140" s="7">
        <f t="shared" si="44"/>
        <v>1</v>
      </c>
      <c r="R140" s="7">
        <f t="shared" si="44"/>
        <v>1</v>
      </c>
      <c r="S140" s="7">
        <f t="shared" si="44"/>
        <v>1</v>
      </c>
      <c r="T140" s="7">
        <f t="shared" si="44"/>
        <v>0</v>
      </c>
    </row>
    <row r="141" spans="1:20" hidden="1" outlineLevel="1" x14ac:dyDescent="0.25">
      <c r="E141" s="39" t="s">
        <v>1027</v>
      </c>
      <c r="G141" s="39" t="s">
        <v>26</v>
      </c>
      <c r="H141" s="7">
        <f xml:space="preserve"> SUM( J141:T141 )</f>
        <v>0</v>
      </c>
      <c r="J141" s="7" t="str">
        <f t="shared" ref="J141:T141" si="45" xml:space="preserve"> IF( J139 = 1, "Pre Fcst", IF( J140 = 1, "Forecast", "Post Fcst" ) )</f>
        <v>Pre Fcst</v>
      </c>
      <c r="K141" s="7" t="str">
        <f t="shared" si="45"/>
        <v>Pre Fcst</v>
      </c>
      <c r="L141" s="7" t="str">
        <f t="shared" si="45"/>
        <v>Pre Fcst</v>
      </c>
      <c r="M141" s="7" t="str">
        <f t="shared" si="45"/>
        <v>Pre Fcst</v>
      </c>
      <c r="N141" s="7" t="str">
        <f t="shared" si="45"/>
        <v>Pre Fcst</v>
      </c>
      <c r="O141" s="7" t="str">
        <f t="shared" si="45"/>
        <v>Forecast</v>
      </c>
      <c r="P141" s="7" t="str">
        <f t="shared" si="45"/>
        <v>Forecast</v>
      </c>
      <c r="Q141" s="7" t="str">
        <f t="shared" si="45"/>
        <v>Forecast</v>
      </c>
      <c r="R141" s="7" t="str">
        <f t="shared" si="45"/>
        <v>Forecast</v>
      </c>
      <c r="S141" s="7" t="str">
        <f t="shared" si="45"/>
        <v>Forecast</v>
      </c>
      <c r="T141" s="7" t="str">
        <f t="shared" si="45"/>
        <v>Post Fcst</v>
      </c>
    </row>
    <row r="142" spans="1:20" hidden="1" outlineLevel="1" x14ac:dyDescent="0.25"/>
    <row r="145" spans="1:20" s="33" customFormat="1" x14ac:dyDescent="0.25">
      <c r="A145" s="24" t="s">
        <v>185</v>
      </c>
      <c r="B145" s="24"/>
      <c r="C145" s="37"/>
      <c r="D145" s="56"/>
    </row>
    <row r="146" spans="1:20" collapsed="1" x14ac:dyDescent="0.25"/>
    <row r="147" spans="1:20" hidden="1" outlineLevel="1" x14ac:dyDescent="0.25">
      <c r="B147" s="32" t="s">
        <v>557</v>
      </c>
    </row>
    <row r="148" spans="1:20" hidden="1" outlineLevel="1" x14ac:dyDescent="0.25">
      <c r="A148" s="14"/>
      <c r="B148" s="14"/>
      <c r="C148" s="21"/>
      <c r="D148" s="22"/>
      <c r="E148" s="17" t="str">
        <f xml:space="preserve"> Inputs!E$11</f>
        <v>Months in year</v>
      </c>
      <c r="F148" s="8">
        <f xml:space="preserve"> Inputs!F$11</f>
        <v>12</v>
      </c>
      <c r="G148" s="17" t="str">
        <f xml:space="preserve"> Inputs!G$11</f>
        <v>#</v>
      </c>
    </row>
    <row r="149" spans="1:20" hidden="1" outlineLevel="1" x14ac:dyDescent="0.25">
      <c r="E149" s="39" t="str">
        <f t="shared" ref="E149:T149" si="46" xml:space="preserve"> E$126</f>
        <v>Model Period BEG</v>
      </c>
      <c r="F149" s="30">
        <f t="shared" si="46"/>
        <v>0</v>
      </c>
      <c r="G149" s="30" t="str">
        <f t="shared" si="46"/>
        <v>date</v>
      </c>
      <c r="H149" s="30">
        <f t="shared" si="46"/>
        <v>0</v>
      </c>
      <c r="I149" s="30">
        <f t="shared" si="46"/>
        <v>0</v>
      </c>
      <c r="J149" s="30">
        <f t="shared" si="46"/>
        <v>43922</v>
      </c>
      <c r="K149" s="30">
        <f t="shared" si="46"/>
        <v>44287</v>
      </c>
      <c r="L149" s="30">
        <f t="shared" si="46"/>
        <v>44652</v>
      </c>
      <c r="M149" s="30">
        <f t="shared" si="46"/>
        <v>45017</v>
      </c>
      <c r="N149" s="30">
        <f t="shared" si="46"/>
        <v>45383</v>
      </c>
      <c r="O149" s="30">
        <f t="shared" si="46"/>
        <v>45748</v>
      </c>
      <c r="P149" s="30">
        <f t="shared" si="46"/>
        <v>46113</v>
      </c>
      <c r="Q149" s="30">
        <f t="shared" si="46"/>
        <v>46478</v>
      </c>
      <c r="R149" s="30">
        <f t="shared" si="46"/>
        <v>46844</v>
      </c>
      <c r="S149" s="30">
        <f t="shared" si="46"/>
        <v>47209</v>
      </c>
      <c r="T149" s="30">
        <f t="shared" si="46"/>
        <v>47574</v>
      </c>
    </row>
    <row r="150" spans="1:20" hidden="1" outlineLevel="1" x14ac:dyDescent="0.25">
      <c r="A150" s="31"/>
      <c r="B150" s="31"/>
      <c r="C150" s="52"/>
      <c r="D150" s="53"/>
      <c r="E150" s="20" t="s">
        <v>557</v>
      </c>
      <c r="F150" s="20"/>
      <c r="G150" s="20" t="s">
        <v>702</v>
      </c>
      <c r="H150" s="20"/>
      <c r="I150" s="20"/>
      <c r="J150" s="77">
        <f t="shared" ref="J150:T150" si="47" xml:space="preserve"> DATE( YEAR( J149 ), MONTH( J149 ) + $F148, DAY( 1 ) - 1 )</f>
        <v>44286</v>
      </c>
      <c r="K150" s="77">
        <f t="shared" si="47"/>
        <v>44651</v>
      </c>
      <c r="L150" s="77">
        <f t="shared" si="47"/>
        <v>45016</v>
      </c>
      <c r="M150" s="77">
        <f t="shared" si="47"/>
        <v>45382</v>
      </c>
      <c r="N150" s="77">
        <f t="shared" si="47"/>
        <v>45747</v>
      </c>
      <c r="O150" s="77">
        <f t="shared" si="47"/>
        <v>46112</v>
      </c>
      <c r="P150" s="77">
        <f t="shared" si="47"/>
        <v>46477</v>
      </c>
      <c r="Q150" s="77">
        <f t="shared" si="47"/>
        <v>46843</v>
      </c>
      <c r="R150" s="77">
        <f t="shared" si="47"/>
        <v>47208</v>
      </c>
      <c r="S150" s="77">
        <f t="shared" si="47"/>
        <v>47573</v>
      </c>
      <c r="T150" s="77">
        <f t="shared" si="47"/>
        <v>47938</v>
      </c>
    </row>
    <row r="151" spans="1:20" hidden="1" outlineLevel="1" x14ac:dyDescent="0.25"/>
    <row r="152" spans="1:20" hidden="1" outlineLevel="1" x14ac:dyDescent="0.25"/>
    <row r="153" spans="1:20" hidden="1" outlineLevel="1" x14ac:dyDescent="0.25">
      <c r="B153" s="32" t="s">
        <v>694</v>
      </c>
    </row>
    <row r="154" spans="1:20" hidden="1" outlineLevel="1" x14ac:dyDescent="0.25">
      <c r="E154" s="39" t="str">
        <f t="shared" ref="E154:T154" si="48" xml:space="preserve"> E$90</f>
        <v>Forecast Period Flag</v>
      </c>
      <c r="F154" s="7">
        <f t="shared" si="48"/>
        <v>0</v>
      </c>
      <c r="G154" s="7" t="str">
        <f t="shared" si="48"/>
        <v>flag</v>
      </c>
      <c r="H154" s="7">
        <f t="shared" si="48"/>
        <v>5</v>
      </c>
      <c r="I154" s="7">
        <f t="shared" si="48"/>
        <v>0</v>
      </c>
      <c r="J154" s="7">
        <f t="shared" si="48"/>
        <v>0</v>
      </c>
      <c r="K154" s="7">
        <f t="shared" si="48"/>
        <v>0</v>
      </c>
      <c r="L154" s="7">
        <f t="shared" si="48"/>
        <v>0</v>
      </c>
      <c r="M154" s="7">
        <f t="shared" si="48"/>
        <v>0</v>
      </c>
      <c r="N154" s="7">
        <f t="shared" si="48"/>
        <v>0</v>
      </c>
      <c r="O154" s="7">
        <f t="shared" si="48"/>
        <v>1</v>
      </c>
      <c r="P154" s="7">
        <f t="shared" si="48"/>
        <v>1</v>
      </c>
      <c r="Q154" s="7">
        <f t="shared" si="48"/>
        <v>1</v>
      </c>
      <c r="R154" s="7">
        <f t="shared" si="48"/>
        <v>1</v>
      </c>
      <c r="S154" s="7">
        <f t="shared" si="48"/>
        <v>1</v>
      </c>
      <c r="T154" s="7">
        <f t="shared" si="48"/>
        <v>0</v>
      </c>
    </row>
    <row r="155" spans="1:20" hidden="1" outlineLevel="1" x14ac:dyDescent="0.25">
      <c r="A155" s="31"/>
      <c r="B155" s="31"/>
      <c r="C155" s="52"/>
      <c r="D155" s="53"/>
      <c r="E155" s="20" t="s">
        <v>694</v>
      </c>
      <c r="F155" s="20"/>
      <c r="G155" s="20" t="s">
        <v>788</v>
      </c>
      <c r="H155" s="23">
        <f xml:space="preserve"> SUM( J155:T155 )</f>
        <v>0</v>
      </c>
      <c r="I155" s="20"/>
      <c r="J155" s="23" t="str">
        <f t="shared" ref="J155:T155" si="49" xml:space="preserve"> IF( J154 = 1, "PR24", "" )</f>
        <v/>
      </c>
      <c r="K155" s="23" t="str">
        <f t="shared" si="49"/>
        <v/>
      </c>
      <c r="L155" s="23" t="str">
        <f t="shared" si="49"/>
        <v/>
      </c>
      <c r="M155" s="23" t="str">
        <f t="shared" si="49"/>
        <v/>
      </c>
      <c r="N155" s="23" t="str">
        <f t="shared" si="49"/>
        <v/>
      </c>
      <c r="O155" s="23" t="str">
        <f t="shared" si="49"/>
        <v>PR24</v>
      </c>
      <c r="P155" s="23" t="str">
        <f t="shared" si="49"/>
        <v>PR24</v>
      </c>
      <c r="Q155" s="23" t="str">
        <f t="shared" si="49"/>
        <v>PR24</v>
      </c>
      <c r="R155" s="23" t="str">
        <f t="shared" si="49"/>
        <v>PR24</v>
      </c>
      <c r="S155" s="23" t="str">
        <f t="shared" si="49"/>
        <v>PR24</v>
      </c>
      <c r="T155" s="23" t="str">
        <f t="shared" si="49"/>
        <v/>
      </c>
    </row>
    <row r="156" spans="1:20" hidden="1" outlineLevel="1" x14ac:dyDescent="0.25"/>
    <row r="157" spans="1:20" hidden="1" outlineLevel="1" x14ac:dyDescent="0.25"/>
    <row r="158" spans="1:20" hidden="1" outlineLevel="1" x14ac:dyDescent="0.25">
      <c r="B158" s="32" t="s">
        <v>186</v>
      </c>
    </row>
    <row r="159" spans="1:20" hidden="1" outlineLevel="1" x14ac:dyDescent="0.25">
      <c r="A159" s="14"/>
      <c r="B159" s="14"/>
      <c r="C159" s="21"/>
      <c r="D159" s="22"/>
      <c r="E159" s="17" t="str">
        <f xml:space="preserve"> Inputs!E$20</f>
        <v>First Modelling Column Financial Year Number</v>
      </c>
      <c r="F159" s="45">
        <f xml:space="preserve"> Inputs!F$20</f>
        <v>2021</v>
      </c>
      <c r="G159" s="17" t="str">
        <f xml:space="preserve"> Inputs!G$20</f>
        <v>year</v>
      </c>
    </row>
    <row r="160" spans="1:20" hidden="1" outlineLevel="1" x14ac:dyDescent="0.25">
      <c r="A160" s="14"/>
      <c r="B160" s="14"/>
      <c r="C160" s="21"/>
      <c r="D160" s="22"/>
      <c r="E160" s="17" t="str">
        <f xml:space="preserve"> Inputs!E$18</f>
        <v>Financial Year End Month Number</v>
      </c>
      <c r="F160" s="8">
        <f xml:space="preserve"> Inputs!F$18</f>
        <v>3</v>
      </c>
      <c r="G160" s="17" t="str">
        <f xml:space="preserve"> Inputs!G$18</f>
        <v>month #</v>
      </c>
    </row>
    <row r="161" spans="1:20" hidden="1" outlineLevel="1" x14ac:dyDescent="0.25">
      <c r="E161" s="39" t="str">
        <f t="shared" ref="E161:T161" si="50" xml:space="preserve"> E$150</f>
        <v>Model Period END</v>
      </c>
      <c r="F161" s="30">
        <f t="shared" si="50"/>
        <v>0</v>
      </c>
      <c r="G161" s="30" t="str">
        <f t="shared" si="50"/>
        <v>date</v>
      </c>
      <c r="H161" s="30">
        <f t="shared" si="50"/>
        <v>0</v>
      </c>
      <c r="I161" s="30">
        <f t="shared" si="50"/>
        <v>0</v>
      </c>
      <c r="J161" s="30">
        <f t="shared" si="50"/>
        <v>44286</v>
      </c>
      <c r="K161" s="30">
        <f t="shared" si="50"/>
        <v>44651</v>
      </c>
      <c r="L161" s="30">
        <f t="shared" si="50"/>
        <v>45016</v>
      </c>
      <c r="M161" s="30">
        <f t="shared" si="50"/>
        <v>45382</v>
      </c>
      <c r="N161" s="30">
        <f t="shared" si="50"/>
        <v>45747</v>
      </c>
      <c r="O161" s="30">
        <f t="shared" si="50"/>
        <v>46112</v>
      </c>
      <c r="P161" s="30">
        <f t="shared" si="50"/>
        <v>46477</v>
      </c>
      <c r="Q161" s="30">
        <f t="shared" si="50"/>
        <v>46843</v>
      </c>
      <c r="R161" s="30">
        <f t="shared" si="50"/>
        <v>47208</v>
      </c>
      <c r="S161" s="30">
        <f t="shared" si="50"/>
        <v>47573</v>
      </c>
      <c r="T161" s="30">
        <f t="shared" si="50"/>
        <v>47938</v>
      </c>
    </row>
    <row r="162" spans="1:20" hidden="1" outlineLevel="1" x14ac:dyDescent="0.25">
      <c r="E162" s="39" t="str">
        <f t="shared" ref="E162:T162" si="51" xml:space="preserve"> E$50</f>
        <v>First model column flag</v>
      </c>
      <c r="F162" s="7">
        <f t="shared" si="51"/>
        <v>0</v>
      </c>
      <c r="G162" s="7" t="str">
        <f t="shared" si="51"/>
        <v>flag</v>
      </c>
      <c r="H162" s="7">
        <f t="shared" si="51"/>
        <v>1</v>
      </c>
      <c r="I162" s="7">
        <f t="shared" si="51"/>
        <v>0</v>
      </c>
      <c r="J162" s="7">
        <f t="shared" si="51"/>
        <v>1</v>
      </c>
      <c r="K162" s="7">
        <f t="shared" si="51"/>
        <v>0</v>
      </c>
      <c r="L162" s="7">
        <f t="shared" si="51"/>
        <v>0</v>
      </c>
      <c r="M162" s="7">
        <f t="shared" si="51"/>
        <v>0</v>
      </c>
      <c r="N162" s="7">
        <f t="shared" si="51"/>
        <v>0</v>
      </c>
      <c r="O162" s="7">
        <f t="shared" si="51"/>
        <v>0</v>
      </c>
      <c r="P162" s="7">
        <f t="shared" si="51"/>
        <v>0</v>
      </c>
      <c r="Q162" s="7">
        <f t="shared" si="51"/>
        <v>0</v>
      </c>
      <c r="R162" s="7">
        <f t="shared" si="51"/>
        <v>0</v>
      </c>
      <c r="S162" s="7">
        <f t="shared" si="51"/>
        <v>0</v>
      </c>
      <c r="T162" s="7">
        <f t="shared" si="51"/>
        <v>0</v>
      </c>
    </row>
    <row r="163" spans="1:20" hidden="1" outlineLevel="1" x14ac:dyDescent="0.25">
      <c r="A163" s="31"/>
      <c r="B163" s="31"/>
      <c r="C163" s="52"/>
      <c r="D163" s="53"/>
      <c r="E163" s="20" t="s">
        <v>186</v>
      </c>
      <c r="F163" s="20"/>
      <c r="G163" s="20" t="s">
        <v>14</v>
      </c>
      <c r="H163" s="20"/>
      <c r="I163" s="20"/>
      <c r="J163" s="35">
        <f t="shared" ref="J163:T163" si="52" xml:space="preserve"> IF( J162 = 1, $F159, IF( J161 &gt; ( DATE( I163, $F160 + 1, 1 ) - 1 ), I163 + 1, I163 ) )</f>
        <v>2021</v>
      </c>
      <c r="K163" s="35">
        <f t="shared" si="52"/>
        <v>2022</v>
      </c>
      <c r="L163" s="35">
        <f t="shared" si="52"/>
        <v>2023</v>
      </c>
      <c r="M163" s="35">
        <f t="shared" si="52"/>
        <v>2024</v>
      </c>
      <c r="N163" s="35">
        <f t="shared" si="52"/>
        <v>2025</v>
      </c>
      <c r="O163" s="35">
        <f t="shared" si="52"/>
        <v>2026</v>
      </c>
      <c r="P163" s="35">
        <f t="shared" si="52"/>
        <v>2027</v>
      </c>
      <c r="Q163" s="35">
        <f t="shared" si="52"/>
        <v>2028</v>
      </c>
      <c r="R163" s="35">
        <f t="shared" si="52"/>
        <v>2029</v>
      </c>
      <c r="S163" s="35">
        <f t="shared" si="52"/>
        <v>2030</v>
      </c>
      <c r="T163" s="35">
        <f t="shared" si="52"/>
        <v>2031</v>
      </c>
    </row>
    <row r="164" spans="1:20" hidden="1" outlineLevel="1" x14ac:dyDescent="0.25"/>
    <row r="165" spans="1:20" hidden="1" outlineLevel="1" x14ac:dyDescent="0.25"/>
    <row r="166" spans="1:20" hidden="1" outlineLevel="1" x14ac:dyDescent="0.25">
      <c r="B166" s="32" t="s">
        <v>1106</v>
      </c>
    </row>
    <row r="167" spans="1:20" hidden="1" outlineLevel="1" x14ac:dyDescent="0.25">
      <c r="A167" s="31"/>
      <c r="B167" s="31"/>
      <c r="C167" s="52"/>
      <c r="D167" s="53"/>
      <c r="E167" s="20" t="s">
        <v>1106</v>
      </c>
      <c r="F167" s="20"/>
      <c r="G167" s="20" t="s">
        <v>259</v>
      </c>
      <c r="H167" s="20"/>
      <c r="I167" s="20"/>
      <c r="J167" s="35">
        <f t="shared" ref="J167:T167" si="53" xml:space="preserve"> I167 + 1</f>
        <v>1</v>
      </c>
      <c r="K167" s="35">
        <f t="shared" si="53"/>
        <v>2</v>
      </c>
      <c r="L167" s="35">
        <f t="shared" si="53"/>
        <v>3</v>
      </c>
      <c r="M167" s="35">
        <f t="shared" si="53"/>
        <v>4</v>
      </c>
      <c r="N167" s="35">
        <f t="shared" si="53"/>
        <v>5</v>
      </c>
      <c r="O167" s="35">
        <f t="shared" si="53"/>
        <v>6</v>
      </c>
      <c r="P167" s="35">
        <f t="shared" si="53"/>
        <v>7</v>
      </c>
      <c r="Q167" s="35">
        <f t="shared" si="53"/>
        <v>8</v>
      </c>
      <c r="R167" s="35">
        <f t="shared" si="53"/>
        <v>9</v>
      </c>
      <c r="S167" s="35">
        <f t="shared" si="53"/>
        <v>10</v>
      </c>
      <c r="T167" s="35">
        <f t="shared" si="53"/>
        <v>11</v>
      </c>
    </row>
    <row r="168" spans="1:20" hidden="1" outlineLevel="1" x14ac:dyDescent="0.25"/>
    <row r="171" spans="1:20" x14ac:dyDescent="0.25">
      <c r="A171" s="32" t="s">
        <v>851</v>
      </c>
    </row>
  </sheetData>
  <conditionalFormatting sqref="F2">
    <cfRule type="cellIs" dxfId="62" priority="1" stopIfTrue="1" operator="notEqual">
      <formula>0</formula>
    </cfRule>
    <cfRule type="cellIs" dxfId="61" priority="2" stopIfTrue="1" operator="equal">
      <formula>""</formula>
    </cfRule>
  </conditionalFormatting>
  <conditionalFormatting sqref="J3:ZZ3">
    <cfRule type="cellIs" dxfId="60" priority="3" operator="equal">
      <formula>"PPA ext."</formula>
    </cfRule>
    <cfRule type="cellIs" dxfId="59" priority="4" operator="equal">
      <formula>"Delay"</formula>
    </cfRule>
    <cfRule type="cellIs" dxfId="58" priority="5" operator="equal">
      <formula>"Fin Close"</formula>
    </cfRule>
    <cfRule type="cellIs" dxfId="57" priority="6" stopIfTrue="1" operator="equal">
      <formula>"Construction"</formula>
    </cfRule>
    <cfRule type="cellIs" dxfId="56" priority="7" stopIfTrue="1" operator="equal">
      <formula>"Operations"</formula>
    </cfRule>
  </conditionalFormatting>
  <pageMargins left="0.70866141732283472" right="0.70866141732283472" top="0.74803149606299213" bottom="0.74803149606299213" header="0.31496062992125984" footer="0.31496062992125984"/>
  <pageSetup paperSize="8" scale="10" orientation="landscape"/>
  <headerFooter>
    <oddHeader>&amp;L&amp;F&amp;CSheet: &amp;A&amp;ROFFICIAL</oddHeader>
    <oddFooter>&amp;LPrinted on &amp;D at &amp;T&amp;CPage &amp;P of &amp;N&amp;ROfwat</oddFooter>
  </headerFooter>
  <colBreaks count="10" manualBreakCount="10">
    <brk id="20" max="1048575" man="1"/>
    <brk id="31" max="1048575" man="1"/>
    <brk id="42" max="1048575" man="1"/>
    <brk id="53" max="1048575" man="1"/>
    <brk id="64" max="1048575" man="1"/>
    <brk id="75" max="1048575" man="1"/>
    <brk id="86" max="1048575" man="1"/>
    <brk id="97" max="1048575" man="1"/>
    <brk id="108" max="1048575" man="1"/>
    <brk id="119" max="1048575" man="1"/>
  </colBreaks>
  <customProperties>
    <customPr name="MMGroup" r:id="rId1"/>
    <customPr name="MMSheetType" r:id="rId2"/>
    <customPr name="MMTimeAxis" r:id="rId3"/>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CCCCCE"/>
    <outlinePr summaryBelow="0" summaryRight="0"/>
    <pageSetUpPr fitToPage="1"/>
  </sheetPr>
  <dimension ref="A1:ZZ43"/>
  <sheetViews>
    <sheetView showGridLines="0" zoomScale="80" workbookViewId="0">
      <pane xSplit="9" ySplit="5" topLeftCell="J6" activePane="bottomRight" state="frozen"/>
      <selection activeCell="J6" sqref="J6"/>
      <selection pane="topRight" activeCell="J6" sqref="J6"/>
      <selection pane="bottomLeft" activeCell="J6" sqref="J6"/>
      <selection pane="bottomRight"/>
    </sheetView>
  </sheetViews>
  <sheetFormatPr defaultColWidth="0" defaultRowHeight="13.15" x14ac:dyDescent="0.25"/>
  <cols>
    <col min="1" max="2" width="1.453125" style="32" customWidth="1"/>
    <col min="3" max="3" width="1.453125" style="90" customWidth="1"/>
    <col min="4" max="4" width="1.453125" style="94" customWidth="1"/>
    <col min="5" max="5" width="45.6328125" style="39" bestFit="1" customWidth="1"/>
    <col min="6" max="7" width="14.81640625" style="39" customWidth="1"/>
    <col min="8" max="8" width="15.08984375" style="39" customWidth="1"/>
    <col min="9" max="9" width="3.453125" style="39" customWidth="1"/>
    <col min="10" max="20" width="14.81640625" style="39" customWidth="1"/>
    <col min="21" max="702" width="15.08984375" style="39" customWidth="1"/>
    <col min="703" max="703" width="15.08984375" style="39" hidden="1" customWidth="1"/>
    <col min="704" max="16384" width="15.08984375" style="39" hidden="1"/>
  </cols>
  <sheetData>
    <row r="1" spans="1:702" s="70" customFormat="1" ht="30.75" x14ac:dyDescent="0.25">
      <c r="A1" s="27" t="str">
        <f ca="1" xml:space="preserve"> RIGHT(CELL("filename", A1), LEN(CELL("filename", A1)) - SEARCH("]", CELL("filename", A1)))</f>
        <v>Index</v>
      </c>
      <c r="B1" s="27"/>
    </row>
    <row r="2" spans="1:702" s="81" customFormat="1" x14ac:dyDescent="0.25">
      <c r="A2" s="57"/>
      <c r="B2" s="57"/>
      <c r="C2" s="92"/>
      <c r="D2" s="93"/>
      <c r="E2" s="29" t="s">
        <v>939</v>
      </c>
      <c r="F2" s="86">
        <f>Inputs!$F$2</f>
        <v>0</v>
      </c>
      <c r="G2" s="89" t="s">
        <v>468</v>
      </c>
      <c r="H2" s="29"/>
      <c r="I2" s="29"/>
      <c r="J2" s="3">
        <f xml:space="preserve"> Time!J$150</f>
        <v>44286</v>
      </c>
      <c r="K2" s="3">
        <f xml:space="preserve"> Time!K$150</f>
        <v>44651</v>
      </c>
      <c r="L2" s="3">
        <f xml:space="preserve"> Time!L$150</f>
        <v>45016</v>
      </c>
      <c r="M2" s="3">
        <f xml:space="preserve"> Time!M$150</f>
        <v>45382</v>
      </c>
      <c r="N2" s="3">
        <f xml:space="preserve"> Time!N$150</f>
        <v>45747</v>
      </c>
      <c r="O2" s="3">
        <f xml:space="preserve"> Time!O$150</f>
        <v>46112</v>
      </c>
      <c r="P2" s="3">
        <f xml:space="preserve"> Time!P$150</f>
        <v>46477</v>
      </c>
      <c r="Q2" s="3">
        <f xml:space="preserve"> Time!Q$150</f>
        <v>46843</v>
      </c>
      <c r="R2" s="3">
        <f xml:space="preserve"> Time!R$150</f>
        <v>47208</v>
      </c>
      <c r="S2" s="3">
        <f xml:space="preserve"> Time!S$150</f>
        <v>47573</v>
      </c>
      <c r="T2" s="3">
        <f xml:space="preserve"> Time!T$150</f>
        <v>47938</v>
      </c>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row>
    <row r="3" spans="1:702" s="4" customFormat="1" x14ac:dyDescent="0.25">
      <c r="A3" s="57"/>
      <c r="B3" s="57"/>
      <c r="C3" s="92"/>
      <c r="D3" s="93"/>
      <c r="E3" s="39" t="s">
        <v>694</v>
      </c>
      <c r="H3" s="29"/>
      <c r="I3" s="29"/>
      <c r="J3" s="1" t="str">
        <f xml:space="preserve"> Time!J$155</f>
        <v/>
      </c>
      <c r="K3" s="1" t="str">
        <f xml:space="preserve"> Time!K$155</f>
        <v/>
      </c>
      <c r="L3" s="1" t="str">
        <f xml:space="preserve"> Time!L$155</f>
        <v/>
      </c>
      <c r="M3" s="1" t="str">
        <f xml:space="preserve"> Time!M$155</f>
        <v/>
      </c>
      <c r="N3" s="1" t="str">
        <f xml:space="preserve"> Time!N$155</f>
        <v/>
      </c>
      <c r="O3" s="1" t="str">
        <f xml:space="preserve"> Time!O$155</f>
        <v>PR24</v>
      </c>
      <c r="P3" s="1" t="str">
        <f xml:space="preserve"> Time!P$155</f>
        <v>PR24</v>
      </c>
      <c r="Q3" s="1" t="str">
        <f xml:space="preserve"> Time!Q$155</f>
        <v>PR24</v>
      </c>
      <c r="R3" s="1" t="str">
        <f xml:space="preserve"> Time!R$155</f>
        <v>PR24</v>
      </c>
      <c r="S3" s="1" t="str">
        <f xml:space="preserve"> Time!S$155</f>
        <v>PR24</v>
      </c>
      <c r="T3" s="1" t="str">
        <f xml:space="preserve"> Time!T$155</f>
        <v/>
      </c>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c r="PU3" s="1"/>
      <c r="PV3" s="1"/>
      <c r="PW3" s="1"/>
      <c r="PX3" s="1"/>
      <c r="PY3" s="1"/>
      <c r="PZ3" s="1"/>
      <c r="QA3" s="1"/>
      <c r="QB3" s="1"/>
      <c r="QC3" s="1"/>
      <c r="QD3" s="1"/>
      <c r="QE3" s="1"/>
      <c r="QF3" s="1"/>
      <c r="QG3" s="1"/>
      <c r="QH3" s="1"/>
      <c r="QI3" s="1"/>
      <c r="QJ3" s="1"/>
      <c r="QK3" s="1"/>
      <c r="QL3" s="1"/>
      <c r="QM3" s="1"/>
      <c r="QN3" s="1"/>
      <c r="QO3" s="1"/>
      <c r="QP3" s="1"/>
      <c r="QQ3" s="1"/>
      <c r="QR3" s="1"/>
      <c r="QS3" s="1"/>
      <c r="QT3" s="1"/>
      <c r="QU3" s="1"/>
      <c r="QV3" s="1"/>
      <c r="QW3" s="1"/>
      <c r="QX3" s="1"/>
      <c r="QY3" s="1"/>
      <c r="QZ3" s="1"/>
      <c r="RA3" s="1"/>
      <c r="RB3" s="1"/>
      <c r="RC3" s="1"/>
      <c r="RD3" s="1"/>
      <c r="RE3" s="1"/>
      <c r="RF3" s="1"/>
      <c r="RG3" s="1"/>
      <c r="RH3" s="1"/>
      <c r="RI3" s="1"/>
      <c r="RJ3" s="1"/>
      <c r="RK3" s="1"/>
      <c r="RL3" s="1"/>
      <c r="RM3" s="1"/>
      <c r="RN3" s="1"/>
      <c r="RO3" s="1"/>
      <c r="RP3" s="1"/>
      <c r="RQ3" s="1"/>
      <c r="RR3" s="1"/>
      <c r="RS3" s="1"/>
      <c r="RT3" s="1"/>
      <c r="RU3" s="1"/>
      <c r="RV3" s="1"/>
      <c r="RW3" s="1"/>
      <c r="RX3" s="1"/>
      <c r="RY3" s="1"/>
      <c r="RZ3" s="1"/>
      <c r="SA3" s="1"/>
      <c r="SB3" s="1"/>
      <c r="SC3" s="1"/>
      <c r="SD3" s="1"/>
      <c r="SE3" s="1"/>
      <c r="SF3" s="1"/>
      <c r="SG3" s="1"/>
      <c r="SH3" s="1"/>
      <c r="SI3" s="1"/>
      <c r="SJ3" s="1"/>
      <c r="SK3" s="1"/>
      <c r="SL3" s="1"/>
      <c r="SM3" s="1"/>
      <c r="SN3" s="1"/>
      <c r="SO3" s="1"/>
      <c r="SP3" s="1"/>
      <c r="SQ3" s="1"/>
      <c r="SR3" s="1"/>
      <c r="SS3" s="1"/>
      <c r="ST3" s="1"/>
      <c r="SU3" s="1"/>
      <c r="SV3" s="1"/>
      <c r="SW3" s="1"/>
      <c r="SX3" s="1"/>
      <c r="SY3" s="1"/>
      <c r="SZ3" s="1"/>
      <c r="TA3" s="1"/>
      <c r="TB3" s="1"/>
      <c r="TC3" s="1"/>
      <c r="TD3" s="1"/>
      <c r="TE3" s="1"/>
      <c r="TF3" s="1"/>
      <c r="TG3" s="1"/>
      <c r="TH3" s="1"/>
      <c r="TI3" s="1"/>
      <c r="TJ3" s="1"/>
      <c r="TK3" s="1"/>
      <c r="TL3" s="1"/>
      <c r="TM3" s="1"/>
      <c r="TN3" s="1"/>
      <c r="TO3" s="1"/>
      <c r="TP3" s="1"/>
      <c r="TQ3" s="1"/>
      <c r="TR3" s="1"/>
      <c r="TS3" s="1"/>
      <c r="TT3" s="1"/>
      <c r="TU3" s="1"/>
      <c r="TV3" s="1"/>
      <c r="TW3" s="1"/>
      <c r="TX3" s="1"/>
      <c r="TY3" s="1"/>
      <c r="TZ3" s="1"/>
      <c r="UA3" s="1"/>
      <c r="UB3" s="1"/>
      <c r="UC3" s="1"/>
      <c r="UD3" s="1"/>
      <c r="UE3" s="1"/>
      <c r="UF3" s="1"/>
      <c r="UG3" s="1"/>
      <c r="UH3" s="1"/>
      <c r="UI3" s="1"/>
      <c r="UJ3" s="1"/>
      <c r="UK3" s="1"/>
      <c r="UL3" s="1"/>
      <c r="UM3" s="1"/>
      <c r="UN3" s="1"/>
      <c r="UO3" s="1"/>
      <c r="UP3" s="1"/>
      <c r="UQ3" s="1"/>
      <c r="UR3" s="1"/>
      <c r="US3" s="1"/>
      <c r="UT3" s="1"/>
      <c r="UU3" s="1"/>
      <c r="UV3" s="1"/>
      <c r="UW3" s="1"/>
      <c r="UX3" s="1"/>
      <c r="UY3" s="1"/>
      <c r="UZ3" s="1"/>
      <c r="VA3" s="1"/>
      <c r="VB3" s="1"/>
      <c r="VC3" s="1"/>
      <c r="VD3" s="1"/>
      <c r="VE3" s="1"/>
      <c r="VF3" s="1"/>
      <c r="VG3" s="1"/>
      <c r="VH3" s="1"/>
      <c r="VI3" s="1"/>
      <c r="VJ3" s="1"/>
      <c r="VK3" s="1"/>
      <c r="VL3" s="1"/>
      <c r="VM3" s="1"/>
      <c r="VN3" s="1"/>
      <c r="VO3" s="1"/>
      <c r="VP3" s="1"/>
      <c r="VQ3" s="1"/>
      <c r="VR3" s="1"/>
      <c r="VS3" s="1"/>
      <c r="VT3" s="1"/>
      <c r="VU3" s="1"/>
      <c r="VV3" s="1"/>
      <c r="VW3" s="1"/>
      <c r="VX3" s="1"/>
      <c r="VY3" s="1"/>
      <c r="VZ3" s="1"/>
      <c r="WA3" s="1"/>
      <c r="WB3" s="1"/>
      <c r="WC3" s="1"/>
      <c r="WD3" s="1"/>
      <c r="WE3" s="1"/>
      <c r="WF3" s="1"/>
      <c r="WG3" s="1"/>
      <c r="WH3" s="1"/>
      <c r="WI3" s="1"/>
      <c r="WJ3" s="1"/>
      <c r="WK3" s="1"/>
      <c r="WL3" s="1"/>
      <c r="WM3" s="1"/>
      <c r="WN3" s="1"/>
      <c r="WO3" s="1"/>
      <c r="WP3" s="1"/>
      <c r="WQ3" s="1"/>
      <c r="WR3" s="1"/>
      <c r="WS3" s="1"/>
      <c r="WT3" s="1"/>
      <c r="WU3" s="1"/>
      <c r="WV3" s="1"/>
      <c r="WW3" s="1"/>
      <c r="WX3" s="1"/>
      <c r="WY3" s="1"/>
      <c r="WZ3" s="1"/>
      <c r="XA3" s="1"/>
      <c r="XB3" s="1"/>
      <c r="XC3" s="1"/>
      <c r="XD3" s="1"/>
      <c r="XE3" s="1"/>
      <c r="XF3" s="1"/>
      <c r="XG3" s="1"/>
      <c r="XH3" s="1"/>
      <c r="XI3" s="1"/>
      <c r="XJ3" s="1"/>
      <c r="XK3" s="1"/>
      <c r="XL3" s="1"/>
      <c r="XM3" s="1"/>
      <c r="XN3" s="1"/>
      <c r="XO3" s="1"/>
      <c r="XP3" s="1"/>
      <c r="XQ3" s="1"/>
      <c r="XR3" s="1"/>
      <c r="XS3" s="1"/>
      <c r="XT3" s="1"/>
      <c r="XU3" s="1"/>
      <c r="XV3" s="1"/>
      <c r="XW3" s="1"/>
      <c r="XX3" s="1"/>
      <c r="XY3" s="1"/>
      <c r="XZ3" s="1"/>
      <c r="YA3" s="1"/>
      <c r="YB3" s="1"/>
      <c r="YC3" s="1"/>
      <c r="YD3" s="1"/>
      <c r="YE3" s="1"/>
      <c r="YF3" s="1"/>
      <c r="YG3" s="1"/>
      <c r="YH3" s="1"/>
      <c r="YI3" s="1"/>
      <c r="YJ3" s="1"/>
      <c r="YK3" s="1"/>
      <c r="YL3" s="1"/>
      <c r="YM3" s="1"/>
      <c r="YN3" s="1"/>
      <c r="YO3" s="1"/>
      <c r="YP3" s="1"/>
      <c r="YQ3" s="1"/>
      <c r="YR3" s="1"/>
      <c r="YS3" s="1"/>
      <c r="YT3" s="1"/>
      <c r="YU3" s="1"/>
      <c r="YV3" s="1"/>
      <c r="YW3" s="1"/>
      <c r="YX3" s="1"/>
      <c r="YY3" s="1"/>
      <c r="YZ3" s="1"/>
      <c r="ZA3" s="1"/>
      <c r="ZB3" s="1"/>
      <c r="ZC3" s="1"/>
      <c r="ZD3" s="1"/>
      <c r="ZE3" s="1"/>
      <c r="ZF3" s="1"/>
      <c r="ZG3" s="1"/>
      <c r="ZH3" s="1"/>
      <c r="ZI3" s="1"/>
      <c r="ZJ3" s="1"/>
      <c r="ZK3" s="1"/>
      <c r="ZL3" s="1"/>
      <c r="ZM3" s="1"/>
      <c r="ZN3" s="1"/>
      <c r="ZO3" s="1"/>
      <c r="ZP3" s="1"/>
      <c r="ZQ3" s="1"/>
      <c r="ZR3" s="1"/>
      <c r="ZS3" s="1"/>
      <c r="ZT3" s="1"/>
      <c r="ZU3" s="1"/>
      <c r="ZV3" s="1"/>
      <c r="ZW3" s="1"/>
      <c r="ZX3" s="1"/>
      <c r="ZY3" s="1"/>
      <c r="ZZ3" s="1"/>
    </row>
    <row r="4" spans="1:702" s="11" customFormat="1" x14ac:dyDescent="0.25">
      <c r="A4" s="57"/>
      <c r="B4" s="57"/>
      <c r="C4" s="92"/>
      <c r="D4" s="93"/>
      <c r="E4" s="29" t="s">
        <v>92</v>
      </c>
      <c r="F4" s="32"/>
      <c r="G4" s="29"/>
      <c r="H4" s="29"/>
      <c r="I4" s="29"/>
      <c r="J4" s="11">
        <f xml:space="preserve"> Time!J$163</f>
        <v>2021</v>
      </c>
      <c r="K4" s="11">
        <f xml:space="preserve"> Time!K$163</f>
        <v>2022</v>
      </c>
      <c r="L4" s="11">
        <f xml:space="preserve"> Time!L$163</f>
        <v>2023</v>
      </c>
      <c r="M4" s="11">
        <f xml:space="preserve"> Time!M$163</f>
        <v>2024</v>
      </c>
      <c r="N4" s="11">
        <f xml:space="preserve"> Time!N$163</f>
        <v>2025</v>
      </c>
      <c r="O4" s="11">
        <f xml:space="preserve"> Time!O$163</f>
        <v>2026</v>
      </c>
      <c r="P4" s="11">
        <f xml:space="preserve"> Time!P$163</f>
        <v>2027</v>
      </c>
      <c r="Q4" s="11">
        <f xml:space="preserve"> Time!Q$163</f>
        <v>2028</v>
      </c>
      <c r="R4" s="11">
        <f xml:space="preserve"> Time!R$163</f>
        <v>2029</v>
      </c>
      <c r="S4" s="11">
        <f xml:space="preserve"> Time!S$163</f>
        <v>2030</v>
      </c>
      <c r="T4" s="11">
        <f xml:space="preserve"> Time!T$163</f>
        <v>2031</v>
      </c>
    </row>
    <row r="5" spans="1:702" s="4" customFormat="1" x14ac:dyDescent="0.25">
      <c r="A5" s="57"/>
      <c r="B5" s="57"/>
      <c r="C5" s="92"/>
      <c r="D5" s="93"/>
      <c r="E5" s="29" t="s">
        <v>173</v>
      </c>
      <c r="F5" s="32" t="s">
        <v>853</v>
      </c>
      <c r="G5" s="32" t="s">
        <v>768</v>
      </c>
      <c r="H5" s="32" t="s">
        <v>695</v>
      </c>
      <c r="I5" s="29"/>
      <c r="J5" s="2">
        <f xml:space="preserve"> Time!J$167</f>
        <v>1</v>
      </c>
      <c r="K5" s="2">
        <f xml:space="preserve"> Time!K$167</f>
        <v>2</v>
      </c>
      <c r="L5" s="2">
        <f xml:space="preserve"> Time!L$167</f>
        <v>3</v>
      </c>
      <c r="M5" s="2">
        <f xml:space="preserve"> Time!M$167</f>
        <v>4</v>
      </c>
      <c r="N5" s="2">
        <f xml:space="preserve"> Time!N$167</f>
        <v>5</v>
      </c>
      <c r="O5" s="2">
        <f xml:space="preserve"> Time!O$167</f>
        <v>6</v>
      </c>
      <c r="P5" s="2">
        <f xml:space="preserve"> Time!P$167</f>
        <v>7</v>
      </c>
      <c r="Q5" s="2">
        <f xml:space="preserve"> Time!Q$167</f>
        <v>8</v>
      </c>
      <c r="R5" s="2">
        <f xml:space="preserve"> Time!R$167</f>
        <v>9</v>
      </c>
      <c r="S5" s="2">
        <f xml:space="preserve"> Time!S$167</f>
        <v>10</v>
      </c>
      <c r="T5" s="2">
        <f xml:space="preserve"> Time!T$167</f>
        <v>11</v>
      </c>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row>
    <row r="6" spans="1:702" x14ac:dyDescent="0.25">
      <c r="D6" s="39"/>
      <c r="F6" s="32"/>
      <c r="G6" s="32"/>
      <c r="H6" s="32"/>
    </row>
    <row r="8" spans="1:702" x14ac:dyDescent="0.25">
      <c r="B8" s="32" t="s">
        <v>1170</v>
      </c>
    </row>
    <row r="9" spans="1:702" x14ac:dyDescent="0.25">
      <c r="A9" s="14"/>
      <c r="B9" s="14"/>
      <c r="C9" s="21"/>
      <c r="D9" s="22"/>
      <c r="E9" s="17" t="str">
        <f xml:space="preserve"> Time!E$135</f>
        <v>Model column counter</v>
      </c>
      <c r="F9" s="45">
        <f xml:space="preserve"> Time!F$135</f>
        <v>0</v>
      </c>
      <c r="G9" s="45" t="str">
        <f xml:space="preserve"> Time!G$135</f>
        <v>counter</v>
      </c>
      <c r="H9" s="45">
        <f xml:space="preserve"> Time!H$135</f>
        <v>0</v>
      </c>
      <c r="I9" s="45">
        <f xml:space="preserve"> Time!I$135</f>
        <v>0</v>
      </c>
      <c r="J9" s="45">
        <f xml:space="preserve"> Time!J$135</f>
        <v>1</v>
      </c>
      <c r="K9" s="45">
        <f xml:space="preserve"> Time!K$135</f>
        <v>2</v>
      </c>
      <c r="L9" s="45">
        <f xml:space="preserve"> Time!L$135</f>
        <v>3</v>
      </c>
      <c r="M9" s="45">
        <f xml:space="preserve"> Time!M$135</f>
        <v>4</v>
      </c>
      <c r="N9" s="45">
        <f xml:space="preserve"> Time!N$135</f>
        <v>5</v>
      </c>
      <c r="O9" s="45">
        <f xml:space="preserve"> Time!O$135</f>
        <v>6</v>
      </c>
      <c r="P9" s="45">
        <f xml:space="preserve"> Time!P$135</f>
        <v>7</v>
      </c>
      <c r="Q9" s="45">
        <f xml:space="preserve"> Time!Q$135</f>
        <v>8</v>
      </c>
      <c r="R9" s="45">
        <f xml:space="preserve"> Time!R$135</f>
        <v>9</v>
      </c>
      <c r="S9" s="45">
        <f xml:space="preserve"> Time!S$135</f>
        <v>10</v>
      </c>
      <c r="T9" s="45">
        <f xml:space="preserve"> Time!T$135</f>
        <v>11</v>
      </c>
    </row>
    <row r="10" spans="1:702" x14ac:dyDescent="0.25">
      <c r="E10" s="39" t="s">
        <v>1170</v>
      </c>
      <c r="G10" s="39" t="s">
        <v>26</v>
      </c>
      <c r="H10" s="7">
        <f xml:space="preserve"> SUM( J10:T10 )</f>
        <v>9</v>
      </c>
      <c r="J10" s="7">
        <f t="shared" ref="J10:T10" si="0" xml:space="preserve"> IF( J9 &gt; 2, 1, 0 )</f>
        <v>0</v>
      </c>
      <c r="K10" s="7">
        <f t="shared" si="0"/>
        <v>0</v>
      </c>
      <c r="L10" s="7">
        <f t="shared" si="0"/>
        <v>1</v>
      </c>
      <c r="M10" s="7">
        <f t="shared" si="0"/>
        <v>1</v>
      </c>
      <c r="N10" s="7">
        <f t="shared" si="0"/>
        <v>1</v>
      </c>
      <c r="O10" s="7">
        <f t="shared" si="0"/>
        <v>1</v>
      </c>
      <c r="P10" s="7">
        <f t="shared" si="0"/>
        <v>1</v>
      </c>
      <c r="Q10" s="7">
        <f t="shared" si="0"/>
        <v>1</v>
      </c>
      <c r="R10" s="7">
        <f t="shared" si="0"/>
        <v>1</v>
      </c>
      <c r="S10" s="7">
        <f t="shared" si="0"/>
        <v>1</v>
      </c>
      <c r="T10" s="7">
        <f t="shared" si="0"/>
        <v>1</v>
      </c>
    </row>
    <row r="13" spans="1:702" x14ac:dyDescent="0.25">
      <c r="B13" s="32" t="s">
        <v>410</v>
      </c>
    </row>
    <row r="14" spans="1:702" x14ac:dyDescent="0.25">
      <c r="A14" s="14"/>
      <c r="B14" s="14"/>
      <c r="C14" s="21"/>
      <c r="D14" s="22"/>
      <c r="E14" s="17" t="str">
        <f xml:space="preserve"> Inputs!E$135</f>
        <v>November CPIH Index</v>
      </c>
      <c r="F14" s="8">
        <f xml:space="preserve"> Inputs!F$135</f>
        <v>0</v>
      </c>
      <c r="G14" s="8" t="str">
        <f xml:space="preserve"> Inputs!G$135</f>
        <v>Index</v>
      </c>
      <c r="H14" s="8">
        <f xml:space="preserve"> Inputs!H$135</f>
        <v>0</v>
      </c>
      <c r="I14" s="8">
        <f xml:space="preserve"> Inputs!I$135</f>
        <v>0</v>
      </c>
      <c r="J14" s="8">
        <f xml:space="preserve"> Inputs!J$135</f>
        <v>109.1</v>
      </c>
      <c r="K14" s="8">
        <f xml:space="preserve"> Inputs!K$135</f>
        <v>114.1</v>
      </c>
      <c r="L14" s="8">
        <f xml:space="preserve"> Inputs!L$135</f>
        <v>124.8</v>
      </c>
      <c r="M14" s="8">
        <f xml:space="preserve"> Inputs!M$135</f>
        <v>130</v>
      </c>
      <c r="N14" s="8">
        <f xml:space="preserve"> Inputs!N$135</f>
        <v>134.6</v>
      </c>
      <c r="O14" s="8">
        <f xml:space="preserve"> Inputs!O$135</f>
        <v>139.7148</v>
      </c>
      <c r="P14" s="8">
        <f xml:space="preserve"> Inputs!P$135</f>
        <v>0</v>
      </c>
      <c r="Q14" s="8">
        <f xml:space="preserve"> Inputs!Q$135</f>
        <v>0</v>
      </c>
      <c r="R14" s="8">
        <f xml:space="preserve"> Inputs!R$135</f>
        <v>0</v>
      </c>
      <c r="S14" s="8">
        <f xml:space="preserve"> Inputs!S$135</f>
        <v>0</v>
      </c>
      <c r="T14" s="8">
        <f xml:space="preserve"> Inputs!T$135</f>
        <v>0</v>
      </c>
    </row>
    <row r="15" spans="1:702" x14ac:dyDescent="0.25">
      <c r="E15" s="39" t="s">
        <v>410</v>
      </c>
      <c r="G15" s="39" t="s">
        <v>771</v>
      </c>
      <c r="J15" s="42">
        <f t="shared" ref="J15:T15" si="1" xml:space="preserve"> I14</f>
        <v>0</v>
      </c>
      <c r="K15" s="42">
        <f t="shared" si="1"/>
        <v>109.1</v>
      </c>
      <c r="L15" s="42">
        <f t="shared" si="1"/>
        <v>114.1</v>
      </c>
      <c r="M15" s="42">
        <f t="shared" si="1"/>
        <v>124.8</v>
      </c>
      <c r="N15" s="42">
        <f t="shared" si="1"/>
        <v>130</v>
      </c>
      <c r="O15" s="42">
        <f t="shared" si="1"/>
        <v>134.6</v>
      </c>
      <c r="P15" s="42">
        <f t="shared" si="1"/>
        <v>139.7148</v>
      </c>
      <c r="Q15" s="42">
        <f t="shared" si="1"/>
        <v>0</v>
      </c>
      <c r="R15" s="42">
        <f t="shared" si="1"/>
        <v>0</v>
      </c>
      <c r="S15" s="42">
        <f t="shared" si="1"/>
        <v>0</v>
      </c>
      <c r="T15" s="42">
        <f t="shared" si="1"/>
        <v>0</v>
      </c>
    </row>
    <row r="18" spans="1:20" x14ac:dyDescent="0.25">
      <c r="B18" s="32" t="s">
        <v>633</v>
      </c>
    </row>
    <row r="19" spans="1:20" x14ac:dyDescent="0.25">
      <c r="A19" s="14"/>
      <c r="B19" s="14"/>
      <c r="C19" s="21"/>
      <c r="D19" s="22"/>
      <c r="E19" s="17" t="str">
        <f xml:space="preserve"> Inputs!E$135</f>
        <v>November CPIH Index</v>
      </c>
      <c r="F19" s="8">
        <f xml:space="preserve"> Inputs!F$135</f>
        <v>0</v>
      </c>
      <c r="G19" s="8" t="str">
        <f xml:space="preserve"> Inputs!G$135</f>
        <v>Index</v>
      </c>
      <c r="H19" s="8">
        <f xml:space="preserve"> Inputs!H$135</f>
        <v>0</v>
      </c>
      <c r="I19" s="8">
        <f xml:space="preserve"> Inputs!I$135</f>
        <v>0</v>
      </c>
      <c r="J19" s="8">
        <f xml:space="preserve"> Inputs!J$135</f>
        <v>109.1</v>
      </c>
      <c r="K19" s="8">
        <f xml:space="preserve"> Inputs!K$135</f>
        <v>114.1</v>
      </c>
      <c r="L19" s="8">
        <f xml:space="preserve"> Inputs!L$135</f>
        <v>124.8</v>
      </c>
      <c r="M19" s="8">
        <f xml:space="preserve"> Inputs!M$135</f>
        <v>130</v>
      </c>
      <c r="N19" s="8">
        <f xml:space="preserve"> Inputs!N$135</f>
        <v>134.6</v>
      </c>
      <c r="O19" s="8">
        <f xml:space="preserve"> Inputs!O$135</f>
        <v>139.7148</v>
      </c>
      <c r="P19" s="8">
        <f xml:space="preserve"> Inputs!P$135</f>
        <v>0</v>
      </c>
      <c r="Q19" s="8">
        <f xml:space="preserve"> Inputs!Q$135</f>
        <v>0</v>
      </c>
      <c r="R19" s="8">
        <f xml:space="preserve"> Inputs!R$135</f>
        <v>0</v>
      </c>
      <c r="S19" s="8">
        <f xml:space="preserve"> Inputs!S$135</f>
        <v>0</v>
      </c>
      <c r="T19" s="8">
        <f xml:space="preserve"> Inputs!T$135</f>
        <v>0</v>
      </c>
    </row>
    <row r="20" spans="1:20" x14ac:dyDescent="0.25">
      <c r="E20" s="39" t="str">
        <f t="shared" ref="E20:T20" si="2" xml:space="preserve"> E$15</f>
        <v>November CPIH inflation (Prior year)</v>
      </c>
      <c r="F20" s="42">
        <f t="shared" si="2"/>
        <v>0</v>
      </c>
      <c r="G20" s="42" t="str">
        <f t="shared" si="2"/>
        <v>Index</v>
      </c>
      <c r="H20" s="42">
        <f t="shared" si="2"/>
        <v>0</v>
      </c>
      <c r="I20" s="42">
        <f t="shared" si="2"/>
        <v>0</v>
      </c>
      <c r="J20" s="42">
        <f t="shared" si="2"/>
        <v>0</v>
      </c>
      <c r="K20" s="42">
        <f t="shared" si="2"/>
        <v>109.1</v>
      </c>
      <c r="L20" s="42">
        <f t="shared" si="2"/>
        <v>114.1</v>
      </c>
      <c r="M20" s="42">
        <f t="shared" si="2"/>
        <v>124.8</v>
      </c>
      <c r="N20" s="42">
        <f t="shared" si="2"/>
        <v>130</v>
      </c>
      <c r="O20" s="42">
        <f t="shared" si="2"/>
        <v>134.6</v>
      </c>
      <c r="P20" s="42">
        <f t="shared" si="2"/>
        <v>139.7148</v>
      </c>
      <c r="Q20" s="42">
        <f t="shared" si="2"/>
        <v>0</v>
      </c>
      <c r="R20" s="42">
        <f t="shared" si="2"/>
        <v>0</v>
      </c>
      <c r="S20" s="42">
        <f t="shared" si="2"/>
        <v>0</v>
      </c>
      <c r="T20" s="42">
        <f t="shared" si="2"/>
        <v>0</v>
      </c>
    </row>
    <row r="21" spans="1:20" x14ac:dyDescent="0.25">
      <c r="E21" s="39" t="str">
        <f t="shared" ref="E21:T21" si="3" xml:space="preserve"> E$10</f>
        <v>Column greater than 2?</v>
      </c>
      <c r="F21" s="7">
        <f t="shared" si="3"/>
        <v>0</v>
      </c>
      <c r="G21" s="7" t="str">
        <f t="shared" si="3"/>
        <v>flag</v>
      </c>
      <c r="H21" s="7">
        <f t="shared" si="3"/>
        <v>9</v>
      </c>
      <c r="I21" s="7">
        <f t="shared" si="3"/>
        <v>0</v>
      </c>
      <c r="J21" s="7">
        <f t="shared" si="3"/>
        <v>0</v>
      </c>
      <c r="K21" s="7">
        <f t="shared" si="3"/>
        <v>0</v>
      </c>
      <c r="L21" s="7">
        <f t="shared" si="3"/>
        <v>1</v>
      </c>
      <c r="M21" s="7">
        <f t="shared" si="3"/>
        <v>1</v>
      </c>
      <c r="N21" s="7">
        <f t="shared" si="3"/>
        <v>1</v>
      </c>
      <c r="O21" s="7">
        <f t="shared" si="3"/>
        <v>1</v>
      </c>
      <c r="P21" s="7">
        <f t="shared" si="3"/>
        <v>1</v>
      </c>
      <c r="Q21" s="7">
        <f t="shared" si="3"/>
        <v>1</v>
      </c>
      <c r="R21" s="7">
        <f t="shared" si="3"/>
        <v>1</v>
      </c>
      <c r="S21" s="7">
        <f t="shared" si="3"/>
        <v>1</v>
      </c>
      <c r="T21" s="7">
        <f t="shared" si="3"/>
        <v>1</v>
      </c>
    </row>
    <row r="22" spans="1:20" x14ac:dyDescent="0.25">
      <c r="A22" s="31"/>
      <c r="B22" s="31"/>
      <c r="C22" s="52"/>
      <c r="D22" s="53"/>
      <c r="E22" s="20" t="s">
        <v>633</v>
      </c>
      <c r="F22" s="20"/>
      <c r="G22" s="20" t="s">
        <v>706</v>
      </c>
      <c r="H22" s="20"/>
      <c r="I22" s="20"/>
      <c r="J22" s="34">
        <f t="shared" ref="J22:T22" si="4" xml:space="preserve"> IF( AND( I19 &lt;&gt; 0, J21 ), ( J20 / I20 ) - 1, 0 )</f>
        <v>0</v>
      </c>
      <c r="K22" s="34">
        <f t="shared" si="4"/>
        <v>0</v>
      </c>
      <c r="L22" s="34">
        <f t="shared" si="4"/>
        <v>4.5829514207149424E-2</v>
      </c>
      <c r="M22" s="34">
        <f t="shared" si="4"/>
        <v>9.3777388255915861E-2</v>
      </c>
      <c r="N22" s="34">
        <f t="shared" si="4"/>
        <v>4.1666666666666741E-2</v>
      </c>
      <c r="O22" s="34">
        <f t="shared" si="4"/>
        <v>3.5384615384615348E-2</v>
      </c>
      <c r="P22" s="34">
        <f t="shared" si="4"/>
        <v>3.8000000000000034E-2</v>
      </c>
      <c r="Q22" s="34">
        <f t="shared" si="4"/>
        <v>0</v>
      </c>
      <c r="R22" s="34">
        <f t="shared" si="4"/>
        <v>0</v>
      </c>
      <c r="S22" s="34">
        <f t="shared" si="4"/>
        <v>0</v>
      </c>
      <c r="T22" s="34">
        <f t="shared" si="4"/>
        <v>0</v>
      </c>
    </row>
    <row r="25" spans="1:20" x14ac:dyDescent="0.25">
      <c r="B25" s="32" t="s">
        <v>21</v>
      </c>
    </row>
    <row r="26" spans="1:20" x14ac:dyDescent="0.25">
      <c r="E26" s="39" t="str">
        <f t="shared" ref="E26:T26" si="5" xml:space="preserve"> E$10</f>
        <v>Column greater than 2?</v>
      </c>
      <c r="F26" s="7">
        <f t="shared" si="5"/>
        <v>0</v>
      </c>
      <c r="G26" s="7" t="str">
        <f t="shared" si="5"/>
        <v>flag</v>
      </c>
      <c r="H26" s="7">
        <f t="shared" si="5"/>
        <v>9</v>
      </c>
      <c r="I26" s="7">
        <f t="shared" si="5"/>
        <v>0</v>
      </c>
      <c r="J26" s="7">
        <f t="shared" si="5"/>
        <v>0</v>
      </c>
      <c r="K26" s="7">
        <f t="shared" si="5"/>
        <v>0</v>
      </c>
      <c r="L26" s="7">
        <f t="shared" si="5"/>
        <v>1</v>
      </c>
      <c r="M26" s="7">
        <f t="shared" si="5"/>
        <v>1</v>
      </c>
      <c r="N26" s="7">
        <f t="shared" si="5"/>
        <v>1</v>
      </c>
      <c r="O26" s="7">
        <f t="shared" si="5"/>
        <v>1</v>
      </c>
      <c r="P26" s="7">
        <f t="shared" si="5"/>
        <v>1</v>
      </c>
      <c r="Q26" s="7">
        <f t="shared" si="5"/>
        <v>1</v>
      </c>
      <c r="R26" s="7">
        <f t="shared" si="5"/>
        <v>1</v>
      </c>
      <c r="S26" s="7">
        <f t="shared" si="5"/>
        <v>1</v>
      </c>
      <c r="T26" s="7">
        <f t="shared" si="5"/>
        <v>1</v>
      </c>
    </row>
    <row r="27" spans="1:20" x14ac:dyDescent="0.25">
      <c r="E27" s="39" t="s">
        <v>21</v>
      </c>
      <c r="G27" s="39" t="s">
        <v>26</v>
      </c>
      <c r="H27" s="7">
        <f xml:space="preserve"> SUM( J27:T27 )</f>
        <v>1</v>
      </c>
      <c r="J27" s="7">
        <f t="shared" ref="J27:T27" si="6" xml:space="preserve"> IF( AND( K26 = 1, J26 = 0 ), 1, 0 )</f>
        <v>0</v>
      </c>
      <c r="K27" s="7">
        <f t="shared" si="6"/>
        <v>1</v>
      </c>
      <c r="L27" s="7">
        <f t="shared" si="6"/>
        <v>0</v>
      </c>
      <c r="M27" s="7">
        <f t="shared" si="6"/>
        <v>0</v>
      </c>
      <c r="N27" s="7">
        <f t="shared" si="6"/>
        <v>0</v>
      </c>
      <c r="O27" s="7">
        <f t="shared" si="6"/>
        <v>0</v>
      </c>
      <c r="P27" s="7">
        <f t="shared" si="6"/>
        <v>0</v>
      </c>
      <c r="Q27" s="7">
        <f t="shared" si="6"/>
        <v>0</v>
      </c>
      <c r="R27" s="7">
        <f t="shared" si="6"/>
        <v>0</v>
      </c>
      <c r="S27" s="7">
        <f t="shared" si="6"/>
        <v>0</v>
      </c>
      <c r="T27" s="7">
        <f t="shared" si="6"/>
        <v>0</v>
      </c>
    </row>
    <row r="30" spans="1:20" x14ac:dyDescent="0.25">
      <c r="B30" s="32" t="s">
        <v>1171</v>
      </c>
    </row>
    <row r="31" spans="1:20" x14ac:dyDescent="0.25">
      <c r="A31" s="14"/>
      <c r="B31" s="14"/>
      <c r="C31" s="21"/>
      <c r="D31" s="22"/>
      <c r="E31" s="17" t="str">
        <f xml:space="preserve"> Inputs!E$135</f>
        <v>November CPIH Index</v>
      </c>
      <c r="F31" s="8">
        <f xml:space="preserve"> Inputs!F$135</f>
        <v>0</v>
      </c>
      <c r="G31" s="8" t="str">
        <f xml:space="preserve"> Inputs!G$135</f>
        <v>Index</v>
      </c>
      <c r="H31" s="8">
        <f xml:space="preserve"> Inputs!H$135</f>
        <v>0</v>
      </c>
      <c r="I31" s="8">
        <f xml:space="preserve"> Inputs!I$135</f>
        <v>0</v>
      </c>
      <c r="J31" s="8">
        <f xml:space="preserve"> Inputs!J$135</f>
        <v>109.1</v>
      </c>
      <c r="K31" s="8">
        <f xml:space="preserve"> Inputs!K$135</f>
        <v>114.1</v>
      </c>
      <c r="L31" s="8">
        <f xml:space="preserve"> Inputs!L$135</f>
        <v>124.8</v>
      </c>
      <c r="M31" s="8">
        <f xml:space="preserve"> Inputs!M$135</f>
        <v>130</v>
      </c>
      <c r="N31" s="8">
        <f xml:space="preserve"> Inputs!N$135</f>
        <v>134.6</v>
      </c>
      <c r="O31" s="8">
        <f xml:space="preserve"> Inputs!O$135</f>
        <v>139.7148</v>
      </c>
      <c r="P31" s="8">
        <f xml:space="preserve"> Inputs!P$135</f>
        <v>0</v>
      </c>
      <c r="Q31" s="8">
        <f xml:space="preserve"> Inputs!Q$135</f>
        <v>0</v>
      </c>
      <c r="R31" s="8">
        <f xml:space="preserve"> Inputs!R$135</f>
        <v>0</v>
      </c>
      <c r="S31" s="8">
        <f xml:space="preserve"> Inputs!S$135</f>
        <v>0</v>
      </c>
      <c r="T31" s="8">
        <f xml:space="preserve"> Inputs!T$135</f>
        <v>0</v>
      </c>
    </row>
    <row r="32" spans="1:20" x14ac:dyDescent="0.25">
      <c r="E32" s="39" t="str">
        <f t="shared" ref="E32:T32" si="7" xml:space="preserve"> E$27</f>
        <v>Is column 2 flag</v>
      </c>
      <c r="F32" s="7">
        <f t="shared" si="7"/>
        <v>0</v>
      </c>
      <c r="G32" s="7" t="str">
        <f t="shared" si="7"/>
        <v>flag</v>
      </c>
      <c r="H32" s="7">
        <f t="shared" si="7"/>
        <v>1</v>
      </c>
      <c r="I32" s="7">
        <f t="shared" si="7"/>
        <v>0</v>
      </c>
      <c r="J32" s="7">
        <f t="shared" si="7"/>
        <v>0</v>
      </c>
      <c r="K32" s="7">
        <f t="shared" si="7"/>
        <v>1</v>
      </c>
      <c r="L32" s="7">
        <f t="shared" si="7"/>
        <v>0</v>
      </c>
      <c r="M32" s="7">
        <f t="shared" si="7"/>
        <v>0</v>
      </c>
      <c r="N32" s="7">
        <f t="shared" si="7"/>
        <v>0</v>
      </c>
      <c r="O32" s="7">
        <f t="shared" si="7"/>
        <v>0</v>
      </c>
      <c r="P32" s="7">
        <f t="shared" si="7"/>
        <v>0</v>
      </c>
      <c r="Q32" s="7">
        <f t="shared" si="7"/>
        <v>0</v>
      </c>
      <c r="R32" s="7">
        <f t="shared" si="7"/>
        <v>0</v>
      </c>
      <c r="S32" s="7">
        <f t="shared" si="7"/>
        <v>0</v>
      </c>
      <c r="T32" s="7">
        <f t="shared" si="7"/>
        <v>0</v>
      </c>
    </row>
    <row r="33" spans="1:20" x14ac:dyDescent="0.25">
      <c r="E33" s="39" t="s">
        <v>1171</v>
      </c>
      <c r="F33" s="7">
        <f xml:space="preserve"> SUMPRODUCT( $J32:$T32, $J31:$T31 )</f>
        <v>114.1</v>
      </c>
      <c r="G33" s="39" t="s">
        <v>771</v>
      </c>
    </row>
    <row r="36" spans="1:20" x14ac:dyDescent="0.25">
      <c r="B36" s="32" t="s">
        <v>22</v>
      </c>
    </row>
    <row r="37" spans="1:20" x14ac:dyDescent="0.25">
      <c r="E37" s="39" t="str">
        <f t="shared" ref="E37:G37" si="8" xml:space="preserve"> E$33</f>
        <v>November CPIH Index column 2</v>
      </c>
      <c r="F37" s="7">
        <f t="shared" si="8"/>
        <v>114.1</v>
      </c>
      <c r="G37" s="39" t="str">
        <f t="shared" si="8"/>
        <v>Index</v>
      </c>
    </row>
    <row r="38" spans="1:20" x14ac:dyDescent="0.25">
      <c r="A38" s="14"/>
      <c r="B38" s="14"/>
      <c r="C38" s="21"/>
      <c r="D38" s="22"/>
      <c r="E38" s="17" t="str">
        <f xml:space="preserve"> Inputs!E$135</f>
        <v>November CPIH Index</v>
      </c>
      <c r="F38" s="8">
        <f xml:space="preserve"> Inputs!F$135</f>
        <v>0</v>
      </c>
      <c r="G38" s="8" t="str">
        <f xml:space="preserve"> Inputs!G$135</f>
        <v>Index</v>
      </c>
      <c r="H38" s="8">
        <f xml:space="preserve"> Inputs!H$135</f>
        <v>0</v>
      </c>
      <c r="I38" s="8">
        <f xml:space="preserve"> Inputs!I$135</f>
        <v>0</v>
      </c>
      <c r="J38" s="8">
        <f xml:space="preserve"> Inputs!J$135</f>
        <v>109.1</v>
      </c>
      <c r="K38" s="8">
        <f xml:space="preserve"> Inputs!K$135</f>
        <v>114.1</v>
      </c>
      <c r="L38" s="8">
        <f xml:space="preserve"> Inputs!L$135</f>
        <v>124.8</v>
      </c>
      <c r="M38" s="8">
        <f xml:space="preserve"> Inputs!M$135</f>
        <v>130</v>
      </c>
      <c r="N38" s="8">
        <f xml:space="preserve"> Inputs!N$135</f>
        <v>134.6</v>
      </c>
      <c r="O38" s="8">
        <f xml:space="preserve"> Inputs!O$135</f>
        <v>139.7148</v>
      </c>
      <c r="P38" s="8">
        <f xml:space="preserve"> Inputs!P$135</f>
        <v>0</v>
      </c>
      <c r="Q38" s="8">
        <f xml:space="preserve"> Inputs!Q$135</f>
        <v>0</v>
      </c>
      <c r="R38" s="8">
        <f xml:space="preserve"> Inputs!R$135</f>
        <v>0</v>
      </c>
      <c r="S38" s="8">
        <f xml:space="preserve"> Inputs!S$135</f>
        <v>0</v>
      </c>
      <c r="T38" s="8">
        <f xml:space="preserve"> Inputs!T$135</f>
        <v>0</v>
      </c>
    </row>
    <row r="39" spans="1:20" x14ac:dyDescent="0.25">
      <c r="E39" s="39" t="str">
        <f t="shared" ref="E39:T39" si="9" xml:space="preserve"> E$10</f>
        <v>Column greater than 2?</v>
      </c>
      <c r="F39" s="7">
        <f t="shared" si="9"/>
        <v>0</v>
      </c>
      <c r="G39" s="7" t="str">
        <f t="shared" si="9"/>
        <v>flag</v>
      </c>
      <c r="H39" s="7">
        <f t="shared" si="9"/>
        <v>9</v>
      </c>
      <c r="I39" s="7">
        <f t="shared" si="9"/>
        <v>0</v>
      </c>
      <c r="J39" s="7">
        <f t="shared" si="9"/>
        <v>0</v>
      </c>
      <c r="K39" s="7">
        <f t="shared" si="9"/>
        <v>0</v>
      </c>
      <c r="L39" s="7">
        <f t="shared" si="9"/>
        <v>1</v>
      </c>
      <c r="M39" s="7">
        <f t="shared" si="9"/>
        <v>1</v>
      </c>
      <c r="N39" s="7">
        <f t="shared" si="9"/>
        <v>1</v>
      </c>
      <c r="O39" s="7">
        <f t="shared" si="9"/>
        <v>1</v>
      </c>
      <c r="P39" s="7">
        <f t="shared" si="9"/>
        <v>1</v>
      </c>
      <c r="Q39" s="7">
        <f t="shared" si="9"/>
        <v>1</v>
      </c>
      <c r="R39" s="7">
        <f t="shared" si="9"/>
        <v>1</v>
      </c>
      <c r="S39" s="7">
        <f t="shared" si="9"/>
        <v>1</v>
      </c>
      <c r="T39" s="7">
        <f t="shared" si="9"/>
        <v>1</v>
      </c>
    </row>
    <row r="40" spans="1:20" x14ac:dyDescent="0.25">
      <c r="A40" s="31"/>
      <c r="B40" s="31"/>
      <c r="C40" s="52"/>
      <c r="D40" s="53"/>
      <c r="E40" s="20" t="s">
        <v>22</v>
      </c>
      <c r="F40" s="20"/>
      <c r="G40" s="20" t="s">
        <v>1035</v>
      </c>
      <c r="H40" s="20"/>
      <c r="I40" s="20"/>
      <c r="J40" s="79">
        <f t="shared" ref="J40:T40" si="10" xml:space="preserve"> IF( AND( I38 &lt;&gt; 0, J39 = 1 ), I38 / $F37, I40 )</f>
        <v>0</v>
      </c>
      <c r="K40" s="79">
        <f t="shared" si="10"/>
        <v>0</v>
      </c>
      <c r="L40" s="79">
        <f t="shared" si="10"/>
        <v>1</v>
      </c>
      <c r="M40" s="79">
        <f t="shared" si="10"/>
        <v>1.0937773882559159</v>
      </c>
      <c r="N40" s="79">
        <f t="shared" si="10"/>
        <v>1.1393514460999123</v>
      </c>
      <c r="O40" s="79">
        <f t="shared" si="10"/>
        <v>1.179666958808063</v>
      </c>
      <c r="P40" s="79">
        <f t="shared" si="10"/>
        <v>1.2244943032427695</v>
      </c>
      <c r="Q40" s="79">
        <f xml:space="preserve"> IF( AND( P38 &lt;&gt; 0, Q39 = 1 ), P38 / $F37, P40 )</f>
        <v>1.2244943032427695</v>
      </c>
      <c r="R40" s="79">
        <f t="shared" si="10"/>
        <v>1.2244943032427695</v>
      </c>
      <c r="S40" s="79">
        <f t="shared" si="10"/>
        <v>1.2244943032427695</v>
      </c>
      <c r="T40" s="79">
        <f t="shared" si="10"/>
        <v>1.2244943032427695</v>
      </c>
    </row>
    <row r="43" spans="1:20" x14ac:dyDescent="0.25">
      <c r="A43" s="32" t="s">
        <v>851</v>
      </c>
    </row>
  </sheetData>
  <conditionalFormatting sqref="F2">
    <cfRule type="cellIs" dxfId="55" priority="1" stopIfTrue="1" operator="notEqual">
      <formula>0</formula>
    </cfRule>
    <cfRule type="cellIs" dxfId="54" priority="2" stopIfTrue="1" operator="equal">
      <formula>""</formula>
    </cfRule>
  </conditionalFormatting>
  <conditionalFormatting sqref="J3:ZZ3">
    <cfRule type="cellIs" dxfId="53" priority="3" operator="equal">
      <formula>"PPA ext."</formula>
    </cfRule>
    <cfRule type="cellIs" dxfId="52" priority="4" operator="equal">
      <formula>"Delay"</formula>
    </cfRule>
    <cfRule type="cellIs" dxfId="51" priority="5" operator="equal">
      <formula>"Fin Close"</formula>
    </cfRule>
    <cfRule type="cellIs" dxfId="50" priority="6" stopIfTrue="1" operator="equal">
      <formula>"Construction"</formula>
    </cfRule>
    <cfRule type="cellIs" dxfId="49" priority="7" stopIfTrue="1" operator="equal">
      <formula>"Operations"</formula>
    </cfRule>
  </conditionalFormatting>
  <pageMargins left="0.70866141732283472" right="0.70866141732283472" top="0.74803149606299213" bottom="0.74803149606299213" header="0.31496062992125984" footer="0.31496062992125984"/>
  <pageSetup paperSize="8" scale="10" orientation="landscape"/>
  <headerFooter>
    <oddHeader>&amp;L&amp;F&amp;CSheet: &amp;A&amp;ROFFICIAL</oddHeader>
    <oddFooter>&amp;LPrinted on &amp;D at &amp;T&amp;CPage &amp;P of &amp;N&amp;ROfwat</oddFooter>
  </headerFooter>
  <colBreaks count="10" manualBreakCount="10">
    <brk id="20" max="1048575" man="1"/>
    <brk id="31" max="1048575" man="1"/>
    <brk id="42" max="1048575" man="1"/>
    <brk id="53" max="1048575" man="1"/>
    <brk id="64" max="1048575" man="1"/>
    <brk id="75" max="1048575" man="1"/>
    <brk id="86" max="1048575" man="1"/>
    <brk id="97" max="1048575" man="1"/>
    <brk id="108" max="1048575" man="1"/>
    <brk id="119" max="1048575" man="1"/>
  </colBreaks>
  <customProperties>
    <customPr name="MMSheetType" r:id="rId1"/>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5C3EC3BBEE9445A7073DFDFBA033BC" ma:contentTypeVersion="8" ma:contentTypeDescription="Create a new document." ma:contentTypeScope="" ma:versionID="50c15afcfb8794ef120871b9382a7416">
  <xsd:schema xmlns:xsd="http://www.w3.org/2001/XMLSchema" xmlns:xs="http://www.w3.org/2001/XMLSchema" xmlns:p="http://schemas.microsoft.com/office/2006/metadata/properties" xmlns:ns2="94867cf5-b762-480a-9fe3-d3796f716960" targetNamespace="http://schemas.microsoft.com/office/2006/metadata/properties" ma:root="true" ma:fieldsID="07779d92e5ea2d81137607eb78c8575c" ns2:_="">
    <xsd:import namespace="94867cf5-b762-480a-9fe3-d3796f71696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867cf5-b762-480a-9fe3-d3796f7169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odelMaker><![CDATA[{
  "$id": "1",
  "$type": "ModelMaker.Models.Project, ModelMaker",
  "CanShowCompletionItems": true,
  "HistoricResults": null,
  "HasMultipleTimelines": false,
  "Dimensions": {
    "$type": "ModelMakerEngine.MMDimensions, ModelMakerEngine",
    "$values": [
      {
        "$id": "2",
        "$type": "ModelMakerEngine.MMDimension, ModelMakerEngine",
        "Elements": {
          "$type": "ModelMakerEngine.MMElements, ModelMakerEngine",
          "$values": [
            {
              "$id": "3",
              "$type": "ModelMakerEngine.MMElement, ModelMakerEngine",
              "Parent": {
                "$ref": "2"
              },
              "Name": "WR"
            },
            {
              "$id": "4",
              "$type": "ModelMakerEngine.MMElement, ModelMakerEngine",
              "Parent": {
                "$ref": "2"
              },
              "Name": "WN"
            },
            {
              "$id": "5",
              "$type": "ModelMakerEngine.MMElement, ModelMakerEngine",
              "Parent": {
                "$ref": "2"
              },
              "Name": "WWN"
            },
            {
              "$id": "6",
              "$type": "ModelMakerEngine.MMElement, ModelMakerEngine",
              "Parent": {
                "$ref": "2"
              },
              "Name": "ADDN1"
            },
            {
              "$id": "7",
              "$type": "ModelMakerEngine.MMElement, ModelMakerEngine",
              "Parent": {
                "$ref": "2"
              },
              "Name": "ADDN2"
            }
          ]
        },
        "Name": "wholesale control",
        "AlternativesOrSegments": 2,
        "ElementsAsInputs": false
      },
      {
        "$id": "8",
        "$type": "ModelMakerEngine.MMDimension, ModelMakerEngine",
        "Elements": {
          "$type": "ModelMakerEngine.MMElements, ModelMakerEngine",
          "$values": [
            {
              "$id": "9",
              "$type": "ModelMakerEngine.MMElement, ModelMakerEngine",
              "Parent": {
                "$ref": "8"
              },
              "Name": "tariff band 1"
            },
            {
              "$id": "10",
              "$type": "ModelMakerEngine.MMElement, ModelMakerEngine",
              "Parent": {
                "$ref": "8"
              },
              "Name": "tariff band 2"
            },
            {
              "$id": "11",
              "$type": "ModelMakerEngine.MMElement, ModelMakerEngine",
              "Parent": {
                "$ref": "8"
              },
              "Name": "tariff band 3"
            }
          ]
        },
        "Name": "tariff band",
        "AlternativesOrSegments": 2,
        "ElementsAsInputs": false
      }
    ]
  },
  "HasDimensions": true,
  "DefaultUnit": null,
  "FileVersion": 2,
  "FilePath": "C:\\Users\\Thomas.Jones\\OneDrive - OFWAT\\PR24 Reconciliation Rulebook - Documents\\3. Current working versions\\Models\\PR24R12 In periods adjustment\\PR24R12 In period adjustments v2.3.obz",
  "Nodes": {
    "$type": "ModelMaker.Models.ProjectItemSet`1[[ModelMakerEngine.INode, ModelMakerEngine]], ModelMaker",
    "$values": [
      {
        "$id": "12",
        "$type": "ModelMaker.GroupNode, ModelMaker",
        "TabOrHeaderColour": "",
        "CollapsedByDefault": false,
        "Comment": "",
        "NameOfGroup": null,
        "YPosition": 0,
        "Folded": false,
        "Font": null,
        "Children": {
          "$type": "ModelMaker.GroupNodeChildCollection, ModelMaker",
          "$values": []
        },
        "AllowAddChildren": true,
        "AllowRemoveChildren": true,
        "IsImported": false,
        "IsChecksGroup": false,
        "IsAlertsGroup": false,
        "IsChecksAndAlertsGroup": false,
        "IsUnallocatedGroup": true,
        "IsInputsGroup": false,
        "IsFlag": false,
        "IsTimeAndFlagsGroup": false,
        "DimensionsAcross": {
          "$type": "ModelMakerEngine.MMDimensions, ModelMakerEngine",
          "$values": []
        },
        "TimeAxis": 0,
        "IndexInParent": 0,
        "HasOneSheetPerElem": false,
        "OneSheetPerElem": null,
        "DisplayName": "Unallocated",
        "Name": "Unallocated",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false,
        "Issues": null
      },
      {
        "$id": "13",
        "$type": "ModelMaker.GroupNode, ModelMaker",
        "TabOrHeaderColour": "216, 216, 216",
        "CollapsedByDefault": false,
        "Comment": "",
        "NameOfGroup": null,
        "YPosition": 0,
        "Folded": false,
        "Font": null,
        "Children": {
          "$type": "ModelMaker.GroupNodeChildCollection, ModelMaker",
          "$values": [
            {
              "$id": "14",
              "$type": "ModelMaker.GroupNode, ModelMaker",
              "TabOrHeaderColour": "220, 236, 245",
              "CollapsedByDefault": false,
              "Comment": "",
              "NameOfGroup": "Inputs",
              "YPosition": 0,
              "Folded": false,
              "Font": null,
              "Children": {
                "$type": "ModelMaker.GroupNodeChildCollection, ModelMaker",
                "$values": [
                  {
                    "$id": "15",
                    "$type": "ModelMaker.VariableNode, ModelMaker",
                    "RowTotalDependent": null,
                    "ScenarioSelectorDependent": null,
                    "ValidValues": null,
                    "PutCalculationOnReport": false,
                    "CalculateOnThisReport": null,
                    "PivotTableLink": null,
                    "ExcelNameName": "Months_in_year",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true,
                    "UniqueID": "63ae68cf-5659-44b1-bcd2-006fa352150d",
                    "Dimensions": {
                      "$type": "ModelMakerEngine.MMDimensions, ModelMakerEngine",
                      "$values": []
                    },
                    "EquationOBXInternal": "12",
                    "NameOfGroup": "Inputs.Timing",
                    "EquationToParse": "12",
                    "MostRecentExpectedUnitErrors": null,
                    "Units": {
                      "$id": "16",
                      "$type": "ModelMaker.Unit, ModelMaker",
                      "DefaultNumberFormat": 5,
                      "NumberFormatOverride": null,
                      "MatchAnything": false,
                      "ExternalRepresentation": "#",
                      "ItemsOnTop": {
                        "$type": "System.Collections.Generic.List`1[[System.String, mscorlib]], mscorlib",
                        "$values": [
                          "#"
                        ]
                      },
                      "ItemsOnBottom": {
                        "$type": "System.Collections.Generic.List`1[[System.String, mscorlib]], mscorlib",
                        "$values": []
                      },
                      "IsCurrency": false,
                      "ContainsSMU": false,
                      "IsDimensionless": false,
                      "InsertRowTotal": true,
                      "IgnoreWhenDeterminingExpectedUnits": false
                    },
                    "Name": "Months in yea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7",
                    "$type": "ModelMaker.VariableNode, ModelMaker",
                    "RowTotalDependent": null,
                    "ScenarioSelectorDependent": null,
                    "ValidValues": null,
                    "PutCalculationOnReport": false,
                    "CalculateOnThisReport": null,
                    "PivotTableLink": null,
                    "ExcelNameName": "Percent_conversion",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true,
                    "UniqueID": "124e253b-8a4b-445b-bc32-87eb57d0731e",
                    "Dimensions": {
                      "$type": "ModelMakerEngine.MMDimensions, ModelMakerEngine",
                      "$values": []
                    },
                    "EquationOBXInternal": "100",
                    "NameOfGroup": "Inputs.Model Constants",
                    "EquationToParse": "100",
                    "MostRecentExpectedUnitErrors": null,
                    "Units": {
                      "$id": "18",
                      "$type": "ModelMaker.Unit, ModelMaker",
                      "DefaultNumberFormat": 5,
                      "NumberFormatOverride": null,
                      "MatchAnything": false,
                      "ExternalRepresentation": "Number per %",
                      "ItemsOnTop": {
                        "$type": "System.Collections.Generic.List`1[[System.String, mscorlib]], mscorlib",
                        "$values": [
                          "Number"
                        ]
                      },
                      "ItemsOnBottom": {
                        "$type": "System.Collections.Generic.List`1[[System.String, mscorlib]], mscorlib",
                        "$values": []
                      },
                      "IsCurrency": false,
                      "ContainsSMU": false,
                      "IsDimensionless": false,
                      "InsertRowTotal": true,
                      "IgnoreWhenDeterminingExpectedUnits": false
                    },
                    "Name": "Percent conversio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9",
                    "$type": "ModelMaker.VariableNode, ModelMaker",
                    "RowTotalDependent": null,
                    "ScenarioSelectorDependent": null,
                    "ValidValues": null,
                    "PutCalculationOnReport": false,
                    "CalculateOnThisReport": null,
                    "PivotTableLink": null,
                    "ExcelNameName": "___per__m",
                    "ExcelNameNames": {
                      "$type": "ModelMakerEngine.ExcelNameDictionary, ModelMakerEngine",
                      "$values": []
                    },
                    "NumberFormatOverride": "General",
                    "HasOpeningBalanceFlag": false,
                    "OpeningBalanceFlagAppliedName": "",
                    "Deletable": true,
                    "Comment": "",
                    "HasSwitchSignLine": false,
                    "SwitchSignForReport": false,
                    "MultipleInputValues": null,
                    "Is2DArray": false,
                    "NonPrimaryInput": false,
                    "Max": "NaN",
                    "Min": "NaN",
                    "IsBalanceButNotCorkscrew": false,
                    "IsEditable": true,
                    "IsConstant": true,
                    "UniqueID": "d8d140bf-8170-4019-8a89-a477f7ad4a80",
                    "Dimensions": {
                      "$type": "ModelMakerEngine.MMDimensions, ModelMakerEngine",
                      "$values": []
                    },
                    "EquationOBXInternal": "1000000",
                    "NameOfGroup": "Inputs.Reconciliation adjustments.Price control variables.Business retail",
                    "EquationToParse": "1000000",
                    "MostRecentExpectedUnitErrors": null,
                    "Units": {
                      "$id": "20",
                      "$type": "ModelMaker.Unit, ModelMaker",
                      "DefaultNumberFormat": 4,
                      "NumberFormatOverride": null,
                      "MatchAnything": false,
                      "ExternalRepresentation": "£ per £m",
                      "ItemsOnTop": {
                        "$type": "System.Collections.Generic.List`1[[System.String, mscorlib]], mscorlib",
                        "$values": [
                          "£"
                        ]
                      },
                      "ItemsOnBottom": {
                        "$type": "System.Collections.Generic.List`1[[System.String, mscorlib]], mscorlib",
                        "$values": [
                          "£m"
                        ]
                      },
                      "IsCurrency": true,
                      "ContainsSMU": false,
                      "IsDimensionless": false,
                      "InsertRowTotal": true,
                      "IgnoreWhenDeterminingExpectedUnits": false
                    },
                    "Name": "£ per £m",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true,
                    "UniqueID": "e412e075-c689-4303-a975-1011b95c5a21",
                    "Dimensions": {
                      "$type": "ModelMakerEngine.MMDimensions, ModelMakerEngine",
                      "$values": []
                    },
                    "EquationOBXInternal": "1000",
                    "NameOfGroup": "Inputs.Model Constants",
                    "EquationToParse": "1000",
                    "MostRecentExpectedUnitErrors": null,
                    "Units": {
                      "$id": "22",
                      "$type": "ModelMaker.Unit, ModelMaker",
                      "DefaultNumberFormat": 5,
                      "NumberFormatOverride": null,
                      "MatchAnything": false,
                      "ExternalRepresentation": "000s",
                      "ItemsOnTop": {
                        "$type": "System.Collections.Generic.List`1[[System.String, mscorlib]], mscorlib",
                        "$values": [
                          "000s"
                        ]
                      },
                      "ItemsOnBottom": {
                        "$type": "System.Collections.Generic.List`1[[System.String, mscorlib]], mscorlib",
                        "$values": []
                      },
                      "IsCurrency": false,
                      "ContainsSMU": false,
                      "IsDimensionless": false,
                      "InsertRowTotal": true,
                      "IgnoreWhenDeterminingExpectedUnits": false
                    },
                    "Name": "Thousands in a millio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Model Constants",
              "Name": "Model Constant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23",
              "$type": "ModelMaker.GroupNode, ModelMaker",
              "TabOrHeaderColour": "220, 236, 245",
              "CollapsedByDefault": false,
              "Comment": "",
              "NameOfGroup": "Inputs",
              "YPosition": 1,
              "Folded": false,
              "Font": null,
              "Children": {
                "$type": "ModelMaker.GroupNodeChildCollection, ModelMaker",
                "$values": [
                  {
                    "$id": "24",
                    "$type": "ModelMaker.VariableNode, ModelMaker",
                    "RowTotalDependent": null,
                    "ScenarioSelectorDependent": null,
                    "ValidValues": null,
                    "PutCalculationOnReport": false,
                    "CalculateOnThisReport": null,
                    "PivotTableLink": null,
                    "ExcelNameName": "Financial_Year_End_Month_Number",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true,
                    "UniqueID": "66e3d32e-9696-44d3-a717-c8414480dd50",
                    "Dimensions": {
                      "$type": "ModelMakerEngine.MMDimensions, ModelMakerEngine",
                      "$values": []
                    },
                    "EquationOBXInternal": "3",
                    "NameOfGroup": "Control",
                    "EquationToParse": "3",
                    "MostRecentExpectedUnitErrors": null,
                    "Units": {
                      "$id": "25",
                      "$type": "ModelMaker.Unit, ModelMaker",
                      "DefaultNumberFormat": 5,
                      "NumberFormatOverride": null,
                      "MatchAnything": false,
                      "ExternalRepresentation": "month #",
                      "ItemsOnTop": {
                        "$type": "System.Collections.Generic.List`1[[System.String, mscorlib]], mscorlib",
                        "$values": [
                          "month #"
                        ]
                      },
                      "ItemsOnBottom": {
                        "$type": "System.Collections.Generic.List`1[[System.String, mscorlib]], mscorlib",
                        "$values": []
                      },
                      "IsCurrency": false,
                      "ContainsSMU": false,
                      "IsDimensionless": false,
                      "InsertRowTotal": true,
                      "IgnoreWhenDeterminingExpectedUnits": false
                    },
                    "Name": "Financial Year End Month Numbe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6",
                    "$type": "ModelMaker.VariableNode, ModelMaker",
                    "RowTotalDependent": null,
                    "ScenarioSelectorDependent": null,
                    "ValidValues": null,
                    "PutCalculationOnReport": false,
                    "CalculateOnThisReport": null,
                    "PivotTableLink": null,
                    "ExcelNameName": "Start_date",
                    "ExcelNameNames": {
                      "$type": "ModelMakerEngine.ExcelNameDictionary, ModelMakerEngine",
                      "$values": []
                    },
                    "NumberFormatOverride": null,
                    "HasOpeningBalanceFlag": false,
                    "OpeningBalanceFlagAppliedName": "",
                    "Deletable": false,
                    "Comment": "",
                    "HasSwitchSignLine": false,
                    "SwitchSignForReport": false,
                    "MultipleInputValues": null,
                    "Is2DArray": false,
                    "NonPrimaryInput": false,
                    "Max": "NaN",
                    "Min": "NaN",
                    "IsBalanceButNotCorkscrew": false,
                    "IsEditable": true,
                    "IsConstant": true,
                    "UniqueID": "af64300b-d4b1-4824-bad5-2536e177d6ce",
                    "Dimensions": {
                      "$type": "ModelMakerEngine.MMDimensions, ModelMakerEngine",
                      "$values": []
                    },
                    "EquationOBXInternal": "43922",
                    "NameOfGroup": "Inputs",
                    "EquationToParse": "43922",
                    "MostRecentExpectedUnitErrors": null,
                    "Units": {
                      "$id": "27",
                      "$type": "ModelMaker.Unit, ModelMaker",
                      "DefaultNumberFormat": 1,
                      "NumberFormatOverride": null,
                      "MatchAnything": false,
                      "ExternalRepresentation": "date",
                      "ItemsOnTop": {
                        "$type": "System.Collections.Generic.List`1[[System.String, mscorlib]], mscorlib",
                        "$values": [
                          "date"
                        ]
                      },
                      "ItemsOnBottom": {
                        "$type": "System.Collections.Generic.List`1[[System.String, mscorlib]], mscorlib",
                        "$values": []
                      },
                      "IsCurrency": false,
                      "ContainsSMU": false,
                      "IsDimensionless": false,
                      "InsertRowTotal": true,
                      "IgnoreWhenDeterminingExpectedUnits": false
                    },
                    "Name": "Start dat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7,
                    "IsStandardNode": true,
                    "WarnMessage": null,
                    "StandardDescription": null,
                    "HasStandardDescription": false,
                    "HasStandardName": tru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8",
                    "$type": "ModelMaker.VariableNode, ModelMaker",
                    "RowTotalDependent": null,
                    "ScenarioSelectorDependent": null,
                    "ValidValues": null,
                    "PutCalculationOnReport": false,
                    "CalculateOnThisReport": null,
                    "PivotTableLink": null,
                    "ExcelNameName": "First_Modelling_Column_Financial_Year_Number",
                    "ExcelNameNames": {
                      "$type": "ModelMakerEngine.ExcelNameDictionary, ModelMakerEngine",
                      "$values":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s2DArray": false,
                    "NonPrimaryInput": false,
                    "Max": "NaN",
                    "Min": "NaN",
                    "IsBalanceButNotCorkscrew": false,
                    "IsEditable": true,
                    "IsConstant": true,
                    "UniqueID": "e4adf502-7272-4fb2-b03b-4de264affbc9",
                    "Dimensions": {
                      "$type": "ModelMakerEngine.MMDimensions, ModelMakerEngine",
                      "$values": []
                    },
                    "EquationOBXInternal": "2021",
                    "NameOfGroup": "Control",
                    "EquationToParse": "2021",
                    "MostRecentExpectedUnitErrors": null,
                    "Units": {
                      "$id": "29",
                      "$type": "ModelMaker.Unit, ModelMaker",
                      "DefaultNumberFormat": 5,
                      "NumberFormatOverride": null,
                      "MatchAnything": false,
                      "ExternalRepresentation": "year",
                      "ItemsOnTop": {
                        "$type": "System.Collections.Generic.List`1[[System.String, mscorlib]], mscorlib",
                        "$values": [
                          "year"
                        ]
                      },
                      "ItemsOnBottom": {
                        "$type": "System.Collections.Generic.List`1[[System.String, mscorlib]], mscorlib",
                        "$values": []
                      },
                      "IsCurrency": false,
                      "ContainsSMU": false,
                      "IsDimensionless": false,
                      "InsertRowTotal": true,
                      "IgnoreWhenDeterminingExpectedUnits": false
                    },
                    "Name": "First Modelling Column Financial Year Numbe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0",
                    "$type": "ModelMaker.VariableNode, ModelMaker",
                    "RowTotalDependent": null,
                    "ScenarioSelectorDependent": null,
                    "ValidValues": null,
                    "PutCalculationOnReport": false,
                    "CalculateOnThisReport": null,
                    "PivotTableLink": null,
                    "ExcelNameName": "Last_Pre_Forecast_Date",
                    "ExcelNameNames": {
                      "$type": "ModelMakerEngine.ExcelNameDictionary, ModelMakerEngine",
                      "$values":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s2DArray": false,
                    "NonPrimaryInput": false,
                    "Max": "NaN",
                    "Min": "NaN",
                    "IsBalanceButNotCorkscrew": false,
                    "IsEditable": true,
                    "IsConstant": true,
                    "UniqueID": "e6f7152e-07ab-4e78-8964-1f723ed7ed2f",
                    "Dimensions": {
                      "$type": "ModelMakerEngine.MMDimensions, ModelMakerEngine",
                      "$values": []
                    },
                    "EquationOBXInternal": "45747",
                    "NameOfGroup": "Control",
                    "EquationToParse": "45747",
                    "MostRecentExpectedUnitErrors": null,
                    "Units": {
                      "$id": "31",
                      "$type": "ModelMaker.Unit, ModelMaker",
                      "DefaultNumberFormat": 1,
                      "NumberFormatOverride": null,
                      "MatchAnything": false,
                      "ExternalRepresentation": "date",
                      "ItemsOnTop": {
                        "$type": "System.Collections.Generic.List`1[[System.String, mscorlib]], mscorlib",
                        "$values": [
                          "date"
                        ]
                      },
                      "ItemsOnBottom": {
                        "$type": "System.Collections.Generic.List`1[[System.String, mscorlib]], mscorlib",
                        "$values": []
                      },
                      "IsCurrency": false,
                      "ContainsSMU": false,
                      "IsDimensionless": false,
                      "InsertRowTotal": true,
                      "IgnoreWhenDeterminingExpectedUnits": false
                    },
                    "Name": "Last Pre Forecast Dat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2",
                    "$type": "ModelMaker.VariableNode, ModelMaker",
                    "RowTotalDependent": null,
                    "ScenarioSelectorDependent": null,
                    "ValidValues": null,
                    "PutCalculationOnReport": false,
                    "CalculateOnThisReport": null,
                    "PivotTableLink": null,
                    "ExcelNameName": "Last_forecast_date",
                    "ExcelNameNames": {
                      "$type": "ModelMakerEngine.ExcelNameDictionary, ModelMakerEngine",
                      "$values":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s2DArray": false,
                    "NonPrimaryInput": false,
                    "Max": "NaN",
                    "Min": "NaN",
                    "IsBalanceButNotCorkscrew": false,
                    "IsEditable": true,
                    "IsConstant": true,
                    "UniqueID": "8a2ae8ae-7a40-4473-8ea7-c4a3e2c444e1",
                    "Dimensions": {
                      "$type": "ModelMakerEngine.MMDimensions, ModelMakerEngine",
                      "$values": []
                    },
                    "EquationOBXInternal": "47573",
                    "NameOfGroup": "Control",
                    "EquationToParse": "47573",
                    "MostRecentExpectedUnitErrors": null,
                    "Units": {
                      "$id": "33",
                      "$type": "ModelMaker.Unit, ModelMaker",
                      "DefaultNumberFormat": 1,
                      "NumberFormatOverride": null,
                      "MatchAnything": false,
                      "ExternalRepresentation": "date",
                      "ItemsOnTop": {
                        "$type": "System.Collections.Generic.List`1[[System.String, mscorlib]], mscorlib",
                        "$values": [
                          "date"
                        ]
                      },
                      "ItemsOnBottom": {
                        "$type": "System.Collections.Generic.List`1[[System.String, mscorlib]], mscorlib",
                        "$values": []
                      },
                      "IsCurrency": false,
                      "ContainsSMU": false,
                      "IsDimensionless": false,
                      "InsertRowTotal": true,
                      "IgnoreWhenDeterminingExpectedUnits": false
                    },
                    "Name": "Last forecast dat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4",
                    "$type": "ModelMaker.VariableNode, ModelMaker",
                    "RowTotalDependent": null,
                    "ScenarioSelectorDependent": null,
                    "ValidValues": null,
                    "PutCalculationOnReport": false,
                    "CalculateOnThisReport": null,
                    "PivotTableLink": null,
                    "ExcelNameName": "Year_of_adjustment_lag",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true,
                    "UniqueID": "bd49af31-da07-4eee-8224-0382a3e1ec3c",
                    "Dimensions": {
                      "$type": "ModelMakerEngine.MMDimensions, ModelMakerEngine",
                      "$values": []
                    },
                    "EquationOBXInternal": "2",
                    "NameOfGroup": "Inputs.Timing",
                    "EquationToParse": "2",
                    "MostRecentExpectedUnitErrors": null,
                    "Units": {
                      "$id": "35",
                      "$type": "ModelMaker.Unit, ModelMaker",
                      "DefaultNumberFormat": 5,
                      "NumberFormatOverride": null,
                      "MatchAnything": false,
                      "ExternalRepresentation": "year #",
                      "ItemsOnTop": {
                        "$type": "System.Collections.Generic.List`1[[System.String, mscorlib]], mscorlib",
                        "$values": [
                          "year #"
                        ]
                      },
                      "ItemsOnBottom": {
                        "$type": "System.Collections.Generic.List`1[[System.String, mscorlib]], mscorlib",
                        "$values": []
                      },
                      "IsCurrency": false,
                      "ContainsSMU": false,
                      "IsDimensionless": false,
                      "InsertRowTotal": true,
                      "IgnoreWhenDeterminingExpectedUnits": false
                    },
                    "Name": "Year of adjustment lag",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6",
                    "$type": "ModelMaker.VariableNode, ModelMaker",
                    "RowTotalDependent": null,
                    "ScenarioSelectorDependent": null,
                    "ValidValues": null,
                    "PutCalculationOnReport": false,
                    "CalculateOnThisReport": null,
                    "PivotTableLink": null,
                    "ExcelNameName": "Reporting_year_as_financial_year_ending",
                    "ExcelNameNames": {
                      "$type": "ModelMakerEngine.ExcelNameDictionary, ModelMakerEngine",
                      "$values":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s2DArray": false,
                    "NonPrimaryInput": false,
                    "Max": "NaN",
                    "Min": "NaN",
                    "IsBalanceButNotCorkscrew": false,
                    "IsEditable": true,
                    "IsConstant": true,
                    "UniqueID": "db004263-0227-40e6-aaf6-9ddefdfcab91",
                    "Dimensions": {
                      "$type": "ModelMakerEngine.MMDimensions, ModelMakerEngine",
                      "$values": []
                    },
                    "EquationOBXInternal": "2028",
                    "NameOfGroup": "Water resources.ODI payments.Timing",
                    "EquationToParse": "2028",
                    "MostRecentExpectedUnitErrors": null,
                    "Units": {
                      "$id": "37",
                      "$type": "ModelMaker.Unit, ModelMaker",
                      "DefaultNumberFormat": 5,
                      "NumberFormatOverride": null,
                      "MatchAnything": false,
                      "ExternalRepresentation": "year",
                      "ItemsOnTop": {
                        "$type": "System.Collections.Generic.List`1[[System.String, mscorlib]], mscorlib",
                        "$values": [
                          "year"
                        ]
                      },
                      "ItemsOnBottom": {
                        "$type": "System.Collections.Generic.List`1[[System.String, mscorlib]], mscorlib",
                        "$values": []
                      },
                      "IsCurrency": false,
                      "ContainsSMU": false,
                      "IsDimensionless": false,
                      "InsertRowTotal": true,
                      "IgnoreWhenDeterminingExpectedUnits": false
                    },
                    "Name": "Reporting year as financial year ending",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6,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Time",
              "Name": "Time",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38",
              "$type": "ModelMaker.GroupNode, ModelMaker",
              "TabOrHeaderColour": "220, 236, 245",
              "CollapsedByDefault": false,
              "Comment": "",
              "NameOfGroup": "Inputs",
              "YPosition": 2,
              "Folded": false,
              "Font": null,
              "Children": {
                "$type": "ModelMaker.GroupNodeChildCollection, ModelMaker",
                "$values": [
                  {
                    "$id": "39",
                    "$type": "ModelMaker.GroupNode, ModelMaker",
                    "TabOrHeaderColour": "220, 236, 245",
                    "CollapsedByDefault": false,
                    "Comment": "",
                    "NameOfGroup": "Inputs.ODI Payments",
                    "YPosition": 0,
                    "Folded": false,
                    "Font": null,
                    "Children": {
                      "$type": "ModelMaker.GroupNodeChildCollection, ModelMaker",
                      "$values": [
                        {
                          "$id": "4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id": "41",
                                      "$type": "ModelMakerEngine.MMElement, ModelMakerEngine",
                                      "Parent": {
                                        "$ref": "2"
                                      },
                                      "Name": "WR"
                                    }
                                  ]
                                },
                                "Value": "Other_in_period_payments___D_Mex.WR"
                              },
                              {
                                "Key": {
                                  "$type": "ModelMakerEngine.MMElements, ModelMakerEngine",
                                  "$values": [
                                    {
                                      "$id": "42",
                                      "$type": "ModelMakerEngine.MMElement, ModelMakerEngine",
                                      "Parent": {
                                        "$ref": "2"
                                      },
                                      "Name": "WN+"
                                    }
                                  ]
                                },
                                "Value": "Other_in_period_payments___D_Mex.WN."
                              },
                              {
                                "Key": {
                                  "$type": "ModelMakerEngine.MMElements, ModelMakerEngine",
                                  "$values": [
                                    {
                                      "$id": "43",
                                      "$type": "ModelMakerEngine.MMElement, ModelMakerEngine",
                                      "Parent": {
                                        "$ref": "2"
                                      },
                                      "Name": "WWN+"
                                    }
                                  ]
                                },
                                "Value": "Other_in_period_payments___D_Mex.WWN."
                              },
                              {
                                "Key": {
                                  "$type": "ModelMakerEngine.MMElements, ModelMakerEngine",
                                  "$values": [
                                    {
                                      "$id": "44",
                                      "$type": "ModelMakerEngine.MMElement, ModelMakerEngine",
                                      "Parent": {
                                        "$ref": "2"
                                      },
                                      "Name": "Dummy"
                                    }
                                  ]
                                },
                                "Value": "Other_in_period_payments___D_Mex.Dummy"
                              },
                              {
                                "Key": {
                                  "$type": "ModelMakerEngine.MMElements, ModelMakerEngine",
                                  "$values": [
                                    {
                                      "$id": "45",
                                      "$type": "ModelMakerEngine.MMElement, ModelMakerEngine",
                                      "Parent": {
                                        "$ref": "2"
                                      },
                                      "Name": "WN"
                                    }
                                  ]
                                },
                                "Value": "Other_in_period_payments___D_Mex.WN"
                              },
                              {
                                "Key": {
                                  "$type": "ModelMakerEngine.MMElements, ModelMakerEngine",
                                  "$values": [
                                    {
                                      "$id": "46",
                                      "$type": "ModelMakerEngine.MMElement, ModelMakerEngine",
                                      "Parent": {
                                        "$ref": "2"
                                      },
                                      "Name": "WWN"
                                    }
                                  ]
                                },
                                "Value": "Other_in_period_payments___D_Mex.WWN"
                              },
                              {
                                "Key": {
                                  "$type": "ModelMakerEngine.MMElements, ModelMakerEngine",
                                  "$values": [
                                    {
                                      "$id": "47",
                                      "$type": "ModelMakerEngine.MMElement, ModelMakerEngine",
                                      "Parent": {
                                        "$ref": "2"
                                      },
                                      "Name": "BR"
                                    }
                                  ]
                                },
                                "Value": "Other_in_period_payments___D_Mex.BR"
                              },
                              {
                                "Key": {
                                  "$type": "ModelMakerEngine.MMElements, ModelMakerEngine",
                                  "$values": [
                                    {
                                      "$id": "48",
                                      "$type": "ModelMakerEngine.MMElement, ModelMakerEngine",
                                      "Parent": {
                                        "$ref": "2"
                                      },
                                      "Name": "ADDN1"
                                    }
                                  ]
                                },
                                "Value": "Other_in_period_payments___D_Mex.ADDN1"
                              },
                              {
                                "Key": {
                                  "$type": "ModelMakerEngine.MMElements, ModelMakerEngine",
                                  "$values": [
                                    {
                                      "$id": "49",
                                      "$type": "ModelMakerEngine.MMElement, ModelMakerEngine",
                                      "Parent": {
                                        "$ref": "2"
                                      },
                                      "Name": "ADDN2"
                                    }
                                  ]
                                },
                                "Value": "Other_in_period_payments___D_Mex.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50",
                                "$type": "ModelMaker.DimensionedArrayValues, ModelMaker",
                                "Elements": {
                                  "$type": "ModelMakerEngine.MMElements, ModelMakerEngine",
                                  "$values": [
                                    {
                                      "$ref": "3"
                                    }
                                  ]
                                },
                                "Values": {
                                  "$type": "System.Collections.Generic.List`1[[System.Object, mscorlib]], mscorlib",
                                  "$values": [
                                    null,
                                    null,
                                    null,
                                    null,
                                    null,
                                    null,
                                    null,
                                    null,
                                    null,
                                    null,
                                    null,
                                    null
                                  ]
                                }
                              },
                              {
                                "$id": "51",
                                "$type": "ModelMaker.DimensionedArrayValues, ModelMaker",
                                "Elements": {
                                  "$type": "ModelMakerEngine.MMElements, ModelMakerEngine",
                                  "$values": [
                                    {
                                      "$ref": "42"
                                    }
                                  ]
                                },
                                "Values": {
                                  "$type": "System.Collections.Generic.List`1[[System.Object, mscorlib]], mscorlib",
                                  "$values": [
                                    -0.68636827251672783,
                                    null,
                                    null,
                                    null,
                                    null,
                                    null,
                                    null,
                                    null
                                  ]
                                }
                              },
                              {
                                "$id": "52",
                                "$type": "ModelMaker.DimensionedArrayValues, ModelMaker",
                                "Elements": {
                                  "$type": "ModelMakerEngine.MMElements, ModelMakerEngine",
                                  "$values": [
                                    {
                                      "$ref": "43"
                                    }
                                  ]
                                },
                                "Values": {
                                  "$type": "System.Collections.Generic.List`1[[System.Object, mscorlib]], mscorlib",
                                  "$values": [
                                    -0.44094241824140346,
                                    null,
                                    null,
                                    null,
                                    null,
                                    null,
                                    null,
                                    null
                                  ]
                                }
                              },
                              {
                                "$id": "53",
                                "$type": "ModelMaker.DimensionedArrayValues, ModelMaker",
                                "Elements": {
                                  "$type": "ModelMakerEngine.MMElements, ModelMakerEngine",
                                  "$values": [
                                    {
                                      "$ref": "44"
                                    }
                                  ]
                                },
                                "Values": {
                                  "$type": "System.Collections.Generic.List`1[[System.Object, mscorlib]], mscorlib",
                                  "$values": [
                                    null
                                  ]
                                }
                              },
                              {
                                "$id": "54",
                                "$type": "ModelMaker.DimensionedArrayValues, ModelMaker",
                                "Elements": {
                                  "$type": "ModelMakerEngine.MMElements, ModelMakerEngine",
                                  "$values": [
                                    {
                                      "$ref": "4"
                                    }
                                  ]
                                },
                                "Values": {
                                  "$type": "System.Collections.Generic.List`1[[System.Object, mscorlib]], mscorlib",
                                  "$values": [
                                    null,
                                    null,
                                    null,
                                    null,
                                    null,
                                    null,
                                    null,
                                    null,
                                    null,
                                    null,
                                    null,
                                    null
                                  ]
                                }
                              },
                              {
                                "$id": "55",
                                "$type": "ModelMaker.DimensionedArrayValues, ModelMaker",
                                "Elements": {
                                  "$type": "ModelMakerEngine.MMElements, ModelMakerEngine",
                                  "$values": [
                                    {
                                      "$ref": "5"
                                    }
                                  ]
                                },
                                "Values": {
                                  "$type": "System.Collections.Generic.List`1[[System.Object, mscorlib]], mscorlib",
                                  "$values": [
                                    null,
                                    null,
                                    null,
                                    null,
                                    null,
                                    null,
                                    null,
                                    null,
                                    null,
                                    null,
                                    null,
                                    null
                                  ]
                                }
                              },
                              {
                                "$id": "56",
                                "$type": "ModelMaker.DimensionedArrayValues, ModelMaker",
                                "Elements": {
                                  "$type": "ModelMakerEngine.MMElements, ModelMakerEngine",
                                  "$values": [
                                    {
                                      "$ref": "6"
                                    }
                                  ]
                                },
                                "Values": {
                                  "$type": "System.Collections.Generic.List`1[[System.Object, mscorlib]], mscorlib",
                                  "$values": [
                                    null,
                                    null,
                                    null,
                                    null,
                                    null,
                                    null,
                                    null,
                                    null,
                                    null,
                                    null,
                                    null,
                                    null
                                  ]
                                }
                              },
                              {
                                "$id": "57",
                                "$type": "ModelMaker.DimensionedArrayValues, ModelMaker",
                                "Elements": {
                                  "$type": "ModelMakerEngine.MMElements, ModelMakerEngine",
                                  "$values": [
                                    {
                                      "$ref": "7"
                                    }
                                  ]
                                },
                                "Values": {
                                  "$type": "System.Collections.Generic.List`1[[System.Object, mscorlib]], mscorlib",
                                  "$values": [
                                    null,
                                    null,
                                    null,
                                    null,
                                    null,
                                    null,
                                    null,
                                    null,
                                    null,
                                    null,
                                    null,
                                    null
                                  ]
                                }
                              }
                            ]
                          },
                          "Is2DArray": false,
                          "NonPrimaryInput": false,
                          "Max": "NaN",
                          "Min": "NaN",
                          "IsBalanceButNotCorkscrew": false,
                          "IsEditable": true,
                          "IsConstant": true,
                          "UniqueID": "a4d8a0bc-1c2c-4a8f-9471-1bb6eab02711",
                          "Dimensions": {
                            "$type": "ModelMakerEngine.MMDimensions, ModelMakerEngine",
                            "$values": [
                              {
                                "$ref": "2"
                              }
                            ]
                          },
                          "EquationOBXInternal": "{2D array of values}",
                          "NameOfGroup": "Inputs.Abatements and deferrals",
                          "EquationToParse": "{2D array of values}",
                          "MostRecentExpectedUnitErrors": null,
                          "Units": {
                            "$id": "58",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Net ODI payments - wholesal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59",
                          "$type": "ModelMaker.VariableNode, ModelMaker",
                          "RowTotalDependent": null,
                          "ScenarioSelectorDependent": null,
                          "ValidValues": null,
                          "PutCalculationOnReport": false,
                          "CalculateOnThisReport": null,
                          "PivotTableLink": null,
                          "ExcelNameName": "Net_ODI_payments___bioresources__sludge_",
                          "ExcelNameNames": {
                            "$type": "ModelMakerEngine.ExcelNameDictionary, ModelMakerEngine",
                            "$values":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60",
                                "$type": "ModelMaker.DimensionedArrayValues, ModelMaker",
                                "Elements": {
                                  "$type": "ModelMakerEngine.MMElements, ModelMakerEngine",
                                  "$values": []
                                },
                                "Values": {
                                  "$type": "System.Collections.Generic.List`1[[System.Object, mscorlib]], mscorlib",
                                  "$values": [
                                    null,
                                    null,
                                    null,
                                    null,
                                    null,
                                    null,
                                    null,
                                    null,
                                    null,
                                    null,
                                    null,
                                    null
                                  ]
                                }
                              }
                            ]
                          },
                          "Is2DArray": false,
                          "NonPrimaryInput": false,
                          "Max": "NaN",
                          "Min": "NaN",
                          "IsBalanceButNotCorkscrew": false,
                          "IsEditable": true,
                          "IsConstant": true,
                          "UniqueID": "6afc42ae-9b90-4793-a86a-870852850778",
                          "Dimensions": {
                            "$type": "ModelMakerEngine.MMDimensions, ModelMakerEngine",
                            "$values": []
                          },
                          "EquationOBXInternal": "{,,,,,,,,,,,}",
                          "NameOfGroup": "Inputs.Other",
                          "EquationToParse": "{,,,,,,,,,,,}",
                          "MostRecentExpectedUnitErrors": null,
                          "Units": {
                            "$id": "61",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Net ODI payments - bioresources (sludg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62",
                          "$type": "ModelMaker.VariableNode, ModelMaker",
                          "RowTotalDependent": null,
                          "ScenarioSelectorDependent": null,
                          "ValidValues": null,
                          "PutCalculationOnReport": false,
                          "CalculateOnThisReport": null,
                          "PivotTableLink": null,
                          "ExcelNameName": "Other_in_period_payments___C_MeX__residential_retail_",
                          "ExcelNameNames": {
                            "$type": "ModelMakerEngine.ExcelNameDictionary, ModelMakerEngine",
                            "$values":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63",
                                "$type": "ModelMaker.DimensionedArrayValues, ModelMaker",
                                "Elements": {
                                  "$type": "ModelMakerEngine.MMElements, ModelMakerEngine",
                                  "$values": []
                                },
                                "Values": {
                                  "$type": "System.Collections.Generic.List`1[[System.Object, mscorlib]], mscorlib",
                                  "$values": [
                                    null,
                                    null,
                                    null,
                                    null,
                                    null,
                                    null,
                                    null,
                                    null,
                                    null,
                                    null,
                                    null,
                                    null
                                  ]
                                }
                              }
                            ]
                          },
                          "Is2DArray": false,
                          "NonPrimaryInput": false,
                          "Max": "NaN",
                          "Min": "NaN",
                          "IsBalanceButNotCorkscrew": false,
                          "IsEditable": true,
                          "IsConstant": true,
                          "UniqueID": "dd204c00-5ca8-4496-8a75-e078c5b061e2",
                          "Dimensions": {
                            "$type": "ModelMakerEngine.MMDimensions, ModelMakerEngine",
                            "$values": []
                          },
                          "EquationOBXInternal": "{,,,,,,,,,,,}",
                          "NameOfGroup": "Inputs.Other",
                          "EquationToParse": "{,,,,,,,,,,,}",
                          "MostRecentExpectedUnitErrors": null,
                          "Units": {
                            "$id": "64",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Net ODI payments - residential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65",
                          "$type": "ModelMaker.VariableNode, ModelMaker",
                          "RowTotalDependent": null,
                          "ScenarioSelectorDependent": null,
                          "ValidValues": null,
                          "PutCalculationOnReport": false,
                          "CalculateOnThisReport": null,
                          "PivotTableLink": null,
                          "ExcelNameName": "Net_ODI_payments___business_retail",
                          "ExcelNameNames": {
                            "$type": "ModelMakerEngine.ExcelNameDictionary, ModelMakerEngine",
                            "$values":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66",
                                "$type": "ModelMaker.DimensionedArrayValues, ModelMaker",
                                "Elements": {
                                  "$type": "ModelMakerEngine.MMElements, ModelMakerEngine",
                                  "$values": []
                                },
                                "Values": {
                                  "$type": "System.Collections.Generic.List`1[[System.Object, mscorlib]], mscorlib",
                                  "$values": [
                                    null,
                                    null,
                                    null,
                                    null,
                                    null,
                                    null,
                                    null,
                                    null,
                                    null,
                                    null,
                                    null,
                                    null
                                  ]
                                }
                              }
                            ]
                          },
                          "Is2DArray": false,
                          "NonPrimaryInput": false,
                          "Max": "NaN",
                          "Min": "NaN",
                          "IsBalanceButNotCorkscrew": false,
                          "IsEditable": true,
                          "IsConstant": true,
                          "UniqueID": "a03d6379-413a-40a7-a935-440d7906f44f",
                          "Dimensions": {
                            "$type": "ModelMakerEngine.MMDimensions, ModelMakerEngine",
                            "$values": []
                          },
                          "EquationOBXInternal": "{,,,,,,,,,,,}",
                          "NameOfGroup": "Inputs.Reconciliation adjustments.Price control variables.Business retail",
                          "EquationToParse": "{,,,,,,,,,,,}",
                          "MostRecentExpectedUnitErrors": null,
                          "Units": {
                            "$id": "67",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Net ODI payments - business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Net ODI payments (by price control)",
                    "Name": "Net ODI payments (by price control)",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68",
                    "$type": "ModelMaker.GroupNode, ModelMaker",
                    "TabOrHeaderColour": "220, 236, 245",
                    "CollapsedByDefault": false,
                    "Comment": "",
                    "NameOfGroup": "Inputs.ODI Payments",
                    "YPosition": 1,
                    "Folded": false,
                    "Font": null,
                    "Children": {
                      "$type": "ModelMaker.GroupNodeChildCollection, ModelMaker",
                      "$values": [
                        {
                          "$id": "6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41"
                                    }
                                  ]
                                },
                                "Value": "ODI_payments_deferred_from_previous_reconciliation_year___wholesale.WR"
                              },
                              {
                                "Key": {
                                  "$type": "ModelMakerEngine.MMElements, ModelMakerEngine",
                                  "$values": [
                                    {
                                      "$ref": "42"
                                    }
                                  ]
                                },
                                "Value": "ODI_payments_deferred_from_previous_reconciliation_year___wholesale.WN."
                              },
                              {
                                "Key": {
                                  "$type": "ModelMakerEngine.MMElements, ModelMakerEngine",
                                  "$values": [
                                    {
                                      "$ref": "43"
                                    }
                                  ]
                                },
                                "Value": "ODI_payments_deferred_from_previous_reconciliation_year___wholesale.WWN."
                              },
                              {
                                "Key": {
                                  "$type": "ModelMakerEngine.MMElements, ModelMakerEngine",
                                  "$values": [
                                    {
                                      "$ref": "44"
                                    }
                                  ]
                                },
                                "Value": "ODI_payments_deferred_from_previous_reconciliation_year___wholesale.Dummy"
                              },
                              {
                                "Key": {
                                  "$type": "ModelMakerEngine.MMElements, ModelMakerEngine",
                                  "$values": [
                                    {
                                      "$ref": "45"
                                    }
                                  ]
                                },
                                "Value": "ODI_payments_deferred_from_previous_reconciliation_year___wholesale.WN"
                              },
                              {
                                "Key": {
                                  "$type": "ModelMakerEngine.MMElements, ModelMakerEngine",
                                  "$values": [
                                    {
                                      "$ref": "46"
                                    }
                                  ]
                                },
                                "Value": "ODI_payments_deferred_from_previous_reconciliation_year___wholesale.WWN"
                              },
                              {
                                "Key": {
                                  "$type": "ModelMakerEngine.MMElements, ModelMakerEngine",
                                  "$values": [
                                    {
                                      "$ref": "47"
                                    }
                                  ]
                                },
                                "Value": "ODI_payments_deferred_from_previous_reconciliation_year___wholesale.BR"
                              },
                              {
                                "Key": {
                                  "$type": "ModelMakerEngine.MMElements, ModelMakerEngine",
                                  "$values": [
                                    {
                                      "$ref": "48"
                                    }
                                  ]
                                },
                                "Value": "ODI_payments_deferred_from_previous_reconciliation_year___wholesale.ADDN1"
                              },
                              {
                                "Key": {
                                  "$type": "ModelMakerEngine.MMElements, ModelMakerEngine",
                                  "$values": [
                                    {
                                      "$ref": "49"
                                    }
                                  ]
                                },
                                "Value": "ODI_payments_deferred_from_previous_reconciliation_year___wholesale.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70",
                                "$type": "ModelMaker.DimensionedArrayValues, ModelMaker",
                                "Elements": {
                                  "$type": "ModelMakerEngine.MMElements, ModelMakerEngine",
                                  "$values": [
                                    {
                                      "$ref": "3"
                                    }
                                  ]
                                },
                                "Values": {
                                  "$type": "System.Collections.Generic.List`1[[System.Object, mscorlib]], mscorlib",
                                  "$values": [
                                    null,
                                    null,
                                    null,
                                    null,
                                    null,
                                    null,
                                    null,
                                    null,
                                    null,
                                    null,
                                    null,
                                    null
                                  ]
                                }
                              },
                              {
                                "$id": "71",
                                "$type": "ModelMaker.DimensionedArrayValues, ModelMaker",
                                "Elements": {
                                  "$type": "ModelMakerEngine.MMElements, ModelMakerEngine",
                                  "$values": [
                                    {
                                      "$ref": "42"
                                    }
                                  ]
                                },
                                "Values": {
                                  "$type": "System.Collections.Generic.List`1[[System.Object, mscorlib]], mscorlib",
                                  "$values": [
                                    0.0,
                                    null,
                                    null,
                                    null,
                                    null,
                                    null,
                                    null,
                                    null
                                  ]
                                }
                              },
                              {
                                "$id": "72",
                                "$type": "ModelMaker.DimensionedArrayValues, ModelMaker",
                                "Elements": {
                                  "$type": "ModelMakerEngine.MMElements, ModelMakerEngine",
                                  "$values": [
                                    {
                                      "$ref": "43"
                                    }
                                  ]
                                },
                                "Values": {
                                  "$type": "System.Collections.Generic.List`1[[System.Object, mscorlib]], mscorlib",
                                  "$values": [
                                    0.0,
                                    null,
                                    null,
                                    null,
                                    null,
                                    null,
                                    null,
                                    null
                                  ]
                                }
                              },
                              {
                                "$id": "73",
                                "$type": "ModelMaker.DimensionedArrayValues, ModelMaker",
                                "Elements": {
                                  "$type": "ModelMakerEngine.MMElements, ModelMakerEngine",
                                  "$values": [
                                    {
                                      "$ref": "44"
                                    }
                                  ]
                                },
                                "Values": {
                                  "$type": "System.Collections.Generic.List`1[[System.Object, mscorlib]], mscorlib",
                                  "$values": [
                                    0.0,
                                    null,
                                    null,
                                    null,
                                    null,
                                    null,
                                    null,
                                    null
                                  ]
                                }
                              },
                              {
                                "$id": "74",
                                "$type": "ModelMaker.DimensionedArrayValues, ModelMaker",
                                "Elements": {
                                  "$type": "ModelMakerEngine.MMElements, ModelMakerEngine",
                                  "$values": [
                                    {
                                      "$ref": "4"
                                    }
                                  ]
                                },
                                "Values": {
                                  "$type": "System.Collections.Generic.List`1[[System.Object, mscorlib]], mscorlib",
                                  "$values": [
                                    null,
                                    null,
                                    null,
                                    null,
                                    null,
                                    null,
                                    null,
                                    null,
                                    null,
                                    null,
                                    null,
                                    null
                                  ]
                                }
                              },
                              {
                                "$id": "75",
                                "$type": "ModelMaker.DimensionedArrayValues, ModelMaker",
                                "Elements": {
                                  "$type": "ModelMakerEngine.MMElements, ModelMakerEngine",
                                  "$values": [
                                    {
                                      "$ref": "5"
                                    }
                                  ]
                                },
                                "Values": {
                                  "$type": "System.Collections.Generic.List`1[[System.Object, mscorlib]], mscorlib",
                                  "$values": [
                                    null,
                                    null,
                                    null,
                                    null,
                                    null,
                                    null,
                                    null,
                                    null,
                                    null,
                                    null,
                                    null,
                                    null
                                  ]
                                }
                              },
                              {
                                "$id": "76",
                                "$type": "ModelMaker.DimensionedArrayValues, ModelMaker",
                                "Elements": {
                                  "$type": "ModelMakerEngine.MMElements, ModelMakerEngine",
                                  "$values": [
                                    {
                                      "$ref": "6"
                                    }
                                  ]
                                },
                                "Values": {
                                  "$type": "System.Collections.Generic.List`1[[System.Object, mscorlib]], mscorlib",
                                  "$values": [
                                    null,
                                    null,
                                    null,
                                    null,
                                    null,
                                    null,
                                    null,
                                    null,
                                    null,
                                    null,
                                    null,
                                    null
                                  ]
                                }
                              },
                              {
                                "$id": "77",
                                "$type": "ModelMaker.DimensionedArrayValues, ModelMaker",
                                "Elements": {
                                  "$type": "ModelMakerEngine.MMElements, ModelMakerEngine",
                                  "$values": [
                                    {
                                      "$ref": "7"
                                    }
                                  ]
                                },
                                "Values": {
                                  "$type": "System.Collections.Generic.List`1[[System.Object, mscorlib]], mscorlib",
                                  "$values": [
                                    null,
                                    null,
                                    null,
                                    null,
                                    null,
                                    null,
                                    null,
                                    null,
                                    null,
                                    null,
                                    null,
                                    null
                                  ]
                                }
                              }
                            ]
                          },
                          "Is2DArray": false,
                          "NonPrimaryInput": false,
                          "Max": "NaN",
                          "Min": "NaN",
                          "IsBalanceButNotCorkscrew": false,
                          "IsEditable": true,
                          "IsConstant": true,
                          "UniqueID": "4db8d8e3-5162-4f2e-a389-bf119bd2ba19",
                          "Dimensions": {
                            "$type": "ModelMakerEngine.MMDimensions, ModelMakerEngine",
                            "$values": [
                              {
                                "$ref": "2"
                              }
                            ]
                          },
                          "EquationOBXInternal": "{2D array of values}",
                          "NameOfGroup": "Inputs.Control",
                          "EquationToParse": "{2D array of values}",
                          "MostRecentExpectedUnitErrors": null,
                          "Units": {
                            "$id": "78",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ODI payments deferred from previous reconciliation year - wholesal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79",
                          "$type": "ModelMaker.VariableNode, ModelMaker",
                          "RowTotalDependent": null,
                          "ScenarioSelectorDependent": null,
                          "ValidValues": null,
                          "PutCalculationOnReport": false,
                          "CalculateOnThisReport": null,
                          "PivotTableLink": null,
                          "ExcelNameName": "ODI_payments_deferred_from_previous_reconciliation_year___bioresources__sludge_",
                          "ExcelNameNames": {
                            "$type": "ModelMakerEngine.ExcelNameDictionary, ModelMakerEngine",
                            "$values":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80",
                                "$type": "ModelMaker.DimensionedArrayValues, ModelMaker",
                                "Elements": {
                                  "$type": "ModelMakerEngine.MMElements, ModelMakerEngine",
                                  "$values": []
                                },
                                "Values": {
                                  "$type": "System.Collections.Generic.List`1[[System.Object, mscorlib]], mscorlib",
                                  "$values": [
                                    null,
                                    null,
                                    null,
                                    null,
                                    null,
                                    null,
                                    null,
                                    null,
                                    null,
                                    null,
                                    null,
                                    null
                                  ]
                                }
                              }
                            ]
                          },
                          "Is2DArray": false,
                          "NonPrimaryInput": false,
                          "Max": "NaN",
                          "Min": "NaN",
                          "IsBalanceButNotCorkscrew": false,
                          "IsEditable": true,
                          "IsConstant": true,
                          "UniqueID": "a479e05e-5535-41ef-87d4-aa522ce1fdbb",
                          "Dimensions": {
                            "$type": "ModelMakerEngine.MMDimensions, ModelMakerEngine",
                            "$values": []
                          },
                          "EquationOBXInternal": "{,,,,,,,,,,,}",
                          "NameOfGroup": "Inputs.Other",
                          "EquationToParse": "{,,,,,,,,,,,}",
                          "MostRecentExpectedUnitErrors": null,
                          "Units": {
                            "$id": "81",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ODI payments deferred from previous reconciliation year - bioresources (sludg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82",
                          "$type": "ModelMaker.VariableNode, ModelMaker",
                          "RowTotalDependent": null,
                          "ScenarioSelectorDependent": null,
                          "ValidValues": null,
                          "PutCalculationOnReport": false,
                          "CalculateOnThisReport": null,
                          "PivotTableLink": null,
                          "ExcelNameName": "ODI_payments_deferred_from_previous_reconciliation_year___residential_retail",
                          "ExcelNameNames": {
                            "$type": "ModelMakerEngine.ExcelNameDictionary, ModelMakerEngine",
                            "$values":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83",
                                "$type": "ModelMaker.DimensionedArrayValues, ModelMaker",
                                "Elements": {
                                  "$type": "ModelMakerEngine.MMElements, ModelMakerEngine",
                                  "$values": []
                                },
                                "Values": {
                                  "$type": "System.Collections.Generic.List`1[[System.Object, mscorlib]], mscorlib",
                                  "$values": [
                                    null,
                                    null,
                                    null,
                                    null,
                                    null,
                                    null,
                                    null,
                                    null,
                                    null,
                                    null,
                                    null,
                                    null
                                  ]
                                }
                              }
                            ]
                          },
                          "Is2DArray": false,
                          "NonPrimaryInput": false,
                          "Max": "NaN",
                          "Min": "NaN",
                          "IsBalanceButNotCorkscrew": false,
                          "IsEditable": true,
                          "IsConstant": true,
                          "UniqueID": "80fdac3f-b666-4433-b9f6-b247281a0565",
                          "Dimensions": {
                            "$type": "ModelMakerEngine.MMDimensions, ModelMakerEngine",
                            "$values": []
                          },
                          "EquationOBXInternal": "{,,,,,,,,,,,}",
                          "NameOfGroup": "Inputs.Other",
                          "EquationToParse": "{,,,,,,,,,,,}",
                          "MostRecentExpectedUnitErrors": null,
                          "Units": {
                            "$id": "84",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ODI payments deferred from previous reconciliation year - residential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85",
                          "$type": "ModelMaker.VariableNode, ModelMaker",
                          "RowTotalDependent": null,
                          "ScenarioSelectorDependent": null,
                          "ValidValues": null,
                          "PutCalculationOnReport": false,
                          "CalculateOnThisReport": null,
                          "PivotTableLink": null,
                          "ExcelNameName": "ODI_payments_deferred_from_previous_reconciliation_year___business_retail",
                          "ExcelNameNames": {
                            "$type": "ModelMakerEngine.ExcelNameDictionary, ModelMakerEngine",
                            "$values":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86",
                                "$type": "ModelMaker.DimensionedArrayValues, ModelMaker",
                                "Elements": {
                                  "$type": "ModelMakerEngine.MMElements, ModelMakerEngine",
                                  "$values": []
                                },
                                "Values": {
                                  "$type": "System.Collections.Generic.List`1[[System.Object, mscorlib]], mscorlib",
                                  "$values": [
                                    null,
                                    null,
                                    null,
                                    null,
                                    null,
                                    null,
                                    null,
                                    null,
                                    null,
                                    null,
                                    null,
                                    null
                                  ]
                                }
                              }
                            ]
                          },
                          "Is2DArray": false,
                          "NonPrimaryInput": false,
                          "Max": "NaN",
                          "Min": "NaN",
                          "IsBalanceButNotCorkscrew": false,
                          "IsEditable": true,
                          "IsConstant": true,
                          "UniqueID": "27854997-b0dc-4405-a9ac-63e6086ed7b4",
                          "Dimensions": {
                            "$type": "ModelMakerEngine.MMDimensions, ModelMakerEngine",
                            "$values": []
                          },
                          "EquationOBXInternal": "{,,,,,,,,,,,}",
                          "NameOfGroup": "Inputs.Reconciliation adjustments.Price control variables.Business retail",
                          "EquationToParse": "{,,,,,,,,,,,}",
                          "MostRecentExpectedUnitErrors": null,
                          "Units": {
                            "$id": "87",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ODI payments deferred from previous reconciliation year - business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ODI payments deferred from previous reconciliation year",
                    "Name": "ODI payments deferred from previous reconciliation year",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88",
                    "$type": "ModelMaker.GroupNode, ModelMaker",
                    "TabOrHeaderColour": "220, 236, 245",
                    "CollapsedByDefault": false,
                    "Comment": "",
                    "NameOfGroup": "Inputs",
                    "YPosition": 2,
                    "Folded": false,
                    "Font": null,
                    "Children": {
                      "$type": "ModelMaker.GroupNodeChildCollection, ModelMaker",
                      "$values": [
                        {
                          "$id": "89",
                          "$type": "ModelMaker.GroupNode, ModelMaker",
                          "TabOrHeaderColour": "220, 236, 245",
                          "CollapsedByDefault": false,
                          "Comment": "",
                          "NameOfGroup": "Inputs.ODI Payments.Voluntary abatements or deferrals - to be applied this year",
                          "YPosition": 0,
                          "Folded": false,
                          "Font": null,
                          "Children": {
                            "$type": "ModelMaker.GroupNodeChildCollection, ModelMaker",
                            "$values": [
                              {
                                "$id": "9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41"
                                          }
                                        ]
                                      },
                                      "Value": "Voluntary_abatements___wholesale.WR"
                                    },
                                    {
                                      "Key": {
                                        "$type": "ModelMakerEngine.MMElements, ModelMakerEngine",
                                        "$values": [
                                          {
                                            "$ref": "42"
                                          }
                                        ]
                                      },
                                      "Value": "Voluntary_abatements___wholesale.WN."
                                    },
                                    {
                                      "Key": {
                                        "$type": "ModelMakerEngine.MMElements, ModelMakerEngine",
                                        "$values": [
                                          {
                                            "$ref": "43"
                                          }
                                        ]
                                      },
                                      "Value": "Voluntary_abatements___wholesale.WWN."
                                    },
                                    {
                                      "Key": {
                                        "$type": "ModelMakerEngine.MMElements, ModelMakerEngine",
                                        "$values": [
                                          {
                                            "$ref": "44"
                                          }
                                        ]
                                      },
                                      "Value": "Voluntary_abatements___wholesale.Dummy"
                                    },
                                    {
                                      "Key": {
                                        "$type": "ModelMakerEngine.MMElements, ModelMakerEngine",
                                        "$values": [
                                          {
                                            "$ref": "45"
                                          }
                                        ]
                                      },
                                      "Value": "Voluntary_abatements___wholesale.WN"
                                    },
                                    {
                                      "Key": {
                                        "$type": "ModelMakerEngine.MMElements, ModelMakerEngine",
                                        "$values": [
                                          {
                                            "$ref": "46"
                                          }
                                        ]
                                      },
                                      "Value": "Voluntary_abatements___wholesale.WWN"
                                    },
                                    {
                                      "Key": {
                                        "$type": "ModelMakerEngine.MMElements, ModelMakerEngine",
                                        "$values": [
                                          {
                                            "$ref": "47"
                                          }
                                        ]
                                      },
                                      "Value": "Voluntary_abatements___wholesale.BR"
                                    },
                                    {
                                      "Key": {
                                        "$type": "ModelMakerEngine.MMElements, ModelMakerEngine",
                                        "$values": [
                                          {
                                            "$ref": "48"
                                          }
                                        ]
                                      },
                                      "Value": "Voluntary_abatements___wholesale.ADDN1"
                                    },
                                    {
                                      "Key": {
                                        "$type": "ModelMakerEngine.MMElements, ModelMakerEngine",
                                        "$values": [
                                          {
                                            "$ref": "49"
                                          }
                                        ]
                                      },
                                      "Value": "Voluntary_abatements___wholesale.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91",
                                      "$type": "ModelMaker.DimensionedArrayValues, ModelMaker",
                                      "Elements": {
                                        "$type": "ModelMakerEngine.MMElements, ModelMakerEngine",
                                        "$values": [
                                          {
                                            "$id": "92",
                                            "$type": "ModelMakerEngine.MMElement, ModelMakerEngine",
                                            "Parent": {
                                              "$ref": "2"
                                            },
                                            "Name": "WR"
                                          }
                                        ]
                                      },
                                      "Values": {
                                        "$type": "System.Collections.Generic.List`1[[System.Object, mscorlib]], mscorlib",
                                        "$values": [
                                          null,
                                          null,
                                          null,
                                          null,
                                          null,
                                          null,
                                          null,
                                          null,
                                          null,
                                          null,
                                          null,
                                          null
                                        ]
                                      }
                                    },
                                    {
                                      "$id": "93",
                                      "$type": "ModelMaker.DimensionedArrayValues, ModelMaker",
                                      "Elements": {
                                        "$type": "ModelMakerEngine.MMElements, ModelMakerEngine",
                                        "$values": [
                                          {
                                            "$id": "94",
                                            "$type": "ModelMakerEngine.MMElement, ModelMakerEngine",
                                            "Parent": {
                                              "$ref": "2"
                                            },
                                            "Name": "WN"
                                          }
                                        ]
                                      },
                                      "Values": {
                                        "$type": "System.Collections.Generic.List`1[[System.Object, mscorlib]], mscorlib",
                                        "$values": [
                                          null,
                                          null,
                                          null,
                                          null,
                                          null,
                                          null,
                                          null,
                                          null,
                                          null,
                                          null,
                                          null,
                                          null
                                        ]
                                      }
                                    },
                                    {
                                      "$id": "95",
                                      "$type": "ModelMaker.DimensionedArrayValues, ModelMaker",
                                      "Elements": {
                                        "$type": "ModelMakerEngine.MMElements, ModelMakerEngine",
                                        "$values": [
                                          {
                                            "$id": "96",
                                            "$type": "ModelMakerEngine.MMElement, ModelMakerEngine",
                                            "Parent": {
                                              "$ref": "2"
                                            },
                                            "Name": "WWN"
                                          }
                                        ]
                                      },
                                      "Values": {
                                        "$type": "System.Collections.Generic.List`1[[System.Object, mscorlib]], mscorlib",
                                        "$values": [
                                          null,
                                          null,
                                          null,
                                          null,
                                          null,
                                          null,
                                          null,
                                          null,
                                          null,
                                          null,
                                          null,
                                          null
                                        ]
                                      }
                                    },
                                    {
                                      "$id": "97",
                                      "$type": "ModelMaker.DimensionedArrayValues, ModelMaker",
                                      "Elements": {
                                        "$type": "ModelMakerEngine.MMElements, ModelMakerEngine",
                                        "$values": [
                                          {
                                            "$id": "98",
                                            "$type": "ModelMakerEngine.MMElement, ModelMakerEngine",
                                            "Parent": {
                                              "$ref": "2"
                                            },
                                            "Name": "BR"
                                          }
                                        ]
                                      },
                                      "Values": {
                                        "$type": "System.Collections.Generic.List`1[[System.Object, mscorlib]], mscorlib",
                                        "$values": [
                                          null,
                                          null,
                                          null,
                                          null,
                                          null,
                                          null,
                                          null,
                                          null,
                                          null,
                                          null,
                                          null,
                                          null
                                        ]
                                      }
                                    },
                                    {
                                      "$id": "99",
                                      "$type": "ModelMaker.DimensionedArrayValues, ModelMaker",
                                      "Elements": {
                                        "$type": "ModelMakerEngine.MMElements, ModelMakerEngine",
                                        "$values": [
                                          {
                                            "$id": "100",
                                            "$type": "ModelMakerEngine.MMElement, ModelMakerEngine",
                                            "Parent": {
                                              "$ref": "2"
                                            },
                                            "Name": "ADDN1"
                                          }
                                        ]
                                      },
                                      "Values": {
                                        "$type": "System.Collections.Generic.List`1[[System.Object, mscorlib]], mscorlib",
                                        "$values": [
                                          null,
                                          null,
                                          null,
                                          null,
                                          null,
                                          null,
                                          null,
                                          null,
                                          null,
                                          null,
                                          null,
                                          null
                                        ]
                                      }
                                    },
                                    {
                                      "$id": "101",
                                      "$type": "ModelMaker.DimensionedArrayValues, ModelMaker",
                                      "Elements": {
                                        "$type": "ModelMakerEngine.MMElements, ModelMakerEngine",
                                        "$values": [
                                          {
                                            "$id": "102",
                                            "$type": "ModelMakerEngine.MMElement, ModelMakerEngine",
                                            "Parent": {
                                              "$ref": "2"
                                            },
                                            "Name": "ADDN2"
                                          }
                                        ]
                                      },
                                      "Values": {
                                        "$type": "System.Collections.Generic.List`1[[System.Object, mscorlib]], mscorlib",
                                        "$values": [
                                          null,
                                          null,
                                          null,
                                          null,
                                          null,
                                          null,
                                          null,
                                          null,
                                          null,
                                          null,
                                          null,
                                          null
                                        ]
                                      }
                                    }
                                  ]
                                },
                                "Is2DArray": false,
                                "NonPrimaryInput": false,
                                "Max": "NaN",
                                "Min": "NaN",
                                "IsBalanceButNotCorkscrew": false,
                                "IsEditable": true,
                                "IsConstant": true,
                                "UniqueID": "f05221a6-eac3-47a6-ad73-94a6df788299",
                                "Dimensions": {
                                  "$type": "ModelMakerEngine.MMDimensions, ModelMakerEngine",
                                  "$values": [
                                    {
                                      "$ref": "2"
                                    }
                                  ]
                                },
                                "EquationOBXInternal": "{2D array of values}",
                                "NameOfGroup": "Inputs.Control",
                                "EquationToParse": "{2D array of values}",
                                "MostRecentExpectedUnitErrors": null,
                                "Units": {
                                  "$id": "103",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Voluntary abatements - wholesal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04",
                                "$type": "ModelMaker.VariableNode, ModelMaker",
                                "RowTotalDependent": null,
                                "ScenarioSelectorDependent": null,
                                "ValidValues": null,
                                "PutCalculationOnReport": false,
                                "CalculateOnThisReport": null,
                                "PivotTableLink": null,
                                "ExcelNameName": "Voluntary_abatements___bioresources__sludge_",
                                "ExcelNameNames": {
                                  "$type": "ModelMakerEngine.ExcelNameDictionary, ModelMakerEngine",
                                  "$values":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105",
                                      "$type": "ModelMaker.DimensionedArrayValues, ModelMaker",
                                      "Elements": {
                                        "$type": "ModelMakerEngine.MMElements, ModelMakerEngine",
                                        "$values": []
                                      },
                                      "Values": {
                                        "$type": "System.Collections.Generic.List`1[[System.Object, mscorlib]], mscorlib",
                                        "$values": [
                                          null,
                                          null,
                                          null,
                                          null,
                                          null,
                                          null,
                                          null,
                                          null,
                                          null,
                                          null,
                                          null,
                                          null
                                        ]
                                      }
                                    }
                                  ]
                                },
                                "Is2DArray": false,
                                "NonPrimaryInput": false,
                                "Max": "NaN",
                                "Min": "NaN",
                                "IsBalanceButNotCorkscrew": false,
                                "IsEditable": true,
                                "IsConstant": true,
                                "UniqueID": "2918c558-99d4-434c-9047-17842116ac58",
                                "Dimensions": {
                                  "$type": "ModelMakerEngine.MMDimensions, ModelMakerEngine",
                                  "$values": []
                                },
                                "EquationOBXInternal": "{,,,,,,,,,,,}",
                                "NameOfGroup": "Inputs.Other",
                                "EquationToParse": "{,,,,,,,,,,,}",
                                "MostRecentExpectedUnitErrors": null,
                                "Units": {
                                  "$id": "106",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Voluntary abatements - bioresources (sludg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07",
                                "$type": "ModelMaker.VariableNode, ModelMaker",
                                "RowTotalDependent": null,
                                "ScenarioSelectorDependent": null,
                                "ValidValues": null,
                                "PutCalculationOnReport": false,
                                "CalculateOnThisReport": null,
                                "PivotTableLink": null,
                                "ExcelNameName": "Voluntary_abatements___residential_retai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true,
                                "UniqueID": "650b4a82-da48-4ae1-b829-aacca16461ed",
                                "Dimensions": {
                                  "$type": "ModelMakerEngine.MMDimensions, ModelMakerEngine",
                                  "$values": []
                                },
                                "EquationOBXInternal": null,
                                "NameOfGroup": "Inputs.Other",
                                "EquationToParse": "",
                                "MostRecentExpectedUnitErrors": null,
                                "Units": {
                                  "$id": "108",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Voluntary abatements - residential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09",
                                "$type": "ModelMaker.VariableNode, ModelMaker",
                                "RowTotalDependent": null,
                                "ScenarioSelectorDependent": null,
                                "ValidValues": null,
                                "PutCalculationOnReport": false,
                                "CalculateOnThisReport": null,
                                "PivotTableLink": null,
                                "ExcelNameName": "Voluntary_abatements___business_retai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true,
                                "UniqueID": "7e42a302-4619-4160-a917-37622b38b706",
                                "Dimensions": {
                                  "$type": "ModelMakerEngine.MMDimensions, ModelMakerEngine",
                                  "$values": []
                                },
                                "EquationOBXInternal": null,
                                "NameOfGroup": "Inputs.ODI Payments.Voluntary abatements or deferrals - to be applied this year.Voluntary abatements",
                                "EquationToParse": "",
                                "MostRecentExpectedUnitErrors": null,
                                "Units": {
                                  "$id": "110",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Voluntary abatements - business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Voluntary abatements",
                          "Name": "Voluntary abatement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111",
                          "$type": "ModelMaker.GroupNode, ModelMaker",
                          "TabOrHeaderColour": "220, 236, 245",
                          "CollapsedByDefault": false,
                          "Comment": "",
                          "NameOfGroup": "Inputs.ODI Payments.Voluntary abatements or deferrals - to be applied this year",
                          "YPosition": 1,
                          "Folded": false,
                          "Font": null,
                          "Children": {
                            "$type": "ModelMaker.GroupNodeChildCollection, ModelMaker",
                            "$values": [
                              {
                                "$id": "11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41"
                                          }
                                        ]
                                      },
                                      "Value": "Voluntary_deferrals___wholesale.WR"
                                    },
                                    {
                                      "Key": {
                                        "$type": "ModelMakerEngine.MMElements, ModelMakerEngine",
                                        "$values": [
                                          {
                                            "$ref": "42"
                                          }
                                        ]
                                      },
                                      "Value": "Voluntary_deferrals___wholesale.WN."
                                    },
                                    {
                                      "Key": {
                                        "$type": "ModelMakerEngine.MMElements, ModelMakerEngine",
                                        "$values": [
                                          {
                                            "$ref": "43"
                                          }
                                        ]
                                      },
                                      "Value": "Voluntary_deferrals___wholesale.WWN."
                                    },
                                    {
                                      "Key": {
                                        "$type": "ModelMakerEngine.MMElements, ModelMakerEngine",
                                        "$values": [
                                          {
                                            "$ref": "44"
                                          }
                                        ]
                                      },
                                      "Value": "Voluntary_deferrals___wholesale.Dummy"
                                    },
                                    {
                                      "Key": {
                                        "$type": "ModelMakerEngine.MMElements, ModelMakerEngine",
                                        "$values": [
                                          {
                                            "$ref": "45"
                                          }
                                        ]
                                      },
                                      "Value": "Voluntary_deferrals___wholesale.WN"
                                    },
                                    {
                                      "Key": {
                                        "$type": "ModelMakerEngine.MMElements, ModelMakerEngine",
                                        "$values": [
                                          {
                                            "$ref": "46"
                                          }
                                        ]
                                      },
                                      "Value": "Voluntary_deferrals___wholesale.WWN"
                                    },
                                    {
                                      "Key": {
                                        "$type": "ModelMakerEngine.MMElements, ModelMakerEngine",
                                        "$values": [
                                          {
                                            "$ref": "47"
                                          }
                                        ]
                                      },
                                      "Value": "Voluntary_deferrals___wholesale.BR"
                                    },
                                    {
                                      "Key": {
                                        "$type": "ModelMakerEngine.MMElements, ModelMakerEngine",
                                        "$values": [
                                          {
                                            "$ref": "48"
                                          }
                                        ]
                                      },
                                      "Value": "Voluntary_deferrals___wholesale.ADDN1"
                                    },
                                    {
                                      "Key": {
                                        "$type": "ModelMakerEngine.MMElements, ModelMakerEngine",
                                        "$values": [
                                          {
                                            "$ref": "49"
                                          }
                                        ]
                                      },
                                      "Value": "Voluntary_deferrals___wholesale.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true,
                                "UniqueID": "48b7b882-803c-4b63-8fd9-257d1d25eecb",
                                "Dimensions": {
                                  "$type": "ModelMakerEngine.MMDimensions, ModelMakerEngine",
                                  "$values": [
                                    {
                                      "$ref": "2"
                                    }
                                  ]
                                },
                                "EquationOBXInternal": "",
                                "NameOfGroup": "InpOfwat.Inputs - OFWAT USE ONLY.Voluntary abatements or deferrals - to be applied this year.Voluntary deferrals",
                                "EquationToParse": "",
                                "MostRecentExpectedUnitErrors": null,
                                "Units": {
                                  "$id": "113",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Voluntary deferrals - wholesal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14",
                                "$type": "ModelMaker.VariableNode, ModelMaker",
                                "RowTotalDependent": null,
                                "ScenarioSelectorDependent": null,
                                "ValidValues": null,
                                "PutCalculationOnReport": false,
                                "CalculateOnThisReport": null,
                                "PivotTableLink": null,
                                "ExcelNameName": "Voluntary_deferrals___bioresources__sludge_",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true,
                                "UniqueID": "8f7ab8e6-a23d-463f-a432-ac62c3b54096",
                                "Dimensions": {
                                  "$type": "ModelMakerEngine.MMDimensions, ModelMakerEngine",
                                  "$values": []
                                },
                                "EquationOBXInternal": "",
                                "NameOfGroup": "InpOfwat.Inputs - OFWAT USE ONLY.Voluntary abatements or deferrals - to be applied this year.Voluntary deferrals",
                                "EquationToParse": "",
                                "MostRecentExpectedUnitErrors": null,
                                "Units": {
                                  "$id": "115",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Voluntary deferrals - bioresources (sludg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16",
                                "$type": "ModelMaker.VariableNode, ModelMaker",
                                "RowTotalDependent": null,
                                "ScenarioSelectorDependent": null,
                                "ValidValues": null,
                                "PutCalculationOnReport": false,
                                "CalculateOnThisReport": null,
                                "PivotTableLink": null,
                                "ExcelNameName": "Voluntary_deferrals___residential_retai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true,
                                "UniqueID": "fdac8a40-7c02-4464-a9f9-118adf1e7e79",
                                "Dimensions": {
                                  "$type": "ModelMakerEngine.MMDimensions, ModelMakerEngine",
                                  "$values": []
                                },
                                "EquationOBXInternal": "",
                                "NameOfGroup": "InpOfwat.Inputs - OFWAT USE ONLY.Voluntary abatements or deferrals - to be applied this year.Voluntary deferrals",
                                "EquationToParse": "",
                                "MostRecentExpectedUnitErrors": null,
                                "Units": {
                                  "$id": "117",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Voluntary deferrals - residential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18",
                                "$type": "ModelMaker.VariableNode, ModelMaker",
                                "RowTotalDependent": null,
                                "ScenarioSelectorDependent": null,
                                "ValidValues": null,
                                "PutCalculationOnReport": false,
                                "CalculateOnThisReport": null,
                                "PivotTableLink": null,
                                "ExcelNameName": "Voluntary_deferrals___business_retai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true,
                                "UniqueID": "34b53b74-be2d-4b63-916e-6da4160cd6fb",
                                "Dimensions": {
                                  "$type": "ModelMakerEngine.MMDimensions, ModelMakerEngine",
                                  "$values": []
                                },
                                "EquationOBXInternal": "",
                                "NameOfGroup": "InpOfwat.Inputs - OFWAT USE ONLY.Voluntary abatements or deferrals - to be applied this year.Voluntary deferrals",
                                "EquationToParse": "",
                                "MostRecentExpectedUnitErrors": null,
                                "Units": {
                                  "$id": "119",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Voluntary deferrals - business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Voluntary deferrals",
                          "Name": "Voluntary deferral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Voluntary abatements or deferrals - to be applied this year",
                    "Name": "Voluntary abatements or deferrals - to be applied this year",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120",
                    "$type": "ModelMaker.GroupNode, ModelMaker",
                    "TabOrHeaderColour": "220, 236, 245",
                    "CollapsedByDefault": false,
                    "Comment": "",
                    "NameOfGroup": "Inputs.ODI Payments",
                    "YPosition": 3,
                    "Folded": false,
                    "Font": null,
                    "Children": {
                      "$type": "ModelMaker.GroupNodeChildCollection, ModelMaker",
                      "$values": [
                        {
                          "$id": "12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41"
                                    }
                                  ]
                                },
                                "Value": "Other_bespoke_adjustments___wholesale.WR"
                              },
                              {
                                "Key": {
                                  "$type": "ModelMakerEngine.MMElements, ModelMakerEngine",
                                  "$values": [
                                    {
                                      "$ref": "42"
                                    }
                                  ]
                                },
                                "Value": "Other_bespoke_adjustments___wholesale.WN."
                              },
                              {
                                "Key": {
                                  "$type": "ModelMakerEngine.MMElements, ModelMakerEngine",
                                  "$values": [
                                    {
                                      "$ref": "43"
                                    }
                                  ]
                                },
                                "Value": "Other_bespoke_adjustments___wholesale.WWN."
                              },
                              {
                                "Key": {
                                  "$type": "ModelMakerEngine.MMElements, ModelMakerEngine",
                                  "$values": [
                                    {
                                      "$ref": "44"
                                    }
                                  ]
                                },
                                "Value": "Other_bespoke_adjustments___wholesale.Dummy"
                              },
                              {
                                "Key": {
                                  "$type": "ModelMakerEngine.MMElements, ModelMakerEngine",
                                  "$values": [
                                    {
                                      "$ref": "45"
                                    }
                                  ]
                                },
                                "Value": "Other_bespoke_adjustments___wholesale.WN"
                              },
                              {
                                "Key": {
                                  "$type": "ModelMakerEngine.MMElements, ModelMakerEngine",
                                  "$values": [
                                    {
                                      "$ref": "46"
                                    }
                                  ]
                                },
                                "Value": "Other_bespoke_adjustments___wholesale.WWN"
                              },
                              {
                                "Key": {
                                  "$type": "ModelMakerEngine.MMElements, ModelMakerEngine",
                                  "$values": [
                                    {
                                      "$ref": "47"
                                    }
                                  ]
                                },
                                "Value": "Other_bespoke_adjustments___wholesale.BR"
                              },
                              {
                                "Key": {
                                  "$type": "ModelMakerEngine.MMElements, ModelMakerEngine",
                                  "$values": [
                                    {
                                      "$ref": "48"
                                    }
                                  ]
                                },
                                "Value": "Other_bespoke_adjustments___wholesale.ADDN1"
                              },
                              {
                                "Key": {
                                  "$type": "ModelMakerEngine.MMElements, ModelMakerEngine",
                                  "$values": [
                                    {
                                      "$ref": "49"
                                    }
                                  ]
                                },
                                "Value": "Other_bespoke_adjustments___wholesale.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122",
                                "$type": "ModelMaker.DimensionedArrayValues, ModelMaker",
                                "Elements": {
                                  "$type": "ModelMakerEngine.MMElements, ModelMakerEngine",
                                  "$values": [
                                    {
                                      "$ref": "3"
                                    }
                                  ]
                                },
                                "Values": {
                                  "$type": "System.Collections.Generic.List`1[[System.Object, mscorlib]], mscorlib",
                                  "$values": [
                                    null,
                                    null,
                                    null,
                                    null
                                  ]
                                }
                              },
                              {
                                "$id": "123",
                                "$type": "ModelMaker.DimensionedArrayValues, ModelMaker",
                                "Elements": {
                                  "$type": "ModelMakerEngine.MMElements, ModelMakerEngine",
                                  "$values": [
                                    {
                                      "$ref": "42"
                                    }
                                  ]
                                },
                                "Values": {
                                  "$type": "System.Collections.Generic.List`1[[System.Object, mscorlib]], mscorlib",
                                  "$values": [
                                    -5.7656501948468453,
                                    null,
                                    null,
                                    null,
                                    null,
                                    null,
                                    null,
                                    null
                                  ]
                                }
                              },
                              {
                                "$id": "124",
                                "$type": "ModelMaker.DimensionedArrayValues, ModelMaker",
                                "Elements": {
                                  "$type": "ModelMakerEngine.MMElements, ModelMakerEngine",
                                  "$values": [
                                    {
                                      "$ref": "43"
                                    }
                                  ]
                                },
                                "Values": {
                                  "$type": "System.Collections.Generic.List`1[[System.Object, mscorlib]], mscorlib",
                                  "$values": [
                                    null
                                  ]
                                }
                              },
                              {
                                "$id": "125",
                                "$type": "ModelMaker.DimensionedArrayValues, ModelMaker",
                                "Elements": {
                                  "$type": "ModelMakerEngine.MMElements, ModelMakerEngine",
                                  "$values": [
                                    {
                                      "$ref": "44"
                                    }
                                  ]
                                },
                                "Values": {
                                  "$type": "System.Collections.Generic.List`1[[System.Object, mscorlib]], mscorlib",
                                  "$values": [
                                    null
                                  ]
                                }
                              },
                              {
                                "$id": "126",
                                "$type": "ModelMaker.DimensionedArrayValues, ModelMaker",
                                "Elements": {
                                  "$type": "ModelMakerEngine.MMElements, ModelMakerEngine",
                                  "$values": [
                                    {
                                      "$ref": "4"
                                    }
                                  ]
                                },
                                "Values": {
                                  "$type": "System.Collections.Generic.List`1[[System.Object, mscorlib]], mscorlib",
                                  "$values": [
                                    null,
                                    null,
                                    null,
                                    null,
                                    null,
                                    null,
                                    null,
                                    null,
                                    null,
                                    null,
                                    null,
                                    null,
                                    null,
                                    null,
                                    null
                                  ]
                                }
                              }
                            ]
                          },
                          "Is2DArray": false,
                          "NonPrimaryInput": false,
                          "Max": "NaN",
                          "Min": "NaN",
                          "IsBalanceButNotCorkscrew": false,
                          "IsEditable": true,
                          "IsConstant": true,
                          "UniqueID": "fdf04465-e50a-423c-917a-ec513f34f4f0",
                          "Dimensions": {
                            "$type": "ModelMakerEngine.MMDimensions, ModelMakerEngine",
                            "$values": [
                              {
                                "$ref": "2"
                              }
                            ]
                          },
                          "EquationOBXInternal": "{2D array of values}",
                          "NameOfGroup": "Inputs.Control",
                          "EquationToParse": "{2D array of values}",
                          "MostRecentExpectedUnitErrors": null,
                          "Units": {
                            "$id": "127",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Other adjustments - wholesal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28",
                          "$type": "ModelMaker.VariableNode, ModelMaker",
                          "RowTotalDependent": null,
                          "ScenarioSelectorDependent": null,
                          "ValidValues": null,
                          "PutCalculationOnReport": false,
                          "CalculateOnThisReport": null,
                          "PivotTableLink": null,
                          "ExcelNameName": "Other_bespoke_adjustments____bioresources__sludge_",
                          "ExcelNameNames": {
                            "$type": "ModelMakerEngine.ExcelNameDictionary, ModelMakerEngine",
                            "$values":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129",
                                "$type": "ModelMaker.DimensionedArrayValues, ModelMaker",
                                "Elements": {
                                  "$type": "ModelMakerEngine.MMElements, ModelMakerEngine",
                                  "$values": []
                                },
                                "Values": {
                                  "$type": "System.Collections.Generic.List`1[[System.Object, mscorlib]], mscorlib",
                                  "$values": [
                                    null,
                                    null,
                                    null,
                                    null,
                                    null,
                                    null,
                                    null,
                                    null,
                                    null,
                                    null,
                                    null,
                                    null
                                  ]
                                }
                              }
                            ]
                          },
                          "Is2DArray": false,
                          "NonPrimaryInput": false,
                          "Max": "NaN",
                          "Min": "NaN",
                          "IsBalanceButNotCorkscrew": false,
                          "IsEditable": true,
                          "IsConstant": true,
                          "UniqueID": "21b348d5-e37b-49d2-a64c-d49a4b247c98",
                          "Dimensions": {
                            "$type": "ModelMakerEngine.MMDimensions, ModelMakerEngine",
                            "$values": []
                          },
                          "EquationOBXInternal": "{,,,,,,,,,,,}",
                          "NameOfGroup": "Inputs.Other",
                          "EquationToParse": "{,,,,,,,,,,,}",
                          "MostRecentExpectedUnitErrors": null,
                          "Units": {
                            "$id": "130",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Other adjustments -  bioresources (sludg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31",
                          "$type": "ModelMaker.VariableNode, ModelMaker",
                          "RowTotalDependent": null,
                          "ScenarioSelectorDependent": null,
                          "ValidValues": null,
                          "PutCalculationOnReport": false,
                          "CalculateOnThisReport": null,
                          "PivotTableLink": null,
                          "ExcelNameName": "Other_bespoke_adjustments____residential_retai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true,
                          "UniqueID": "794b29ab-8c77-4db8-92fe-1caff8dc61ee",
                          "Dimensions": {
                            "$type": "ModelMakerEngine.MMDimensions, ModelMakerEngine",
                            "$values": []
                          },
                          "EquationOBXInternal": null,
                          "NameOfGroup": "Inputs.Other",
                          "EquationToParse": "",
                          "MostRecentExpectedUnitErrors": null,
                          "Units": {
                            "$id": "132",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Other adjustments -  residential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33",
                          "$type": "ModelMaker.VariableNode, ModelMaker",
                          "RowTotalDependent": null,
                          "ScenarioSelectorDependent": null,
                          "ValidValues": null,
                          "PutCalculationOnReport": false,
                          "CalculateOnThisReport": null,
                          "PivotTableLink": null,
                          "ExcelNameName": "Other_bespoke_adjustments____business_retail",
                          "ExcelNameNames": {
                            "$type": "ModelMakerEngine.ExcelNameDictionary, ModelMakerEngine",
                            "$values":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134",
                                "$type": "ModelMaker.DimensionedArrayValues, ModelMaker",
                                "Elements": {
                                  "$type": "ModelMakerEngine.MMElements, ModelMakerEngine",
                                  "$values": []
                                },
                                "Values": {
                                  "$type": "System.Collections.Generic.List`1[[System.Object, mscorlib]], mscorlib",
                                  "$values": [
                                    null,
                                    null,
                                    null,
                                    null,
                                    null,
                                    null,
                                    null,
                                    null,
                                    null,
                                    null,
                                    null,
                                    null
                                  ]
                                }
                              }
                            ]
                          },
                          "Is2DArray": false,
                          "NonPrimaryInput": false,
                          "Max": "NaN",
                          "Min": "NaN",
                          "IsBalanceButNotCorkscrew": false,
                          "IsEditable": true,
                          "IsConstant": true,
                          "UniqueID": "afd5497b-c3ea-474c-b037-5952210083a1",
                          "Dimensions": {
                            "$type": "ModelMakerEngine.MMDimensions, ModelMakerEngine",
                            "$values": []
                          },
                          "EquationOBXInternal": "{,,,,,,,,,,,}",
                          "NameOfGroup": "Inputs.Reconciliation adjustments.Price control variables.Business retail",
                          "EquationToParse": "{,,,,,,,,,,,}",
                          "MostRecentExpectedUnitErrors": null,
                          "Units": {
                            "$id": "135",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Other adjustments -  business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Other bespoke adjustments - to be applied this year",
                    "Name": "Other adjustments - to be applied this year",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ODI Payments",
              "Name": "ODI Payment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136",
              "$type": "ModelMaker.GroupNode, ModelMaker",
              "TabOrHeaderColour": "220, 236, 245",
              "CollapsedByDefault": false,
              "Comment": "",
              "NameOfGroup": "Inputs",
              "YPosition": 3,
              "Folded": false,
              "Font": null,
              "Children": {
                "$type": "ModelMaker.GroupNodeChildCollection, ModelMaker",
                "$values": [
                  {
                    "$id": "13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Cost_change_model_adjustments___wholesale.WR"
                        },
                        {
                          "Key": {
                            "$type": "ModelMakerEngine.MMElements, ModelMakerEngine",
                            "$values": [
                              {
                                "$ref": "4"
                              }
                            ]
                          },
                          "Value": "Cost_change_model_adjustments___wholesale.WN"
                        },
                        {
                          "Key": {
                            "$type": "ModelMakerEngine.MMElements, ModelMakerEngine",
                            "$values": [
                              {
                                "$ref": "5"
                              }
                            ]
                          },
                          "Value": "Cost_change_model_adjustments___wholesale.WWN"
                        },
                        {
                          "Key": {
                            "$type": "ModelMakerEngine.MMElements, ModelMakerEngine",
                            "$values": [
                              {
                                "$ref": "6"
                              }
                            ]
                          },
                          "Value": "Cost_change_model_adjustments___wholesale.ADDN1"
                        },
                        {
                          "Key": {
                            "$type": "ModelMakerEngine.MMElements, ModelMakerEngine",
                            "$values": [
                              {
                                "$ref": "7"
                              }
                            ]
                          },
                          "Value": "Cost_change_model_adjustments___wholesale.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138",
                          "$type": "ModelMaker.DimensionedArrayValues, ModelMaker",
                          "Elements": {
                            "$type": "ModelMakerEngine.MMElements, ModelMakerEngine",
                            "$values": [
                              {
                                "$ref": "3"
                              }
                            ]
                          },
                          "Values": {
                            "$type": "System.Collections.Generic.List`1[[System.Object, mscorlib]], mscorlib",
                            "$values": [
                              null,
                              null,
                              null,
                              null,
                              null,
                              1.0,
                              2.0,
                              3.0,
                              4.0,
                              5.0,
                              null,
                              null
                            ]
                          }
                        },
                        {
                          "$id": "139",
                          "$type": "ModelMaker.DimensionedArrayValues, ModelMaker",
                          "Elements": {
                            "$type": "ModelMakerEngine.MMElements, ModelMakerEngine",
                            "$values": [
                              {
                                "$ref": "4"
                              }
                            ]
                          },
                          "Values": {
                            "$type": "System.Collections.Generic.List`1[[System.Object, mscorlib]], mscorlib",
                            "$values": [
                              ""
                            ]
                          }
                        },
                        {
                          "$id": "140",
                          "$type": "ModelMaker.DimensionedArrayValues, ModelMaker",
                          "Elements": {
                            "$type": "ModelMakerEngine.MMElements, ModelMakerEngine",
                            "$values": [
                              {
                                "$ref": "5"
                              }
                            ]
                          },
                          "Values": {
                            "$type": "System.Collections.Generic.List`1[[System.Object, mscorlib]], mscorlib",
                            "$values": [
                              ""
                            ]
                          }
                        },
                        {
                          "$id": "141",
                          "$type": "ModelMaker.DimensionedArrayValues, ModelMaker",
                          "Elements": {
                            "$type": "ModelMakerEngine.MMElements, ModelMakerEngine",
                            "$values": [
                              {
                                "$ref": "6"
                              }
                            ]
                          },
                          "Values": {
                            "$type": "System.Collections.Generic.List`1[[System.Object, mscorlib]], mscorlib",
                            "$values": [
                              ""
                            ]
                          }
                        },
                        {
                          "$id": "142",
                          "$type": "ModelMaker.DimensionedArrayValues, ModelMaker",
                          "Elements": {
                            "$type": "ModelMakerEngine.MMElements, ModelMakerEngine",
                            "$values": [
                              {
                                "$ref": "7"
                              }
                            ]
                          },
                          "Values": {
                            "$type": "System.Collections.Generic.List`1[[System.Object, mscorlib]], mscorlib",
                            "$values": [
                              ""
                            ]
                          }
                        }
                      ]
                    },
                    "Is2DArray": false,
                    "NonPrimaryInput": false,
                    "Max": "NaN",
                    "Min": "NaN",
                    "IsBalanceButNotCorkscrew": false,
                    "IsEditable": true,
                    "IsConstant": false,
                    "UniqueID": "20bdbcc6-2042-4cfe-9662-74ebe286dcf9",
                    "Dimensions": {
                      "$type": "ModelMakerEngine.MMDimensions, ModelMakerEngine",
                      "$values": [
                        {
                          "$ref": "2"
                        }
                      ]
                    },
                    "EquationOBXInternal": "{2D array of values}",
                    "NameOfGroup": "Inputs.Cost change model adjustment",
                    "EquationToParse": "{2D array of values}",
                    "MostRecentExpectedUnitErrors": null,
                    "Units": {
                      "$id": "143",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Current year cost change model adjustments – wholesal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4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Prior_year_cost_related_revenue_adjustments___wholesale.WR"
                        },
                        {
                          "Key": {
                            "$type": "ModelMakerEngine.MMElements, ModelMakerEngine",
                            "$values": [
                              {
                                "$ref": "4"
                              }
                            ]
                          },
                          "Value": "Prior_year_cost_related_revenue_adjustments___wholesale.WN"
                        },
                        {
                          "Key": {
                            "$type": "ModelMakerEngine.MMElements, ModelMakerEngine",
                            "$values": [
                              {
                                "$ref": "5"
                              }
                            ]
                          },
                          "Value": "Prior_year_cost_related_revenue_adjustments___wholesale.WWN"
                        },
                        {
                          "Key": {
                            "$type": "ModelMakerEngine.MMElements, ModelMakerEngine",
                            "$values": [
                              {
                                "$ref": "6"
                              }
                            ]
                          },
                          "Value": "Prior_year_cost_related_revenue_adjustments___wholesale.ADDN1"
                        },
                        {
                          "Key": {
                            "$type": "ModelMakerEngine.MMElements, ModelMakerEngine",
                            "$values": [
                              {
                                "$ref": "7"
                              }
                            ]
                          },
                          "Value": "Prior_year_cost_related_revenue_adjustments___wholesale.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042e3b0b-c28f-4b44-a0e8-f321a405bd41",
                    "Dimensions": {
                      "$type": "ModelMakerEngine.MMDimensions, ModelMakerEngine",
                      "$values": [
                        {
                          "$ref": "2"
                        }
                      ]
                    },
                    "EquationOBXInternal": null,
                    "NameOfGroup": "Inputs.Delayed delivery mechanism adjustment ",
                    "EquationToParse": "",
                    "MostRecentExpectedUnitErrors": null,
                    "Units": {
                      "$id": "145",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Prior year cost change process revenue adjustments - wholesal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4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50500a3f-8171-444b-9b5a-3562549c92b2",
                    "Dimensions": {
                      "$type": "ModelMakerEngine.MMDimensions, ModelMakerEngine",
                      "$values": []
                    },
                    "EquationOBXInternal": null,
                    "NameOfGroup": "Inputs. Cost & delivery related revenue adjustments",
                    "EquationToParse": "",
                    "MostRecentExpectedUnitErrors": null,
                    "Units": {
                      "$id": "147",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Current year cost change model adjustments – bioresou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4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ce7e389d-0708-40d6-944a-cf3bc655b98e",
                    "Dimensions": {
                      "$type": "ModelMakerEngine.MMDimensions, ModelMakerEngine",
                      "$values": []
                    },
                    "EquationOBXInternal": null,
                    "NameOfGroup": "Inputs. Cost & delivery related revenue adjustments",
                    "EquationToParse": "",
                    "MostRecentExpectedUnitErrors": null,
                    "Units": {
                      "$id": "149",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Prior year cost change process revenue adjustments - bioresou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5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Delayed_delivery_mechanism_adjustment___wholesale.WR"
                        },
                        {
                          "Key": {
                            "$type": "ModelMakerEngine.MMElements, ModelMakerEngine",
                            "$values": [
                              {
                                "$ref": "4"
                              }
                            ]
                          },
                          "Value": "Delayed_delivery_mechanism_adjustment___wholesale.WN"
                        },
                        {
                          "Key": {
                            "$type": "ModelMakerEngine.MMElements, ModelMakerEngine",
                            "$values": [
                              {
                                "$ref": "5"
                              }
                            ]
                          },
                          "Value": "Delayed_delivery_mechanism_adjustment___wholesale.WWN"
                        },
                        {
                          "Key": {
                            "$type": "ModelMakerEngine.MMElements, ModelMakerEngine",
                            "$values": [
                              {
                                "$ref": "6"
                              }
                            ]
                          },
                          "Value": "Delayed_delivery_mechanism_adjustment___wholesale.ADDN1"
                        },
                        {
                          "Key": {
                            "$type": "ModelMakerEngine.MMElements, ModelMakerEngine",
                            "$values": [
                              {
                                "$ref": "7"
                              }
                            ]
                          },
                          "Value": "Delayed_delivery_mechanism_adjustment___wholesale.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2f336a37-7f05-454b-a022-eabf82423c7f",
                    "Dimensions": {
                      "$type": "ModelMakerEngine.MMDimensions, ModelMakerEngine",
                      "$values": [
                        {
                          "$ref": "2"
                        }
                      ]
                    },
                    "EquationOBXInternal": null,
                    "NameOfGroup": "Inputs.Delayed delivery mechanism adjustment ",
                    "EquationToParse": "",
                    "MostRecentExpectedUnitErrors": null,
                    "Units": {
                      "$id": "151",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Delayed delivery mechanism adjustment - wholesal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5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Delivery_mechanism_adjustment___wholesale.WR"
                        },
                        {
                          "Key": {
                            "$type": "ModelMakerEngine.MMElements, ModelMakerEngine",
                            "$values": [
                              {
                                "$ref": "4"
                              }
                            ]
                          },
                          "Value": "Delivery_mechanism_adjustment___wholesale.WN"
                        },
                        {
                          "Key": {
                            "$type": "ModelMakerEngine.MMElements, ModelMakerEngine",
                            "$values": [
                              {
                                "$ref": "5"
                              }
                            ]
                          },
                          "Value": "Delivery_mechanism_adjustment___wholesale.WWN"
                        },
                        {
                          "Key": {
                            "$type": "ModelMakerEngine.MMElements, ModelMakerEngine",
                            "$values": [
                              {
                                "$ref": "6"
                              }
                            ]
                          },
                          "Value": "Delivery_mechanism_adjustment___wholesale.ADDN1"
                        },
                        {
                          "Key": {
                            "$type": "ModelMakerEngine.MMElements, ModelMakerEngine",
                            "$values": [
                              {
                                "$ref": "7"
                              }
                            ]
                          },
                          "Value": "Delivery_mechanism_adjustment___wholesale.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ad07d475-b2de-469d-a125-1e074b3922d7",
                    "Dimensions": {
                      "$type": "ModelMakerEngine.MMDimensions, ModelMakerEngine",
                      "$values": [
                        {
                          "$ref": "2"
                        }
                      ]
                    },
                    "EquationOBXInternal": null,
                    "NameOfGroup": "Inputs.Delivery mechanism adjustment ",
                    "EquationToParse": "",
                    "MostRecentExpectedUnitErrors": null,
                    "Units": {
                      "$id": "153",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Delivery mechanism adjustment - wholesal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Delayed delivery mechanism adjustment ",
              "Name": " Cost & delivery related revenue adjustment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154",
              "$type": "ModelMaker.GroupNode, ModelMaker",
              "TabOrHeaderColour": "220, 236, 245",
              "CollapsedByDefault": false,
              "Comment": "",
              "NameOfGroup": "Inputs",
              "YPosition": 4,
              "Folded": false,
              "Font": null,
              "Children": {
                "$type": "ModelMaker.GroupNodeChildCollection, ModelMaker",
                "$values": [
                  {
                    "$id": "155",
                    "$type": "ModelMaker.VariableNode, ModelMaker",
                    "RowTotalDependent": null,
                    "ScenarioSelectorDependent": null,
                    "ValidValues": null,
                    "PutCalculationOnReport": false,
                    "CalculateOnThisReport": null,
                    "PivotTableLink": null,
                    "ExcelNameName": "Discount_rate__wholesale_allowed_return_on_capital___real_CPIH_",
                    "ExcelNameNames": {
                      "$type": "ModelMakerEngine.ExcelNameDictionary, ModelMakerEngine",
                      "$values":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156",
                          "$type": "ModelMaker.DimensionedArrayValues, ModelMaker",
                          "Elements": {
                            "$type": "ModelMakerEngine.MMElements, ModelMakerEngine",
                            "$values": []
                          },
                          "Values": {
                            "$type": "System.Collections.Generic.List`1[[System.Object, mscorlib]], mscorlib",
                            "$values": [
                              null,
                              null,
                              null,
                              null,
                              null,
                              null,
                              null,
                              null,
                              null,
                              null,
                              null,
                              null,
                              null,
                              null,
                              null
                            ]
                          }
                        }
                      ]
                    },
                    "Is2DArray": false,
                    "NonPrimaryInput": false,
                    "Max": "NaN",
                    "Min": "NaN",
                    "IsBalanceButNotCorkscrew": false,
                    "IsEditable": true,
                    "IsConstant": true,
                    "UniqueID": "a7d0ae39-1d4a-4a02-a38b-76c8f961e4bf",
                    "Dimensions": {
                      "$type": "ModelMakerEngine.MMDimensions, ModelMakerEngine",
                      "$values": []
                    },
                    "EquationOBXInternal": "{,,,,,,,,,,,,,,}",
                    "NameOfGroup": "InpOfwat.Reconciliation adjustments.Company-wide adjustments",
                    "EquationToParse": "{,,,,,,,,,,,,,,}",
                    "MostRecentExpectedUnitErrors": null,
                    "Units": {
                      "$id": "157",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Discount rate (wholesale allowed return on capital - real CPIH)",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58",
                    "$type": "ModelMaker.VariableNode, ModelMaker",
                    "RowTotalDependent": null,
                    "ScenarioSelectorDependent": null,
                    "ValidValues": null,
                    "PutCalculationOnReport": false,
                    "CalculateOnThisReport": null,
                    "PivotTableLink": null,
                    "ExcelNameName": "Years_of_delay_for_deferrals",
                    "ExcelNameNames": {
                      "$type": "ModelMakerEngine.ExcelNameDictionary, ModelMakerEngine",
                      "$values":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159",
                          "$type": "ModelMaker.DimensionedArrayValues, ModelMaker",
                          "Elements": {
                            "$type": "ModelMakerEngine.MMElements, ModelMakerEngine",
                            "$values": []
                          },
                          "Values": {
                            "$type": "System.Collections.Generic.List`1[[System.Object, mscorlib]], mscorlib",
                            "$values": [
                              null,
                              null,
                              null,
                              null,
                              null,
                              null,
                              null,
                              null,
                              null,
                              null,
                              null,
                              null,
                              null,
                              null,
                              null
                            ]
                          }
                        }
                      ]
                    },
                    "Is2DArray": false,
                    "NonPrimaryInput": false,
                    "Max": "NaN",
                    "Min": "NaN",
                    "IsBalanceButNotCorkscrew": false,
                    "IsEditable": true,
                    "IsConstant": true,
                    "UniqueID": "aad8e41e-ae18-445c-8bcb-42414b6ad64b",
                    "Dimensions": {
                      "$type": "ModelMakerEngine.MMDimensions, ModelMakerEngine",
                      "$values": []
                    },
                    "EquationOBXInternal": "{,,,,,,,,,,,,,,}",
                    "NameOfGroup": "InpOfwat.Reconciliation adjustments.Company-wide adjustments",
                    "EquationToParse": "{,,,,,,,,,,,,,,}",
                    "MostRecentExpectedUnitErrors": null,
                    "Units": {
                      "$id": "160",
                      "$type": "ModelMaker.Unit, ModelMaker",
                      "DefaultNumberFormat": 5,
                      "NumberFormatOverride": null,
                      "MatchAnything": false,
                      "ExternalRepresentation": "year",
                      "ItemsOnTop": {
                        "$type": "System.Collections.Generic.List`1[[System.String, mscorlib]], mscorlib",
                        "$values": [
                          "year"
                        ]
                      },
                      "ItemsOnBottom": {
                        "$type": "System.Collections.Generic.List`1[[System.String, mscorlib]], mscorlib",
                        "$values": []
                      },
                      "IsCurrency": false,
                      "ContainsSMU": false,
                      "IsDimensionless": false,
                      "InsertRowTotal": true,
                      "IgnoreWhenDeterminingExpectedUnits": false
                    },
                    "Name": "Years of delay for deferral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61",
                    "$type": "ModelMaker.VariableNode, ModelMaker",
                    "RowTotalDependent": null,
                    "ScenarioSelectorDependent": null,
                    "ValidValues": null,
                    "PutCalculationOnReport": false,
                    "CalculateOnThisReport": null,
                    "PivotTableLink": null,
                    "ExcelNameName": "Marginal_tax_rate",
                    "ExcelNameNames": {
                      "$type": "ModelMakerEngine.ExcelNameDictionary, ModelMakerEngine",
                      "$values":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162",
                          "$type": "ModelMaker.DimensionedArrayValues, ModelMaker",
                          "Elements": {
                            "$type": "ModelMakerEngine.MMElements, ModelMakerEngine",
                            "$values": []
                          },
                          "Values": {
                            "$type": "System.Collections.Generic.List`1[[System.Object, mscorlib]], mscorlib",
                            "$values": [
                              "",
                              "",
                              "",
                              "",
                              "",
                              "",
                              "",
                              "",
                              "",
                              "",
                              "",
                              ""
                            ]
                          }
                        }
                      ]
                    },
                    "Is2DArray": false,
                    "NonPrimaryInput": false,
                    "Max": "NaN",
                    "Min": "NaN",
                    "IsBalanceButNotCorkscrew": false,
                    "IsEditable": true,
                    "IsConstant": false,
                    "UniqueID": "24ee206a-409b-4280-94cf-788f48d83f3b",
                    "Dimensions": {
                      "$type": "ModelMakerEngine.MMDimensions, ModelMakerEngine",
                      "$values": []
                    },
                    "EquationOBXInternal": "{,,,,,,,,,,,}",
                    "NameOfGroup": "Water resources.Revenue adjustments.Tax adjustment",
                    "EquationToParse": "{,,,,,,,,,,,}",
                    "MostRecentExpectedUnitErrors": null,
                    "Units": {
                      "$id": "163",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Marginal tax rat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64",
                    "$type": "ModelMaker.VariableNode, ModelMaker",
                    "RowTotalDependent": null,
                    "ScenarioSelectorDependent": null,
                    "ValidValues": null,
                    "PutCalculationOnReport": false,
                    "CalculateOnThisReport": null,
                    "PivotTableLink": null,
                    "ExcelNameName": "November_CPIH_Index",
                    "ExcelNameNames": {
                      "$type": "ModelMakerEngine.ExcelNameDictionary, ModelMakerEngine",
                      "$values":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165",
                          "$type": "ModelMaker.DimensionedArrayValues, ModelMaker",
                          "Elements": {
                            "$type": "ModelMakerEngine.MMElements, ModelMakerEngine",
                            "$values": []
                          },
                          "Values": {
                            "$type": "System.Collections.Generic.List`1[[System.Object, mscorlib]], mscorlib",
                            "$values": [
                              "",
                              "",
                              "",
                              "",
                              "",
                              "",
                              "",
                              "",
                              "",
                              "",
                              "",
                              ""
                            ]
                          }
                        }
                      ]
                    },
                    "Is2DArray": false,
                    "NonPrimaryInput": false,
                    "Max": "NaN",
                    "Min": "NaN",
                    "IsBalanceButNotCorkscrew": false,
                    "IsEditable": true,
                    "IsConstant": false,
                    "UniqueID": "d60b479e-3fee-4df2-acae-1f140a634a56",
                    "Dimensions": {
                      "$type": "ModelMakerEngine.MMDimensions, ModelMakerEngine",
                      "$values": []
                    },
                    "EquationOBXInternal": "{,,,,,,,,,,,}",
                    "NameOfGroup": "Control",
                    "EquationToParse": "{,,,,,,,,,,,}",
                    "MostRecentExpectedUnitErrors": null,
                    "Units": {
                      "$id": "166",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November CPIH Index",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Company-wide adjustments",
              "Name": "Company-wide adjustment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167",
              "$type": "ModelMaker.GroupNode, ModelMaker",
              "TabOrHeaderColour": "220, 236, 245",
              "CollapsedByDefault": false,
              "Comment": "",
              "NameOfGroup": "Inputs.Reconciliation adjustments",
              "YPosition": 5,
              "Folded": false,
              "Font": null,
              "Children": {
                "$type": "ModelMaker.GroupNodeChildCollection, ModelMaker",
                "$values": [
                  {
                    "$id": "16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41"
                              }
                            ]
                          },
                          "Value": "K_factors__last_determined_.WR"
                        },
                        {
                          "Key": {
                            "$type": "ModelMakerEngine.MMElements, ModelMakerEngine",
                            "$values": [
                              {
                                "$ref": "42"
                              }
                            ]
                          },
                          "Value": "K_factors__last_determined_.WN."
                        },
                        {
                          "Key": {
                            "$type": "ModelMakerEngine.MMElements, ModelMakerEngine",
                            "$values": [
                              {
                                "$ref": "43"
                              }
                            ]
                          },
                          "Value": "K_factors__last_determined_.WWN."
                        },
                        {
                          "Key": {
                            "$type": "ModelMakerEngine.MMElements, ModelMakerEngine",
                            "$values": [
                              {
                                "$ref": "44"
                              }
                            ]
                          },
                          "Value": "K_factors__last_determined_.Dummy"
                        },
                        {
                          "Key": {
                            "$type": "ModelMakerEngine.MMElements, ModelMakerEngine",
                            "$values": [
                              {
                                "$ref": "45"
                              }
                            ]
                          },
                          "Value": "K_factors__last_determined_.WN"
                        },
                        {
                          "Key": {
                            "$type": "ModelMakerEngine.MMElements, ModelMakerEngine",
                            "$values": [
                              {
                                "$ref": "46"
                              }
                            ]
                          },
                          "Value": "K_factors__last_determined_.WWN"
                        },
                        {
                          "Key": {
                            "$type": "ModelMakerEngine.MMElements, ModelMakerEngine",
                            "$values": [
                              {
                                "$ref": "47"
                              }
                            ]
                          },
                          "Value": "K_factors__last_determined_.BR"
                        },
                        {
                          "Key": {
                            "$type": "ModelMakerEngine.MMElements, ModelMakerEngine",
                            "$values": [
                              {
                                "$ref": "48"
                              }
                            ]
                          },
                          "Value": "K_factors__last_determined_.ADDN1"
                        },
                        {
                          "Key": {
                            "$type": "ModelMakerEngine.MMElements, ModelMakerEngine",
                            "$values": [
                              {
                                "$ref": "49"
                              }
                            ]
                          },
                          "Value": "K_factors__last_determined_.ADDN2"
                        }
                      ]
                    },
                    "NumberFormatOverride": "0.00;(0.00);\"-\"",
                    "HasOpeningBalanceFlag": false,
                    "OpeningBalanceFlagAppliedName": "",
                    "Deletable": true,
                    "Comment": "",
                    "HasSwitchSignLine": false,
                    "SwitchSignForReport": false,
                    "MultipleInputValues": {
                      "$type": "System.Collections.Generic.List`1[[ModelMaker.DimensionedArrayValues, ModelMaker]], mscorlib",
                      "$values": [
                        {
                          "$id": "169",
                          "$type": "ModelMaker.DimensionedArrayValues, ModelMaker",
                          "Elements": {
                            "$type": "ModelMakerEngine.MMElements, ModelMakerEngine",
                            "$values": [
                              {
                                "$ref": "3"
                              }
                            ]
                          },
                          "Values": {
                            "$type": "System.Collections.Generic.List`1[[System.Object, mscorlib]], mscorlib",
                            "$values": [
                              null,
                              null,
                              null,
                              null,
                              null,
                              null,
                              null,
                              null,
                              null,
                              null,
                              null,
                              null
                            ]
                          }
                        },
                        {
                          "$id": "170",
                          "$type": "ModelMaker.DimensionedArrayValues, ModelMaker",
                          "Elements": {
                            "$type": "ModelMakerEngine.MMElements, ModelMakerEngine",
                            "$values": [
                              {
                                "$ref": "4"
                              }
                            ]
                          },
                          "Values": {
                            "$type": "System.Collections.Generic.List`1[[System.Object, mscorlib]], mscorlib",
                            "$values": [
                              null,
                              null,
                              null,
                              null,
                              null,
                              null,
                              null,
                              null,
                              null,
                              null,
                              null,
                              null
                            ]
                          }
                        },
                        {
                          "$id": "171",
                          "$type": "ModelMaker.DimensionedArrayValues, ModelMaker",
                          "Elements": {
                            "$type": "ModelMakerEngine.MMElements, ModelMakerEngine",
                            "$values": [
                              {
                                "$ref": "5"
                              }
                            ]
                          },
                          "Values": {
                            "$type": "System.Collections.Generic.List`1[[System.Object, mscorlib]], mscorlib",
                            "$values": [
                              null,
                              null,
                              null,
                              null,
                              null,
                              null,
                              null,
                              null,
                              null,
                              null,
                              null,
                              null
                            ]
                          }
                        },
                        {
                          "$id": "172",
                          "$type": "ModelMaker.DimensionedArrayValues, ModelMaker",
                          "Elements": {
                            "$type": "ModelMakerEngine.MMElements, ModelMakerEngine",
                            "$values": [
                              {
                                "$ref": "6"
                              }
                            ]
                          },
                          "Values": {
                            "$type": "System.Collections.Generic.List`1[[System.Object, mscorlib]], mscorlib",
                            "$values": [
                              null,
                              null,
                              null,
                              null,
                              null,
                              null,
                              null,
                              null,
                              null,
                              null,
                              null,
                              null
                            ]
                          }
                        },
                        {
                          "$id": "173",
                          "$type": "ModelMaker.DimensionedArrayValues, ModelMaker",
                          "Elements": {
                            "$type": "ModelMakerEngine.MMElements, ModelMakerEngine",
                            "$values": [
                              {
                                "$ref": "7"
                              }
                            ]
                          },
                          "Values": {
                            "$type": "System.Collections.Generic.List`1[[System.Object, mscorlib]], mscorlib",
                            "$values": [
                              null,
                              null,
                              null,
                              null,
                              null,
                              null,
                              null,
                              null,
                              null,
                              null,
                              null,
                              null
                            ]
                          }
                        }
                      ]
                    },
                    "Is2DArray": false,
                    "NonPrimaryInput": false,
                    "Max": "NaN",
                    "Min": "NaN",
                    "IsBalanceButNotCorkscrew": false,
                    "IsEditable": true,
                    "IsConstant": false,
                    "UniqueID": "b393751d-ecba-45aa-baf0-34af58520dc1",
                    "Dimensions": {
                      "$type": "ModelMakerEngine.MMDimensions, ModelMakerEngine",
                      "$values": [
                        {
                          "$ref": "2"
                        }
                      ]
                    },
                    "EquationOBXInternal": "{2D array of values}",
                    "NameOfGroup": "Water resources.Revenue adjustments",
                    "EquationToParse": "{2D array of values}",
                    "MostRecentExpectedUnitErrors": null,
                    "Units": {
                      "$id": "174",
                      "$type": "ModelMaker.Unit, ModelMaker",
                      "DefaultNumberFormat": 5,
                      "NumberFormatOverride": null,
                      "MatchAnything": false,
                      "ExternalRepresentation": "Number",
                      "ItemsOnTop": {
                        "$type": "System.Collections.Generic.List`1[[System.String, mscorlib]], mscorlib",
                        "$values": [
                          "Number"
                        ]
                      },
                      "ItemsOnBottom": {
                        "$type": "System.Collections.Generic.List`1[[System.String, mscorlib]], mscorlib",
                        "$values": []
                      },
                      "IsCurrency": false,
                      "ContainsSMU": false,
                      "IsDimensionless": false,
                      "InsertRowTotal": true,
                      "IgnoreWhenDeterminingExpectedUnits": false
                    },
                    "Name": "K factors (last determined)",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7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41"
                              }
                            ]
                          },
                          "Value": "Allowed_revenue_starting_point_in_FD___wholesale.WR"
                        },
                        {
                          "Key": {
                            "$type": "ModelMakerEngine.MMElements, ModelMakerEngine",
                            "$values": [
                              {
                                "$ref": "42"
                              }
                            ]
                          },
                          "Value": "Allowed_revenue_starting_point_in_FD___wholesale.WN."
                        },
                        {
                          "Key": {
                            "$type": "ModelMakerEngine.MMElements, ModelMakerEngine",
                            "$values": [
                              {
                                "$ref": "43"
                              }
                            ]
                          },
                          "Value": "Allowed_revenue_starting_point_in_FD___wholesale.WWN."
                        },
                        {
                          "Key": {
                            "$type": "ModelMakerEngine.MMElements, ModelMakerEngine",
                            "$values": [
                              {
                                "$ref": "44"
                              }
                            ]
                          },
                          "Value": "Allowed_revenue_starting_point_in_FD___wholesale.Dummy"
                        },
                        {
                          "Key": {
                            "$type": "ModelMakerEngine.MMElements, ModelMakerEngine",
                            "$values": [
                              {
                                "$ref": "45"
                              }
                            ]
                          },
                          "Value": "Allowed_revenue_starting_point_in_FD___wholesale.WN"
                        },
                        {
                          "Key": {
                            "$type": "ModelMakerEngine.MMElements, ModelMakerEngine",
                            "$values": [
                              {
                                "$ref": "46"
                              }
                            ]
                          },
                          "Value": "Allowed_revenue_starting_point_in_FD___wholesale.WWN"
                        },
                        {
                          "Key": {
                            "$type": "ModelMakerEngine.MMElements, ModelMakerEngine",
                            "$values": [
                              {
                                "$ref": "47"
                              }
                            ]
                          },
                          "Value": "Allowed_revenue_starting_point_in_FD___wholesale.BR"
                        },
                        {
                          "Key": {
                            "$type": "ModelMakerEngine.MMElements, ModelMakerEngine",
                            "$values": [
                              {
                                "$ref": "48"
                              }
                            ]
                          },
                          "Value": "Allowed_revenue_starting_point_in_FD___wholesale.ADDN1"
                        },
                        {
                          "Key": {
                            "$type": "ModelMakerEngine.MMElements, ModelMakerEngine",
                            "$values": [
                              {
                                "$ref": "49"
                              }
                            ]
                          },
                          "Value": "Allowed_revenue_starting_point_in_FD___wholesale.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176",
                          "$type": "ModelMaker.DimensionedArrayValues, ModelMaker",
                          "Elements": {
                            "$type": "ModelMakerEngine.MMElements, ModelMakerEngine",
                            "$values": [
                              {
                                "$ref": "3"
                              }
                            ]
                          },
                          "Values": {
                            "$type": "System.Collections.Generic.List`1[[System.Object, mscorlib]], mscorlib",
                            "$values": [
                              null,
                              null,
                              null,
                              null,
                              null,
                              null,
                              null,
                              null,
                              null,
                              null,
                              null,
                              null,
                              null,
                              null,
                              null
                            ]
                          }
                        },
                        {
                          "$id": "177",
                          "$type": "ModelMaker.DimensionedArrayValues, ModelMaker",
                          "Elements": {
                            "$type": "ModelMakerEngine.MMElements, ModelMakerEngine",
                            "$values": [
                              {
                                "$ref": "42"
                              }
                            ]
                          },
                          "Values": {
                            "$type": "System.Collections.Generic.List`1[[System.Object, mscorlib]], mscorlib",
                            "$values": [
                              283.34223721068304,
                              null,
                              null,
                              null,
                              null,
                              null,
                              null,
                              null
                            ]
                          }
                        },
                        {
                          "$id": "178",
                          "$type": "ModelMaker.DimensionedArrayValues, ModelMaker",
                          "Elements": {
                            "$type": "ModelMakerEngine.MMElements, ModelMakerEngine",
                            "$values": [
                              {
                                "$ref": "43"
                              }
                            ]
                          },
                          "Values": {
                            "$type": "System.Collections.Generic.List`1[[System.Object, mscorlib]], mscorlib",
                            "$values": [
                              391.91517413786397,
                              null,
                              null,
                              null,
                              null,
                              null,
                              null,
                              null
                            ]
                          }
                        },
                        {
                          "$id": "179",
                          "$type": "ModelMaker.DimensionedArrayValues, ModelMaker",
                          "Elements": {
                            "$type": "ModelMakerEngine.MMElements, ModelMakerEngine",
                            "$values": [
                              {
                                "$ref": "44"
                              }
                            ]
                          },
                          "Values": {
                            "$type": "System.Collections.Generic.List`1[[System.Object, mscorlib]], mscorlib",
                            "$values": [
                              ""
                            ]
                          }
                        },
                        {
                          "$id": "180",
                          "$type": "ModelMaker.DimensionedArrayValues, ModelMaker",
                          "Elements": {
                            "$type": "ModelMakerEngine.MMElements, ModelMakerEngine",
                            "$values": [
                              {
                                "$ref": "4"
                              }
                            ]
                          },
                          "Values": {
                            "$type": "System.Collections.Generic.List`1[[System.Object, mscorlib]], mscorlib",
                            "$values": [
                              null,
                              null,
                              null,
                              null,
                              null,
                              null,
                              null,
                              null,
                              null,
                              null,
                              null,
                              null,
                              null,
                              null,
                              null
                            ]
                          }
                        },
                        {
                          "$id": "181",
                          "$type": "ModelMaker.DimensionedArrayValues, ModelMaker",
                          "Elements": {
                            "$type": "ModelMakerEngine.MMElements, ModelMakerEngine",
                            "$values": [
                              {
                                "$ref": "5"
                              }
                            ]
                          },
                          "Values": {
                            "$type": "System.Collections.Generic.List`1[[System.Object, mscorlib]], mscorlib",
                            "$values": [
                              null,
                              null,
                              null,
                              null,
                              null,
                              null,
                              null,
                              null,
                              null,
                              null,
                              null,
                              null,
                              null,
                              null,
                              null
                            ]
                          }
                        },
                        {
                          "$id": "182",
                          "$type": "ModelMaker.DimensionedArrayValues, ModelMaker",
                          "Elements": {
                            "$type": "ModelMakerEngine.MMElements, ModelMakerEngine",
                            "$values": [
                              {
                                "$ref": "6"
                              }
                            ]
                          },
                          "Values": {
                            "$type": "System.Collections.Generic.List`1[[System.Object, mscorlib]], mscorlib",
                            "$values": [
                              null,
                              null,
                              null,
                              null,
                              null,
                              null,
                              null,
                              null,
                              null,
                              null,
                              null,
                              null,
                              null,
                              null,
                              null
                            ]
                          }
                        },
                        {
                          "$id": "183",
                          "$type": "ModelMaker.DimensionedArrayValues, ModelMaker",
                          "Elements": {
                            "$type": "ModelMakerEngine.MMElements, ModelMakerEngine",
                            "$values": [
                              {
                                "$ref": "7"
                              }
                            ]
                          },
                          "Values": {
                            "$type": "System.Collections.Generic.List`1[[System.Object, mscorlib]], mscorlib",
                            "$values": [
                              null,
                              null,
                              null,
                              null,
                              null,
                              null,
                              null,
                              null,
                              null,
                              null,
                              null,
                              null,
                              null,
                              null,
                              null
                            ]
                          }
                        }
                      ]
                    },
                    "Is2DArray": false,
                    "NonPrimaryInput": false,
                    "Max": "NaN",
                    "Min": "NaN",
                    "IsBalanceButNotCorkscrew": false,
                    "IsEditable": true,
                    "IsConstant": true,
                    "UniqueID": "688f5bf5-376f-420a-9e89-54106d5a1078",
                    "Dimensions": {
                      "$type": "ModelMakerEngine.MMDimensions, ModelMakerEngine",
                      "$values": [
                        {
                          "$ref": "2"
                        }
                      ]
                    },
                    "EquationOBXInternal": "{2D array of values}",
                    "NameOfGroup": "Inputs.Revenue adjustments",
                    "EquationToParse": "{2D array of values}",
                    "MostRecentExpectedUnitErrors": null,
                    "Units": {
                      "$id": "184",
                      "$type": "ModelMaker.Unit, ModelMaker",
                      "DefaultNumberFormat": 4,
                      "NumberFormatOverride": null,
                      "MatchAnything": false,
                      "ExternalRepresentation": "£m (nominal)",
                      "ItemsOnTop": {
                        "$type": "System.Collections.Generic.List`1[[System.String, mscorlib]], mscorlib",
                        "$values": [
                          "£m (nominal"
                        ]
                      },
                      "ItemsOnBottom": {
                        "$type": "System.Collections.Generic.List`1[[System.String, mscorlib]], mscorlib",
                        "$values": []
                      },
                      "IsCurrency": true,
                      "ContainsSMU": false,
                      "IsDimensionless": false,
                      "InsertRowTotal": true,
                      "IgnoreWhenDeterminingExpectedUnits": false
                    },
                    "Name": "Allowed revenue starting point in FD - wholesal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85",
                    "$type": "ModelMaker.GroupNode, ModelMaker",
                    "TabOrHeaderColour": "220, 236, 245",
                    "CollapsedByDefault": false,
                    "Comment": "",
                    "NameOfGroup": "Inputs.Reconciliation adjustments.Price control variables",
                    "YPosition": 2,
                    "Folded": false,
                    "Font": null,
                    "Children": {
                      "$type": "ModelMaker.GroupNodeChildCollection, ModelMaker",
                      "$values": [
                        {
                          "$id": "186",
                          "$type": "ModelMaker.VariableNode, ModelMaker",
                          "RowTotalDependent": null,
                          "ScenarioSelectorDependent": null,
                          "ValidValues": null,
                          "PutCalculationOnReport": false,
                          "CalculateOnThisReport": null,
                          "PivotTableLink": null,
                          "ExcelNameName": "Unadjusted_revenue__URt_in_last_determination____bioresources__sludge_",
                          "ExcelNameNames": {
                            "$type": "ModelMakerEngine.ExcelNameDictionary, ModelMakerEngine",
                            "$values":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187",
                                "$type": "ModelMaker.DimensionedArrayValues, ModelMaker",
                                "Elements": {
                                  "$type": "ModelMakerEngine.MMElements, ModelMakerEngine",
                                  "$values": []
                                },
                                "Values": {
                                  "$type": "System.Collections.Generic.List`1[[System.Object, mscorlib]], mscorlib",
                                  "$values": [
                                    "",
                                    "",
                                    "",
                                    "",
                                    "",
                                    "",
                                    "",
                                    "",
                                    "",
                                    "",
                                    "",
                                    ""
                                  ]
                                }
                              }
                            ]
                          },
                          "Is2DArray": false,
                          "NonPrimaryInput": false,
                          "Max": "NaN",
                          "Min": "NaN",
                          "IsBalanceButNotCorkscrew": false,
                          "IsEditable": true,
                          "IsConstant": false,
                          "UniqueID": "c9fec473-ce3e-476f-bec4-1317ee6b49bb",
                          "Dimensions": {
                            "$type": "ModelMakerEngine.MMDimensions, ModelMakerEngine",
                            "$values": []
                          },
                          "EquationOBXInternal": "{,,,,,,,,,,,}",
                          "NameOfGroup": "Inputs.Reconciliation adjustments.Price control variables.Bioresources (sludge)",
                          "EquationToParse": "{,,,,,,,,,,,}",
                          "MostRecentExpectedUnitErrors": null,
                          "Units": {
                            "$id": "188",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Unadjusted revenue (URt in last determination) - bioresources (sludg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Bioresources (sludge)",
                    "Name": "Bioresources (sludge)",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189",
                    "$type": "ModelMaker.GroupNode, ModelMaker",
                    "TabOrHeaderColour": "220, 236, 245",
                    "CollapsedByDefault": false,
                    "Comment": "",
                    "NameOfGroup": "Inputs.Reconciliation adjustments.Price control variables",
                    "YPosition": 3,
                    "Folded": false,
                    "Font": null,
                    "Children": {
                      "$type": "ModelMaker.GroupNodeChildCollection, ModelMaker",
                      "$values": [
                        {
                          "$id": "190",
                          "$type": "ModelMaker.VariableNode, ModelMaker",
                          "RowTotalDependent": null,
                          "ScenarioSelectorDependent": null,
                          "ValidValues": null,
                          "PutCalculationOnReport": false,
                          "CalculateOnThisReport": null,
                          "PivotTableLink": null,
                          "ExcelNameName": "Total_revenue__TRt_in_last_determination____residential_retail",
                          "ExcelNameNames": {
                            "$type": "ModelMakerEngine.ExcelNameDictionary, ModelMakerEngine",
                            "$values":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191",
                                "$type": "ModelMaker.DimensionedArrayValues, ModelMaker",
                                "Elements": {
                                  "$type": "ModelMakerEngine.MMElements, ModelMakerEngine",
                                  "$values": []
                                },
                                "Values": {
                                  "$type": "System.Collections.Generic.List`1[[System.Object, mscorlib]], mscorlib",
                                  "$values": [
                                    "",
                                    "",
                                    "",
                                    "",
                                    "",
                                    "",
                                    "",
                                    "",
                                    "",
                                    "",
                                    "",
                                    ""
                                  ]
                                }
                              }
                            ]
                          },
                          "Is2DArray": false,
                          "NonPrimaryInput": false,
                          "Max": "NaN",
                          "Min": "NaN",
                          "IsBalanceButNotCorkscrew": false,
                          "IsEditable": true,
                          "IsConstant": false,
                          "UniqueID": "632240c7-d215-482e-8e1e-4c56dde69dc4",
                          "Dimensions": {
                            "$type": "ModelMakerEngine.MMDimensions, ModelMakerEngine",
                            "$values": []
                          },
                          "EquationOBXInternal": "{,,,,,,,,,,,}",
                          "NameOfGroup": "Inputs.Reconciliation adjustments.Price control variables.Residential retail",
                          "EquationToParse": "{,,,,,,,,,,,}",
                          "MostRecentExpectedUnitErrors": null,
                          "Units": {
                            "$id": "192",
                            "$type": "ModelMaker.Unit, ModelMaker",
                            "DefaultNumberFormat": 4,
                            "NumberFormatOverride": null,
                            "MatchAnything": false,
                            "ExternalRepresentation": "£ (nominal) per customer",
                            "ItemsOnTop": {
                              "$type": "System.Collections.Generic.List`1[[System.String, mscorlib]], mscorlib",
                              "$values": [
                                "£ (nominal"
                              ]
                            },
                            "ItemsOnBottom": {
                              "$type": "System.Collections.Generic.List`1[[System.String, mscorlib]], mscorlib",
                              "$values": [
                                "customer"
                              ]
                            },
                            "IsCurrency": true,
                            "ContainsSMU": false,
                            "IsDimensionless": false,
                            "InsertRowTotal": true,
                            "IgnoreWhenDeterminingExpectedUnits": false
                          },
                          "Name": "Retail revenue M (in last determination) - residential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9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147c479c-7239-4480-9d8f-a989aa3e3f0c",
                          "Dimensions": {
                            "$type": "ModelMakerEngine.MMDimensions, ModelMakerEngine",
                            "$values": []
                          },
                          "EquationOBXInternal": null,
                          "NameOfGroup": "Inputs.Price control variables.Residential retail",
                          "EquationToParse": "",
                          "MostRecentExpectedUnitErrors": null,
                          "Units": {
                            "$id": "194",
                            "$type": "ModelMaker.Unit, ModelMaker",
                            "DefaultNumberFormat": 5,
                            "NumberFormatOverride": null,
                            "MatchAnything": false,
                            "ExternalRepresentation": "000s",
                            "ItemsOnTop": {
                              "$type": "System.Collections.Generic.List`1[[System.String, mscorlib]], mscorlib",
                              "$values": [
                                "000s"
                              ]
                            },
                            "ItemsOnBottom": {
                              "$type": "System.Collections.Generic.List`1[[System.String, mscorlib]], mscorlib",
                              "$values": []
                            },
                            "IsCurrency": false,
                            "ContainsSMU": false,
                            "IsDimensionless": false,
                            "InsertRowTotal": true,
                            "IgnoreWhenDeterminingExpectedUnits": false
                          },
                          "Name": "Customer number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Residential retail",
                    "Name": "Residential retail",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195",
                    "$type": "ModelMaker.GroupNode, ModelMaker",
                    "TabOrHeaderColour": "220, 236, 245",
                    "CollapsedByDefault": false,
                    "Comment": "",
                    "NameOfGroup": "Inputs",
                    "YPosition": 4,
                    "Folded": false,
                    "Font": null,
                    "Children": {
                      "$type": "ModelMaker.GroupNodeChildCollection, ModelMaker",
                      "$values": [
                        {
                          "$id": "19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id": "197",
                                      "$type": "ModelMakerEngine.MMElementNumeric, ModelMakerEngine",
                                      "NumericValue": 1,
                                      "Parent": {
                                        "$id": "198",
                                        "$type": "ModelMakerEngine.MMDimensionNumeric, ModelMakerEngine",
                                        "Elements": {
                                          "$type": "ModelMakerEngine.MMElements, ModelMakerEngine",
                                          "$values": [
                                            {
                                              "$id": "199",
                                              "$type": "ModelMakerEngine.MMElementNumeric, ModelMakerEngine",
                                              "NumericValue": 1,
                                              "Parent": {
                                                "$ref": "198"
                                              },
                                              "Name": "1"
                                            },
                                            {
                                              "$id": "200",
                                              "$type": "ModelMakerEngine.MMElementNumeric, ModelMakerEngine",
                                              "NumericValue": 2,
                                              "Parent": {
                                                "$ref": "198"
                                              },
                                              "Name": "2"
                                            },
                                            {
                                              "$id": "201",
                                              "$type": "ModelMakerEngine.MMElementNumeric, ModelMakerEngine",
                                              "NumericValue": 3,
                                              "Parent": {
                                                "$ref": "198"
                                              },
                                              "Name": "3"
                                            }
                                          ]
                                        },
                                        "Name": "tariff band",
                                        "AlternativesOrSegments": 2,
                                        "ElementsAsInputs": false
                                      },
                                      "Name": "1"
                                    }
                                  ]
                                },
                                "Value": "Allowed_average_retail_cost_component__rct_in_last_determination_.1"
                              },
                              {
                                "Key": {
                                  "$type": "ModelMakerEngine.MMElements, ModelMakerEngine",
                                  "$values": [
                                    {
                                      "$id": "202",
                                      "$type": "ModelMakerEngine.MMElementNumeric, ModelMakerEngine",
                                      "NumericValue": 2,
                                      "Parent": {
                                        "$ref": "198"
                                      },
                                      "Name": "2"
                                    }
                                  ]
                                },
                                "Value": "Allowed_average_retail_cost_component__rct_in_last_determination_.2"
                              },
                              {
                                "Key": {
                                  "$type": "ModelMakerEngine.MMElements, ModelMakerEngine",
                                  "$values": [
                                    {
                                      "$id": "203",
                                      "$type": "ModelMakerEngine.MMElementNumeric, ModelMakerEngine",
                                      "NumericValue": 3,
                                      "Parent": {
                                        "$ref": "198"
                                      },
                                      "Name": "3"
                                    }
                                  ]
                                },
                                "Value": "Allowed_average_retail_cost_component__rct_in_last_determination_.3"
                              },
                              {
                                "Key": {
                                  "$type": "ModelMakerEngine.MMElements, ModelMakerEngine",
                                  "$values": [
                                    {
                                      "$id": "204",
                                      "$type": "ModelMakerEngine.MMElementNumeric, ModelMakerEngine",
                                      "NumericValue": 4,
                                      "Parent": {
                                        "$ref": "198"
                                      },
                                      "Name": "4"
                                    }
                                  ]
                                },
                                "Value": "Allowed_average_retail_cost_component__rct_in_last_determination_.4"
                              },
                              {
                                "Key": {
                                  "$type": "ModelMakerEngine.MMElements, ModelMakerEngine",
                                  "$values": [
                                    {
                                      "$id": "205",
                                      "$type": "ModelMakerEngine.MMElementNumeric, ModelMakerEngine",
                                      "NumericValue": 5,
                                      "Parent": {
                                        "$ref": "198"
                                      },
                                      "Name": "5"
                                    }
                                  ]
                                },
                                "Value": "Allowed_average_retail_cost_component__rct_in_last_determination_.5"
                              },
                              {
                                "Key": {
                                  "$type": "ModelMakerEngine.MMElements, ModelMakerEngine",
                                  "$values": [
                                    {
                                      "$id": "206",
                                      "$type": "ModelMakerEngine.MMElementNumeric, ModelMakerEngine",
                                      "NumericValue": 6,
                                      "Parent": {
                                        "$ref": "198"
                                      },
                                      "Name": "6"
                                    }
                                  ]
                                },
                                "Value": "Allowed_average_retail_cost_component__rct_in_last_determination_.6"
                              },
                              {
                                "Key": {
                                  "$type": "ModelMakerEngine.MMElements, ModelMakerEngine",
                                  "$values": [
                                    {
                                      "$ref": "9"
                                    }
                                  ]
                                },
                                "Value": "Allowed_average_retail_cost_component__rct_in_last_determination_.tariff.band.1"
                              },
                              {
                                "Key": {
                                  "$type": "ModelMakerEngine.MMElements, ModelMakerEngine",
                                  "$values": [
                                    {
                                      "$ref": "10"
                                    }
                                  ]
                                },
                                "Value": "Allowed_average_retail_cost_component__rct_in_last_determination_.tariff.band.2"
                              },
                              {
                                "Key": {
                                  "$type": "ModelMakerEngine.MMElements, ModelMakerEngine",
                                  "$values": [
                                    {
                                      "$ref": "11"
                                    }
                                  ]
                                },
                                "Value": "Allowed_average_retail_cost_component__rct_in_last_determination_.tariff.band.3"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207",
                                "$type": "ModelMaker.DimensionedArrayValues, ModelMaker",
                                "Elements": {
                                  "$type": "ModelMakerEngine.MMElements, ModelMakerEngine",
                                  "$values": [
                                    {
                                      "$ref": "199"
                                    }
                                  ]
                                },
                                "Values": {
                                  "$type": "System.Collections.Generic.List`1[[System.Object, mscorlib]], mscorlib",
                                  "$values": [
                                    null,
                                    null,
                                    null,
                                    null,
                                    null,
                                    null,
                                    null,
                                    null,
                                    null,
                                    null,
                                    null,
                                    null
                                  ]
                                }
                              },
                              {
                                "$id": "208",
                                "$type": "ModelMaker.DimensionedArrayValues, ModelMaker",
                                "Elements": {
                                  "$type": "ModelMakerEngine.MMElements, ModelMakerEngine",
                                  "$values": [
                                    {
                                      "$ref": "200"
                                    }
                                  ]
                                },
                                "Values": {
                                  "$type": "System.Collections.Generic.List`1[[System.Object, mscorlib]], mscorlib",
                                  "$values": [
                                    null,
                                    null,
                                    null,
                                    null,
                                    null,
                                    null,
                                    null,
                                    null,
                                    null,
                                    null,
                                    null,
                                    null
                                  ]
                                }
                              },
                              {
                                "$id": "209",
                                "$type": "ModelMaker.DimensionedArrayValues, ModelMaker",
                                "Elements": {
                                  "$type": "ModelMakerEngine.MMElements, ModelMakerEngine",
                                  "$values": [
                                    {
                                      "$ref": "201"
                                    }
                                  ]
                                },
                                "Values": {
                                  "$type": "System.Collections.Generic.List`1[[System.Object, mscorlib]], mscorlib",
                                  "$values": [
                                    null,
                                    null,
                                    null,
                                    null,
                                    null,
                                    null,
                                    null,
                                    null,
                                    null,
                                    null,
                                    null,
                                    null
                                  ]
                                }
                              },
                              {
                                "$id": "210",
                                "$type": "ModelMaker.DimensionedArrayValues, ModelMaker",
                                "Elements": {
                                  "$type": "ModelMakerEngine.MMElements, ModelMakerEngine",
                                  "$values": [
                                    {
                                      "$ref": "204"
                                    }
                                  ]
                                },
                                "Values": {
                                  "$type": "System.Collections.Generic.List`1[[System.Object, mscorlib]], mscorlib",
                                  "$values": [
                                    null,
                                    null,
                                    null,
                                    null,
                                    null,
                                    null,
                                    0.0,
                                    0.0,
                                    0.0,
                                    0.0,
                                    null,
                                    null
                                  ]
                                }
                              },
                              {
                                "$id": "211",
                                "$type": "ModelMaker.DimensionedArrayValues, ModelMaker",
                                "Elements": {
                                  "$type": "ModelMakerEngine.MMElements, ModelMakerEngine",
                                  "$values": [
                                    {
                                      "$ref": "205"
                                    }
                                  ]
                                },
                                "Values": {
                                  "$type": "System.Collections.Generic.List`1[[System.Object, mscorlib]], mscorlib",
                                  "$values": [
                                    null,
                                    null,
                                    null,
                                    null,
                                    null,
                                    null,
                                    0.0,
                                    0.0,
                                    0.0,
                                    0.0,
                                    null,
                                    null
                                  ]
                                }
                              },
                              {
                                "$id": "212",
                                "$type": "ModelMaker.DimensionedArrayValues, ModelMaker",
                                "Elements": {
                                  "$type": "ModelMakerEngine.MMElements, ModelMakerEngine",
                                  "$values": [
                                    {
                                      "$ref": "206"
                                    }
                                  ]
                                },
                                "Values": {
                                  "$type": "System.Collections.Generic.List`1[[System.Object, mscorlib]], mscorlib",
                                  "$values": [
                                    null,
                                    null,
                                    null,
                                    null,
                                    null,
                                    null,
                                    0.0,
                                    0.0,
                                    0.0,
                                    0.0,
                                    null,
                                    null
                                  ]
                                }
                              }
                            ]
                          },
                          "Is2DArray": false,
                          "NonPrimaryInput": false,
                          "Max": "NaN",
                          "Min": "NaN",
                          "IsBalanceButNotCorkscrew": false,
                          "IsEditable": true,
                          "IsConstant": false,
                          "UniqueID": "c54d6352-9392-4d93-8d84-523e97c90c03",
                          "Dimensions": {
                            "$type": "ModelMakerEngine.MMDimensions, ModelMakerEngine",
                            "$values": [
                              {
                                "$ref": "8"
                              }
                            ]
                          },
                          "EquationOBXInternal": "{2D array of values}",
                          "NameOfGroup": "Inputs.Business retail",
                          "EquationToParse": "{2D array of values}",
                          "MostRecentExpectedUnitErrors": null,
                          "Units": {
                            "$id": "213",
                            "$type": "ModelMaker.Unit, ModelMaker",
                            "DefaultNumberFormat": 4,
                            "NumberFormatOverride": null,
                            "MatchAnything": false,
                            "ExternalRepresentation": "£ (nominal) per customer",
                            "ItemsOnTop": {
                              "$type": "System.Collections.Generic.List`1[[System.String, mscorlib]], mscorlib",
                              "$values": [
                                "£ (nominal"
                              ]
                            },
                            "ItemsOnBottom": {
                              "$type": "System.Collections.Generic.List`1[[System.String, mscorlib]], mscorlib",
                              "$values": [
                                "customer"
                              ]
                            },
                            "IsCurrency": true,
                            "ContainsSMU": false,
                            "IsDimensionless": false,
                            "InsertRowTotal": true,
                            "IgnoreWhenDeterminingExpectedUnits": false
                          },
                          "Name": "Allowed average retail cost component (rct in last determinatio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1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197"
                                    }
                                  ]
                                },
                                "Value": "Number_of_customers__cnt_in_last_determination_.1"
                              },
                              {
                                "Key": {
                                  "$type": "ModelMakerEngine.MMElements, ModelMakerEngine",
                                  "$values": [
                                    {
                                      "$ref": "202"
                                    }
                                  ]
                                },
                                "Value": "Number_of_customers__cnt_in_last_determination_.2"
                              },
                              {
                                "Key": {
                                  "$type": "ModelMakerEngine.MMElements, ModelMakerEngine",
                                  "$values": [
                                    {
                                      "$ref": "203"
                                    }
                                  ]
                                },
                                "Value": "Number_of_customers__cnt_in_last_determination_.3"
                              },
                              {
                                "Key": {
                                  "$type": "ModelMakerEngine.MMElements, ModelMakerEngine",
                                  "$values": [
                                    {
                                      "$ref": "204"
                                    }
                                  ]
                                },
                                "Value": "Number_of_customers__cnt_in_last_determination_.4"
                              },
                              {
                                "Key": {
                                  "$type": "ModelMakerEngine.MMElements, ModelMakerEngine",
                                  "$values": [
                                    {
                                      "$ref": "205"
                                    }
                                  ]
                                },
                                "Value": "Number_of_customers__cnt_in_last_determination_.5"
                              },
                              {
                                "Key": {
                                  "$type": "ModelMakerEngine.MMElements, ModelMakerEngine",
                                  "$values": [
                                    {
                                      "$ref": "206"
                                    }
                                  ]
                                },
                                "Value": "Number_of_customers__cnt_in_last_determination_.6"
                              },
                              {
                                "Key": {
                                  "$type": "ModelMakerEngine.MMElements, ModelMakerEngine",
                                  "$values": [
                                    {
                                      "$ref": "9"
                                    }
                                  ]
                                },
                                "Value": "Number_of_customers__cnt_in_last_determination_.tariff.band.1"
                              },
                              {
                                "Key": {
                                  "$type": "ModelMakerEngine.MMElements, ModelMakerEngine",
                                  "$values": [
                                    {
                                      "$ref": "10"
                                    }
                                  ]
                                },
                                "Value": "Number_of_customers__cnt_in_last_determination_.tariff.band.2"
                              },
                              {
                                "Key": {
                                  "$type": "ModelMakerEngine.MMElements, ModelMakerEngine",
                                  "$values": [
                                    {
                                      "$ref": "11"
                                    }
                                  ]
                                },
                                "Value": "Number_of_customers__cnt_in_last_determination_.tariff.band.3"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215",
                                "$type": "ModelMaker.DimensionedArrayValues, ModelMaker",
                                "Elements": {
                                  "$type": "ModelMakerEngine.MMElements, ModelMakerEngine",
                                  "$values": []
                                },
                                "Values": {
                                  "$type": "System.Collections.Generic.List`1[[System.Object, mscorlib]], mscorlib",
                                  "$values": [
                                    null,
                                    null,
                                    null,
                                    null,
                                    null,
                                    null,
                                    "",
                                    "",
                                    "",
                                    "",
                                    null
                                  ]
                                }
                              },
                              {
                                "$id": "216",
                                "$type": "ModelMaker.DimensionedArrayValues, ModelMaker",
                                "Elements": {
                                  "$type": "ModelMakerEngine.MMElements, ModelMakerEngine",
                                  "$values": [
                                    {
                                      "$ref": "199"
                                    }
                                  ]
                                },
                                "Values": {
                                  "$type": "System.Collections.Generic.List`1[[System.Object, mscorlib]], mscorlib",
                                  "$values": [
                                    null,
                                    null,
                                    null,
                                    null,
                                    null,
                                    null,
                                    null,
                                    null,
                                    null,
                                    null,
                                    null,
                                    null
                                  ]
                                }
                              },
                              {
                                "$id": "217",
                                "$type": "ModelMaker.DimensionedArrayValues, ModelMaker",
                                "Elements": {
                                  "$type": "ModelMakerEngine.MMElements, ModelMakerEngine",
                                  "$values": [
                                    {
                                      "$ref": "200"
                                    }
                                  ]
                                },
                                "Values": {
                                  "$type": "System.Collections.Generic.List`1[[System.Object, mscorlib]], mscorlib",
                                  "$values": [
                                    null,
                                    null,
                                    null,
                                    null,
                                    null,
                                    null,
                                    null,
                                    null,
                                    null,
                                    null,
                                    null,
                                    null
                                  ]
                                }
                              },
                              {
                                "$id": "218",
                                "$type": "ModelMaker.DimensionedArrayValues, ModelMaker",
                                "Elements": {
                                  "$type": "ModelMakerEngine.MMElements, ModelMakerEngine",
                                  "$values": [
                                    {
                                      "$ref": "201"
                                    }
                                  ]
                                },
                                "Values": {
                                  "$type": "System.Collections.Generic.List`1[[System.Object, mscorlib]], mscorlib",
                                  "$values": [
                                    null,
                                    null,
                                    null,
                                    null,
                                    null,
                                    null,
                                    null,
                                    null,
                                    null,
                                    null,
                                    null,
                                    null
                                  ]
                                }
                              },
                              {
                                "$id": "219",
                                "$type": "ModelMaker.DimensionedArrayValues, ModelMaker",
                                "Elements": {
                                  "$type": "ModelMakerEngine.MMElements, ModelMakerEngine",
                                  "$values": [
                                    {
                                      "$ref": "204"
                                    }
                                  ]
                                },
                                "Values": {
                                  "$type": "System.Collections.Generic.List`1[[System.Object, mscorlib]], mscorlib",
                                  "$values": [
                                    null,
                                    null,
                                    null,
                                    null,
                                    null,
                                    null,
                                    0.0,
                                    0.0,
                                    0.0,
                                    0.0,
                                    null,
                                    null
                                  ]
                                }
                              },
                              {
                                "$id": "220",
                                "$type": "ModelMaker.DimensionedArrayValues, ModelMaker",
                                "Elements": {
                                  "$type": "ModelMakerEngine.MMElements, ModelMakerEngine",
                                  "$values": [
                                    {
                                      "$ref": "205"
                                    }
                                  ]
                                },
                                "Values": {
                                  "$type": "System.Collections.Generic.List`1[[System.Object, mscorlib]], mscorlib",
                                  "$values": [
                                    null,
                                    null,
                                    null,
                                    null,
                                    null,
                                    null,
                                    0.0,
                                    0.0,
                                    0.0,
                                    0.0,
                                    null,
                                    null
                                  ]
                                }
                              },
                              {
                                "$id": "221",
                                "$type": "ModelMaker.DimensionedArrayValues, ModelMaker",
                                "Elements": {
                                  "$type": "ModelMakerEngine.MMElements, ModelMakerEngine",
                                  "$values": [
                                    {
                                      "$ref": "206"
                                    }
                                  ]
                                },
                                "Values": {
                                  "$type": "System.Collections.Generic.List`1[[System.Object, mscorlib]], mscorlib",
                                  "$values": [
                                    null,
                                    null,
                                    null,
                                    null,
                                    null,
                                    null,
                                    0.0,
                                    0.0,
                                    0.0,
                                    0.0,
                                    null,
                                    null
                                  ]
                                }
                              }
                            ]
                          },
                          "Is2DArray": false,
                          "NonPrimaryInput": false,
                          "Max": "NaN",
                          "Min": "NaN",
                          "IsBalanceButNotCorkscrew": false,
                          "IsEditable": true,
                          "IsConstant": false,
                          "UniqueID": "961c36bc-72b2-47ae-bf3c-1005526b4df7",
                          "Dimensions": {
                            "$type": "ModelMakerEngine.MMDimensions, ModelMakerEngine",
                            "$values": [
                              {
                                "$ref": "8"
                              }
                            ]
                          },
                          "EquationOBXInternal": "{2D array of values}",
                          "NameOfGroup": "Inputs.Reconciliation adjustments.Price control variables.Business retail",
                          "EquationToParse": "{2D array of values}",
                          "MostRecentExpectedUnitErrors": null,
                          "Units": {
                            "$id": "222",
                            "$type": "ModelMaker.Unit, ModelMaker",
                            "DefaultNumberFormat": 5,
                            "NumberFormatOverride": null,
                            "MatchAnything": false,
                            "ExternalRepresentation": "000s",
                            "ItemsOnTop": {
                              "$type": "System.Collections.Generic.List`1[[System.String, mscorlib]], mscorlib",
                              "$values": [
                                "000s"
                              ]
                            },
                            "ItemsOnBottom": {
                              "$type": "System.Collections.Generic.List`1[[System.String, mscorlib]], mscorlib",
                              "$values": []
                            },
                            "IsCurrency": false,
                            "ContainsSMU": false,
                            "IsDimensionless": false,
                            "InsertRowTotal": true,
                            "IgnoreWhenDeterminingExpectedUnits": false
                          },
                          "Name": "Number of customers (cnt in last determinatio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2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197"
                                    }
                                  ]
                                },
                                "Value": "Proportion_of_revenue_expected_to_be_collected_from_these_customers_in_year_adjustment_to_be_made.1"
                              },
                              {
                                "Key": {
                                  "$type": "ModelMakerEngine.MMElements, ModelMakerEngine",
                                  "$values": [
                                    {
                                      "$ref": "202"
                                    }
                                  ]
                                },
                                "Value": "Proportion_of_revenue_expected_to_be_collected_from_these_customers_in_year_adjustment_to_be_made.2"
                              },
                              {
                                "Key": {
                                  "$type": "ModelMakerEngine.MMElements, ModelMakerEngine",
                                  "$values": [
                                    {
                                      "$ref": "203"
                                    }
                                  ]
                                },
                                "Value": "Proportion_of_revenue_expected_to_be_collected_from_these_customers_in_year_adjustment_to_be_made.3"
                              },
                              {
                                "Key": {
                                  "$type": "ModelMakerEngine.MMElements, ModelMakerEngine",
                                  "$values": [
                                    {
                                      "$ref": "204"
                                    }
                                  ]
                                },
                                "Value": "Proportion_of_revenue_expected_to_be_collected_from_these_customers_in_year_adjustment_to_be_made.4"
                              },
                              {
                                "Key": {
                                  "$type": "ModelMakerEngine.MMElements, ModelMakerEngine",
                                  "$values": [
                                    {
                                      "$ref": "205"
                                    }
                                  ]
                                },
                                "Value": "Proportion_of_revenue_expected_to_be_collected_from_these_customers_in_year_adjustment_to_be_made.5"
                              },
                              {
                                "Key": {
                                  "$type": "ModelMakerEngine.MMElements, ModelMakerEngine",
                                  "$values": [
                                    {
                                      "$ref": "206"
                                    }
                                  ]
                                },
                                "Value": "Proportion_of_revenue_expected_to_be_collected_from_these_customers_in_year_adjustment_to_be_made.6"
                              },
                              {
                                "Key": {
                                  "$type": "ModelMakerEngine.MMElements, ModelMakerEngine",
                                  "$values": [
                                    {
                                      "$ref": "9"
                                    }
                                  ]
                                },
                                "Value": "Proportion_of_revenue_expected_to_be_collected_from_these_customers_in_year_adjustment_to_be_made.tariff.band.1"
                              },
                              {
                                "Key": {
                                  "$type": "ModelMakerEngine.MMElements, ModelMakerEngine",
                                  "$values": [
                                    {
                                      "$ref": "10"
                                    }
                                  ]
                                },
                                "Value": "Proportion_of_revenue_expected_to_be_collected_from_these_customers_in_year_adjustment_to_be_made.tariff.band.2"
                              },
                              {
                                "Key": {
                                  "$type": "ModelMakerEngine.MMElements, ModelMakerEngine",
                                  "$values": [
                                    {
                                      "$ref": "11"
                                    }
                                  ]
                                },
                                "Value": "Proportion_of_revenue_expected_to_be_collected_from_these_customers_in_year_adjustment_to_be_made.tariff.band.3"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224",
                                "$type": "ModelMaker.DimensionedArrayValues, ModelMaker",
                                "Elements": {
                                  "$type": "ModelMakerEngine.MMElements, ModelMakerEngine",
                                  "$values": [
                                    {
                                      "$ref": "199"
                                    }
                                  ]
                                },
                                "Values": {
                                  "$type": "System.Collections.Generic.List`1[[System.Object, mscorlib]], mscorlib",
                                  "$values": [
                                    null,
                                    null,
                                    null,
                                    null,
                                    null,
                                    null,
                                    null,
                                    null,
                                    null,
                                    null,
                                    null,
                                    null
                                  ]
                                }
                              },
                              {
                                "$id": "225",
                                "$type": "ModelMaker.DimensionedArrayValues, ModelMaker",
                                "Elements": {
                                  "$type": "ModelMakerEngine.MMElements, ModelMakerEngine",
                                  "$values": [
                                    {
                                      "$ref": "200"
                                    }
                                  ]
                                },
                                "Values": {
                                  "$type": "System.Collections.Generic.List`1[[System.Object, mscorlib]], mscorlib",
                                  "$values": [
                                    null,
                                    null,
                                    null,
                                    null,
                                    null,
                                    null,
                                    null,
                                    null,
                                    null,
                                    null,
                                    null,
                                    null
                                  ]
                                }
                              },
                              {
                                "$id": "226",
                                "$type": "ModelMaker.DimensionedArrayValues, ModelMaker",
                                "Elements": {
                                  "$type": "ModelMakerEngine.MMElements, ModelMakerEngine",
                                  "$values": [
                                    {
                                      "$ref": "201"
                                    }
                                  ]
                                },
                                "Values": {
                                  "$type": "System.Collections.Generic.List`1[[System.Object, mscorlib]], mscorlib",
                                  "$values": [
                                    null,
                                    null,
                                    null,
                                    null,
                                    null,
                                    null,
                                    null,
                                    null,
                                    null,
                                    null,
                                    null,
                                    null
                                  ]
                                }
                              },
                              {
                                "$id": "227",
                                "$type": "ModelMaker.DimensionedArrayValues, ModelMaker",
                                "Elements": {
                                  "$type": "ModelMakerEngine.MMElements, ModelMakerEngine",
                                  "$values": [
                                    {
                                      "$ref": "204"
                                    }
                                  ]
                                },
                                "Values": {
                                  "$type": "System.Collections.Generic.List`1[[System.Object, mscorlib]], mscorlib",
                                  "$values": [
                                    null
                                  ]
                                }
                              },
                              {
                                "$id": "228",
                                "$type": "ModelMaker.DimensionedArrayValues, ModelMaker",
                                "Elements": {
                                  "$type": "ModelMakerEngine.MMElements, ModelMakerEngine",
                                  "$values": [
                                    {
                                      "$ref": "205"
                                    }
                                  ]
                                },
                                "Values": {
                                  "$type": "System.Collections.Generic.List`1[[System.Object, mscorlib]], mscorlib",
                                  "$values": [
                                    null
                                  ]
                                }
                              },
                              {
                                "$id": "229",
                                "$type": "ModelMaker.DimensionedArrayValues, ModelMaker",
                                "Elements": {
                                  "$type": "ModelMakerEngine.MMElements, ModelMakerEngine",
                                  "$values": [
                                    {
                                      "$ref": "206"
                                    }
                                  ]
                                },
                                "Values": {
                                  "$type": "System.Collections.Generic.List`1[[System.Object, mscorlib]], mscorlib",
                                  "$values": [
                                    null
                                  ]
                                }
                              }
                            ]
                          },
                          "Is2DArray": false,
                          "NonPrimaryInput": false,
                          "Max": "NaN",
                          "Min": "NaN",
                          "IsBalanceButNotCorkscrew": false,
                          "IsEditable": true,
                          "IsConstant": false,
                          "UniqueID": "9ca2767d-88a6-424f-a75c-f016e0187603",
                          "Dimensions": {
                            "$type": "ModelMakerEngine.MMDimensions, ModelMakerEngine",
                            "$values": [
                              {
                                "$ref": "8"
                              }
                            ]
                          },
                          "EquationOBXInternal": "{2D array of values}",
                          "NameOfGroup": "Inputs.Other",
                          "EquationToParse": "{2D array of values}",
                          "MostRecentExpectedUnitErrors": null,
                          "Units": {
                            "$id": "230",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Proportion of revenue expected to be collected from these customers in year adjustment to be mad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Business retail",
                    "Name": "Business retail",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Price control variables",
              "Name": "Price control variable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23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0",
              "HasOpeningBalanceFlag": false,
              "OpeningBalanceFlagAppliedName": "",
              "Deletable": false,
              "Comment": "",
              "HasSwitchSignLine": false,
              "SwitchSignForReport": false,
              "MultipleInputValues": null,
              "Is2DArray": false,
              "NonPrimaryInput": false,
              "Max": "NaN",
              "Min": "NaN",
              "IsBalanceButNotCorkscrew": false,
              "IsEditable": true,
              "IsConstant": true,
              "UniqueID": "334c6fbf-d42b-4f94-a0ff-78f1c438873a",
              "Dimensions": {
                "$type": "ModelMakerEngine.MMDimensions, ModelMakerEngine",
                "$values": []
              },
              "EquationOBXInternal": "12",
              "NameOfGroup": "Inputs",
              "EquationToParse": "12",
              "MostRecentExpectedUnitErrors": null,
              "Units": null,
              "Name": "Financial year end month",
              "ReportLines": {
                "$type": "ModelMaker.UndoableCollection`1[[ModelMakerEngine.IReportLine, ModelMakerEngine]], ModelMaker.Undo",
                "$values": []
              },
              "IsOpeningBalance": false,
              "ExternalLinks": {
                "$type": "UINext.Collections.DeepObservableCollection`1[[ExternalLinks.IExternalDataLink, ExternalLinks]], UINext",
                "$values": []
              },
              "HasUnits": false,
              "UnitsValid": true,
              "UnitsErrorMessage": "",
              "IgnoreUnitIssues": false,
              "IsPlaceholder": false,
              "StandardName": 6,
              "IsStandardNode": true,
              "WarnMessage": null,
              "StandardDescription": null,
              "HasStandardDescription": false,
              "HasStandardName": true,
              "OptimisationNodePair": null,
              "IsOptimisationNode": false,
              "Actuals": null,
              "UDFCode": null,
              "AssociatedOptimisationNodes": null,
              "CustomNamedRange": null,
              "IsRowTotal": false,
              "IsActualInput": false,
              "YPosition": 6,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true,
        "IsFlag": false,
        "IsTimeAndFlagsGroup": false,
        "DimensionsAcross": {
          "$type": "ModelMakerEngine.MMDimensions, ModelMakerEngine",
          "$values": []
        },
        "TimeAxis": 0,
        "IndexInParent": 1,
        "HasOneSheetPerElem": false,
        "OneSheetPerElem": null,
        "DisplayName": "Inputs",
        "Name": "Input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false,
        "Issues": null
      },
      {
        "$id": "232",
        "$type": "ModelMaker.GroupNode, ModelMaker",
        "TabOrHeaderColour": "",
        "CollapsedByDefault": false,
        "Comment": "",
        "NameOfGroup": null,
        "YPosition": 0,
        "Folded": false,
        "Font": null,
        "Children": {
          "$type": "ModelMaker.GroupNodeChildCollection, ModelMaker",
          "$values": [
            {
              "$id": "233",
              "$type": "ModelMaker.GroupNode, ModelMaker",
              "TabOrHeaderColour": "220, 236, 245",
              "CollapsedByDefault": false,
              "Comment": "",
              "NameOfGroup": "Water resources.ODI payments",
              "YPosition": 0,
              "Folded": false,
              "Font": null,
              "Children": {
                "$type": "ModelMaker.GroupNodeChildCollection, ModelMaker",
                "$values": [
                  {
                    "$id": "23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eac9a39c-db19-476d-ba1d-e0eb2749dc0c",
                    "Dimensions": {
                      "$type": "ModelMakerEngine.MMDimensions, ModelMakerEngine",
                      "$values": []
                    },
                    "EquationOBXInternal": "IF([Financial Year Ending]=[Reporting year as financial year ending],1,0)",
                    "NameOfGroup": "Water resources.ODI payments.Timing",
                    "EquationToParse": "IF([Financial Year Ending]=[Reporting year as financial year ending],1,0)",
                    "MostRecentExpectedUnitErrors": null,
                    "Units": {
                      "$id": "235",
                      "$type": "ModelMaker.Unit, ModelMaker",
                      "DefaultNumberFormat": 5,
                      "NumberFormatOverride": null,
                      "MatchAnything": false,
                      "ExternalRepresentation": "flag",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Year of performanc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3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7945c7dc-9736-4591-8f5b-b69293482dfc",
                    "Dimensions": {
                      "$type": "ModelMakerEngine.MMDimensions, ModelMakerEngine",
                      "$values": []
                    },
                    "EquationOBXInternal": "IF(DELAY([Year of performance], [Year of adjustment lag], 0 ) = 1, 1, 0 )",
                    "NameOfGroup": "Water resources.ODI payments.Timing",
                    "EquationToParse": "IF(DELAY([Year of performance], [Year of adjustment lag], 0 ) = 1, 1, 0 )",
                    "MostRecentExpectedUnitErrors": null,
                    "Units": {
                      "$id": "237",
                      "$type": "ModelMaker.Unit, ModelMaker",
                      "DefaultNumberFormat": 5,
                      "NumberFormatOverride": null,
                      "MatchAnything": false,
                      "ExternalRepresentation": "flag",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Year of adjustment to be applied",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tru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3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4e4e9e7d-88f4-456a-9a39-f8b6417d31b2",
                    "Dimensions": {
                      "$type": "ModelMakerEngine.MMDimensions, ModelMakerEngine",
                      "$values": []
                    },
                    "EquationOBXInternal": "IF([Financial Year Ending]>[Reporting year as financial year ending],1,0)",
                    "NameOfGroup": "Time.Timing",
                    "EquationToParse": "IF([Financial Year Ending]>[Reporting year as financial year ending],1,0)",
                    "MostRecentExpectedUnitErrors": null,
                    "Units": {
                      "$id": "239",
                      "$type": "ModelMaker.Unit, ModelMaker",
                      "DefaultNumberFormat": 5,
                      "NumberFormatOverride": null,
                      "MatchAnything": false,
                      "ExternalRepresentation": "flag",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"Future year flag",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"Timing",
              "Name": "Timing",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"$id": "240",
              "$type": "ModelMaker.GroupNode, ModelMaker",
              "TabOrHeaderColour": "220, 236, 245",
              "CollapsedByDefault": false,
              "Comment": "",
              "NameOfGroup": "Time.Time1",
              "YPosition": 1,
              "Folded": false,
              "Font": null,
              "Children": {
                "$type": "ModelMaker.GroupNodeChildCollection, ModelMaker",
                "$values": [
                  {
                    "$id": "241",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"f7016618-4939-4e26-a26a-5f7003f9fe55",
                    "Dimensions": {
                      "$type": "ModelMakerEngine.MMDimensions, ModelMakerEngine",
                      "$values": []
                    },
                    "EquationOBXInternal": "IF([Model Column Total]-SUM([Pre Forecast Period Total],[Forecast Period Total],[Post Forecast Period Total])<>0,1,0)",
                    "NameOfGroup": "Time.Time1.Modelling period check.less",
                    "EquationToParse": "IF([Model Column Total]-SUM([Pre Forecast Period Total],[Forecast Period Total],[Post Forecast Period Total])<>0,1,0)",
                    "MostRecentExpectedUnitErrors": null,
                    "Units": {
                      "$id": "242",
                      "$type": "ModelMaker.Unit, ModelMaker",
                      "DefaultNumberFormat": 5,
                      "NumberFormatOverride": null,
                      "MatchAnything": true,
                      "ExternalRepresentation": "check",
                      "ItemsOnTop": {
                        "$type": "System.Collections.Generic.List`1[[System.String, mscorlib]], mscorlib",
                        "$values": [
                          "check"
                        ]
                      },
                      "ItemsOnBottom": {
                        "$type": "System.Collections.Generic.List`1[[System.String, mscorlib]], mscorlib",
                        "$values": []
                      },
                      "IsCurrency": false,
                      "ContainsSMU": false,
                      "IsDimensionless": false,
                      "InsertRowTotal": true,
                      "IgnoreWhenDeterminingExpectedUnits": false
                    },
                    "Name": "Modelling Period Check",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"243",
                    "$type": "ModelMaker.GroupNode, ModelMaker",
                    "TabOrHeaderColour": "220, 236, 245",
                    "CollapsedByDefault": false,
                    "Comment": "",
                    "NameOfGroup": "Time.Time1.Model period",
                    "YPosition": 1,
                    "Folded": false,
                    "Font": null,
                    "Children": {
                      "$type": "ModelMaker.GroupNodeChildCollection, ModelMaker",
                      "$values": [
                        {
                          "$id": "244",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"ef3e3332-0c96-450c-aef4-f79f4a559d0b",
                          "Dimensions": {
                            "$type": "ModelMakerEngine.MMDimensions, ModelMakerEngine",
                            "$values": []
                          },
                          "EquationOBXInternal": "MAX(ALLVALUES([Model column counter]))",
                          "NameOfGroup": "Time.Time1.Model period.Model Column Counter ",
                          "EquationToParse": "MAX(ALLVALUES([Model column counter]))",
                          "MostRecentExpectedUnitErrors": null,
                          "Units": {
                            "$id": "245",
                            "$type": "ModelMaker.Unit, ModelMaker",
                            "DefaultNumberFormat": 5,
                            "NumberFormatOverride": null,
                            "MatchAnything": false,
                            "ExternalRepresentation": "counter",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"Model Column Total",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"246",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"48e40213-33d3-40a7-978b-2f8072fd4c17",
                          "Dimensions": {
                            "$type": "ModelMakerEngine.MMDimensions, ModelMakerEngine",
                            "$values": []
                          },
                          "EquationOBXInternal": "IF([Model column counter]=1,1,0)",
                          "NameOfGroup": "Time.Time1.Model period.Model Column Counter ",
                          "EquationToParse": "IF([Model column counter]=1,1,0)",
                          "MostRecentExpectedUnitErrors": null,
                          "Units": {
                            "$id": "247",
                            "$type": "ModelMaker.Unit, ModelMaker",
                            "DefaultNumberFormat": 5,
                            "NumberFormatOverride": null,
                            "MatchAnything": false,
                            "ExternalRepresentation": "flag",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"First model column flag",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"Model Column Counter ",
                    "Name": "Model Column Counter ",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"Model period",
              "Name": "Model period",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"248",
              "$type": "ModelMaker.GroupNode, ModelMaker",
              "TabOrHeaderColour": "220, 236, 245",
              "CollapsedByDefault": false,
              "Comment": "",
              "NameOfGroup": "Time.Time1",
              "YPosition": 2,
              "Folded": false,
              "Font": null,
              "Children": {
                "$type": "ModelMaker.GroupNodeChildCollection, ModelMaker",
                "$values": [
                  {
                    "$id": "249",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"22b5bf52-bcdf-4df3-9b93-d3820a3659ed",
                    "Dimensions": {
                      "$type": "ModelMakerEngine.MMDimensions, ModelMakerEngine",
                      "$values": []
                    },
                    "EquationOBXInternal": "IF([Model Period END]=[Last Pre Forecast Date],1,0)",
                    "NameOfGroup": "Time.Time1.Pre forecast period",
                    "EquationToParse": "IF([Model Period END]=[Last Pre Forecast Date],1,0)",
                    "MostRecentExpectedUnitErrors": null,
                    "Units": {
                      "$id": "250",
                      "$type": "ModelMaker.Unit, ModelMaker",
                      "DefaultNumberFormat": 5,
                      "NumberFormatOverride": null,
                      "MatchAnything": false,
                      "ExternalRepresentation": "flag",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"Last Pre Forecast Flag",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"251",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"0c7e9b36-b9a9-4844-b023-8e30364b0d80",
                    "Dimensions": {
                      "$type": "ModelMakerEngine.MMDimensions, ModelMakerEngine",
                      "$values": []
                    },
                    "EquationOBXInternal": "IF([Last Pre Forecast Date]>=[Model Period END],1,0)",
                    "NameOfGroup": "Time.Time1.Pre forecast period",
                    "EquationToParse": "IF([Last Pre Forecast Date]>=[Model Period END],1,0)",
                    "MostRecentExpectedUnitErrors": null,
                    "Units": {
                      "$id": "252",
                      "$type": "ModelMaker.Unit, ModelMaker",
                      "DefaultNumberFormat": 5,
                      "NumberFormatOverride": null,
                      "MatchAnything": false,
                      "ExternalRepresentation": "flag",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"Pre Forecast Period Flag",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"253",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"a4f78078-609a-4816-bd16-2d9a65ef27d1",
                    "Dimensions": {
                      "$type": "ModelMakerEngine.MMDimensions, ModelMakerEngine",
                      "$values": []
                    },
                    "EquationOBXInternal": "SUM(ALLVALUES([Pre Forecast Period Flag]))",
                    "NameOfGroup": "Time.Time1.Pre forecast period",
                    "EquationToParse": "SUM(ALLVALUES([Pre Forecast Period Flag]))",
                    "MostRecentExpectedUnitErrors": null,
                    "Units": {
                      "$id": "254",
                      "$type": "ModelMaker.Unit, ModelMaker",
                      "DefaultNumberFormat": 5,
                      "NumberFormatOverride": null,
                      "MatchAnything": false,
                      "ExternalRepresentation": "counter",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"Pre Forecast Period Total",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"Pre forecast period",
              "Name": "Pre forecast period",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"255",
              "$type": "ModelMaker.GroupNode, ModelMaker",
              "TabOrHeaderColour": "220, 236, 245",
              "CollapsedByDefault": false,
              "Comment": "",
              "NameOfGroup": "Time.Time1",
              "YPosition": 3,
              "Folded": false,
              "Font": null,
              "Children": {
                "$type": "ModelMaker.GroupNodeChildCollection, ModelMaker",
                "$values": [
                  {
                    "$id": "256",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"dade0556-96a9-4963-90cf-0240673d4b2a",
                    "Dimensions": {
                      "$type": "ModelMakerEngine.MMDimensions, ModelMakerEngine",
                      "$values": []
                    },
                    "EquationOBXInternal": "PREVIOUSVALUE([Last Pre Forecast Flag])",
                    "NameOfGroup": "Time.Time1.Forecast period",
                    "EquationToParse": "PREVIOUSVALUE([Last Pre Forecast Flag])",
                    "MostRecentExpectedUnitErrors": null,
                    "Units": {
                      "$id": "257",
                      "$type": "ModelMaker.Unit, ModelMaker",
                      "DefaultNumberFormat": 5,
                      "NumberFormatOverride": null,
                      "MatchAnything": false,
                      "ExternalRepresentation": "flag",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"1st Forecast Period Flag",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"258",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"ec8ff8f3-5afc-41ba-b50e-8f99907d8f5e",
                    "Dimensions": {
                      "$type": "ModelMakerEngine.MMDimensions, ModelMakerEngine",
                      "$values": []
                    },
                    "EquationOBXInternal": "IF(AND([Last forecast date]>PREVIOUSVALUE([Model Period END]),[Last forecast date]<=[Model Period END]),1,0)",
                    "NameOfGroup": "Time.Time1.Forecast period",
                    "EquationToParse": "IF(AND([Last forecast date]>PREVIOUSVALUE([Model Period END]),[Last forecast date]<=[Model Period END]),1,0)",
                    "MostRecentExpectedUnitErrors": null,
                    "Units": {
                      "$id": "259",
                      "$type": "ModelMaker.Unit, ModelMaker",
                      "DefaultNumberFormat": 5,
                      "NumberFormatOverride": null,
                      "MatchAnything": false,
                      "ExternalRepresentation": "flag",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Last Forecast Period Flag",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6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ff031b76-6a4b-4dbd-854f-b43a59fddfa7",
                    "Dimensions": {
                      "$type": "ModelMakerEngine.MMDimensions, ModelMakerEngine",
                      "$values": []
                    },
                    "EquationOBXInternal": "[1st Forecast Period Flag]-PREVIOUSVALUE([Last Forecast Period Flag])+PREVIOUSVALUE()",
                    "NameOfGroup": "Time.Time1.Forecast period",
                    "EquationToParse": "[1st Forecast Period Flag]-PREVIOUSVALUE([Last Forecast Period Flag])+PREVIOUSVALUE()",
                    "MostRecentExpectedUnitErrors": null,
                    "Units": {
                      "$id": "261",
                      "$type": "ModelMaker.Unit, ModelMaker",
                      "DefaultNumberFormat": 5,
                      "NumberFormatOverride": null,
                      "MatchAnything": false,
                      "ExternalRepresentation": "flag",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Forecast Period Flag",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Forecast period",
              "Name": "Forecast period",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262",
              "$type": "ModelMaker.GroupNode, ModelMaker",
              "TabOrHeaderColour": "220, 236, 245",
              "CollapsedByDefault": false,
              "Comment": "",
              "NameOfGroup": "Time.Time1",
              "YPosition": 4,
              "Folded": false,
              "Font": null,
              "Children": {
                "$type": "ModelMaker.GroupNodeChildCollection, ModelMaker",
                "$values": [
                  {
                    "$id": "26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139799ce-83f9-47fd-8612-3b501d83aa58",
                    "Dimensions": {
                      "$type": "ModelMakerEngine.MMDimensions, ModelMakerEngine",
                      "$values": []
                    },
                    "EquationOBXInternal": "PREVIOUSVALUE([Last Forecast Period Flag])",
                    "NameOfGroup": "Time.Time1.Post forecast period",
                    "EquationToParse": "PREVIOUSVALUE([Last Forecast Period Flag])",
                    "MostRecentExpectedUnitErrors": null,
                    "Units": {
                      "$id": "264",
                      "$type": "ModelMaker.Unit, ModelMaker",
                      "DefaultNumberFormat": 5,
                      "NumberFormatOverride": null,
                      "MatchAnything": false,
                      "ExternalRepresentation": "flag",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1st Post Last Forecast Period Flag",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6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d14c344d-018b-4fbe-bb17-3e432db78cc2",
                    "Dimensions": {
                      "$type": "ModelMakerEngine.MMDimensions, ModelMakerEngine",
                      "$values": []
                    },
                    "EquationOBXInternal": "PREVIOUSVALUE()+[1st Post Last Forecast Period Flag]",
                    "NameOfGroup": "Time.Time1.Post forecast period",
                    "EquationToParse": "PREVIOUSVALUE()+[1st Post Last Forecast Period Flag]",
                    "MostRecentExpectedUnitErrors": null,
                    "Units": {
                      "$id": "266",
                      "$type": "ModelMaker.Unit, ModelMaker",
                      "DefaultNumberFormat": 5,
                      "NumberFormatOverride": null,
                      "MatchAnything": false,
                      "ExternalRepresentation": "flag",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Post Forecast Period Flag",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6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23e200a0-c7d2-4211-bbfb-1cbfe06e3b3e",
                    "Dimensions": {
                      "$type": "ModelMakerEngine.MMDimensions, ModelMakerEngine",
                      "$values": []
                    },
                    "EquationOBXInternal": "SUM(ALLVALUES([Post Forecast Period Flag]))",
                    "NameOfGroup": "Time.Time1.Post forecast period",
                    "EquationToParse": "SUM(ALLVALUES([Post Forecast Period Flag]))",
                    "MostRecentExpectedUnitErrors": null,
                    "Units": {
                      "$id": "268",
                      "$type": "ModelMaker.Unit, ModelMaker",
                      "DefaultNumberFormat": 5,
                      "NumberFormatOverride": null,
                      "MatchAnything": false,
                      "ExternalRepresentation": "counter",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Post Forecast Period Tot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Post forecast period",
              "Name": "Post forecast period",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269",
              "$type": "ModelMaker.GroupNode, ModelMaker",
              "TabOrHeaderColour": "220, 236, 245",
              "CollapsedByDefault": false,
              "Comment": "",
              "NameOfGroup": "Time",
              "YPosition": 5,
              "Folded": false,
              "Font": null,
              "Children": {
                "$type": "ModelMaker.GroupNodeChildCollection, ModelMaker",
                "$values": [
                  {
                    "$id": "27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a11c4515-2ea3-4a0e-8017-56a5a4bcb175",
                    "Dimensions": {
                      "$type": "ModelMakerEngine.MMDimensions, ModelMakerEngine",
                      "$values": []
                    },
                    "EquationOBXInternal": "IF([Model Column Total]-SUM([Pre Forecast Period Total],[Forecast Period Total],[Post Forecast Period Total])<>0,1,0)",
                    "NameOfGroup": "Unallocated",
                    "EquationToParse": "IF([Model Column Total]-SUM([Pre Forecast Period Total],[Forecast Period Total],[Post Forecast Period Total])<>0,1,0)",
                    "MostRecentExpectedUnitErrors": null,
                    "Units": {
                      "$id": "271",
                      "$type": "ModelMaker.Unit, ModelMaker",
                      "DefaultNumberFormat": 5,
                      "NumberFormatOverride": null,
                      "MatchAnything": true,
                      "ExternalRepresentation": "check",
                      "ItemsOnTop": {
                        "$type": "System.Collections.Generic.List`1[[System.String, mscorlib]], mscorlib",
                        "$values": [
                          "check"
                        ]
                      },
                      "ItemsOnBottom": {
                        "$type": "System.Collections.Generic.List`1[[System.String, mscorlib]], mscorlib",
                        "$values": []
                      },
                      "IsCurrency": false,
                      "ContainsSMU": false,
                      "IsDimensionless": false,
                      "InsertRowTotal": true,
                      "IgnoreWhenDeterminingExpectedUnits": false
                    },
                    "Name": "Modelling Period Check const",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true,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"272",
                    "$type": "ModelMaker.VariableNode, ModelMaker",
                    "RowTotalDependent": null,
                    "ScenarioSelectorDependent": null,
                    "ValidValues": null,
                    "PutCalculationOnReport": false,
                    "CalculateOnThisReport": null,
                    "PivotTableLink": null,
                    "ExcelNameName": "Model_Period_BEG",
                    "ExcelNameNames": {
                      "$type": "ModelMakerEngine.ExcelNameDictionary, ModelMakerEngine",
                      "$values": []
                    },
                    "NumberFormatOverride": null,
                    "HasOpeningBalanceFlag": false,
                    "OpeningBalanceFlagAppliedName": "",
                    "Deletable": false,
                    "Comment": "",
                    "HasSwitchSignLine": false,
                    "SwitchSignForReport": false,
                    "MultipleInputValues": null,
                    "Is2DArray": false,
                    "NonPrimaryInput": false,
                    "Max": "NaN",
                    "Min": "NaN",
                    "IsBalanceButNotCorkscrew": false,
                    "IsEditable": true,
                    "IsConstant": false,
                    "UniqueID": "0fa62b8d-111c-4d90-a641-3a329b4e9228",
                    "Dimensions": {
                      "$type": "ModelMakerEngine.MMDimensions, ModelMakerEngine",
                      "$values": []
                    },
                    "EquationOBXInternal": "IF([First model column flag]=1,[Start date],PREVIOUSVALUE([Model Period END])+1)",
                    "NameOfGroup": "Unallocated",
                    "EquationToParse": "IF([First model column flag]=1,[Start date],PREVIOUSVALUE([Model Period END])+1)",
                    "MostRecentExpectedUnitErrors": null,
                    "Units": {
                      "$id": "273",
                      "$type": "ModelMaker.Unit, ModelMaker",
                      "DefaultNumberFormat": 1,
                      "NumberFormatOverride": null,
                      "MatchAnything": false,
                      "ExternalRepresentation": "date",
                      "ItemsOnTop": {
                        "$type": "System.Collections.Generic.List`1[[System.String, mscorlib]], mscorlib",
                        "$values": [
                          "date"
                        ]
                      },
                      "ItemsOnBottom": {
                        "$type": "System.Collections.Generic.List`1[[System.String, mscorlib]], mscorlib",
                        "$values": []
                      },
                      "IsCurrency": false,
                      "ContainsSMU": false,
                      "IsDimensionless": false,
                      "InsertRowTotal": true,
                      "IgnoreWhenDeterminingExpectedUnits": false
                    },
                    "Name": "Model Period BEG",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9,
                    "IsStandardNode": true,
                    "WarnMessage": null,
                    "StandardDescription": null,
                    "HasStandardDescription": false,
                    "HasStandardName": true,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"274",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"1f455d60-b9ce-48aa-83a4-c17bd5d58e4b",
                    "Dimensions": {
                      "$type": "ModelMakerEngine.MMDimensions, ModelMakerEngine",
                      "$values": []
                    },
                    "EquationOBXInternal": "SUM(ALLVALUES([Forecast Period Flag]))",
                    "NameOfGroup": "Unallocated",
                    "EquationToParse": "SUM(ALLVALUES([Forecast Period Flag]))",
                    "MostRecentExpectedUnitErrors": null,
                    "Units": {
                      "$id": "275",
                      "$type": "ModelMaker.Unit, ModelMaker",
                      "DefaultNumberFormat": 5,
                      "NumberFormatOverride": null,
                      "MatchAnything": false,
                      "ExternalRepresentation": "counter",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"Forecast Period Total",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"276",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"88271bb5-c2ba-4674-b3e6-626c59932c65",
                    "Dimensions": {
                      "$type": "ModelMakerEngine.MMDimensions, ModelMakerEngine",
                      "$values": []
                    },
                    "EquationOBXInternal": "PREVIOUSVALUE()+1",
                    "NameOfGroup": "Unallocated",
                    "EquationToParse": "PREVIOUSVALUE()+1",
                    "MostRecentExpectedUnitErrors": null,
                    "Units": {
                      "$ref": "245"
                    },
                    "Name": "Model column counter",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"277",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"821ed19f-a8ee-44f5-b38c-e0f8a6e42150",
                    "Dimensions": {
                      "$type": "ModelMakerEngine.MMDimensions, ModelMakerEngine",
                      "$values": []
                    },
                    "EquationOBXInternal": "IF([Pre Forecast Period Flag]=1, \"Pre Fcst\", IF([Forecast Period Flag]=1, \"Forecast\", \"Post Fcst\"))",
                    "NameOfGroup": "Time.Headers",
                    "EquationToParse": "IF([Pre Forecast Period Flag]=1, \"Pre Fcst\", IF([Forecast Period Flag]=1, \"Forecast\", \"Post Fcst\"))",
                    "MostRecentExpectedUnitErrors": null,
                    "Units": {
                      "$id": "278",
                      "$type": "ModelMaker.Unit, ModelMaker",
                      "DefaultNumberFormat": 5,
                      "NumberFormatOverride": null,
                      "MatchAnything": false,
                      "ExternalRepresentation": "flag",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"Pre Forecast vs Forecast",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"Other",
              "Name": "Other",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"279",
              "$type": "ModelMaker.GroupNode, ModelMaker",
              "TabOrHeaderColour": "220, 236, 245",
              "CollapsedByDefault": false,
              "Comment": "",
              "NameOfGroup": "Time",
              "YPosition": 6,
              "Folded": false,
              "Font": null,
              "Children": {
                "$type": "ModelMaker.GroupNodeChildCollection, ModelMaker",
                "$values": [
                  {
                    "$id": "280",
                    "$type": "ModelMaker.VariableNode, ModelMaker",
                    "RowTotalDependent": null,
                    "ScenarioSelectorDependent": null,
                    "ValidValues": null,
                    "PutCalculationOnReport": false,
                    "CalculateOnThisReport": null,
                    "PivotTableLink": null,
                    "ExcelNameName": "Model_Period_END",
                    "ExcelNameNames": {
                      "$type": "ModelMakerEngine.ExcelNameDictionary, ModelMakerEngine",
                      "$values": []
                    },
                    "NumberFormatOverride": null,
                    "HasOpeningBalanceFlag": false,
                    "OpeningBalanceFlagAppliedName": "",
                    "Deletable": false,
                    "Comment": "",
                    "HasSwitchSignLine": false,
                    "SwitchSignForReport": false,
                    "MultipleInputValues": null,
                    "Is2DArray": false,
                    "NonPrimaryInput": false,
                    "Max": "NaN",
                    "Min": "NaN",
                    "IsBalanceButNotCorkscrew": false,
                    "IsEditable": true,
                    "IsConstant": false,
                    "UniqueID": "203197cf-183d-4760-8cdd-ee2a5eb60eee",
                    "Dimensions": {
                      "$type": "ModelMakerEngine.MMDimensions, ModelMakerEngine",
                      "$values": []
                    },
                    "EquationOBXInternal": "DATE(YEAR([Model Period BEG]),MONTH([Model Period BEG])+[Months in year],DAY(1)-1)",
                    "NameOfGroup": "Unallocated",
                    "EquationToParse": "DATE(YEAR([Model Period BEG]),MONTH([Model Period BEG])+[Months in year],DAY(1)-1)",
                    "MostRecentExpectedUnitErrors": null,
                    "Units": {
                      "$id": "281",
                      "$type": "ModelMaker.Unit, ModelMaker",
                      "DefaultNumberFormat": 1,
                      "NumberFormatOverride": null,
                      "MatchAnything": false,
                      "ExternalRepresentation": "date",
                      "ItemsOnTop": {
                        "$type": "System.Collections.Generic.List`1[[System.String, mscorlib]], mscorlib",
                        "$values": [
                          "date"
                        ]
                      },
                      "ItemsOnBottom": {
                        "$type": "System.Collections.Generic.List`1[[System.String, mscorlib]], mscorlib",
                        "$values": []
                      },
                      "IsCurrency": false,
                      "ContainsSMU": false,
                      "IsDimensionless": false,
                      "InsertRowTotal": true,
                      "IgnoreWhenDeterminingExpectedUnits": false
                    },
                    "Name": "Model Period END",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10,
                    "IsStandardNode": true,
                    "WarnMessage": null,
                    "StandardDescription": null,
                    "HasStandardDescription": false,
                    "HasStandardName": true,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"282",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"6e3cb5ef-aaa8-41f2-9a54-5a8dd99cc9de",
                    "Dimensions": {
                      "$type": "ModelMakerEngine.MMDimensions, ModelMakerEngine",
                      "$values": []
                    },
                    "EquationOBXInternal": "IF([Forecast Period Flag]=1,\"PR24\",\"\")",
                    "NameOfGroup": "Time.Headers",
                    "EquationToParse": "IF([Forecast Period Flag]=1,\"PR24\",\"\")",
                    "MostRecentExpectedUnitErrors": null,
                    "Units": {
                      "$id": "283",
                      "$type": "ModelMaker.Unit, ModelMaker",
                      "DefaultNumberFormat": 5,
                      "NumberFormatOverride": null,
                      "MatchAnything": false,
                      "ExternalRepresentation": "label",
                      "ItemsOnTop": {
                        "$type": "System.Collections.Generic.List`1[[System.String, mscorlib]], mscorlib",
                        "$values": [
                          "label"
                        ]
                      },
                      "ItemsOnBottom": {
                        "$type": "System.Collections.Generic.List`1[[System.String, mscorlib]], mscorlib",
                        "$values": []
                      },
                      "IsCurrency": false,
                      "ContainsSMU": false,
                      "IsDimensionless": false,
                      "InsertRowTotal": true,
                      "IgnoreWhenDeterminingExpectedUnits": false
                    },
                    "Name": "Timeline label",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"284",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"be9aa1b0-b7d9-409c-a1d6-563156d216f1",
                    "Dimensions": {
                      "$type": "ModelMakerEngine.MMDimensions, ModelMakerEngine",
                      "$values": []
                    },
                    "EquationOBXInternal": "IF([First model column flag]=1,[First Modelling Column Financial Year Number],IF([Model Period END]>(DATE(PREVIOUSVALUE(),[Financial Year End Month Number]+1,1)-1),PREVIOUSVALUE()+1,PREVIOUSVALUE()))",
                    "NameOfGroup": "Unallocated",
                    "EquationToParse": "IF([First model column flag]=1,[First Modelling Column Financial Year Number],IF([Model Period END]>(DATE(PREVIOUSVALUE(),[Financial Year End Month Number]+1,1)-1),PREVIOUSVALUE()+1,PREVIOUSVALUE()))",
                    "MostRecentExpectedUnitErrors": null,
                    "Units": {
                      "$id": "285",
                      "$type": "ModelMaker.Unit, ModelMaker",
                      "DefaultNumberFormat": 5,
                      "NumberFormatOverride": null,
                      "MatchAnything": false,
                      "ExternalRepresentation": "year",
                      "ItemsOnTop": {
                        "$type": "System.Collections.Generic.List`1[[System.String, mscorlib]], mscorlib",
                        "$values": [
                          "year"
                        ]
                      },
                      "ItemsOnBottom": {
                        "$type": "System.Collections.Generic.List`1[[System.String, mscorlib]], mscorlib",
                        "$values": []
                      },
                      "IsCurrency": false,
                      "ContainsSMU": false,
                      "IsDimensionless": false,
                      "InsertRowTotal": true,
                      "IgnoreWhenDeterminingExpectedUnits": false
                    },
                    "Name": "Financial Year Ending",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"286",
                    "$type": "ModelMaker.VariableNode, ModelMaker",
                    "RowTotalDependent": null,
                    "ScenarioSelectorDependent": null,
                    "ValidValues": null,
                    "PutCalculationOnReport": false,
                    "CalculateOnThisReport": null,
                    "PivotTableLink": null,
                    "ExcelNameName": "Period_number",
                    "ExcelNameNames": {
                      "$type": "ModelMakerEngine.ExcelNameDictionary, ModelMakerEngine",
                      "$values": []
                    },
                    "NumberFormatOverride": null,
                    "HasOpeningBalanceFlag": false,
                    "OpeningBalanceFlagAppliedName": "",
                    "Deletable": false,
                    "Comment": "",
                    "HasSwitchSignLine": false,
                    "SwitchSignForReport": false,
                    "MultipleInputValues": null,
                    "Is2DArray": false,
                    "NonPrimaryInput": false,
                    "Max": "NaN",
                    "Min": "NaN",
                    "IsBalanceButNotCorkscrew": false,
                    "IsEditable": true,
                    "IsConstant": false,
                    "UniqueID": "5c49bcea-40a7-4249-9835-cee94c64d760",
                    "Dimensions": {
                      "$type": "ModelMakerEngine.MMDimensions, ModelMakerEngine",
                      "$values": []
                    },
                    "EquationOBXInternal": "PREVIOUSVALUE() + 1",
                    "NameOfGroup": "Unallocated",
                    "EquationToParse": "PREVIOUSVALUE() + 1",
                    "MostRecentExpectedUnitErrors": null,
                    "Units": {
                      "$id": "287",
                      "$type": "ModelMaker.Unit, ModelMaker",
                      "DefaultNumberFormat": 5,
                      "NumberFormatOverride": null,
                      "MatchAnything": false,
                      "ExternalRepresentation": "counter",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"Period number",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8,
                    "IsStandardNode": true,
                    "WarnMessage": null,
                    "StandardDescription": null,
                    "HasStandardDescription": false,
                    "HasStandardName": true,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"Headers",
              "Name": "Headers",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true,
        "DimensionsAcross": {
          "$type": "ModelMakerEngine.MMDimensions, ModelMakerEngine",
          "$values": []
        },
        "TimeAxis": 0,
        "IndexInParent": 2,
        "HasOneSheetPerElem": false,
        "OneSheetPerElem": null,
        "DisplayName": "Time",
        "Name": "Time",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false,
        "Issues": null
      },
      {
        "$id": "288",
        "$type": "ModelMaker.GroupNode, ModelMaker",
        "TabOrHeaderColour": "220, 236, 245",
        "CollapsedByDefault": false,
        "Comment": "",
        "NameOfGroup": "Model Checks and Alerts",
        "YPosition": 0,
        "Folded": false,
        "Font": null,
        "Children": {
          "$type": "ModelMaker.GroupNodeChildCollection, ModelMaker",
          "$values": []
        },
        "AllowAddChildren": true,
        "AllowRemoveChildren": true,
        "IsImported": false,
        "IsChecksGroup": true,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"Model Checks",
        "Name": "Model Checks",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false,
        "Issues": null
      },
      {
        "$id": "289",
        "$type": "ModelMaker.GroupNode, ModelMaker",
        "TabOrHeaderColour": "220, 236, 245",
        "CollapsedByDefault": false,
        "Comment": "",
        "NameOfGroup": "Model Checks and Alerts",
        "YPosition": 1,
        "Folded": false,
        "Font": null,
        "Children": {
          "$type": "ModelMaker.GroupNodeChildCollection, ModelMaker",
          "$values": []
        },
        "AllowAddChildren": true,
        "AllowRemoveChildren": true,
        "IsImported": false,
        "IsChecksGroup": false,
        "IsAlertsGroup": true,
        "IsChecksAndAlertsGroup": false,
        "IsUnallocatedGroup": false,
        "IsInputsGroup": false,
        "IsFlag": false,
        "IsTimeAndFlagsGroup": false,
        "DimensionsAcross": {
          "$type": "ModelMakerEngine.MMDimensions, ModelMakerEngine",
          "$values": []
        },
        "TimeAxis": 0,
        "IndexInParent": -1,
        "HasOneSheetPerElem": false,
        "OneSheetPerElem": null,
        "DisplayName": "Model Alerts",
        "Name": "Model Alerts",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false,
        "Issues": null
      },
      {
        "$id": "290",
        "$type": "ModelMaker.GroupNode, ModelMaker",
        "TabOrHeaderColour": "",
        "CollapsedByDefault": false,
        "Comment": "",
        "NameOfGroup": null,
        "YPosition": 0,
        "Folded": false,
        "Font": null,
        "Children": {
          "$type": "ModelMaker.GroupNodeChildCollection, ModelMaker",
          "$values": [
            {
              "$ref": "288"
            },
            {
              "$ref": "289"
            }
          ]
        },
        "AllowAddChildren": true,
        "AllowRemoveChildren": true,
        "IsImported": false,
        "IsChecksGroup": false,
        "IsAlertsGroup": false,
        "IsChecksAndAlertsGroup": true,
        "IsUnallocatedGroup": false,
        "IsInputsGroup": false,
        "IsFlag": false,
        "IsTimeAndFlagsGroup": false,
        "DimensionsAcross": {
          "$type": "ModelMakerEngine.MMDimensions, ModelMakerEngine",
          "$values": []
        },
        "TimeAxis": 0,
        "IndexInParent": 10,
        "HasOneSheetPerElem": false,
        "OneSheetPerElem": null,
        "DisplayName": "Model Checks and Alerts",
        "Name": "Model Checks and Alerts",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false,
        "Issues": null
      },
      {
        "$ref": "244"
      },
      {
        "$ref": "240"
      },
      {
        "$ref": "243"
      },
      {
        "$ref": "246"
      },
      {
        "$ref": "280"
      },
      {
        "$ref": "249"
      },
      {
        "$ref": "248"
      },
      {
        "$ref": "251"
      },
      {
        "$ref": "253"
      },
      {
        "$ref": "256"
      },
      {
        "$ref": "255"
      },
      {
        "$ref": "258"
      },
      {
        "$ref": "260"
      },
      {
        "$ref": "274"
      },
      {
        "$ref": "263"
      },
      {
        "$ref": "262"
      },
      {
        "$ref": "265"
      },
      {
        "$ref": "267"
      },
      {
        "$ref": "241"
      },
      {
        "$ref": "270"
      },
      {
        "$ref": "284"
      },
      {
        "$id": "291",
        "$type": "ModelMaker.GroupNode, ModelMaker",
        "TabOrHeaderColour": "",
        "CollapsedByDefault": false,
        "Comment": "",
        "NameOfGroup": null,
        "YPosition": 0,
        "Folded": false,
        "Font": null,
        "Children": {
          "$type": "ModelMaker.GroupNodeChildCollection, ModelMaker",
          "$values": [
            {
              "$id": "292",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"3601d60c-9493-41df-a74e-3f712660130c",
              "Dimensions": {
                "$type": "ModelMakerEngine.MMDimensions, ModelMakerEngine",
                "$values": []
              },
              "EquationOBXInternal": "IF([Model column counter]>2,1,0)",
              "NameOfGroup": "Index.Indexation",
              "EquationToParse": "IF([Model column counter]>2,1,0)",
              "MostRecentExpectedUnitErrors": null,
              "Units": {
                "$id": "293",
                "$type": "ModelMaker.Unit, ModelMaker",
                "DefaultNumberFormat": 5,
                "NumberFormatOverride": null,
                "MatchAnything": false,
                "ExternalRepresentation": "flag",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"Column greater than 2?",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"294",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"Factor",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"b11238d0-08b2-4f4b-85d1-96bfe25de22c",
              "Dimensions": {
                "$type": "ModelMakerEngine.MMDimensions, ModelMakerEngine",
                "$values": []
              },
              "EquationOBXInternal": "PREVIOUSVALUE([November CPIH Index])",
              "NameOfGroup": "Index",
              "EquationToParse": "PREVIOUSVALUE([November CPIH Index])",
              "MostRecentExpectedUnitErrors": null,
              "Units": {
                "$id": "295",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"November CPIH inflation (Prior year)",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"296",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"4ff86128-34ae-4485-9d43-b265705bc3fa",
              "Dimensions": {
                "$type": "ModelMakerEngine.MMDimensions, ModelMakerEngine",
                "$values": []
              },
              "EquationOBXInternal": "IF(AND(PREVIOUSVALUE([November CPIH Index])<>0,[Column greater than 2?]),([November CPIH inflation (Prior year)]/PREVIOUSVALUE([November CPIH inflation (Prior year)]))-1,0)",
              "NameOfGroup": "Index.Indexation",
              "EquationToParse": "IF(AND(PREVIOUSVALUE([November CPIH Index])<>0,[Column greater than 2?]),([November CPIH inflation (Prior year)]/PREVIOUSVALUE([November CPIH inflation (Prior year)]))-1,0)",
              "MostRecentExpectedUnitErrors": null,
              "Units": {
                "$id": "297",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"November CPIH annual inflation figures",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"298",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"38548d25-4d54-465e-936b-83456d1d5aa9",
              "Dimensions": {
                "$type": "ModelMakerEngine.MMDimensions, ModelMakerEngine",
                "$values": []
              },
              "EquationOBXInternal": "IF(AND(NEXTVALUE([Column greater than 2?])=1,[Column greater than 2?]=0),1,0)",
              "NameOfGroup": "Index.Indexation",
              "EquationToParse": "IF(AND(NEXTVALUE([Column greater than 2?])=1,[Column greater than 2?]=0),1,0)",
              "MostRecentExpectedUnitErrors": null,
              "Units": {
                "$id": "299",
                "$type": "ModelMaker.Unit, ModelMaker",
                "DefaultNumberFormat": 5,
                "NumberFormatOverride": null,
                "MatchAnything": false,
                "ExternalRepresentation": "flag",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"Is column 2 flag",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"300",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"a6c6d49f-bb5f-41c8-8c9c-64d28396b37c",
              "Dimensions": {
                "$type": "ModelMakerEngine.MMDimensions, ModelMakerEngine",
                "$values": []
              },
              "EquationOBXInternal": "SUMPRODUCT(ALLVALUES([Is column 2 flag]), ALLVALUES([November CPIH Index]))",
              "NameOfGroup": "Index.Indexation",
              "EquationToParse": "SUMPRODUCT(ALLVALUES([Is column 2 flag]), ALLVALUES([November CPIH Index]))",
              "MostRecentExpectedUnitErrors": null,
              "Units": {
                "$id": "301",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"November CPIH Index column 2",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"302",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"Percent",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"ae13df8c-e825-4c32-b6f8-275a2c93dca7",
              "Dimensions": {
                "$type": "ModelMakerEngine.MMDimensions, ModelMakerEngine",
                "$values": []
              },
              "EquationOBXInternal": "IF(AND( PREVIOUSVALUE([November CPIH Index])<>0, [Column greater than 2?]=1), PREVIOUSVALUE([November CPIH Index])/ [November CPIH Index column 2], PREVIOUSVALUE() )",
              "NameOfGroup": "Index.Indexation",
              "EquationToParse": "IF(AND( PREVIOUSVALUE([November CPIH Index])<>0, [Column greater than 2?]=1), PREVIOUSVALUE([November CPIH Index])/ [November CPIH Index column 2], PREVIOUSVALUE() )",
              "MostRecentExpectedUnitErrors": null,
              "Units": {
                "$id": "303",
                "$type": "ModelMaker.Unit, ModelMaker",
                "DefaultNumberFormat": 3,
                "NumberFormatOverride": null,
                "MatchAnything": false,
                "ExternalRepresentation": "factor",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"November CPIH cumulative inflation factor",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true,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3,
        "HasOneSheetPerElem": false,
        "OneSheetPerElem": null,
        "DisplayName": "Index",
        "Name": "Index",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"$ref": "276"
      },
      {
        "$ref": "292"
      },
      {
        "$ref": "296"
      },
      {
        "$ref": "302"
      },
      {
        "$ref": "269"
      },
      {
        "$ref": "175"
      },
      {
        "$id": "304",
        "$type": "ModelMaker.GroupNode, ModelMaker",
        "TabOrHeaderColour": "",
        "CollapsedByDefault": false,
        "Comment": "",
        "NameOfGroup": null,
        "YPosition": 0,
        "Folded": false,
        "Font": null,
        "Children": {
          "$type": "ModelMaker.GroupNodeChildCollection, ModelMaker",
          "$values": [
            {
              "$id": "305",
              "$type": "ModelMaker.GroupNode, ModelMaker",
              "TabOrHeaderColour": "220, 236, 245",
              "CollapsedByDefault": false,
              "Comment": "",
              "NameOfGroup": "Water resources.ODI payments",
              "YPosition": 0,
              "Folded": false,
              "Font": null,
              "Children": {
                "$type": "ModelMaker.GroupNodeChildCollection, ModelMaker",
                "$values": [
                  {
                    "$id": "306",
                    "$type": "ModelMaker.GroupNode, ModelMaker",
                    "TabOrHeaderColour": "",
                    "CollapsedByDefault": false,
                    "Comment": "",
                    "NameOfGroup": "K-based controls.Abatements and deferrals",
                    "YPosition": 0,
                    "Folded": false,
                    "Font": null,
                    "Children": {
                      "$type": "ModelMaker.GroupNodeChildCollection, ModelMaker",
                      "$values": [
                        {
                          "$id": "307",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"Cost_change_model_adjustments___wholesale.WR"
                              },
                              {
                                "Key": {
                                  "$type": "ModelMakerEngine.MMElements, ModelMakerEngine",
                                  "$values": [
                                    {
                                      "$ref": "4"
                                    }
                                  ]
                                },
                                "Value": "Cost_change_model_adjustments___wholesale.WN"
                              },
                              {
                                "Key": {
                                  "$type": "ModelMakerEngine.MMElements, ModelMakerEngine",
                                  "$values": [
                                    {
                                      "$ref": "5"
                                    }
                                  ]
                                },
                                "Value": "Cost_change_model_adjustments___wholesale.WWN"
                              },
                              {
                                "Key": {
                                  "$type": "ModelMakerEngine.MMElements, ModelMakerEngine",
                                  "$values": [
                                    {
                                      "$ref": "6"
                                    }
                                  ]
                                },
                                "Value": "Cost_change_model_adjustments___wholesale.ADDN1"
                              },
                              {
                                "Key": {
                                  "$type": "ModelMakerEngine.MMElements, ModelMakerEngine",
                                  "$values": [
                                    {
                                      "$ref": "7"
                                    }
                                  ]
                                },
                                "Value": "Cost_change_model_adjustments___wholesale.ADDN2"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"f5143924-65b0-4ecb-b1fe-0ea177c01207",
                          "Dimensions": {
                            "$type": "ModelMakerEngine.MMDimensions, ModelMakerEngine",
                            "$values": [
                              {
                                "$ref": "2"
                              }
                            ]
                          },
                          "EquationOBXInternal": "[Current year cost change model adjustments – wholesale] + [Prior year cost change process revenue adjustments - wholesale]",
                          "NameOfGroup": "K-based controls.Abatements and deferrals",
                          "EquationToParse": "[Current year cost change model adjustments – wholesale] + [Prior year cost change process revenue adjustments - wholesale]",
                          "MostRecentExpectedUnitErrors": null,
                          "Units": {
                            "$id": "308",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"Cost change model adjustments – wholesale",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"309",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"Cost_related_revenue_adjustments___wholesale___future_periods.WR"
                              },
                              {
                                "Key": {
                                  "$type": "ModelMakerEngine.MMElements, ModelMakerEngine",
                                  "$values": [
                                    {
                                      "$ref": "4"
                                    }
                                  ]
                                },
                                "Value": "Cost_related_revenue_adjustments___wholesale___future_periods.WN"
                              },
                              {
                                "Key": {
                                  "$type": "ModelMakerEngine.MMElements, ModelMakerEngine",
                                  "$values": [
                                    {
                                      "$ref": "5"
                                    }
                                  ]
                                },
                                "Value": "Cost_related_revenue_adjustments___wholesale___future_periods.WWN"
                              },
                              {
                                "Key": {
                                  "$type": "ModelMakerEngine.MMElements, ModelMakerEngine",
                                  "$values": [
                                    {
                                      "$ref": "6"
                                    }
                                  ]
                                },
                                "Value": "Cost_related_revenue_adjustments___wholesale___future_periods.ADDN1"
                              },
                              {
                                "Key": {
                                  "$type": "ModelMakerEngine.MMElements, ModelMakerEngine",
                                  "$values": [
                                    {
                                      "$ref": "7"
                                    }
                                  ]
                                },
                                "Value": "Cost_related_revenue_adjustments___wholesale___future_periods.ADDN2"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"df5be1e5-660e-47fe-ab10-91f257c3814d",
                          "Dimensions": {
                            "$type": "ModelMakerEngine.MMDimensions, ModelMakerEngine",
                            "$values": [
                              {
                                "$ref": "2"
                              }
                            ]
                          },
                          "EquationOBXInternal": "[Cost change model adjustments – wholesale] * [Future year flag]",
                          "NameOfGroup": "K-based controls.Abatements and deferrals",
                          "EquationToParse": "[Cost change model adjustments – wholesale] * [Future year flag]",
                          "MostRecentExpectedUnitErrors": null,
                          "Units": {
                            "$id": "310",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"Cost change process revenue adjustments - wholesale - future periods",
                          "ReportLines": {
                            "$type": "ModelMaker.UndoableCollection`1[[ModelMakerEngine.IReportLine, ModelMakerEngine]], ModelMaker.Undo",
                            "$values": [
                              {
                                "$id": "311",
                                "$type": "ModelMaker.ReportLine, ModelMaker",
                                "AssociatedSchematicNode": {
                                  "$ref": "309"
                                },
                                "OpeningBalanceFlagAppliedName": "",
                                "SumOfAboveIncludesPreviousTotal": false,
                                "LastNameUsed": null,
                                "SwitchSignForReport": false,
                                "IsSumOfAbove": false,
                                "PreferredName": "Cost change process revenue adjustments - wholesale - future periods",
                                "ParentReport": {
                                  "$id": "312",
                                  "$type": "ModelMaker.Report, ModelMaker",
                                  "TimeStep": 8,
                                  "YearEndBasis": 1002,
                                  "TimeStepYearEndBasisPairs": {
                                    "$type": "ModelMaker.UndoableCollection`1[[ModelMakerEngine.TimeStepPeriodEndBasisPair, ModelMakerEngine]], ModelMaker.Undo",
                                    "$values": [
                                      {
                                        "$id": "313",
                                        "$type": "ModelMakerEngine.TimeStepPeriodEndBasisPair, ModelMakerEngine",
                                        "TimeStep": 8,
                                        "YearEnd": 1002
                                      }
                                    ]
                                  },
                                  "YearEndMonth": 0,
                                  "AllowTitleChange": true,
                                  "IsDuplicate": false,
                                  "Title": "Outputs",
                                  "ReportLinesCalculated": {
                                    "$type": "System.Collections.Generic.List`1[[ModelMakerEngine.IReportLine, ModelMakerEngine]], mscorlib",
                                    "$values": [
                                      {
                                        "$id": "314",
                                        "$type": "ModelMaker.ReportLine, ModelMaker",
                                        "AssociatedSchematicNode": {
                                          "$id": "315",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"Revised_K_as_percent.WR"
                                              },
                                              {
                                                "Key": {
                                                  "$type": "ModelMakerEngine.MMElements, ModelMakerEngine",
                                                  "$values": [
                                                    {
                                                      "$ref": "4"
                                                    }
                                                  ]
                                                },
                                                "Value": "Revised_K_as_percent.WN"
                                              },
                                              {
                                                "Key": {
                                                  "$type": "ModelMakerEngine.MMElements, ModelMakerEngine",
                                                  "$values": [
                                                    {
                                                      "$ref": "5"
                                                    }
                                                  ]
                                                },
                                                "Value": "Revised_K_as_percent.WWN"
                                              },
                                              {
                                                "Key": {
                                                  "$type": "ModelMakerEngine.MMElements, ModelMakerEngine",
                                                  "$values": [
                                                    {
                                                      "$ref": "6"
                                                    }
                                                  ]
                                                },
                                                "Value": "Revised_K_as_percent.ADDN1"
                                              },
                                              {
                                                "Key": {
                                                  "$type": "ModelMakerEngine.MMElements, ModelMakerEngine",
                                                  "$values": [
                                                    {
                                                      "$ref": "7"
                                                    }
                                                  ]
                                                },
                                                "Value": "Revised_K_as_percent.ADDN2"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"e59ab340-b803-4d02-b7af-3c66bfe98bed",
                                          "Dimensions": {
                                            "$type": "ModelMakerEngine.MMDimensions, ModelMakerEngine",
                                            "$values": [
                                              {
                                                "$ref": "2"
                                              }
                                            ]
                                          },
                                          "EquationOBXInternal": "IF([Year that price limits should be recalculated]<>0,IF([Allowed revenue percentage movement after ODI (Nov-Nov CPIH deflated)]>=0,ROUNDUP(ROUNDDOWN([Allowed revenue percentage movement after ODI (Nov-Nov CPIH deflated)],5),4),ROUNDDOWN(ROUNDUP([Allowed revenue percentage movement after ODI (Nov-Nov CPIH deflated)],5),4)),[K factors (last determined) as %])",
                                          "NameOfGroup": "Water resources.Revenue adjustments.Revised K",
                                          "EquationToParse": "IF([Year that price limits should be recalculated]<>0,IF([Allowed revenue percentage movement after ODI (Nov-Nov CPIH deflated)]>=0,ROUNDUP(ROUNDDOWN([Allowed revenue percentage movement after ODI (Nov-Nov CPIH deflated)],5),4),ROUNDDOWN(ROUNDUP([Allowed revenue percentage movement after ODI (Nov-Nov CPIH deflated)],5),4)),[K factors (last determined) as %])",
                                          "MostRecentExpectedUnitErrors": null,
                                          "Units": {
                                            "$id": "316",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"Revised K as percent after ODI",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"Revised K as percent after ODI",
                                        "ParentReport": {
                                          "$ref": "312"
                                        },
                                        "HeadingLevel": 0,
                                        "ReportFormatName": null,
                                        "ReportFormatColor": null,
                                        "ValidValues": null,
                                        "ScenarioSelectorDependent": null,
                                        "IsActualInput": false,
                                        "Is2DArray": false,
                                        "YPosition": -1,
                                        "Visible": true,
                                        "Font": null,
                                        "AllowIncomingLinks": true,
                                        "AllowOutgoingLinks": true,
                                        "Deletable": true,
                                        "Issues": null
                                      }
                                    ]
                                  },
                                  "ReportLines": {
                                    "$type": "ModelMaker.UndoableCollection`1[[ModelMakerEngine.IReportLine, ModelMakerEngine]], ModelMaker.Undo",
                                    "$values": [
                                      {
                                        "$id": "317",
                                        "$type": "ModelMaker.Header, ModelMaker",
                                        "HeadingLevel": 0,
                                        "Name": "Application of ODI payments",
                                        "PreferredName": "Application of ODI payments",
                                        "UnNegatedName": "Application of ODI payments",
                                        "UnNegatedPreferredName": "Application of ODI payments",
                                        "ParentReport": {
                                          "$ref": "312"
                                        },
                                        "Visible": true,
                                        "ReportFormatName": "",
                                        "ReportFormatColor": "",
                                        "IsNegatable": false,
                                        "LastNameUsed": "Application of ODI payments"
                                      },
                                      {
                                        "$id": "318",
                                        "$type": "ModelMaker.Header, ModelMaker",
                                        "HeadingLevel": 1,
                                        "Name": " ",
                                        "PreferredName": " ",
                                        "UnNegatedName": " ",
                                        "UnNegatedPreferredName": " ",
                                        "ParentReport": {
                                          "$ref": "312"
                                        },
                                        "Visible": true,
                                        "ReportFormatName": "",
                                        "ReportFormatColor": "",
                                        "IsNegatable": false,
                                        "LastNameUsed": " "
                                      },
                                      {
                                        "$id": "319",
                                        "$type": "ModelMaker.Header, ModelMaker",
                                        "HeadingLevel": 1,
                                        "Name": "K-Based controls",
                                        "PreferredName": "K-Based controls",
                                        "UnNegatedName": "K-Based controls",
                                        "UnNegatedPreferredName": "K-Based controls",
                                        "ParentReport": {
                                          "$ref": "312"
                                        },
                                        "Visible": true,
                                        "ReportFormatName": "",
                                        "ReportFormatColor": "",
                                        "IsNegatable": false,
                                        "LastNameUsed": "K-Based controls"
                                      },
                                      {
                                        "$id": "320",
                                        "$type": "ModelMaker.ReportLine, ModelMaker",
                                        "AssociatedSchematicNode": {
                                          "$id": "321",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"41"
                                                    }
                                                  ]
                                                },
                                                "Value": "Revised_K.WR"
                                              },
                                              {
                                                "Key": {
                                                  "$type": "ModelMakerEngine.MMElements, ModelMakerEngine",
                                                  "$values": [
                                                    {
                                                      "$ref": "42"
                                                    }
                                                  ]
                                                },
                                                "Value": "Revised_K.WN."
                                              },
                                              {
                                                "Key": {
                                                  "$type": "ModelMakerEngine.MMElements, ModelMakerEngine",
                                                  "$values": [
                                                    {
                                                      "$ref": "43"
                                                    }
                                                  ]
                                                },
                                                "Value": "Revised_K.WWN."
                                              },
                                              {
                                                "Key": {
                                                  "$type": "ModelMakerEngine.MMElements, ModelMakerEngine",
                                                  "$values": [
                                                    {
                                                      "$ref": "44"
                                                    }
                                                  ]
                                                },
                                                "Value": "Revised_K.Dummy"
                                              },
                                              {
                                                "Key": {
                                                  "$type": "ModelMakerEngine.MMElements, ModelMakerEngine",
                                                  "$values": [
                                                    {
                                                      "$ref": "45"
                                                    }
                                                  ]
                                                },
                                                "Value": "Revised_K.WN"
                                              },
                                              {
                                                "Key": {
                                                  "$type": "ModelMakerEngine.MMElements, ModelMakerEngine",
                                                  "$values": [
                                                    {
                                                      "$ref": "46"
                                                    }
                                                  ]
                                                },
                                                "Value": "Revised_K.WWN"
                                              },
                                              {
                                                "Key": {
                                                  "$type": "ModelMakerEngine.MMElements, ModelMakerEngine",
                                                  "$values": [
                                                    {
                                                      "$ref": "47"
                                                    }
                                                  ]
                                                },
                                                "Value": "Revised_K.BR"
                                              },
                                              {
                                                "Key": {
                                                  "$type": "ModelMakerEngine.MMElements, ModelMakerEngine",
                                                  "$values": [
                                                    {
                                                      "$ref": "48"
                                                    }
                                                  ]
                                                },
                                                "Value": "Revised_K.ADDN1"
                                              },
                                              {
                                                "Key": {
                                                  "$type": "ModelMakerEngine.MMElements, ModelMakerEngine",
                                                  "$values": [
                                                    {
                                                      "$ref": "49"
                                                    }
                                                  ]
                                                },
                                                "Value": "Revised_K.ADDN2"
                                              }
                                            ]
                                          },
                                          "NumberFormatOverride": "0.00;(0.00);\"-\"",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"faae0759-9e9b-4d41-8b86-8dda312b08e7",
                                          "Dimensions": {
                                            "$type": "ModelMakerEngine.MMDimensions, ModelMakerEngine",
                                            "$values": [
                                              {
                                                "$ref": "2"
                                              }
                                            ]
                                          },
                                          "EquationOBXInternal": "[Total Revised K] * [Percent conversion]",
                                          "NameOfGroup": "Unallocated",
                                          "EquationToParse": "[Total Revised K] * [Percent conversion]",
                                          "MostRecentExpectedUnitErrors": null,
                                          "Units": {
                                            "$id": "322",
                                            "$type": "ModelMaker.Unit, ModelMaker",
                                            "DefaultNumberFormat": 5,
                                            "NumberFormatOverride": null,
                                            "MatchAnything": false,
                                            "ExternalRepresentation": "Number",
                                            "ItemsOnTop": {
                                              "$type": "System.Collections.Generic.List`1[[System.String, mscorlib]], mscorlib",
                                              "$values": [
                                                "Number"
                                              ]
                                            },
                                            "ItemsOnBottom": {
                                              "$type": "System.Collections.Generic.List`1[[System.String, mscorlib]], mscorlib",
                                              "$values": []
                                            },
                                            "IsCurrency": false,
                                            "ContainsSMU": false,
                                            "IsDimensionless": false,
                                            "InsertRowTotal": true,
                                            "IgnoreWhenDeterminingExpectedUnits": false
                                          },
                                          "Name": "Revised K",
                                          "ReportLines": {
                                            "$type": "ModelMaker.UndoableCollection`1[[ModelMakerEngine.IReportLine, ModelMakerEngine]], ModelMaker.Undo",
                                            "$values": [
                                              {
                                                "$ref": "320"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"Revised K",
                                        "ParentReport": {
                                          "$ref": "312"
                                        },
                                        "HeadingLevel": 0,
                                        "ReportFormatName": null,
                                        "ReportFormatColor": null,
                                        "ValidValues": null,
                                        "ScenarioSelectorDependent": null,
                                        "IsActualInput": false,
                                        "Is2DArray": false,
                                        "YPosition": -1,
                                        "Visible": true,
                                        "Font": null,
                                        "AllowIncomingLinks": true,
                                        "AllowOutgoingLinks": true,
                                        "Deletable": true,
                                        "Issues": null
                                      },
                                      {
                                        "$id": "323",
                                        "$type": "ModelMaker.Header, ModelMaker",
                                        "HeadingLevel": 1,
                                        "Name": " ",
                                        "PreferredName": " ",
                                        "UnNegatedName": " ",
                                        "UnNegatedPreferredName": " ",
                                        "ParentReport": {
                                          "$ref": "312"
                                        },
                                        "Visible": true,
                                        "ReportFormatName": "",
                                        "ReportFormatColor": "",
                                        "IsNegatable": false,
                                        "LastNameUsed": " "
                                      },
                                      {
                                        "$id": "324",
                                        "$type": "ModelMaker.Header, ModelMaker",
                                        "HeadingLevel": 1,
                                        "Name": "Bioresources (sludge)",
                                        "PreferredName": "Bioresources (sludge)",
                                        "UnNegatedName": "Bioresources (sludge)",
                                        "UnNegatedPreferredName": "Bioresources (sludge)",
                                        "ParentReport": {
                                          "$ref": "312"
                                        },
                                        "Visible": true,
                                        "ReportFormatName": "",
                                        "ReportFormatColor": "",
                                        "IsNegatable": false,
                                        "LastNameUsed": "Bioresources (sludge)"
                                      },
                                      {
                                        "$id": "325",
                                        "$type": "ModelMaker.ReportLine, ModelMaker",
                                        "AssociatedSchematicNode": {
                                          "$id": "326",
                                          "$type": "ModelMaker.VariableNode, ModelMaker",
                                          "RowTotalDependent": null,
                                          "ScenarioSelectorDependent": null,
                                          "ValidValues": null,
                                          "PutCalculationOnReport": false,
                                          "CalculateOnThisReport": null,
                                          "PivotTableLink": null,
                                          "ExcelNameName": "Revised_unadjusted_revenue__URt_",
                                          "ExcelNameNames": {
                                            "$type": "ModelMakerEngine.ExcelNameDictionary, ModelMakerEngine",
                                            "$values": []
                                          },
                                          "NumberFormatOverride": "",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"f0208805-5b91-4b29-852c-75de8fa6883d",
                                          "Dimensions": {
                                            "$type": "ModelMakerEngine.MMDimensions, ModelMakerEngine",
                                            "$values": []
                                          },
                                          "EquationOBXInternal": "[Unadjusted revenue (URt in last determination) - bioresources (sludge)]+ [Total ODI value including tax in £m (2022-23 FYA CPIH prices) - bioresources (sludge)] + [Total cost change process adjustment + tax in £m (2022-23 FYA CPIH prices) - bioresources (sludge)]",
                                          "NameOfGroup": "BR.Revenue adjustments.Deflating",
                                          "EquationToParse": "[Unadjusted revenue (URt in last determination) - bioresources (sludge)]+ [Total ODI value including tax in £m (2022-23 FYA CPIH prices) - bioresources (sludge)] + [Total cost change process adjustment + tax in £m (2022-23 FYA CPIH prices) - bioresources (sludge)]",
                                          "MostRecentExpectedUnitErrors": null,
                                          "Units": {
                                            "$id": "327",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"Revised unadjusted revenue (URt)",
                                          "ReportLines": {
                                            "$type": "ModelMaker.UndoableCollection`1[[ModelMakerEngine.IReportLine, ModelMakerEngine]], ModelMaker.Undo",
                                            "$values": [
                                              {
                                                "$ref": "325"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"Revised unadjusted revenue (URt)",
                                        "ParentReport": {
                                          "$ref": "312"
                                        },
                                        "HeadingLevel": 0,
                                        "ReportFormatName": null,
                                        "ReportFormatColor": null,
                                        "ValidValues": null,
                                        "ScenarioSelectorDependent": null,
                                        "IsActualInput": false,
                                        "Is2DArray": false,
                                        "YPosition": -1,
                                        "Visible": true,
                                        "Font": null,
                                        "AllowIncomingLinks": true,
                                        "AllowOutgoingLinks": true,
                                        "Deletable": true,
                                        "Issues": null
                                      },
                                      {
                                        "$id": "328",
                                        "$type": "ModelMaker.Header, ModelMaker",
                                        "HeadingLevel": 1,
                                        "Name": " ",
                                        "PreferredName": " ",
                                        "UnNegatedName": " ",
                                        "UnNegatedPreferredName": " ",
                                        "ParentReport": {
                                          "$ref": "312"
                                        },
                                        "Visible": true,
                                        "ReportFormatName": "",
                                        "ReportFormatColor": "",
                                        "IsNegatable": false,
                                        "LastNameUsed": " "
                                      },
                                      {
                                        "$id": "329",
                                        "$type": "ModelMaker.Header, ModelMaker",
                                        "HeadingLevel": 1,
                                        "Name": "Residential retail",
                                        "PreferredName": "Residential retail",
                                        "UnNegatedName": "Residential retail",
                                        "UnNegatedPreferredName": "Residential retail",
                                        "ParentReport": {
                                          "$ref": "312"
                                        },
                                        "Visible": true,
                                        "ReportFormatName": "",
                                        "ReportFormatColor": "",
                                        "IsNegatable": false,
                                        "LastNameUsed": "Residential retail"
                                      },
                                      {
                                        "$id": "330",
                                        "$type": "ModelMaker.ReportLine, ModelMaker",
                                        "AssociatedSchematicNode": {
                                          "$id": "331",
                                          "$type": "ModelMaker.VariableNode, ModelMaker",
                                          "RowTotalDependent": null,
                                          "ScenarioSelectorDependent": null,
                                          "ValidValues": null,
                                          "PutCalculationOnReport": false,
                                          "CalculateOnThisReport": null,
                                          "PivotTableLink": null,
                                          "ExcelNameName": "Revised_total_revenue__TRt_",
                                          "ExcelNameNames": {
                                            "$type": "ModelMakerEngine.ExcelNameDictionary, ModelMakerEngine",
                                            "$values": []
                                          },
                                          "NumberFormatOverride": "0.000000;(0.000000);\"-\"",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"443ca782-9f22-44b5-8132-382613e236a9",
                                          "Dimensions": {
                                            "$type": "ModelMakerEngine.MMDimensions, ModelMakerEngine",
                                            "$values": []
                                          },
                                          "EquationOBXInternal": "[Retail revenue M (in last determination) - residential retail] + [Total value of ODI - residential retail per customer]",
                                          "NameOfGroup": "Residential retail",
                                          "EquationToParse": "[Retail revenue M (in last determination) - residential retail] + [Total value of ODI - residential retail per customer]",
                                          "MostRecentExpectedUnitErrors": null,
                                          "Units": {
                                            "$id": "332",
                                            "$type": "ModelMaker.Unit, ModelMaker",
                                            "DefaultNumberFormat": 4,
                                            "NumberFormatOverride": null,
                                            "MatchAnything": false,
                                            "ExternalRepresentation": "£ (nominal) per customer",
                                            "ItemsOnTop": {
                                              "$type": "System.Collections.Generic.List`1[[System.String, mscorlib]], mscorlib",
                                              "$values": [
                                                "£ (nominal"
                                              ]
                                            },
                                            "ItemsOnBottom": {
                                              "$type": "System.Collections.Generic.List`1[[System.String, mscorlib]], mscorlib",
                                              "$values": [
                                                "customer"
                                              ]
                                            },
                                            "IsCurrency": true,
                                            "ContainsSMU": false,
                                            "IsDimensionless": false,
                                            "InsertRowTotal": true,
                                            "IgnoreWhenDeterminingExpectedUnits": false
                                          },
                                          "Name": "Revised M",
                                          "ReportLines": {
                                            "$type": "ModelMaker.UndoableCollection`1[[ModelMakerEngine.IReportLine, ModelMakerEngine]], ModelMaker.Undo",
                                            "$values": [
                                              {
                                                "$ref": "330"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"Revised M",
                                        "ParentReport": {
                                          "$ref": "312"
                                        },
                                        "HeadingLevel": 0,
                                        "ReportFormatName": null,
                                        "ReportFormatColor": null,
                                        "ValidValues": null,
                                        "ScenarioSelectorDependent": null,
                                        "IsActualInput": false,
                                        "Is2DArray": false,
                                        "YPosition": -1,
                                        "Visible": true,
                                        "Font": null,
                                        "AllowIncomingLinks": true,
                                        "AllowOutgoingLinks": true,
                                        "Deletable": true,
                                        "Issues": null
                                      },
                                      {
                                        "$id": "333",
                                        "$type": "ModelMaker.Header, ModelMaker",
                                        "HeadingLevel": 1,
                                        "Name": " ",
                                        "PreferredName": " ",
                                        "UnNegatedName": " ",
                                        "UnNegatedPreferredName": " ",
                                        "ParentReport": {
                                          "$ref": "312"
                                        },
                                        "Visible": true,
                                        "ReportFormatName": "",
                                        "ReportFormatColor": "",
                                        "IsNegatable": false,
                                        "LastNameUsed": " "
                                      },
                                      {
                                        "$id": "334",
                                        "$type": "ModelMaker.Header, ModelMaker",
                                        "HeadingLevel": 1,
                                        "Name": "Business Retail",
                                        "PreferredName": "Business Retail",
                                        "UnNegatedName": "Business Retail",
                                        "UnNegatedPreferredName": "Business Retail",
                                        "ParentReport": {
                                          "$ref": "312"
                                        },
                                        "Visible": true,
                                        "ReportFormatName": "",
                                        "ReportFormatColor": "",
                                        "IsNegatable": false,
                                        "LastNameUsed": "Business Retail"
                                      },
                                      {
                                        "$id": "335",
                                        "$type": "ModelMaker.ReportLine, ModelMaker",
                                        "AssociatedSchematicNode": {
                                          "$id": "336",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"197"
                                                    }
                                                  ]
                                                },
                                                "Value": "Revised_allowed_average_retail_cost_component.1"
                                              },
                                              {
                                                "Key": {
                                                  "$type": "ModelMakerEngine.MMElements, ModelMakerEngine",
                                                  "$values": [
                                                    {
                                                      "$ref": "202"
                                                    }
                                                  ]
                                                },
                                                "Value": "Revised_allowed_average_retail_cost_component.2"
                                              },
                                              {
                                                "Key": {
                                                  "$type": "ModelMakerEngine.MMElements, ModelMakerEngine",
                                                  "$values": [
                                                    {
                                                      "$ref": "203"
                                                    }
                                                  ]
                                                },
                                                "Value": "Revised_allowed_average_retail_cost_component.3"
                                              },
                                              {
                                                "Key": {
                                                  "$type": "ModelMakerEngine.MMElements, ModelMakerEngine",
                                                  "$values": [
                                                    {
                                                      "$ref": "204"
                                                    }
                                                  ]
                                                },
                                                "Value": "Revised_allowed_average_retail_cost_component.4"
                                              },
                                              {
                                                "Key": {
                                                  "$type": "ModelMakerEngine.MMElements, ModelMakerEngine",
                                                  "$values": [
                                                    {
                                                      "$ref": "205"
                                                    }
                                                  ]
                                                },
                                                "Value": "Revised_allowed_average_retail_cost_component.5"
                                              },
                                              {
                                                "Key": {
                                                  "$type": "ModelMakerEngine.MMElements, ModelMakerEngine",
                                                  "$values": [
                                                    {
                                                      "$ref": "206"
                                                    }
                                                  ]
                                                },
                                                "Value": "Revised_allowed_average_retail_cost_component.6"
                                              },
                                              {
                                                "Key": {
                                                  "$type": "ModelMakerEngine.MMElements, ModelMakerEngine",
                                                  "$values": [
                                                    {
                                                      "$ref": "9"
                                                    }
                                                  ]
                                                },
                                                "Value": "Revised_allowed_average_retail_cost_component.tariff.band.1"
                                              },
                                              {
                                                "Key": {
                                                  "$type": "ModelMakerEngine.MMElements, ModelMakerEngine",
                                                  "$values": [
                                                    {
                                                      "$ref": "10"
                                                    }
                                                  ]
                                                },
                                                "Value": "Revised_allowed_average_retail_cost_component.tariff.band.2"
                                              },
                                              {
                                                "Key": {
                                                  "$type": "ModelMakerEngine.MMElements, ModelMakerEngine",
                                                  "$values": [
                                                    {
                                                      "$ref": "11"
                                                    }
                                                  ]
                                                },
                                                "Value": "Revised_allowed_average_retail_cost_component.tariff.band.3"
                                              }
                                            ]
                                          },
                                          "NumberFormatOverride": "0.00;(0.00);\"-\"",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"3b665a1a-bccd-4186-a221-ffde0b693586",
                                          "Dimensions": {
                                            "$type": "ModelMakerEngine.MMDimensions, ModelMakerEngine",
                                            "$values": [
                                              {
                                                "$ref": "8"
                                              }
                                            ]
                                          },
                                          "EquationOBXInternal": "IF([Number of customers (cnt in last determination)] = 0, 0, [Revised allowed retail cost component in £m] * [Thousands in a million] / [Number of customers (cnt in last determination)] )",
                                          "NameOfGroup": "Unallocated",
                                          "EquationToParse": "IF([Number of customers (cnt in last determination)] = 0, 0, [Revised allowed retail cost component in £m] * [Thousands in a million] / [Number of customers (cnt in last determination)] )",
                                          "MostRecentExpectedUnitErrors": null,
                                          "Units": {
                                            "$id": "337",
                                            "$type": "ModelMaker.Unit, ModelMaker",
                                            "DefaultNumberFormat": 4,
                                            "NumberFormatOverride": null,
                                            "MatchAnything": false,
                                            "ExternalRepresentation": "£ (nominal) per customer",
                                            "ItemsOnTop": {
                                              "$type": "System.Collections.Generic.List`1[[System.String, mscorlib]], mscorlib",
                                              "$values": [
                                                "£ (nominal"
                                              ]
                                            },
                                            "ItemsOnBottom": {
                                              "$type": "System.Collections.Generic.List`1[[System.String, mscorlib]], mscorlib",
                                              "$values": [
                                                "customer"
                                              ]
                                            },
                                            "IsCurrency": true,
                                            "ContainsSMU": false,
                                            "IsDimensionless": false,
                                            "InsertRowTotal": true,
                                            "IgnoreWhenDeterminingExpectedUnits": false
                                          },
                                          "Name": "Revised allowed average retail cost component",
                                          "ReportLines": {
                                            "$type": "ModelMaker.UndoableCollection`1[[ModelMakerEngine.IReportLine, ModelMakerEngine]], ModelMaker.Undo",
                                            "$values": [
                                              {
                                                "$ref": "335"
                                              }
                                            ]
                                          },
                                          "IsOpeningBalance": false,
                                          "ExternalLinks": {
                                            "$type": "UINext.Collections.DeepObservableCollection`1[[ExternalLinks.IExternalDataLink, ExternalLinks]], UINext",
                                            "$values": []
                                          },
                                          "HasUnits": true,
                                          "UnitsValid": true,
                                          "UnitsErrorMessage": "",
                                          "IgnoreUnitIssues": true,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6,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"Revised allowed average retail cost component",
                                        "ParentReport": {
                                          "$ref": "312"
                                        },
                                        "HeadingLevel": 0,
                                        "ReportFormatName": null,
                                        "ReportFormatColor": null,
                                        "ValidValues": null,
                                        "ScenarioSelectorDependent": null,
                                        "IsActualInput": false,
                                        "Is2DArray": false,
                                        "YPosition": -1,
                                        "Visible": true,
                                        "Font": null,
                                        "AllowIncomingLinks": true,
                                        "AllowOutgoingLinks": true,
                                        "Deletable": true,
                                        "Issues": null
                                      },
                                      {
                                        "$id": "338",
                                        "$type": "ModelMaker.Header, ModelMaker",
                                        "HeadingLevel": 0,
                                        "Name": "  ",
                                        "PreferredName": "  ",
                                        "UnNegatedName": "  ",
                                        "UnNegatedPreferredName": "  ",
                                        "ParentReport": {
                                          "$ref": "312"
                                        },
                                        "Visible": true,
                                        "ReportFormatName": "",
                                        "ReportFormatColor": "",
                                        "IsNegatable": false,
                                        "LastNameUsed": "  "
                                      },
                                      {
                                        "$id": "339",
                                        "$type": "ModelMaker.Header, ModelMaker",
                                        "HeadingLevel": 0,
                                        "Name": "ODI payments deferred until next reconciliation year",
                                        "PreferredName": "ODI payments deferred until next reconciliation year",
                                        "UnNegatedName": "ODI payments deferred until next reconciliation year",
                                        "UnNegatedPreferredName": "ODI payments deferred until next reconciliation year",
                                        "ParentReport": {
                                          "$ref": "312"
                                        },
                                        "Visible": true,
                                        "ReportFormatName": "",
                                        "ReportFormatColor": "",
                                        "IsNegatable": false,
                                        "LastNameUsed": "ODI payments deferred until next reconciliation year"
                                      },
                                      {
                                        "$id": "340",
                                        "$type": "ModelMaker.Header, ModelMaker",
                                        "HeadingLevel": 1,
                                        "Name": " ",
                                        "PreferredName": " ",
                                        "UnNegatedName": " ",
                                        "UnNegatedPreferredName": " ",
                                        "ParentReport": {
                                          "$ref": "312"
                                        },
                                        "Visible": true,
                                        "ReportFormatName": "",
                                        "ReportFormatColor": "",
                                        "IsNegatable": false,
                                        "LastNameUsed": " "
                                      },
                                      {
                                        "$id": "341",
                                        "$type": "ModelMaker.ReportLine, ModelMaker",
                                        "AssociatedSchematicNode": {
                                          "$id": "342",
                                          "$type": "ModelMaker.VariableNode, ModelMaker",
                                          "RowTotalDependent": null,
                                          "ScenarioSelectorDependent": null,
                                          "ValidValues": null,
                                          "PutCalculationOnReport": false,
                                          "CalculateOnThisReport": null,
                                          "PivotTableLink": null,
                                          "ExcelNameName": "Year_of_deferral_to_be_applied",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"58e4fb9f-bdbc-4561-9d9b-e4d83e8ead5d",
                                          "Dimensions": {
                                            "$type": "ModelMakerEngine.MMDimensions, ModelMakerEngine",
                                            "$values": []
                                          },
                                          "EquationOBXInternal": "IF(PREVIOUSVALUE([Year of performance])=1,1,0)",
                                          "NameOfGroup": "Outputs.ODI payments deferred until next reconciliation year.Timing",
                                          "EquationToParse": "IF(PREVIOUSVALUE([Year of performance])=1,1,0)",
                                          "MostRecentExpectedUnitErrors": null,
                                          "Units": {
                                            "$id": "343",
                                            "$type": "ModelMaker.Unit, ModelMaker",
                                            "DefaultNumberFormat": 5,
                                            "NumberFormatOverride": null,
                                            "MatchAnything": false,
                                            "ExternalRepresentation": "flag",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"Year of deferral to be applied",
                                          "ReportLines": {
                                            "$type": "ModelMaker.UndoableCollection`1[[ModelMakerEngine.IReportLine, ModelMakerEngine]], ModelMaker.Undo",
                                            "$values": [
                                              {
                                                "$ref": "341"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"Year of deferral to be applied",
                                        "ParentReport": {
                                          "$ref": "312"
                                        },
                                        "HeadingLevel": 0,
                                        "ReportFormatName": null,
                                        "ReportFormatColor": null,
                                        "ValidValues": null,
                                        "ScenarioSelectorDependent": null,
                                        "IsActualInput": false,
                                        "Is2DArray": false,
                                        "YPosition": -1,
                                        "Visible": true,
                                        "Font": null,
                                        "AllowIncomingLinks": true,
                                        "AllowOutgoingLinks": true,
                                        "Deletable": true,
                                        "Issues": null
                                      },
                                      {
                                        "$id": "344",
                                        "$type": "ModelMaker.ReportLine, ModelMaker",
                                        "AssociatedSchematicNode": {
                                          "$id": "345",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"41"
                                                    }
                                                  ]
                                                },
                                                "Value": "Deferred_payments_this_year___wholesale.WR"
                                              },
                                              {
                                                "Key": {
                                                  "$type": "ModelMakerEngine.MMElements, ModelMakerEngine",
                                                  "$values": [
                                                    {
                                                      "$ref": "42"
                                                    }
                                                  ]
                                                },
                                                "Value": "Deferred_payments_this_year___wholesale.WN."
                                              },
                                              {
                                                "Key": {
                                                  "$type": "ModelMakerEngine.MMElements, ModelMakerEngine",
                                                  "$values": [
                                                    {
                                                      "$ref": "43"
                                                    }
                                                  ]
                                                },
                                                "Value": "Deferred_payments_this_year___wholesale.WWN."
                                              },
                                              {
                                                "Key": {
                                                  "$type": "ModelMakerEngine.MMElements, ModelMakerEngine",
                                                  "$values": [
                                                    {
                                                      "$ref": "44"
                                                    }
                                                  ]
                                                },
                                                "Value": "Deferred_payments_this_year___wholesale.Dummy"
                                              },
                                              {
                                                "Key": {
                                                  "$type": "ModelMakerEngine.MMElements, ModelMakerEngine",
                                                  "$values": [
                                                    {
                                                      "$ref": "45"
                                                    }
                                                  ]
                                                },
                                                "Value": "Deferred_payments_this_year___wholesale.WN"
                                              },
                                              {
                                                "Key": {
                                                  "$type": "ModelMakerEngine.MMElements, ModelMakerEngine",
                                                  "$values": [
                                                    {
                                                      "$ref": "46"
                                                    }
                                                  ]
                                                },
                                                "Value": "Deferred_payments_this_year___wholesale.WWN"
                                              },
                                              {
                                                "Key": {
                                                  "$type": "ModelMakerEngine.MMElements, ModelMakerEngine",
                                                  "$values": [
                                                    {
                                                      "$ref": "47"
                                                    }
                                                  ]
                                                },
                                                "Value": "Deferred_payments_this_year___wholesale.BR"
                                              },
                                              {
                                                "Key": {
                                                  "$type": "ModelMakerEngine.MMElements, ModelMakerEngine",
                                                  "$values": [
                                                    {
                                                      "$ref": "48"
                                                    }
                                                  ]
                                                },
                                                "Value": "Deferred_payments_this_year___wholesale.ADDN1"
                                              },
                                              {
                                                "Key": {
                                                  "$type": "ModelMakerEngine.MMElements, ModelMakerEngine",
                                                  "$values": [
                                                    {
                                                      "$ref": "49"
                                                    }
                                                  ]
                                                },
                                                "Value": "Deferred_payments_this_year___wholesale.ADDN2"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"b96a52e3-c3ac-4641-a7e2-e985de89ba59",
                                          "Dimensions": {
                                            "$type": "ModelMakerEngine.MMDimensions, ModelMakerEngine",
                                            "$values": [
                                              {
                                                "$ref": "2"
                                              }
                                            ]
                                          },
                                          "EquationOBXInternal": "[Deferred payments for next reconciliation year - wholesale] * [Year of deferral to be applied]",
                                          "NameOfGroup": "Output calcs.ODI payments deferred until next reconciliation year",
                                          "EquationToParse": "[Deferred payments for next reconciliation year - wholesale] * [Year of deferral to be applied]",
                                          "MostRecentExpectedUnitErrors": null,
                                          "Units": {
                                            "$id": "346",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"Deferred payments this year - wholesale",
                                          "ReportLines": {
                                            "$type": "ModelMaker.UndoableCollection`1[[ModelMakerEngine.IReportLine, ModelMakerEngine]], ModelMaker.Undo",
                                            "$values": [
                                              {
                                                "$ref": "344"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"Deferred payments this year - wholesale",
                                        "ParentReport": {
                                          "$ref": "312"
                                        },
                                        "HeadingLevel": 0,
                                        "ReportFormatName": null,
                                        "ReportFormatColor": null,
                                        "ValidValues": null,
                                        "ScenarioSelectorDependent": null,
                                        "IsActualInput": false,
                                        "Is2DArray": false,
                                        "YPosition": -1,
                                        "Visible": true,
                                        "Font": null,
                                        "AllowIncomingLinks": true,
                                        "AllowOutgoingLinks": true,
                                        "Deletable": true,
                                        "Issues": null
                                      },
                                      {
                                        "$id": "347",
                                        "$type": "ModelMaker.ReportLine, ModelMaker",
                                        "AssociatedSchematicNode": {
                                          "$id": "348",
                                          "$type": "ModelMaker.VariableNode, ModelMaker",
                                          "RowTotalDependent": null,
                                          "ScenarioSelectorDependent": null,
                                          "ValidValues": null,
                                          "PutCalculationOnReport": false,
                                          "CalculateOnThisReport": null,
                                          "PivotTableLink": null,
                                          "ExcelNameName": "Deferred_payments_this_year___bioresources__sludge_",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"8d58e04b-6df2-4c0c-988b-19b2c29e7f50",
                                          "Dimensions": {
                                            "$type": "ModelMakerEngine.MMDimensions, ModelMakerEngine",
                                            "$values": []
                                          },
                                          "EquationOBXInternal": "[Deferred payments for next reconciliation year - bioresources (sludge)] * [Year of deferral to be applied]",
                                          "NameOfGroup": "Output calcs.ODI payments deferred until next reconciliation year",
                                          "EquationToParse": "[Deferred payments for next reconciliation year - bioresources (sludge)] * [Year of deferral to be applied]",
                                          "MostRecentExpectedUnitErrors": null,
                                          "Units": {
                                            "$id": "349",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"Deferred payments this year - bioresources (sludge)",
                                          "ReportLines": {
                                            "$type": "ModelMaker.UndoableCollection`1[[ModelMakerEngine.IReportLine, ModelMakerEngine]], ModelMaker.Undo",
                                            "$values": [
                                              {
                                                "$ref": "347"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6,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"Deferred payments this year - bioresources (sludge)",
                                        "ParentReport": {
                                          "$ref": "312"
                                        },
                                        "HeadingLevel": 0,
                                        "ReportFormatName": null,
                                        "ReportFormatColor": null,
                                        "ValidValues": null,
                                        "ScenarioSelectorDependent": null,
                                        "IsActualInput": false,
                                        "Is2DArray": false,
                                        "YPosition": -1,
                                        "Visible": true,
                                        "Font": null,
                                        "AllowIncomingLinks": true,
                                        "AllowOutgoingLinks": true,
                                        "Deletable": true,
                                        "Issues": null
                                      },
                                      {
                                        "$id": "350",
                                        "$type": "ModelMaker.ReportLine, ModelMaker",
                                        "AssociatedSchematicNode": {
                                          "$id": "351",
                                          "$type": "ModelMaker.VariableNode, ModelMaker",
                                          "RowTotalDependent": null,
                                          "ScenarioSelectorDependent": null,
                                          "ValidValues": null,
                                          "PutCalculationOnReport": false,
                                          "CalculateOnThisReport": null,
                                          "PivotTableLink": null,
                                          "ExcelNameName": "Deferred_payments_this_year___residential_retail",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"f51fbd6e-fe96-447c-bdff-ce05df739a20",
                                          "Dimensions": {
                                            "$type": "ModelMakerEngine.MMDimensions, ModelMakerEngine",
                                            "$values": []
                                          },
                                          "EquationOBXInternal": "[Deferred payments for next reconciliation year - residential retail] * [Year of deferral to be applied]",
                                          "NameOfGroup": "Output calcs.ODI payments deferred until next reconciliation year",
                                          "EquationToParse": "[Deferred payments for next reconciliation year - residential retail] * [Year of deferral to be applied]",
                                          "MostRecentExpectedUnitErrors": null,
                                          "Units": {
                                            "$id": "352",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"Deferred payments this year - residential retail",
                                          "ReportLines": {
                                            "$type": "ModelMaker.UndoableCollection`1[[ModelMakerEngine.IReportLine, ModelMakerEngine]], ModelMaker.Undo",
                                            "$values": [
                                              {
                                                "$ref": "350"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7,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"Deferred payments this year - residential retail",
                                        "ParentReport": {
                                          "$ref": "312"
                                        },
                                        "HeadingLevel": 0,
                                        "ReportFormatName": null,
                                        "ReportFormatColor": null,
                                        "ValidValues": null,
                                        "ScenarioSelectorDependent": null,
                                        "IsActualInput": false,
                                        "Is2DArray": false,
                                        "YPosition": -1,
                                        "Visible": true,
                                        "Font": null,
                                        "AllowIncomingLinks": true,
                                        "AllowOutgoingLinks": true,
                                        "Deletable": true,
                                        "Issues": null
                                      },
                                      {
                                        "$id": "353",
                                        "$type": "ModelMaker.ReportLine, ModelMaker",
                                        "AssociatedSchematicNode": {
                                          "$id": "354",
                                          "$type": "ModelMaker.VariableNode, ModelMaker",
                                          "RowTotalDependent": null,
                                          "ScenarioSelectorDependent": null,
                                          "ValidValues": null,
                                          "PutCalculationOnReport": false,
                                          "CalculateOnThisReport": null,
                                          "PivotTableLink": null,
                                          "ExcelNameName": "Deferred_payments_this_year___business_retail",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"94dff479-f3b3-4864-8ca6-405a32c0fbb7",
                                          "Dimensions": {
                                            "$type": "ModelMakerEngine.MMDimensions, ModelMakerEngine",
                                            "$values": []
                                          },
                                          "EquationOBXInternal": "[Deferred payments for next reconciliation year - business retail] * [Year of deferral to be applied]",
                                          "NameOfGroup": "Output calcs.ODI payments deferred until next reconciliation year",
                                          "EquationToParse": "[Deferred payments for next reconciliation year - business retail] * [Year of deferral to be applied]",
                                          "MostRecentExpectedUnitErrors": null,
                                          "Units": {
                                            "$id": "355",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"Deferred payments this year - business retail",
                                          "ReportLines": {
                                            "$type": "ModelMaker.UndoableCollection`1[[ModelMakerEngine.IReportLine, ModelMakerEngine]], ModelMaker.Undo",
                                            "$values": [
                                              {
                                                "$ref": "353"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8,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"Deferred payments this year - business retail",
                                        "ParentReport": {
                                          "$ref": "312"
                                        },
                                        "HeadingLevel": 0,
                                        "ReportFormatName": null,
                                        "ReportFormatColor": null,
                                        "ValidValues": null,
                                        "ScenarioSelectorDependent": null,
                                        "IsActualInput": false,
                                        "Is2DArray": false,
                                        "YPosition": -1,
                                        "Visible": true,
                                        "Font": null,
                                        "AllowIncomingLinks": true,
                                        "AllowOutgoingLinks": true,
                                        "Deletable": true,
                                        "Issues": null
                                      },
                                      {
                                        "$id": "356",
                                        "$type": "ModelMaker.ReportLine, ModelMaker",
                                        "AssociatedSchematicNode": {
                                          "$id": "357",
                                          "$type": "ModelMaker.VariableNode, ModelMaker",
                                          "RowTotalDependent": null,
                                          "ScenarioSelectorDependent": null,
                                          "ValidValues": null,
                                          "PutCalculationOnReport": false,
                                          "CalculateOnThisReport": null,
                                          "PivotTableLink": null,
                                          "ExcelNameName": "Deferred_payments_for_next_reconciliation_year___total",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"2f88be02-1b6a-476b-a9fd-b4991d0261e3",
                                          "Dimensions": {
                                            "$type": "ModelMakerEngine.MMDimensions, ModelMakerEngine",
                                            "$values": []
                                          },
                                          "EquationOBXInternal": "SUMOVER([Deferred payments this year - wholesale]) + [Deferred payments this year - bioresources (sludge)] + [Deferred payments this year - residential retail] + [Deferred payments this year - business retail]",
                                          "NameOfGroup": "Outputs.ODI payments deferred until next reconciliation year.Deferred payments for next reconciliation year",
                                          "EquationToParse": "SUMOVER([Deferred payments this year - wholesale]) + [Deferred payments this year - bioresources (sludge)] + [Deferred payments this year - residential retail] + [Deferred payments this year - business retail]",
                                          "MostRecentExpectedUnitErrors": null,
                                          "Units": {
                                            "$id": "358",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"Deferred payments for next reconciliation year - total",
                                          "ReportLines": {
                                            "$type": "ModelMaker.UndoableCollection`1[[ModelMakerEngine.IReportLine, ModelMakerEngine]], ModelMaker.Undo",
                                            "$values": [
                                              {
                                                "$ref": "356"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9,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"Deferred payments for next reconciliation year - total",
                                        "ParentReport": {
                                          "$ref": "312"
                                        },
                                        "HeadingLevel": 0,
                                        "ReportFormatName": null,
                                        "ReportFormatColor": null,
                                        "ValidValues": null,
                                        "ScenarioSelectorDependent": null,
                                        "IsActualInput": false,
                                        "Is2DArray": false,
                                        "YPosition": -1,
                                        "Visible": true,
                                        "Font": null,
                                        "AllowIncomingLinks": true,
                                        "AllowOutgoingLinks": true,
                                        "Deletable": true,
                                        "Issues": null
                                      },
                                      {
                                        "$id": "359",
                                        "$type": "ModelMaker.Header, ModelMaker",
                                        "HeadingLevel": 1,
                                        "Name": " ",
                                        "PreferredName": " ",
                                        "UnNegatedName": " ",
                                        "UnNegatedPreferredName": " ",
                                        "ParentReport": {
                                          "$ref": "312"
                                        },
                                        "Visible": true,
                                        "ReportFormatName": "",
                                        "ReportFormatColor": "",
                                        "IsNegatable": false,
                                        "LastNameUsed": " "
                                      },
                                      {
                                        "$id": "360",
                                        "$type": "ModelMaker.Header, ModelMaker",
                                        "HeadingLevel": 0,
                                        "Name": "Cost related revenue adjustments to apply in future years",
                                        "PreferredName": "Cost related revenue adjustments to apply in future years",
                                        "UnNegatedName": "Cost related revenue adjustments to apply in future years",
                                        "UnNegatedPreferredName": "Cost related revenue adjustments to apply in future years",
                                        "ParentReport": {
                                          "$ref": "312"
                                        },
                                        "Visible": true,
                                        "ReportFormatName": "",
                                        "ReportFormatColor": "",
                                        "IsNegatable": false,
                                        "LastNameUsed": "Cost related revenue adjustments to apply in future years"
                                      },
                                      {
                                        "$id": "361",
                                        "$type": "ModelMaker.Header, ModelMaker",
                                        "HeadingLevel": 1,
                                        "Name": " ",
                                        "PreferredName": " ",
                                        "UnNegatedName": " ",
                                        "UnNegatedPreferredName": " ",
                                        "ParentReport": {
                                          "$ref": "312"
                                        },
                                        "Visible": true,
                                        "ReportFormatName": "",
                                        "ReportFormatColor": "",
                                        "IsNegatable": false,
                                        "LastNameUsed": " "
                                      },
                                      {
                                        "$ref": "311"
                                      }
                                    ]
                                  },
                                  "AllowIncomingLinks": false,
                                  "AllowOutgoingLinks": false,
                                  "YPosition": -1,
                                  "Name": "Outputs",
                                  "Parent": {
                                    "$ref": "1"
                                  },
                                  "Visible": true,
                                  "ToolTip": "",
                                  "OpeningBalanceFlagAppliedName": "",
                                  "Font": null,
                                  "IncomingLinks": {
                                    "$type": "System.Collections.ObjectModel.Collection`1[[ModelMaker.MMLink, ModelMaker]], mscorlib",
                                    "$values": []
                                  },
                                  "OutgoingLinks": {
                                    "$type": "System.Collections.ObjectModel.Collection`1[[ModelMaker.MMLink, ModelMaker]], mscorlib",
                                    "$values": []
                                  },
                                  "Deletable": true,
                                  "Issues": null
                                },
                                "HeadingLevel": 0,
                                "ReportFormatName": null,
                                "ReportFormatColor": null,
                                "ValidValues": null,
                                "ScenarioSelectorDependent": null,
                                "IsActualInput": false,
                                "Is2DArray": false,
                                "YPosition": -1,
                                "Visible": true,
                                "Font": null,
                                "AllowIncomingLinks": true,
                                "AllowOutgoingLinks": true,
                                "Deletable": true,
                                "Issues": null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"362",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"Cost_related_revenue_adjustments___wholesale___current_year.WR"
                              },
                              {
                                "Key": {
                                  "$type": "ModelMakerEngine.MMElements, ModelMakerEngine",
                                  "$values": [
                                    {
                                      "$ref": "4"
                                    }
                                  ]
                                },
                                "Value": "Cost_related_revenue_adjustments___wholesale___current_year.WN"
                              },
                              {
                                "Key": {
                                  "$type": "ModelMakerEngine.MMElements, ModelMakerEngine",
                                  "$values": [
                                    {
                                      "$ref": "5"
                                    }
                                  ]
                                },
                                "Value": "Cost_related_revenue_adjustments___wholesale___current_year.WWN"
                              },
                              {
                                "Key": {
                                  "$type": "ModelMakerEngine.MMElements, ModelMakerEngine",
                                  "$values": [
                                    {
                                      "$ref": "6"
                                    }
                                  ]
                                },
                                "Value": "Cost_related_revenue_adjustments___wholesale___current_year.ADDN1"
                              },
                              {
                                "Key": {
                                  "$type": "ModelMakerEngine.MMElements, ModelMakerEngine",
                                  "$values": [
                                    {
                                      "$ref": "7"
                                    }
                                  ]
                                },
                                "Value": "Cost_related_revenue_adjustments___wholesale___current_year.ADDN2"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"bb37d038-5a32-41c4-a67e-91c13421da0f",
                          "Dimensions": {
                            "$type": "ModelMakerEngine.MMDimensions, ModelMakerEngine",
                            "$values": [
                              {
                                "$ref": "2"
                              }
                            ]
                          },
                          "EquationOBXInternal": "SUMPRODUCT(ALLVALUES([Year of performance]),ALLVALUES([Cost change model adjustments – wholesale]))",
                          "NameOfGroup": "K-based controls.Abatements and deferrals",
                          "EquationToParse": "SUMPRODUCT(ALLVALUES([Year of performance]),ALLVALUES([Cost change model adjustments – wholesale]))",
                          "MostRecentExpectedUnitErrors": null,
                          "Units": {
                            "$id": "363",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"Cost change process revenue adjustments - wholesale - current year",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"Cost change process",
                    "Name": "Cost change process",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"364",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"Net_ODI_payments_to_be_applied_this_year___wholesale.WR"
                        },
                        {
                          "Key": {
                            "$type": "ModelMakerEngine.MMElements, ModelMakerEngine",
                            "$values": [
                              {
                                "$ref": "4"
                              }
                            ]
                          },
                          "Value": "Net_ODI_payments_to_be_applied_this_year___wholesale.WN"
                        },
                        {
                          "Key": {
                            "$type": "ModelMakerEngine.MMElements, ModelMakerEngine",
                            "$values": [
                              {
                                "$ref": "5"
                              }
                            ]
                          },
                          "Value": "Net_ODI_payments_to_be_applied_this_year___wholesale.WWN"
                        },
                        {
                          "Key": {
                            "$type": "ModelMakerEngine.MMElements, ModelMakerEngine",
                            "$values": [
                              {
                                "$ref": "6"
                              }
                            ]
                          },
                          "Value": "Net_ODI_payments_to_be_applied_this_year___wholesale.ADDN1"
                        },
                        {
                          "Key": {
                            "$type": "ModelMakerEngine.MMElements, ModelMakerEngine",
                            "$values": [
                              {
                                "$ref": "7"
                              }
                            ]
                          },
                          "Value": "Net_ODI_payments_to_be_applied_this_year___wholesale.ADDN2"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"32134165-fc93-4d38-ad91-a702ca164ce4",
                    "Dimensions": {
                      "$type": "ModelMakerEngine.MMDimensions, ModelMakerEngine",
                      "$values": [
                        {
                          "$ref": "2"
                        }
                      ]
                    },
                    "EquationOBXInternal": "[Net ODI payments - wholesale] + [ODI payments deferred from previous reconciliation year - wholesale]",
                    "NameOfGroup": "Control.Abatements and deferrals",
                    "EquationToParse": "[Net ODI payments - wholesale] + [ODI payments deferred from previous reconciliation year - wholesale]",
                    "MostRecentExpectedUnitErrors": null,
                    "Units": {
                      "$id": "365",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"Net ODI payments to be applied this year - wholesale",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"366",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"Unadjusted_payments_after_abatements___wholesale.WR"
                        },
                        {
                          "Key": {
                            "$type": "ModelMakerEngine.MMElements, ModelMakerEngine",
                            "$values": [
                              {
                                "$ref": "4"
                              }
                            ]
                          },
                          "Value": "Unadjusted_payments_after_abatements___wholesale.WN"
                        },
                        {
                          "Key": {
                            "$type": "ModelMakerEngine.MMElements, ModelMakerEngine",
                            "$values": [
                              {
                                "$ref": "5"
                              }
                            ]
                          },
                          "Value": "Unadjusted_payments_after_abatements___wholesale.WWN"
                        },
                        {
                          "Key": {
                            "$type": "ModelMakerEngine.MMElements, ModelMakerEngine",
                            "$values": [
                              {
                                "$ref": "6"
                              }
                            ]
                          },
                          "Value": "Unadjusted_payments_after_abatements___wholesale.ADDN1"
                        },
                        {
                          "Key": {
                            "$type": "ModelMakerEngine.MMElements, ModelMakerEngine",
                            "$values": [
                              {
                                "$ref": "7"
                              }
                            ]
                          },
                          "Value": "Unadjusted_payments_after_abatements___wholesale.ADDN2"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"7d4f227e-c3fd-4f53-8692-a35f90f14c7d",
                    "Dimensions": {
                      "$type": "ModelMakerEngine.MMDimensions, ModelMakerEngine",
                      "$values": [
                        {
                          "$ref": "2"
                        }
                      ]
                    },
                    "EquationOBXInternal": "IF([Net ODI payments to be applied this year - wholesale] > 0, IF([Voluntary abatements - wholesale]<[Net ODI payments to be applied this year - wholesale],  [Net ODI payments to be applied this year - wholesale] - [Voluntary abatements - wholesale] , 0 ), [Net ODI payments to be applied this year - wholesale] )",
                    "NameOfGroup": "Control",
                    "EquationToParse": "IF([Net ODI payments to be applied this year - wholesale] > 0, IF([Voluntary abatements - wholesale]<[Net ODI payments to be applied this year - wholesale],  [Net ODI payments to be applied this year - wholesale] - [Voluntary abatements - wholesale] , 0 ), [Net ODI payments to be applied this year - wholesale] )",
                    "MostRecentExpectedUnitErrors": null,
                    "Units": {
                      "$id": "367",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Unadjusted payments after abatements - wholesal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6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Unadjusted_payments_after_abatements_and_deferrals___wholesale.WR"
                        },
                        {
                          "Key": {
                            "$type": "ModelMakerEngine.MMElements, ModelMakerEngine",
                            "$values": [
                              {
                                "$ref": "4"
                              }
                            ]
                          },
                          "Value": "Unadjusted_payments_after_abatements_and_deferrals___wholesale.WN"
                        },
                        {
                          "Key": {
                            "$type": "ModelMakerEngine.MMElements, ModelMakerEngine",
                            "$values": [
                              {
                                "$ref": "5"
                              }
                            ]
                          },
                          "Value": "Unadjusted_payments_after_abatements_and_deferrals___wholesale.WWN"
                        },
                        {
                          "Key": {
                            "$type": "ModelMakerEngine.MMElements, ModelMakerEngine",
                            "$values": [
                              {
                                "$ref": "6"
                              }
                            ]
                          },
                          "Value": "Unadjusted_payments_after_abatements_and_deferrals___wholesale.ADDN1"
                        },
                        {
                          "Key": {
                            "$type": "ModelMakerEngine.MMElements, ModelMakerEngine",
                            "$values": [
                              {
                                "$ref": "7"
                              }
                            ]
                          },
                          "Value": "Unadjusted_payments_after_abatements_and_deferrals___wholesale.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65692d9c-efc4-418c-b443-5f82ce2ee619",
                    "Dimensions": {
                      "$type": "ModelMakerEngine.MMDimensions, ModelMakerEngine",
                      "$values": [
                        {
                          "$ref": "2"
                        }
                      ]
                    },
                    "EquationOBXInternal": "[Unadjusted payments after abatements - wholesale] - [Voluntary deferrals - wholesale]",
                    "NameOfGroup": "Control",
                    "EquationToParse": "[Unadjusted payments after abatements - wholesale] - [Voluntary deferrals - wholesale]",
                    "MostRecentExpectedUnitErrors": null,
                    "Units": {
                      "$id": "369",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Unadjusted payments after abatements and deferrals - wholesal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7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Delayed_Delivery___DDCM_mechanism_adjustments___wholesale.WR"
                        },
                        {
                          "Key": {
                            "$type": "ModelMakerEngine.MMElements, ModelMakerEngine",
                            "$values": [
                              {
                                "$ref": "4"
                              }
                            ]
                          },
                          "Value": "Delayed_Delivery___DDCM_mechanism_adjustments___wholesale.WN"
                        },
                        {
                          "Key": {
                            "$type": "ModelMakerEngine.MMElements, ModelMakerEngine",
                            "$values": [
                              {
                                "$ref": "5"
                              }
                            ]
                          },
                          "Value": "Delayed_Delivery___DDCM_mechanism_adjustments___wholesale.WWN"
                        },
                        {
                          "Key": {
                            "$type": "ModelMakerEngine.MMElements, ModelMakerEngine",
                            "$values": [
                              {
                                "$ref": "6"
                              }
                            ]
                          },
                          "Value": "Delayed_Delivery___DDCM_mechanism_adjustments___wholesale.ADDN1"
                        },
                        {
                          "Key": {
                            "$type": "ModelMakerEngine.MMElements, ModelMakerEngine",
                            "$values": [
                              {
                                "$ref": "7"
                              }
                            ]
                          },
                          "Value": "Delayed_Delivery___DDCM_mechanism_adjustments___wholesale.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6e7d23d9-d425-4fa6-a92b-8bb9a5519662",
                    "Dimensions": {
                      "$type": "ModelMakerEngine.MMDimensions, ModelMakerEngine",
                      "$values": [
                        {
                          "$ref": "2"
                        }
                      ]
                    },
                    "EquationOBXInternal": "[Delayed delivery mechanism adjustment - wholesale] + [Delivery mechanism adjustment - wholesale]",
                    "NameOfGroup": "K-based controls.Abatements and deferrals",
                    "EquationToParse": "[Delayed delivery mechanism adjustment - wholesale] + [Delivery mechanism adjustment - wholesale]",
                    "MostRecentExpectedUnitErrors": null,
                    "Units": {
                      "$id": "371",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Delayed Delivery & DDCM mechanism adjustments - wholesal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7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Delayed_Delivery___DDCM_mechanism_adjustments___wholesale___current_year.WR"
                        },
                        {
                          "Key": {
                            "$type": "ModelMakerEngine.MMElements, ModelMakerEngine",
                            "$values": [
                              {
                                "$ref": "4"
                              }
                            ]
                          },
                          "Value": "Delayed_Delivery___DDCM_mechanism_adjustments___wholesale___current_year.WN"
                        },
                        {
                          "Key": {
                            "$type": "ModelMakerEngine.MMElements, ModelMakerEngine",
                            "$values": [
                              {
                                "$ref": "5"
                              }
                            ]
                          },
                          "Value": "Delayed_Delivery___DDCM_mechanism_adjustments___wholesale___current_year.WWN"
                        },
                        {
                          "Key": {
                            "$type": "ModelMakerEngine.MMElements, ModelMakerEngine",
                            "$values": [
                              {
                                "$ref": "6"
                              }
                            ]
                          },
                          "Value": "Delayed_Delivery___DDCM_mechanism_adjustments___wholesale___current_year.ADDN1"
                        },
                        {
                          "Key": {
                            "$type": "ModelMakerEngine.MMElements, ModelMakerEngine",
                            "$values": [
                              {
                                "$ref": "7"
                              }
                            ]
                          },
                          "Value": "Delayed_Delivery___DDCM_mechanism_adjustments___wholesale___current_year.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14d4ff3d-b4d9-49b8-a38c-b56bbd90b5a5",
                    "Dimensions": {
                      "$type": "ModelMakerEngine.MMDimensions, ModelMakerEngine",
                      "$values": [
                        {
                          "$ref": "2"
                        }
                      ]
                    },
                    "EquationOBXInternal": "SUMPRODUCT(ALLVALUES([Year of performance]),ALLVALUES([Delayed Delivery & DDCM mechanism adjustments - wholesale]))",
                    "NameOfGroup": "K-based controls.Abatements and deferrals",
                    "EquationToParse": "SUMPRODUCT(ALLVALUES([Year of performance]),ALLVALUES([Delayed Delivery & DDCM mechanism adjustments - wholesale]))",
                    "MostRecentExpectedUnitErrors": null,
                    "Units": {
                      "$id": "373",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Delayed Delivery & DDCM mechanism adjustments - wholesale - current yea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7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Payments_after_abatements_and_deferrals__other_bespoke_adjustments___cost_change_adjustments___wholesale.WR"
                        },
                        {
                          "Key": {
                            "$type": "ModelMakerEngine.MMElements, ModelMakerEngine",
                            "$values": [
                              {
                                "$ref": "4"
                              }
                            ]
                          },
                          "Value": "Payments_after_abatements_and_deferrals__other_bespoke_adjustments___cost_change_adjustments___wholesale.WN"
                        },
                        {
                          "Key": {
                            "$type": "ModelMakerEngine.MMElements, ModelMakerEngine",
                            "$values": [
                              {
                                "$ref": "5"
                              }
                            ]
                          },
                          "Value": "Payments_after_abatements_and_deferrals__other_bespoke_adjustments___cost_change_adjustments___wholesale.WWN"
                        },
                        {
                          "Key": {
                            "$type": "ModelMakerEngine.MMElements, ModelMakerEngine",
                            "$values": [
                              {
                                "$ref": "6"
                              }
                            ]
                          },
                          "Value": "Payments_after_abatements_and_deferrals__other_bespoke_adjustments___cost_change_adjustments___wholesale.ADDN1"
                        },
                        {
                          "Key": {
                            "$type": "ModelMakerEngine.MMElements, ModelMakerEngine",
                            "$values": [
                              {
                                "$ref": "7"
                              }
                            ]
                          },
                          "Value": "Payments_after_abatements_and_deferrals__other_bespoke_adjustments___cost_change_adjustments___wholesale.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b42e637f-f180-470b-82b8-add3b6dd907b",
                    "Dimensions": {
                      "$type": "ModelMakerEngine.MMDimensions, ModelMakerEngine",
                      "$values": [
                        {
                          "$ref": "2"
                        }
                      ]
                    },
                    "EquationOBXInternal": "[Unadjusted payments after abatements and deferrals - wholesale] + [Other adjustments - wholesale] + [Delayed Delivery & DDCM mechanism adjustments - wholesale - current year]",
                    "NameOfGroup": "Control",
                    "EquationToParse": "[Unadjusted payments after abatements and deferrals - wholesale] + [Other adjustments - wholesale] + [Delayed Delivery & DDCM mechanism adjustments - wholesale - current year]",
                    "MostRecentExpectedUnitErrors": null,
                    "Units": {
                      "$id": "375",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Payments after abatements and deferrals, other bespoke adjustments & delivery adjustments - wholesal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6,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Abatements and deferrals",
              "Name": "Abatements and deferrals",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id": "376",
              "$type": "ModelMaker.GroupNode, ModelMaker",
              "TabOrHeaderColour": "220, 236, 245",
              "CollapsedByDefault": false,
              "Comment": "",
              "NameOfGroup": "Water resources",
              "YPosition": 1,
              "Folded": false,
              "Font": null,
              "Children": {
                "$type": "ModelMaker.GroupNodeChildCollection, ModelMaker",
                "$values": [
                  {
                    "$id": "37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K_factors__last_determined__as__.WR"
                        },
                        {
                          "Key": {
                            "$type": "ModelMakerEngine.MMElements, ModelMakerEngine",
                            "$values": [
                              {
                                "$ref": "4"
                              }
                            ]
                          },
                          "Value": "K_factors__last_determined__as__.WN"
                        },
                        {
                          "Key": {
                            "$type": "ModelMakerEngine.MMElements, ModelMakerEngine",
                            "$values": [
                              {
                                "$ref": "5"
                              }
                            ]
                          },
                          "Value": "K_factors__last_determined__as__.WWN"
                        },
                        {
                          "Key": {
                            "$type": "ModelMakerEngine.MMElements, ModelMakerEngine",
                            "$values": [
                              {
                                "$ref": "6"
                              }
                            ]
                          },
                          "Value": "K_factors__last_determined__as__.ADDN1"
                        },
                        {
                          "Key": {
                            "$type": "ModelMakerEngine.MMElements, ModelMakerEngine",
                            "$values": [
                              {
                                "$ref": "7"
                              }
                            ]
                          },
                          "Value": "K_factors__last_determined__as__.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7ae2b0fe-7ace-4561-9ccd-8ea473857090",
                    "Dimensions": {
                      "$type": "ModelMakerEngine.MMDimensions, ModelMakerEngine",
                      "$values": [
                        {
                          "$ref": "2"
                        }
                      ]
                    },
                    "EquationOBXInternal": "[K factors (last determined)]/[Percent conversion]",
                    "NameOfGroup": "Water resources.Revenue adjustments",
                    "EquationToParse": "[K factors (last determined)]/[Percent conversion]",
                    "MostRecentExpectedUnitErrors": null,
                    "Units": {
                      "$id": "378",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K factors (last determined) as %",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7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Allowed_revenue___wholesale.WR"
                        },
                        {
                          "Key": {
                            "$type": "ModelMakerEngine.MMElements, ModelMakerEngine",
                            "$values": [
                              {
                                "$ref": "4"
                              }
                            ]
                          },
                          "Value": "Allowed_revenue___wholesale.WN"
                        },
                        {
                          "Key": {
                            "$type": "ModelMakerEngine.MMElements, ModelMakerEngine",
                            "$values": [
                              {
                                "$ref": "5"
                              }
                            ]
                          },
                          "Value": "Allowed_revenue___wholesale.WWN"
                        },
                        {
                          "Key": {
                            "$type": "ModelMakerEngine.MMElements, ModelMakerEngine",
                            "$values": [
                              {
                                "$ref": "6"
                              }
                            ]
                          },
                          "Value": "Allowed_revenue___wholesale.ADDN1"
                        },
                        {
                          "Key": {
                            "$type": "ModelMakerEngine.MMElements, ModelMakerEngine",
                            "$values": [
                              {
                                "$ref": "7"
                              }
                            ]
                          },
                          "Value": "Allowed_revenue___wholesale.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76301195-d3ca-4903-93b6-ab94006f00ab",
                    "Dimensions": {
                      "$type": "ModelMakerEngine.MMDimensions, ModelMakerEngine",
                      "$values": [
                        {
                          "$ref": "2"
                        }
                      ]
                    },
                    "EquationOBXInternal": "IF([1st Forecast Period Flag]=1,[Allowed revenue starting point in FD - wholesale]*(1+[November CPIH annual inflation figures]+[K factors (last determined) as %]),PREVIOUSVALUE()*(1+[November CPIH annual inflation figures]+[K factors (last determined) as %]))",
                    "NameOfGroup": "Water resources.Revenue adjustments",
                    "EquationToParse": "IF([1st Forecast Period Flag]=1,[Allowed revenue starting point in FD - wholesale]*(1+[November CPIH annual inflation figures]+[K factors (last determined) as %]),PREVIOUSVALUE()*(1+[November CPIH annual inflation figures]+[K factors (last determined) as %]))",
                    "MostRecentExpectedUnitErrors": null,
                    "Units": {
                      "$id": "380",
                      "$type": "ModelMaker.Unit, ModelMaker",
                      "DefaultNumberFormat": 4,
                      "NumberFormatOverride": null,
                      "MatchAnything": false,
                      "ExternalRepresentation": "£m (nominal)",
                      "ItemsOnTop": {
                        "$type": "System.Collections.Generic.List`1[[System.String, mscorlib]], mscorlib",
                        "$values": [
                          "£m (nominal"
                        ]
                      },
                      "ItemsOnBottom": {
                        "$type": "System.Collections.Generic.List`1[[System.String, mscorlib]], mscorlib",
                        "$values": []
                      },
                      "IsCurrency": true,
                      "ContainsSMU": false,
                      "IsDimensionless": false,
                      "InsertRowTotal": true,
                      "IgnoreWhenDeterminingExpectedUnits": false
                    },
                    "Name": "Allowed revenue - wholesal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tru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8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Year_that_price_limits_should_be_recalculated.WR"
                        },
                        {
                          "Key": {
                            "$type": "ModelMakerEngine.MMElements, ModelMakerEngine",
                            "$values": [
                              {
                                "$ref": "4"
                              }
                            ]
                          },
                          "Value": "Year_that_price_limits_should_be_recalculated.WN"
                        },
                        {
                          "Key": {
                            "$type": "ModelMakerEngine.MMElements, ModelMakerEngine",
                            "$values": [
                              {
                                "$ref": "5"
                              }
                            ]
                          },
                          "Value": "Year_that_price_limits_should_be_recalculated.WWN"
                        },
                        {
                          "Key": {
                            "$type": "ModelMakerEngine.MMElements, ModelMakerEngine",
                            "$values": [
                              {
                                "$ref": "6"
                              }
                            ]
                          },
                          "Value": "Year_that_price_limits_should_be_recalculated.ADDN1"
                        },
                        {
                          "Key": {
                            "$type": "ModelMakerEngine.MMElements, ModelMakerEngine",
                            "$values": [
                              {
                                "$ref": "7"
                              }
                            ]
                          },
                          "Value": "Year_that_price_limits_should_be_recalculated.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7ea4a3e7-837f-4b74-9578-6ee598fa0fcc",
                    "Dimensions": {
                      "$type": "ModelMakerEngine.MMDimensions, ModelMakerEngine",
                      "$values": [
                        {
                          "$ref": "2"
                        }
                      ]
                    },
                    "EquationOBXInternal": "IF([Payments after abatements and deferrals and other bespoke adjustments this year - wholesale]<>0,IF(OR([Year of adjustment to be applied]=1,PREVIOUSVALUE()=1),1,0),0)",
                    "NameOfGroup": "Water resources.Revenue adjustments.Revised K",
                    "EquationToParse": "IF([Payments after abatements and deferrals and other bespoke adjustments this year - wholesale]<>0,IF(OR([Year of adjustment to be applied]=1,PREVIOUSVALUE()=1),1,0),0)",
                    "MostRecentExpectedUnitErrors": null,
                    "Units": {
                      "$id": "382",
                      "$type": "ModelMaker.Unit, ModelMaker",
                      "DefaultNumberFormat": 5,
                      "NumberFormatOverride": null,
                      "MatchAnything": false,
                      "ExternalRepresentation": "flag",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"Year that price limits should be recalculated",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"383",
                    "$type": "ModelMaker.GroupNode, ModelMaker",
                    "TabOrHeaderColour": "",
                    "CollapsedByDefault": false,
                    "Comment": "",
                    "NameOfGroup": "K-based controls.Revenue adjustments",
                    "YPosition": 3,
                    "Folded": true,
                    "Font": null,
                    "Children": {
                      "$type": "ModelMaker.GroupNodeChildCollection, ModelMaker",
                      "$values": [
                        {
                          "$id": "384",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"Allowed_revenue_percentage_movement_after_cost_change.WR"
                              },
                              {
                                "Key": {
                                  "$type": "ModelMakerEngine.MMElements, ModelMakerEngine",
                                  "$values": [
                                    {
                                      "$ref": "4"
                                    }
                                  ]
                                },
                                "Value": "Allowed_revenue_percentage_movement_after_cost_change.WN"
                              },
                              {
                                "Key": {
                                  "$type": "ModelMakerEngine.MMElements, ModelMakerEngine",
                                  "$values": [
                                    {
                                      "$ref": "5"
                                    }
                                  ]
                                },
                                "Value": "Allowed_revenue_percentage_movement_after_cost_change.WWN"
                              },
                              {
                                "Key": {
                                  "$type": "ModelMakerEngine.MMElements, ModelMakerEngine",
                                  "$values": [
                                    {
                                      "$ref": "6"
                                    }
                                  ]
                                },
                                "Value": "Allowed_revenue_percentage_movement_after_cost_change.ADDN1"
                              },
                              {
                                "Key": {
                                  "$type": "ModelMakerEngine.MMElements, ModelMakerEngine",
                                  "$values": [
                                    {
                                      "$ref": "7"
                                    }
                                  ]
                                },
                                "Value": "Allowed_revenue_percentage_movement_after_cost_change.ADDN2"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"713463ce-370f-489f-b3b3-0dd01e139120",
                          "Dimensions": {
                            "$type": "ModelMakerEngine.MMDimensions, ModelMakerEngine",
                            "$values": [
                              {
                                "$ref": "2"
                              }
                            ]
                          },
                          "EquationOBXInternal": "IF(PREVIOUSVALUE([Revised total nominal revenue after cost change process])=0,0,[Revised total nominal revenue after cost change process]/PREVIOUSVALUE([Revised total nominal revenue after cost change process])-1)",
                          "NameOfGroup": "K-based controls.Revenue adjustments.Revised K Cost change process",
                          "EquationToParse": "IF(PREVIOUSVALUE([Revised total nominal revenue after cost change process])=0,0,[Revised total nominal revenue after cost change process]/PREVIOUSVALUE([Revised total nominal revenue after cost change process])-1)",
                          "MostRecentExpectedUnitErrors": null,
                          "Units": {
                            "$id": "385",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"Allowed revenue percentage movement after cost change",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"386",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"Allowed_revenue_percentage_movement_after_cost_change__Nov_Nov_CPIH_deflated_.WR"
                              },
                              {
                                "Key": {
                                  "$type": "ModelMakerEngine.MMElements, ModelMakerEngine",
                                  "$values": [
                                    {
                                      "$ref": "4"
                                    }
                                  ]
                                },
                                "Value": "Allowed_revenue_percentage_movement_after_cost_change__Nov_Nov_CPIH_deflated_.WN"
                              },
                              {
                                "Key": {
                                  "$type": "ModelMakerEngine.MMElements, ModelMakerEngine",
                                  "$values": [
                                    {
                                      "$ref": "5"
                                    }
                                  ]
                                },
                                "Value": "Allowed_revenue_percentage_movement_after_cost_change__Nov_Nov_CPIH_deflated_.WWN"
                              },
                              {
                                "Key": {
                                  "$type": "ModelMakerEngine.MMElements, ModelMakerEngine",
                                  "$values": [
                                    {
                                      "$ref": "6"
                                    }
                                  ]
                                },
                                "Value": "Allowed_revenue_percentage_movement_after_cost_change__Nov_Nov_CPIH_deflated_.ADDN1"
                              },
                              {
                                "Key": {
                                  "$type": "ModelMakerEngine.MMElements, ModelMakerEngine",
                                  "$values": [
                                    {
                                      "$ref": "7"
                                    }
                                  ]
                                },
                                "Value": "Allowed_revenue_percentage_movement_after_cost_change__Nov_Nov_CPIH_deflated_.ADDN2"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"5eccfcd7-de8d-4872-9dc5-20724a119540",
                          "Dimensions": {
                            "$type": "ModelMakerEngine.MMDimensions, ModelMakerEngine",
                            "$values": [
                              {
                                "$ref": "2"
                              }
                            ]
                          },
                          "EquationOBXInternal": "IF([Year that price limits should be recalculated]=0,0,[Allowed revenue percentage movement after cost change]-[November CPIH annual inflation figures])",
                          "NameOfGroup": "K-based controls.Revenue adjustments.Revised K Cost change process",
                          "EquationToParse": "IF([Year that price limits should be recalculated]=0,0,[Allowed revenue percentage movement after cost change]-[November CPIH annual inflation figures])",
                          "MostRecentExpectedUnitErrors": null,
                          "Units": {
                            "$id": "387",
                            "$type": "ModelMaker.Unit, ModelMaker",
                            "DefaultNumberFormat": 4,
                            "NumberFormatOverride": null,
                            "MatchAnything": false,
                            "ExternalRepresentation": "£m (nominal)",
                            "ItemsOnTop": {
                              "$type": "System.Collections.Generic.List`1[[System.String, mscorlib]], mscorlib",
                              "$values": [
                                "£m (nominal"
                              ]
                            },
                            "ItemsOnBottom": {
                              "$type": "System.Collections.Generic.List`1[[System.String, mscorlib]], mscorlib",
                              "$values": []
                            },
                            "IsCurrency": true,
                            "ContainsSMU": false,
                            "IsDimensionless": false,
                            "InsertRowTotal": true,
                            "IgnoreWhenDeterminingExpectedUnits": false
                          },
                          "Name": "Allowed revenue percentage movement after cost change (Nov-Nov CPIH deflated)",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false,
                          "UnitsErrorMessage": "Units should be %,  but they are £m (nominal)",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"388",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"Revised_K_as_percent_after_cost_change_process.WR"
                              },
                              {
                                "Key": {
                                  "$type": "ModelMakerEngine.MMElements, ModelMakerEngine",
                                  "$values": [
                                    {
                                      "$ref": "4"
                                    }
                                  ]
                                },
                                "Value": "Revised_K_as_percent_after_cost_change_process.WN"
                              },
                              {
                                "Key": {
                                  "$type": "ModelMakerEngine.MMElements, ModelMakerEngine",
                                  "$values": [
                                    {
                                      "$ref": "5"
                                    }
                                  ]
                                },
                                "Value": "Revised_K_as_percent_after_cost_change_process.WWN"
                              },
                              {
                                "Key": {
                                  "$type": "ModelMakerEngine.MMElements, ModelMakerEngine",
                                  "$values": [
                                    {
                                      "$ref": "6"
                                    }
                                  ]
                                },
                                "Value": "Revised_K_as_percent_after_cost_change_process.ADDN1"
                              },
                              {
                                "Key": {
                                  "$type": "ModelMakerEngine.MMElements, ModelMakerEngine",
                                  "$values": [
                                    {
                                      "$ref": "7"
                                    }
                                  ]
                                },
                                "Value": "Revised_K_as_percent_after_cost_change_process.ADDN2"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"d628f767-0670-47a1-866a-68b992ff4293",
                          "Dimensions": {
                            "$type": "ModelMakerEngine.MMDimensions, ModelMakerEngine",
                            "$values": [
                              {
                                "$ref": "2"
                              }
                            ]
                          },
                          "EquationOBXInternal": "IF([Year that price limits should be recalculated]<>0,IF([Allowed revenue percentage movement after cost change (Nov-Nov CPIH deflated)]>=0,ROUNDUP(ROUNDDOWN([Allowed revenue percentage movement after cost change (Nov-Nov CPIH deflated)],5),4),ROUNDDOWN(ROUNDUP([Allowed revenue percentage movement after cost change (Nov-Nov CPIH deflated)],5),4)),[K factors (last determined) as %])",
                          "NameOfGroup": "K-based controls.Revenue adjustments.Revised K Cost change process",
                          "EquationToParse": "IF([Year that price limits should be recalculated]<>0,IF([Allowed revenue percentage movement after cost change (Nov-Nov CPIH deflated)]>=0,ROUNDUP(ROUNDDOWN([Allowed revenue percentage movement after cost change (Nov-Nov CPIH deflated)],5),4),ROUNDDOWN(ROUNDUP([Allowed revenue percentage movement after cost change (Nov-Nov CPIH deflated)],5),4)),[K factors (last determined) as %])",
                          "MostRecentExpectedUnitErrors": {
                            "$type": "System.Collections.Generic.List`1[[System.String, mscorlib]], mscorlib",
                            "$values": [
                              "The TRUE part of the IF function measured in £m (nominal) but the FALSE part measured in %"
                            ]
                          },
                          "Units": {
                            "$id": "389",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"Revised K as percent after cost change process",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true,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"Revised K Cost change process",
                    "Name": "Revised K Cost change process",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"390",
                    "$type": "ModelMaker.GroupNode, ModelMaker",
                    "TabOrHeaderColour": "220, 236, 245",
                    "CollapsedByDefault": false,
                    "Comment": "",
                    "NameOfGroup": "Water resources.Revenue adjustments",
                    "YPosition": 4,
                    "Folded": false,
                    "Font": null,
                    "Children": {
                      "$type": "ModelMaker.GroupNodeChildCollection, ModelMaker",
                      "$values": [
                        {
                          "$id": "391",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"Allowed_revenue_percentage_movement___wholesale.WR"
                              },
                              {
                                "Key": {
                                  "$type": "ModelMakerEngine.MMElements, ModelMakerEngine",
                                  "$values": [
                                    {
                                      "$ref": "4"
                                    }
                                  ]
                                },
                                "Value": "Allowed_revenue_percentage_movement___wholesale.WN"
                              },
                              {
                                "Key": {
                                  "$type": "ModelMakerEngine.MMElements, ModelMakerEngine",
                                  "$values": [
                                    {
                                      "$ref": "5"
                                    }
                                  ]
                                },
                                "Value": "Allowed_revenue_percentage_movement___wholesale.WWN"
                              },
                              {
                                "Key": {
                                  "$type": "ModelMakerEngine.MMElements, ModelMakerEngine",
                                  "$values": [
                                    {
                                      "$ref": "6"
                                    }
                                  ]
                                },
                                "Value": "Allowed_revenue_percentage_movement___wholesale.ADDN1"
                              },
                              {
                                "Key": {
                                  "$type": "ModelMakerEngine.MMElements, ModelMakerEngine",
                                  "$values": [
                                    {
                                      "$ref": "7"
                                    }
                                  ]
                                },
                                "Value": "Allowed_revenue_percentage_movement___wholesale.ADDN2"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"603994d6-79fc-4a0c-99c5-9ebf8c6b27ac",
                          "Dimensions": {
                            "$type": "ModelMakerEngine.MMDimensions, ModelMakerEngine",
                            "$values": [
                              {
                                "$ref": "2"
                              }
                            ]
                          },
                          "EquationOBXInternal": "IF(PREVIOUSVALUE([Revised total nominal revenue after ODI - wholesale])=0,0,[Revised total nominal revenue after ODI - wholesale]/PREVIOUSVALUE([Revised total nominal revenue after ODI - wholesale])-1)",
                          "NameOfGroup": "Water resources.Revenue adjustments.Revised K",
                          "EquationToParse": "IF(PREVIOUSVALUE([Revised total nominal revenue after ODI - wholesale])=0,0,[Revised total nominal revenue after ODI - wholesale]/PREVIOUSVALUE([Revised total nominal revenue after ODI - wholesale])-1)",
                          "MostRecentExpectedUnitErrors": null,
                          "Units": {
                            "$id": "392",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"Allowed revenue percentage movement after ODI - wholesale",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"393",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"Allowed_revenue_percentage_movement__Nov_Nov_CPIH_deflated_.WR"
                              },
                              {
                                "Key": {
                                  "$type": "ModelMakerEngine.MMElements, ModelMakerEngine",
                                  "$values": [
                                    {
                                      "$ref": "4"
                                    }
                                  ]
                                },
                                "Value": "Allowed_revenue_percentage_movement__Nov_Nov_CPIH_deflated_.WN"
                              },
                              {
                                "Key": {
                                  "$type": "ModelMakerEngine.MMElements, ModelMakerEngine",
                                  "$values": [
                                    {
                                      "$ref": "5"
                                    }
                                  ]
                                },
                                "Value": "Allowed_revenue_percentage_movement__Nov_Nov_CPIH_deflated_.WWN"
                              },
                              {
                                "Key": {
                                  "$type": "ModelMakerEngine.MMElements, ModelMakerEngine",
                                  "$values": [
                                    {
                                      "$ref": "6"
                                    }
                                  ]
                                },
                                "Value": "Allowed_revenue_percentage_movement__Nov_Nov_CPIH_deflated_.ADDN1"
                              },
                              {
                                "Key": {
                                  "$type": "ModelMakerEngine.MMElements, ModelMakerEngine",
                                  "$values": [
                                    {
                                      "$ref": "7"
                                    }
                                  ]
                                },
                                "Value": "Allowed_revenue_percentage_movement__Nov_Nov_CPIH_deflated_.ADDN2"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"75aa736e-8d76-4de4-b1bf-bb46537807d9",
                          "Dimensions": {
                            "$type": "ModelMakerEngine.MMDimensions, ModelMakerEngine",
                            "$values": [
                              {
                                "$ref": "2"
                              }
                            ]
                          },
                          "EquationOBXInternal": "IF([Year that price limits should be recalculated]=0,0,[Allowed revenue percentage movement after ODI - wholesale]-[November CPIH annual inflation figures])",
                          "NameOfGroup": "Water resources.Revenue adjustments.Revised K",
                          "EquationToParse": "IF([Year that price limits should be recalculated]=0,0,[Allowed revenue percentage movement after ODI - wholesale]-[November CPIH annual inflation figures])",
                          "MostRecentExpectedUnitErrors": null,
                          "Units": {
                            "$ref": "316"
                          },
                          "Name": "Allowed revenue percentage movement after ODI (Nov-Nov CPIH deflated)",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"$ref": "315"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"Revised K",
                    "Name": "Revised K ODI",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"Revenue adjustments",
              "Name": "Revenue adjustments",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"$id": "394",
              "$type": "ModelMaker.GroupNode, ModelMaker",
              "TabOrHeaderColour": "",
              "CollapsedByDefault": false,
              "Comment": "",
              "NameOfGroup": "K-based controls",
              "YPosition": 2,
              "Folded": false,
              "Font": null,
              "Children": {
                "$type": "ModelMaker.GroupNodeChildCollection, ModelMaker",
                "$values": [
                  {
                    "$id": "395",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"Total_Revised_K.WR"
                        },
                        {
                          "Key": {
                            "$type": "ModelMakerEngine.MMElements, ModelMakerEngine",
                            "$values": [
                              {
                                "$ref": "4"
                              }
                            ]
                          },
                          "Value": "Total_Revised_K.WN"
                        },
                        {
                          "Key": {
                            "$type": "ModelMakerEngine.MMElements, ModelMakerEngine",
                            "$values": [
                              {
                                "$ref": "5"
                              }
                            ]
                          },
                          "Value": "Total_Revised_K.WWN"
                        },
                        {
                          "Key": {
                            "$type": "ModelMakerEngine.MMElements, ModelMakerEngine",
                            "$values": [
                              {
                                "$ref": "6"
                              }
                            ]
                          },
                          "Value": "Total_Revised_K.ADDN1"
                        },
                        {
                          "Key": {
                            "$type": "ModelMakerEngine.MMElements, ModelMakerEngine",
                            "$values": [
                              {
                                "$ref": "7"
                              }
                            ]
                          },
                          "Value": "Total_Revised_K.ADDN2"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"163c62fe-c9ed-4a3c-ae8d-4863137af609",
                    "Dimensions": {
                      "$type": "ModelMakerEngine.MMDimensions, ModelMakerEngine",
                      "$values": [
                        {
                          "$ref": "2"
                        }
                      ]
                    },
                    "EquationOBXInternal": "[Revised K as percent after ODI] + [Revised K as percent after cost change process]",
                    "NameOfGroup": "K-based controls.Combined revised K",
                    "EquationToParse": "[Revised K as percent after ODI] + [Revised K as percent after cost change process]",
                    "MostRecentExpectedUnitErrors": null,
                    "Units": {
                      "$id": "396",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"Total Revised K",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"Combined revised K",
              "Name": "Combined revised K",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5,
        "HasOneSheetPerElem": false,
        "OneSheetPerElem": null,
        "DisplayName": "K-based controls",
        "Name": "K-based controls",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"$id": "397",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"86c995f6-0bfe-49d8-8e8e-6cc0a7f84b87",
        "Dimensions": {
          "$type": "ModelMakerEngine.MMDimensions, ModelMakerEngine",
          "$values": []
        },
        "EquationOBXInternal": "[Tax on nominal ODI - bioresources (sludge)] +[ODI value nominal prices - bioresources (sludge)]",
        "NameOfGroup": "Water resources",
        "EquationToParse": "[Tax on nominal ODI - bioresources (sludge)] +[ODI value nominal prices - bioresources (sludge)]",
        "MostRecentExpectedUnitErrors": null,
        "Units": {
          "$id": "398",
          "$type": "ModelMaker.Unit, ModelMaker",
          "DefaultNumberFormat": 4,
          "NumberFormatOverride": null,
          "MatchAnything": false,
          "ExternalRepresentation": "£m (nominal)",
          "ItemsOnTop": {
            "$type": "System.Collections.Generic.List`1[[System.String, mscorlib]], mscorlib",
            "$values": [
              "£m (nominal"
            ]
          },
          "ItemsOnBottom": {
            "$type": "System.Collections.Generic.List`1[[System.String, mscorlib]], mscorlib",
            "$values": []
          },
          "IsCurrency": true,
          "ContainsSMU": false,
          "IsDimensionless": false,
          "InsertRowTotal": true,
          "IgnoreWhenDeterminingExpectedUnits": false
        },
        "Name": "Total value of ODI - bioresources (sludge)",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"$ref": "233"
      },
      {
        "$ref": "36"
      },
      {
        "$ref": "234"
      },
      {
        "$ref": "236"
      },
      {
        "$ref": "305"
      },
      {
        "$ref": "376"
      },
      {
        "$ref": "168"
      },
      {
        "$ref": "377"
      },
      {
        "$ref": "379"
      },
      {
        "$id": "399",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"44f2d819-4df4-41fc-bca9-3e7d33e31e49",
        "Dimensions": {
          "$type": "ModelMakerEngine.MMDimensions, ModelMakerEngine",
          "$values": []
        },
        "EquationOBXInternal": "[Payments after abatements and deferrals and other bespoke adjustments this year - bioresources (sludge)] * [November CPIH cumulative inflation factor]",
        "NameOfGroup": "Water resources.Revenue adjustments.Inflation adjustment",
        "EquationToParse": "[Payments after abatements and deferrals and other bespoke adjustments this year - bioresources (sludge)] * [November CPIH cumulative inflation factor]",
        "MostRecentExpectedUnitErrors": null,
        "Units": {
          "$ref": "398"
        },
        "Name": "ODI value nominal prices - bioresources (sludge)",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false,
        "UnitsErrorMessage": "Units should be £m (2022-23 FYA CPIH prices,  but they are £m (nominal)",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"400",
        "$type": "ModelMaker.GroupNode, ModelMaker",
        "TabOrHeaderColour": "",
        "CollapsedByDefault": false,
        "Comment": "",
        "NameOfGroup": "Water resources.Revenue adjustments",
        "YPosition": 0,
        "Folded": false,
        "Font": null,
        "Children": {
          "$type": "ModelMaker.GroupNodeChildCollection, ModelMaker",
          "$values": [
            {
              "$id": "401",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"12f14ce5-7077-4b97-b7fa-37ddfac5de79",
              "Dimensions": {
                "$type": "ModelMakerEngine.MMDimensions, ModelMakerEngine",
                "$values": []
              },
              "EquationOBXInternal": "1/(1-[Marginal tax rate])-1",
              "NameOfGroup": "Water resources.Revenue adjustments.Tax adjustment",
              "EquationToParse": "1/(1-[Marginal tax rate])-1",
              "MostRecentExpectedUnitErrors": null,
              "Units": {
                "$id": "402",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"Tax on Tax geometric uplift",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"403",
              "$type": "ModelMaker.GroupNode, ModelMaker",
              "TabOrHeaderColour": "",
              "CollapsedByDefault": false,
              "Comment": "",
              "NameOfGroup": "Tax adjustment",
              "YPosition": 1,
              "Folded": false,
              "Font": null,
              "Children": {
                "$type": "ModelMaker.GroupNodeChildCollection, ModelMaker",
                "$values": [
                  {
                    "$id": "404",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"Cost_change_process_adjustments_this_year.WR"
                        },
                        {
                          "Key": {
                            "$type": "ModelMakerEngine.MMElements, ModelMakerEngine",
                            "$values": [
                              {
                                "$ref": "4"
                              }
                            ]
                          },
                          "Value": "Cost_change_process_adjustments_this_year.WN"
                        },
                        {
                          "Key": {
                            "$type": "ModelMakerEngine.MMElements, ModelMakerEngine",
                            "$values": [
                              {
                                "$ref": "5"
                              }
                            ]
                          },
                          "Value": "Cost_change_process_adjustments_this_year.WWN"
                        },
                        {
                          "Key": {
                            "$type": "ModelMakerEngine.MMElements, ModelMakerEngine",
                            "$values": [
                              {
                                "$ref": "6"
                              }
                            ]
                          },
                          "Value": "Cost_change_process_adjustments_this_year.ADDN1"
                        },
                        {
                          "Key": {
                            "$type": "ModelMakerEngine.MMElements, ModelMakerEngine",
                            "$values": [
                              {
                                "$ref": "7"
                              }
                            ]
                          },
                          "Value": "Cost_change_process_adjustments_this_year.ADDN2"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"72c1439b-76ae-40ac-893c-f14a12eb6638",
                    "Dimensions": {
                      "$type": "ModelMakerEngine.MMDimensions, ModelMakerEngine",
                      "$values": [
                        {
                          "$ref": "2"
                        }
                      ]
                    },
                    "EquationOBXInternal": "[Cost change process revenue adjustments - wholesale - current year] * [Year of adjustment to be applied]",
                    "NameOfGroup": "Tax adjustment.Cost change process",
                    "EquationToParse": "[Cost change process revenue adjustments - wholesale - current year] * [Year of adjustment to be applied]",
                    "MostRecentExpectedUnitErrors": null,
                    "Units": {
                      "$id": "405",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"Cost change process adjustments this year",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"406",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"Cost_change_values_nominal_prices.WR"
                        },
                        {
                          "Key": {
                            "$type": "ModelMakerEngine.MMElements, ModelMakerEngine",
                            "$values": [
                              {
                                "$ref": "4"
                              }
                            ]
                          },
                          "Value": "Cost_change_values_nominal_prices.WN"
                        },
                        {
                          "Key": {
                            "$type": "ModelMakerEngine.MMElements, ModelMakerEngine",
                            "$values": [
                              {
                                "$ref": "5"
                              }
                            ]
                          },
                          "Value": "Cost_change_values_nominal_prices.WWN"
                        },
                        {
                          "Key": {
                            "$type": "ModelMakerEngine.MMElements, ModelMakerEngine",
                            "$values": [
                              {
                                "$ref": "6"
                              }
                            ]
                          },
                          "Value": "Cost_change_values_nominal_prices.ADDN1"
                        },
                        {
                          "Key": {
                            "$type": "ModelMakerEngine.MMElements, ModelMakerEngine",
                            "$values": [
                              {
                                "$ref": "7"
                              }
                            ]
                          },
                          "Value": "Cost_change_values_nominal_prices.ADDN2"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"a3c0a6dd-af2c-4f1b-9f89-d7e3c62e9336",
                    "Dimensions": {
                      "$type": "ModelMakerEngine.MMDimensions, ModelMakerEngine",
                      "$values": [
                        {
                          "$ref": "2"
                        }
                      ]
                    },
                    "EquationOBXInternal": "[Cost change process adjustments this year] * [November CPIH cumulative inflation factor]",
                    "NameOfGroup": "Tax adjustment.Cost change process",
                    "EquationToParse": "[Cost change process adjustments this year] * [November CPIH cumulative inflation factor]",
                    "MostRecentExpectedUnitErrors": null,
                    "Units": {
                      "$id": "407",
                      "$type": "ModelMaker.Unit, ModelMaker",
                      "DefaultNumberFormat": 4,
                      "NumberFormatOverride": null,
                      "MatchAnything": false,
                      "ExternalRepresentation": "£m (nominal)",
                      "ItemsOnTop": {
                        "$type": "System.Collections.Generic.List`1[[System.String, mscorlib]], mscorlib",
                        "$values": [
                          "£m (nominal"
                        ]
                      },
                      "ItemsOnBottom": {
                        "$type": "System.Collections.Generic.List`1[[System.String, mscorlib]], mscorlib",
                        "$values": []
                      },
                      "IsCurrency": true,
                      "ContainsSMU": false,
                      "IsDimensionless": false,
                      "InsertRowTotal": true,
                      "IgnoreWhenDeterminingExpectedUnits": false
                    },
                    "Name": "Cost change values nominal prices",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true,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"408",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"Tax_on_nominal_cost_change_process_adjustment.WR"
                        },
                        {
                          "Key": {
                            "$type": "ModelMakerEngine.MMElements, ModelMakerEngine",
                            "$values": [
                              {
                                "$ref": "4"
                              }
                            ]
                          },
                          "Value": "Tax_on_nominal_cost_change_process_adjustment.WN"
                        },
                        {
                          "Key": {
                            "$type": "ModelMakerEngine.MMElements, ModelMakerEngine",
                            "$values": [
                              {
                                "$ref": "5"
                              }
                            ]
                          },
                          "Value": "Tax_on_nominal_cost_change_process_adjustment.WWN"
                        },
                        {
                          "Key": {
                            "$type": "ModelMakerEngine.MMElements, ModelMakerEngine",
                            "$values": [
                              {
                                "$ref": "6"
                              }
                            ]
                          },
                          "Value": "Tax_on_nominal_cost_change_process_adjustment.ADDN1"
                        },
                        {
                          "Key": {
                            "$type": "ModelMakerEngine.MMElements, ModelMakerEngine",
                            "$values": [
                              {
                                "$ref": "7"
                              }
                            ]
                          },
                          "Value": "Tax_on_nominal_cost_change_process_adjustment.ADDN2"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"94882bb6-f6df-4dcb-bc44-751a93bbf546",
                    "Dimensions": {
                      "$type": "ModelMakerEngine.MMDimensions, ModelMakerEngine",
                      "$values": [
                        {
                          "$ref": "2"
                        }
                      ]
                    },
                    "EquationOBXInternal": "[Cost change values nominal prices] * [Tax on Tax geometric uplift]",
                    "NameOfGroup": "Tax adjustment.Cost change process",
                    "EquationToParse": "[Cost change values nominal prices] * [Tax on Tax geometric uplift]",
                    "MostRecentExpectedUnitErrors": null,
                    "Units": {
                      "$id": "409",
                      "$type": "ModelMaker.Unit, ModelMaker",
                      "DefaultNumberFormat": 4,
                      "NumberFormatOverride": null,
                      "MatchAnything": false,
                      "ExternalRepresentation": "£m (nominal)",
                      "ItemsOnTop": {
                        "$type": "System.Collections.Generic.List`1[[System.String, mscorlib]], mscorlib",
                        "$values": [
                          "£m (nominal"
                        ]
                      },
                      "ItemsOnBottom": {
                        "$type": "System.Collections.Generic.List`1[[System.String, mscorlib]], mscorlib",
                        "$values": []
                      },
                      "IsCurrency": true,
                      "ContainsSMU": false,
                      "IsDimensionless": false,
                      "InsertRowTotal": true,
                      "IgnoreWhenDeterminingExpectedUnits": false
                    },
                    "Name": "Tax on nominal cost change process adjustment",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"410",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"Total_value_cost_change_process.WR"
                        },
                        {
                          "Key": {
                            "$type": "ModelMakerEngine.MMElements, ModelMakerEngine",
                            "$values": [
                              {
                                "$ref": "4"
                              }
                            ]
                          },
                          "Value": "Total_value_cost_change_process.WN"
                        },
                        {
                          "Key": {
                            "$type": "ModelMakerEngine.MMElements, ModelMakerEngine",
                            "$values": [
                              {
                                "$ref": "5"
                              }
                            ]
                          },
                          "Value": "Total_value_cost_change_process.WWN"
                        },
                        {
                          "Key": {
                            "$type": "ModelMakerEngine.MMElements, ModelMakerEngine",
                            "$values": [
                              {
                                "$ref": "6"
                              }
                            ]
                          },
                          "Value": "Total_value_cost_change_process.ADDN1"
                        },
                        {
                          "Key": {
                            "$type": "ModelMakerEngine.MMElements, ModelMakerEngine",
                            "$values": [
                              {
                                "$ref": "7"
                              }
                            ]
                          },
                          "Value": "Total_value_cost_change_process.ADDN2"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"74d31ef2-0a0d-4ce0-a735-7ad9d455c5b5",
                    "Dimensions": {
                      "$type": "ModelMakerEngine.MMDimensions, ModelMakerEngine",
                      "$values": [
                        {
                          "$ref": "2"
                        }
                      ]
                    },
                    "EquationOBXInternal": "[Cost change values nominal prices] + [Tax on nominal cost change process adjustment]",
                    "NameOfGroup": "Tax adjustment.Cost change process",
                    "EquationToParse": "[Cost change values nominal prices] + [Tax on nominal cost change process adjustment]",
                    "MostRecentExpectedUnitErrors": null,
                    "Units": {
                      "$id": "411",
                      "$type": "ModelMaker.Unit, ModelMaker",
                      "DefaultNumberFormat": 4,
                      "NumberFormatOverride": null,
                      "MatchAnything": false,
                      "ExternalRepresentation": "£m (nominal)",
                      "ItemsOnTop": {
                        "$type": "System.Collections.Generic.List`1[[System.String, mscorlib]], mscorlib",
                        "$values": [
                          "£m (nominal"
                        ]
                      },
                      "ItemsOnBottom": {
                        "$type": "System.Collections.Generic.List`1[[System.String, mscorlib]], mscorlib",
                        "$values": []
                      },
                      "IsCurrency": true,
                      "ContainsSMU": false,
                      "IsDimensionless": false,
                      "InsertRowTotal": true,
                      "IgnoreWhenDeterminingExpectedUnits": false
                    },
                    "Name": "Total value cost change process",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"412",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"Revised_total_nominal_revenue_after_cost_change_process.WR"
                        },
                        {
                          "Key": {
                            "$type": "ModelMakerEngine.MMElements, ModelMakerEngine",
                            "$values": [
                              {
                                "$ref": "4"
                              }
                            ]
                          },
                          "Value": "Revised_total_nominal_revenue_after_cost_change_process.WN"
                        },
                        {
                          "Key": {
                            "$type": "ModelMakerEngine.MMElements, ModelMakerEngine",
                            "$values": [
                              {
                                "$ref": "5"
                              }
                            ]
                          },
                          "Value": "Revised_total_nominal_revenue_after_cost_change_process.WWN"
                        },
                        {
                          "Key": {
                            "$type": "ModelMakerEngine.MMElements, ModelMakerEngine",
                            "$values": [
                              {
                                "$ref": "6"
                              }
                            ]
                          },
                          "Value": "Revised_total_nominal_revenue_after_cost_change_process.ADDN1"
                        },
                        {
                          "Key": {
                            "$type": "ModelMakerEngine.MMElements, ModelMakerEngine",
                            "$values": [
                              {
                                "$ref": "7"
                              }
                            ]
                          },
                          "Value": "Revised_total_nominal_revenue_after_cost_change_process.ADDN2"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"1f2ae8e3-a251-4b8d-854e-e685c8bf84c5",
                    "Dimensions": {
                      "$type": "ModelMakerEngine.MMDimensions, ModelMakerEngine",
                      "$values": [
                        {
                          "$ref": "2"
                        }
                      ]
                    },
                    "EquationOBXInternal": "[Allowed revenue - wholesale]+ [Total value cost change process]",
                    "NameOfGroup": "Tax adjustment.Cost change process",
                    "EquationToParse": "[Allowed revenue - wholesale]+ [Total value cost change process]",
                    "MostRecentExpectedUnitErrors": null,
                    "Units": {
                      "$id": "413",
                      "$type": "ModelMaker.Unit, ModelMaker",
                      "DefaultNumberFormat": 4,
                      "NumberFormatOverride": null,
                      "MatchAnything": false,
                      "ExternalRepresentation": "£m (nominal)",
                      "ItemsOnTop": {
                        "$type": "System.Collections.Generic.List`1[[System.String, mscorlib]], mscorlib",
                        "$values": [
                          "£m (nominal"
                        ]
                      },
                      "ItemsOnBottom": {
                        "$type": "System.Collections.Generic.List`1[[System.String, mscorlib]], mscorlib",
                        "$values": []
                      },
                      "IsCurrency": true,
                      "ContainsSMU": false,
                      "IsDimensionless": false,
                      "InsertRowTotal": true,
                      "IgnoreWhenDeterminingExpectedUnits": false
                    },
                    "Name": "Revised total nominal revenue after cost change process",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"Cost change process",
              "Name": "Cost change process",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"414",
              "$type": "ModelMaker.GroupNode, ModelMaker",
              "TabOrHeaderColour": "",
              "CollapsedByDefault": false,
              "Comment": "",
              "NameOfGroup": "Tax adjustment",
              "YPosition": 2,
              "Folded": true,
              "Font": null,
              "Children": {
                "$type": "ModelMaker.GroupNodeChildCollection, ModelMaker",
                "$values": [
                  {
                    "$id": "415",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"Payments_after_abatements_and_deferrals_and_other_bespoke_adjustments_this_year___wholesale.WR"
                        },
                        {
                          "Key": {
                            "$type": "ModelMakerEngine.MMElements, ModelMakerEngine",
                            "$values": [
                              {
                                "$ref": "4"
                              }
                            ]
                          },
                          "Value": "Payments_after_abatements_and_deferrals_and_other_bespoke_adjustments_this_year___wholesale.WN"
                        },
                        {
                          "Key": {
                            "$type": "ModelMakerEngine.MMElements, ModelMakerEngine",
                            "$values": [
                              {
                                "$ref": "5"
                              }
                            ]
                          },
                          "Value": "Payments_after_abatements_and_deferrals_and_other_bespoke_adjustments_this_year___wholesale.WWN"
                        },
                        {
                          "Key": {
                            "$type": "ModelMakerEngine.MMElements, ModelMakerEngine",
                            "$values": [
                              {
                                "$ref": "6"
                              }
                            ]
                          },
                          "Value": "Payments_after_abatements_and_deferrals_and_other_bespoke_adjustments_this_year___wholesale.ADDN1"
                        },
                        {
                          "Key": {
                            "$type": "ModelMakerEngine.MMElements, ModelMakerEngine",
                            "$values": [
                              {
                                "$ref": "7"
                              }
                            ]
                          },
                          "Value": "Payments_after_abatements_and_deferrals_and_other_bespoke_adjustments_this_year___wholesale.ADDN2"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"0bfcf4ad-61e9-456a-8771-2b5dc7f22e5a",
                    "Dimensions": {
                      "$type": "ModelMakerEngine.MMDimensions, ModelMakerEngine",
                      "$values": [
                        {
                          "$ref": "2"
                        }
                      ]
                    },
                    "EquationOBXInternal": "[Payments after abatements and deferrals, other bespoke adjustments & delivery adjustments - wholesale] * [Year of adjustment to be applied]",
                    "NameOfGroup": "Tax adjustment",
                    "EquationToParse": "[Payments after abatements and deferrals, other bespoke adjustments & delivery adjustments - wholesale] * [Year of adjustment to be applied]",
                    "MostRecentExpectedUnitErrors": null,
                    "Units": {
                      "$id": "416",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"Payments after abatements and deferrals and other bespoke adjustments this year - wholesale",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"417",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"ODI_value_nominal_prices___wholesale.WR"
                        },
                        {
                          "Key": {
                            "$type": "ModelMakerEngine.MMElements, ModelMakerEngine",
                            "$values": [
                              {
                                "$ref": "4"
                              }
                            ]
                          },
                          "Value": "ODI_value_nominal_prices___wholesale.WN"
                        },
                        {
                          "Key": {
                            "$type": "ModelMakerEngine.MMElements, ModelMakerEngine",
                            "$values": [
                              {
                                "$ref": "5"
                              }
                            ]
                          },
                          "Value": "ODI_value_nominal_prices___wholesale.WWN"
                        },
                        {
                          "Key": {
                            "$type": "ModelMakerEngine.MMElements, ModelMakerEngine",
                            "$values": [
                              {
                                "$ref": "6"
                              }
                            ]
                          },
                          "Value": "ODI_value_nominal_prices___wholesale.ADDN1"
                        },
                        {
                          "Key": {
                            "$type": "ModelMakerEngine.MMElements, ModelMakerEngine",
                            "$values": [
                              {
                                "$ref": "7"
                              }
                            ]
                          },
                          "Value": "ODI_value_nominal_prices___wholesale.ADDN2"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"0a8df785-8fcd-4851-aea4-33c389a1237c",
                    "Dimensions": {
                      "$type": "ModelMakerEngine.MMDimensions, ModelMakerEngine",
                      "$values": [
                        {
                          "$ref": "2"
                        }
                      ]
                    },
                    "EquationOBXInternal": "[Payments after abatements and deferrals and other bespoke adjustments this year - wholesale] * [November CPIH cumulative inflation factor]",
                    "NameOfGroup": "Tax adjustment",
                    "EquationToParse": "[Payments after abatements and deferrals and other bespoke adjustments this year - wholesale] * [November CPIH cumulative inflation factor]",
                    "MostRecentExpectedUnitErrors": null,
                    "Units": {
                      "$id": "418",
                      "$type": "ModelMaker.Unit, ModelMaker",
                      "DefaultNumberFormat": 4,
                      "NumberFormatOverride": null,
                      "MatchAnything": false,
                      "ExternalRepresentation": "£m (nominal)",
                      "ItemsOnTop": {
                        "$type": "System.Collections.Generic.List`1[[System.String, mscorlib]], mscorlib",
                        "$values": [
                          "£m (nominal"
                        ]
                      },
                      "ItemsOnBottom": {
                        "$type": "System.Collections.Generic.List`1[[System.String, mscorlib]], mscorlib",
                        "$values": []
                      },
                      "IsCurrency": true,
                      "ContainsSMU": false,
                      "IsDimensionless": false,
                      "InsertRowTotal": true,
                      "IgnoreWhenDeterminingExpectedUnits": false
                    },
                    "Name": "ODI value nominal prices - wholesale",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true,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"419",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"Tax_on_nominal_ODI___wholesale.WR"
                        },
                        {
                          "Key": {
                            "$type": "ModelMakerEngine.MMElements, ModelMakerEngine",
                            "$values": [
                              {
                                "$ref": "4"
                              }
                            ]
                          },
                          "Value": "Tax_on_nominal_ODI___wholesale.WN"
                        },
                        {
                          "Key": {
                            "$type": "ModelMakerEngine.MMElements, ModelMakerEngine",
                            "$values": [
                              {
                                "$ref": "5"
                              }
                            ]
                          },
                          "Value": "Tax_on_nominal_ODI___wholesale.WWN"
                        },
                        {
                          "Key": {
                            "$type": "ModelMakerEngine.MMElements, ModelMakerEngine",
                            "$values": [
                              {
                                "$ref": "6"
                              }
                            ]
                          },
                          "Value": "Tax_on_nominal_ODI___wholesale.ADDN1"
                        },
                        {
                          "Key": {
                            "$type": "ModelMakerEngine.MMElements, ModelMakerEngine",
                            "$values": [
                              {
                                "$ref": "7"
                              }
                            ]
                          },
                          "Value": "Tax_on_nominal_ODI___wholesale.ADDN2"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"03259be2-1d1f-484d-bdb1-05d996de7aaa",
                    "Dimensions": {
                      "$type": "ModelMakerEngine.MMDimensions, ModelMakerEngine",
                      "$values": [
                        {
                          "$ref": "2"
                        }
                      ]
                    },
                    "EquationOBXInternal": "[ODI value nominal prices - wholesale] * [Tax on Tax geometric uplift]",
                    "NameOfGroup": "Tax adjustment",
                    "EquationToParse": "[ODI value nominal prices - wholesale] * [Tax on Tax geometric uplift]",
                    "MostRecentExpectedUnitErrors": null,
                    "Units": {
                      "$id": "420",
                      "$type": "ModelMaker.Unit, ModelMaker",
                      "DefaultNumberFormat": 4,
                      "NumberFormatOverride": null,
                      "MatchAnything": false,
                      "ExternalRepresentation": "£m (nominal)",
                      "ItemsOnTop": {
                        "$type": "System.Collections.Generic.List`1[[System.String, mscorlib]], mscorlib",
                        "$values": [
                          "£m (nominal"
                        ]
                      },
                      "ItemsOnBottom": {
                        "$type": "System.Collections.Generic.List`1[[System.String, mscorlib]], mscorlib",
                        "$values": []
                      },
                      "IsCurrency": true,
                      "ContainsSMU": false,
                      "IsDimensionless": false,
                      "InsertRowTotal": true,
                      "IgnoreWhenDeterminingExpectedUnits": false
                    },
                    "Name": "Tax on nominal ODI - wholesale",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"421",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"Total_value_of_ODI___wholesale.WR"
                        },
                        {
                          "Key": {
                            "$type": "ModelMakerEngine.MMElements, ModelMakerEngine",
                            "$values": [
                              {
                                "$ref": "4"
                              }
                            ]
                          },
                          "Value": "Total_value_of_ODI___wholesale.WN"
                        },
                        {
                          "Key": {
                            "$type": "ModelMakerEngine.MMElements, ModelMakerEngine",
                            "$values": [
                              {
                                "$ref": "5"
                              }
                            ]
                          },
                          "Value": "Total_value_of_ODI___wholesale.WWN"
                        },
                        {
                          "Key": {
                            "$type": "ModelMakerEngine.MMElements, ModelMakerEngine",
                            "$values": [
                              {
                                "$ref": "6"
                              }
                            ]
                          },
                          "Value": "Total_value_of_ODI___wholesale.ADDN1"
                        },
                        {
                          "Key": {
                            "$type": "ModelMakerEngine.MMElements, ModelMakerEngine",
                            "$values": [
                              {
                                "$ref": "7"
                              }
                            ]
                          },
                          "Value": "Total_value_of_ODI___wholesale.ADDN2"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"3e6fb438-7390-49ef-958c-388d184d3538",
                    "Dimensions": {
                      "$type": "ModelMakerEngine.MMDimensions, ModelMakerEngine",
                      "$values": [
                        {
                          "$ref": "2"
                        }
                      ]
                    },
                    "EquationOBXInternal": "[ODI value nominal prices - wholesale] + [Tax on nominal ODI - wholesale] ",
                    "NameOfGroup": "Tax adjustment",
                    "EquationToParse": "[ODI value nominal prices - wholesale] + [Tax on nominal ODI - wholesale] ",
                    "MostRecentExpectedUnitErrors": null,
                    "Units": {
                      "$id": "422",
                      "$type": "ModelMaker.Unit, ModelMaker",
                      "DefaultNumberFormat": 4,
                      "NumberFormatOverride": null,
                      "MatchAnything": false,
                      "ExternalRepresentation": "£m (nominal)",
                      "ItemsOnTop": {
                        "$type": "System.Collections.Generic.List`1[[System.String, mscorlib]], mscorlib",
                        "$values": [
                          "£m (nominal"
                        ]
                      },
                      "ItemsOnBottom": {
                        "$type": "System.Collections.Generic.List`1[[System.String, mscorlib]], mscorlib",
                        "$values": []
                      },
                      "IsCurrency": true,
                      "ContainsSMU": false,
                      "IsDimensionless": false,
                      "InsertRowTotal": true,
                      "IgnoreWhenDeterminingExpectedUnits": false
                    },
                    "Name": "Total value of ODI - wholesale",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"423",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"Revised_total_nominal_revenue___wholesale.WR"
                        },
                        {
                          "Key": {
                            "$type": "ModelMakerEngine.MMElements, ModelMakerEngine",
                            "$values": [
                              {
                                "$ref": "4"
                              }
                            ]
                          },
                          "Value": "Revised_total_nominal_revenue___wholesale.WN"
                        },
                        {
                          "Key": {
                            "$type": "ModelMakerEngine.MMElements, ModelMakerEngine",
                            "$values": [
                              {
                                "$ref": "5"
                              }
                            ]
                          },
                          "Value": "Revised_total_nominal_revenue___wholesale.WWN"
                        },
                        {
                          "Key": {
                            "$type": "ModelMakerEngine.MMElements, ModelMakerEngine",
                            "$values": [
                              {
                                "$ref": "6"
                              }
                            ]
                          },
                          "Value": "Revised_total_nominal_revenue___wholesale.ADDN1"
                        },
                        {
                          "Key": {
                            "$type": "ModelMakerEngine.MMElements, ModelMakerEngine",
                            "$values": [
                              {
                                "$ref": "7"
                              }
                            ]
                          },
                          "Value": "Revised_total_nominal_revenue___wholesale.ADDN2"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"2bae3792-334e-459a-8c67-08731b95f74f",
                    "Dimensions": {
                      "$type": "ModelMakerEngine.MMDimensions, ModelMakerEngine",
                      "$values": [
                        {
                          "$ref": "2"
                        }
                      ]
                    },
                    "EquationOBXInternal": "[Allowed revenue - wholesale]+ [Total value of ODI - wholesale]",
                    "NameOfGroup": "Water resources.Revenue adjustments.Tax adjustment",
                    "EquationToParse": "[Allowed revenue - wholesale]+ [Total value of ODI - wholesale]",
                    "MostRecentExpectedUnitErrors": null,
                    "Units": {
                      "$ref": "380"
                    },
                    "Name": "Revised total nominal revenue after ODI - wholesale",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"ODI revenues",
              "Name": "ODI revenues",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4,
        "HasOneSheetPerElem": false,
        "OneSheetPerElem": null,
        "DisplayName": "Tax adjustment",
        "Name": "Tax adjustment",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"$ref": "161"
      },
      {
        "$ref": "401"
      },
      {
        "$id": "424",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"b948b3b0-45a5-4b69-945b-613b2a6d3e6a",
        "Dimensions": {
          "$type": "ModelMakerEngine.MMDimensions, ModelMakerEngine",
          "$values": []
        },
        "EquationOBXInternal": "[ODI value nominal prices - bioresources (sludge)]*[Tax on Tax geometric uplift]",
        "NameOfGroup": "Water resources.Revenue adjustments.Tax adjustment",
        "EquationToParse": "[ODI value nominal prices - bioresources (sludge)]*[Tax on Tax geometric uplift]",
        "MostRecentExpectedUnitErrors": null,
        "Units": {
          "$ref": "398"
        },
        "Name": "Tax on nominal ODI - bioresources (sludge)",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"$ref": "423"
      },
      {
        "$ref": "390"
      },
      {
        "$ref": "391"
      },
      {
        "$ref": "381"
      },
      {
        "$ref": "393"
      },
      {
        "$ref": "315"
      },
      {
        "$ref": "26"
      },
      {
        "$ref": "14"
      },
      {
        "$ref": "279"
      },
      {
        "$ref": "286"
      },
      {
        "$ref": "272"
      },
      {
        "$id": "425",
        "$type": "ModelMaker.GroupNode, ModelMaker",
        "TabOrHeaderColour": "",
        "CollapsedByDefault": false,
        "Comment": "",
        "NameOfGroup": null,
        "YPosition": 0,
        "Folded": false,
        "Font": null,
        "Children": {
          "$type": "ModelMaker.GroupNodeChildCollection, ModelMaker",
          "$values": [
            {
              "$id": "426",
              "$type": "ModelMaker.GroupNode, ModelMaker",
              "TabOrHeaderColour": "220, 236, 245",
              "CollapsedByDefault": false,
              "Comment": "",
              "NameOfGroup": "Optimisation",
              "YPosition": 0,
              "Folded": false,
              "Font": null,
              "Children": {
                "$type": "ModelMaker.GroupNodeChildCollection, ModelMaker",
                "$values":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"Historics",
              "Name": "Historics",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11,
        "HasOneSheetPerElem": false,
        "OneSheetPerElem": null,
        "DisplayName": "Optimisation",
        "Name": "Optimisation",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"$ref": "426"
      },
      {
        "$ref": "112"
      },
      {
        "$ref": "114"
      },
      {
        "$ref": "116"
      },
      {
        "$ref": "118"
      },
      {
        "$ref": "155"
      },
      {
        "$ref": "158"
      },
      {
        "$ref": "164"
      },
      {
        "$ref": "30"
      },
      {
        "$ref": "32"
      },
      {
        "$ref": "28"
      },
      {
        "$ref": "24"
      },
      {
        "$ref": "167"
      },
      {
        "$ref": "186"
      },
      {
        "$ref": "185"
      },
      {
        "$ref": "190"
      },
      {
        "$ref": "189"
      },
      {
        "$ref": "214"
      },
      {
        "$id": "427",
        "$type": "ModelMaker.GroupNode, ModelMaker",
        "TabOrHeaderColour": "",
        "CollapsedByDefault": false,
        "Comment": "",
        "NameOfGroup": null,
        "YPosition": 0,
        "Folded": false,
        "Font": null,
        "Children": {
          "$type": "ModelMaker.GroupNodeChildCollection, ModelMaker",
          "$values": [
            {
              "$id": "428",
              "$type": "ModelMaker.GroupNode, ModelMaker",
              "TabOrHeaderColour": "220, 236, 245",
              "CollapsedByDefault": false,
              "Comment": "",
              "NameOfGroup": "Output calcs",
              "YPosition": 0,
              "Folded": false,
              "Font": null,
              "Children": {
                "$type": "ModelMaker.GroupNodeChildCollection, ModelMaker",
                "$values": [
                  {
                    "$ref": "321"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"Application of ODI payments",
              "Name": "Application of ODI payments",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"429",
              "$type": "ModelMaker.GroupNode, ModelMaker",
              "TabOrHeaderColour": "220, 236, 245",
              "CollapsedByDefault": false,
              "Comment": "",
              "NameOfGroup": "Outputs",
              "YPosition": 1,
              "Folded": false,
              "Font": null,
              "Children": {
                "$type": "ModelMaker.GroupNodeChildCollection, ModelMaker",
                "$values": [
                  {
                    "$ref": "342"
                  },
                  {
                    "$id": "430",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"Deferred_payments_for_next_reconciliation_year___wholesale.WR"
                        },
                        {
                          "Key": {
                            "$type": "ModelMakerEngine.MMElements, ModelMakerEngine",
                            "$values": [
                              {
                                "$ref": "4"
                              }
                            ]
                          },
                          "Value": "Deferred_payments_for_next_reconciliation_year___wholesale.WN"
                        },
                        {
                          "Key": {
                            "$type": "ModelMakerEngine.MMElements, ModelMakerEngine",
                            "$values": [
                              {
                                "$ref": "5"
                              }
                            ]
                          },
                          "Value": "Deferred_payments_for_next_reconciliation_year___wholesale.WWN"
                        },
                        {
                          "Key": {
                            "$type": "ModelMakerEngine.MMElements, ModelMakerEngine",
                            "$values": [
                              {
                                "$ref": "6"
                              }
                            ]
                          },
                          "Value": "Deferred_payments_for_next_reconciliation_year___wholesale.ADDN1"
                        },
                        {
                          "Key": {
                            "$type": "ModelMakerEngine.MMElements, ModelMakerEngine",
                            "$values": [
                              {
                                "$ref": "7"
                              }
                            ]
                          },
                          "Value": "Deferred_payments_for_next_reconciliation_year___wholesale.ADDN2"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"e656837c-5e03-462e-af68-1eb0c8f3bf54",
                    "Dimensions": {
                      "$type": "ModelMakerEngine.MMDimensions, ModelMakerEngine",
                      "$values": [
                        {
                          "$ref": "2"
                        }
                      ]
                    },
                    "EquationOBXInternal": "[Voluntary deferrals - wholesale] * ((1+[Discount rate (wholesale allowed return on capital - real CPIH)]) ^ [Years of delay for deferrals] )",
                    "NameOfGroup": "Outputs.ODI payments deferred until next reconciliation year.Deferred payments for next reconciliation year",
                    "EquationToParse": "[Voluntary deferrals - wholesale] * ((1+[Discount rate (wholesale allowed return on capital - real CPIH)]) ^ [Years of delay for deferrals] )",
                    "MostRecentExpectedUnitErrors": null,
                    "Units": {
                      "$id": "431",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"Deferred payments for next reconciliation year - wholesale",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"$ref": "345"
                  },
                  {
                    "$id": "432",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"c4758573-f5ec-4174-ab47-a678445d48b4",
                    "Dimensions": {
                      "$type": "ModelMakerEngine.MMDimensions, ModelMakerEngine",
                      "$values": []
                    },
                    "EquationOBXInternal": "[Voluntary deferrals - bioresources (sludge)] * ((1+[Discount rate (wholesale allowed return on capital - real CPIH)]) ^ [Years of delay for deferrals] )",
                    "NameOfGroup": "Outputs.ODI payments deferred until next reconciliation year.Deferred payments for next reconciliation year",
                    "EquationToParse": "[Voluntary deferrals - bioresources (sludge)] * ((1+[Discount rate (wholesale allowed return on capital - real CPIH)]) ^ [Years of delay for deferrals] )",
                    "MostRecentExpectedUnitErrors": null,
                    "Units": {
                      "$id": "433",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"Deferred payments for next reconciliation year - bioresources (sludge)",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"434",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"a3672931-4c49-4941-81d4-e9ba118f6649",
                    "Dimensions": {
                      "$type": "ModelMakerEngine.MMDimensions, ModelMakerEngine",
                      "$values": []
                    },
                    "EquationOBXInternal": "[Voluntary deferrals - residential retail] * ((1+[Discount rate (wholesale allowed return on capital - real CPIH)]) ^ [Years of delay for deferrals] )",
                    "NameOfGroup": "Outputs.ODI payments deferred until next reconciliation year.Deferred payments for next reconciliation year",
                    "EquationToParse": "[Voluntary deferrals - residential retail] * ((1+[Discount rate (wholesale allowed return on capital - real CPIH)]) ^ [Years of delay for deferrals] )",
                    "MostRecentExpectedUnitErrors": null,
                    "Units": {
                      "$id": "435",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"Deferred payments for next reconciliation year - residential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"436",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"895afda0-2494-4727-9b0c-cf8e3d6edfdb",
                    "Dimensions": {
                      "$type": "ModelMakerEngine.MMDimensions, ModelMakerEngine",
                      "$values": []
                    },
                    "EquationOBXInternal": "[Voluntary deferrals - business retail] * ((1+[Discount rate (wholesale allowed return on capital - real CPIH)]) ^ [Years of delay for deferrals] )",
                    "NameOfGroup": "Outputs.ODI payments deferred until next reconciliation year.Deferred payments for next reconciliation year",
                    "EquationToParse": "[Voluntary deferrals - business retail] * ((1+[Discount rate (wholesale allowed return on capital - real CPIH)]) ^ [Years of delay for deferrals] )",
                    "MostRecentExpectedUnitErrors": null,
                    "Units": {
                      "$id": "437",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"Deferred payments for next reconciliation year - business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"$ref": "348"
                  },
                  {
                    "$ref": "351"
                  },
                  {
                    "$ref": "354"
                  },
                  {
                    "$ref": "357"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"ODI payments deferred until next reconciliation year",
              "Name": "ODI payments deferred until next reconciliation year",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9,
        "HasOneSheetPerElem": false,
        "OneSheetPerElem": null,
        "DisplayName": "Output calcs",
        "Name": "Output calcs",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"$ref": "342"
      },
      {
        "$ref": "429"
      },
      {
        "$ref": "432"
      },
      {
        "$ref": "434"
      },
      {
        "$ref": "436"
      },
      {
        "$ref": "357"
      },
      {
        "$ref": "17"
      },
      {
        "$ref": "34"
      },
      {
        "$ref": "23"
      },
      {
        "$ref": "38"
      },
      {
        "$ref": "321"
      },
      {
        "$ref": "428"
      },
      {
        "$id": "438",
        "$type": "ModelMaker.GroupNode, ModelMaker",
        "TabOrHeaderColour": "",
        "CollapsedByDefault": false,
        "Comment": "",
        "NameOfGroup": null,
        "YPosition": 0,
        "Folded": false,
        "Font": null,
        "Children": {
          "$type": "ModelMaker.GroupNodeChildCollection, ModelMaker",
          "$values": [
            {
              "$id": "439",
              "$type": "ModelMaker.GroupNode, ModelMaker",
              "TabOrHeaderColour": "220, 236, 245",
              "CollapsedByDefault": false,
              "Comment": "",
              "NameOfGroup": "Bioresources (Sludge)",
              "YPosition": 0,
              "Folded": false,
              "Font": null,
              "Children": {
                "$type": "ModelMaker.GroupNodeChildCollection, ModelMaker",
                "$values": [
                  {
                    "$id": "440",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"2466ae0d-19b3-4026-bb18-42dd81c400ea",
                    "Dimensions": {
                      "$type": "ModelMakerEngine.MMDimensions, ModelMakerEngine",
                      "$values": []
                    },
                    "EquationOBXInternal": "[Net ODI payments - bioresources (sludge)] + [ODI payments deferred from previous reconciliation year - bioresources (sludge)]",
                    "NameOfGroup": "Unallocated",
                    "EquationToParse": "[Net ODI payments - bioresources (sludge)] + [ODI payments deferred from previous reconciliation year - bioresources (sludge)]",
                    "MostRecentExpectedUnitErrors": null,
                    "Units": {
                      "$id": "441",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"Net ODI payments to be applied this year - bioresources (sludge)",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"442",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"21a8bc5c-a961-46f5-a85b-552a0b83287a",
                    "Dimensions": {
                      "$type": "ModelMakerEngine.MMDimensions, ModelMakerEngine",
                      "$values": []
                    },
                    "EquationOBXInternal": "IF([Net ODI payments to be applied this year - bioresources (sludge)]>0, IF([Voluntary abatements - bioresources (sludge)]<[Net ODI payments to be applied this year - bioresources (sludge)], [Net ODI payments to be applied this year - bioresources (sludge)] - [Voluntary abatements - bioresources (sludge)], 0), [Net ODI payments to be applied this year - bioresources (sludge)] )",
                    "NameOfGroup": "Unallocated",
                    "EquationToParse": "IF([Net ODI payments to be applied this year - bioresources (sludge)]>0, IF([Voluntary abatements - bioresources (sludge)]<[Net ODI payments to be applied this year - bioresources (sludge)], [Net ODI payments to be applied this year - bioresources (sludge)] - [Voluntary abatements - bioresources (sludge)], 0), [Net ODI payments to be applied this year - bioresources (sludge)] )",
                    "MostRecentExpectedUnitErrors": null,
                    "Units": {
                      "$id": "443",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Unadjusted payments after abatements - bioresources (sludg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4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5382a198-5043-4078-a95f-55201983487b",
                    "Dimensions": {
                      "$type": "ModelMakerEngine.MMDimensions, ModelMakerEngine",
                      "$values": []
                    },
                    "EquationOBXInternal": "[Unadjusted payments after abatements - bioresources (sludge)] - [Voluntary deferrals - bioresources (sludge)]",
                    "NameOfGroup": "Unallocated",
                    "EquationToParse": "[Unadjusted payments after abatements - bioresources (sludge)] - [Voluntary deferrals - bioresources (sludge)]",
                    "MostRecentExpectedUnitErrors": null,
                    "Units": {
                      "$id": "445",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Unadjusted payments after abatements and deferrals - bioresources (sludg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4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4aea2ec4-ea3c-46c0-96f0-5d0b36378055",
                    "Dimensions": {
                      "$type": "ModelMakerEngine.MMDimensions, ModelMakerEngine",
                      "$values": []
                    },
                    "EquationOBXInternal": "[Unadjusted payments after abatements and deferrals - bioresources (sludge)] + [Other adjustments -  bioresources (sludge)]",
                    "NameOfGroup": "Inputs.Inflation adjustment",
                    "EquationToParse": "[Unadjusted payments after abatements and deferrals - bioresources (sludge)] + [Other adjustments -  bioresources (sludge)]",
                    "MostRecentExpectedUnitErrors": null,
                    "Units": {
                      "$id": "447",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Payments after abatements and deferrals and other bespoke adjustments total - bioresources (sludg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4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d786825d-d884-4587-a284-f1c67e5af1ea",
                    "Dimensions": {
                      "$type": "ModelMakerEngine.MMDimensions, ModelMakerEngine",
                      "$values": []
                    },
                    "EquationOBXInternal": "IF([Year of adjustment to be applied] = 1, [Payments after abatements and deferrals and other bespoke adjustments total - bioresources (sludge)], 0 )",
                    "NameOfGroup": "Control.Revenue adjustments.Inflation adjustment",
                    "EquationToParse": "IF([Year of adjustment to be applied] = 1, [Payments after abatements and deferrals and other bespoke adjustments total - bioresources (sludge)], 0 )",
                    "MostRecentExpectedUnitErrors": null,
                    "Units": {
                      "$id": "449",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Payments after abatements and deferrals and other bespoke adjustments this year - bioresources (sludg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Abatements and deferrals",
              "Name": "Abatements and deferral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450",
              "$type": "ModelMaker.GroupNode, ModelMaker",
              "TabOrHeaderColour": "220, 236, 245",
              "CollapsedByDefault": false,
              "Comment": "",
              "NameOfGroup": "Bioresources (Sludge)",
              "YPosition": 1,
              "Folded": false,
              "Font": null,
              "Children": {
                "$type": "ModelMaker.GroupNodeChildCollection, ModelMaker",
                "$values": [
                  {
                    "$ref": "399"
                  },
                  {
                    "$ref": "424"
                  },
                  {
                    "$ref": "397"
                  },
                  {
                    "$id": "45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0b7276ae-00dd-42b9-b72e-87d408f928fd",
                    "Dimensions": {
                      "$type": "ModelMakerEngine.MMDimensions, ModelMakerEngine",
                      "$values": []
                    },
                    "EquationOBXInternal": "IF([November CPIH cumulative inflation factor]=0,0,[Total value of ODI - bioresources (sludge)] / [November CPIH cumulative inflation factor] )",
                    "NameOfGroup": "Unallocated",
                    "EquationToParse": "IF([November CPIH cumulative inflation factor]=0,0,[Total value of ODI - bioresources (sludge)] / [November CPIH cumulative inflation factor] )",
                    "MostRecentExpectedUnitErrors": null,
                    "Units": {
                      "$id": "452",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Total ODI value including tax in £m (2022-23 FYA CPIH prices) - bioresources (sludg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tru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5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c53ca369-afff-4807-89f9-551eb8623b37",
                    "Dimensions": {
                      "$type": "ModelMakerEngine.MMDimensions, ModelMakerEngine",
                      "$values": []
                    },
                    "EquationOBXInternal": "([Current year cost change model adjustments – bioresouces] + [Prior year cost change process revenue adjustments - bioresouces]) * [Year of performance]",
                    "NameOfGroup": "Bioresources (Sludge).Revenue adjustments",
                    "EquationToParse": "([Current year cost change model adjustments – bioresouces] + [Prior year cost change process revenue adjustments - bioresouces]) * [Year of performance]",
                    "MostRecentExpectedUnitErrors": null,
                    "Units": {
                      "$id": "454",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Cost change process revenue adjustment to be applied in current year - real prices - bioresources (sludg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5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31d5878a-2200-46d6-be59-ba7bd9e3994b",
                    "Dimensions": {
                      "$type": "ModelMakerEngine.MMDimensions, ModelMakerEngine",
                      "$values": []
                    },
                    "EquationOBXInternal": "([Current year cost change model adjustments – bioresouces] + [Prior year cost change process revenue adjustments - bioresouces]) * [Future year flag]",
                    "NameOfGroup": "Bioresources (Sludge).Revenue adjustments",
                    "EquationToParse": "([Current year cost change model adjustments – bioresouces] + [Prior year cost change process revenue adjustments - bioresouces]) * [Future year flag]",
                    "MostRecentExpectedUnitErrors": null,
                    "Units": {
                      "$id": "456",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Cost change process future periods revenue adjustment real prices - bioresources (sludg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5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54cbf4fa-8e9d-415f-930f-b72262e0124b",
                    "Dimensions": {
                      "$type": "ModelMakerEngine.MMDimensions, ModelMakerEngine",
                      "$values": []
                    },
                    "EquationOBXInternal": "[Cost change process revenue adjustment to be applied in current year - real prices - bioresources (sludge)] * [November CPIH cumulative inflation factor]",
                    "NameOfGroup": "Bioresources (Sludge).Revenue adjustments",
                    "EquationToParse": "[Cost change process revenue adjustment to be applied in current year - real prices - bioresources (sludge)] * [November CPIH cumulative inflation factor]",
                    "MostRecentExpectedUnitErrors": null,
                    "Units": {
                      "$id": "458",
                      "$type": "ModelMaker.Unit, ModelMaker",
                      "DefaultNumberFormat": 4,
                      "NumberFormatOverride": null,
                      "MatchAnything": false,
                      "ExternalRepresentation": "£m (nominal)",
                      "ItemsOnTop": {
                        "$type": "System.Collections.Generic.List`1[[System.String, mscorlib]], mscorlib",
                        "$values": [
                          "£m (nominal"
                        ]
                      },
                      "ItemsOnBottom": {
                        "$type": "System.Collections.Generic.List`1[[System.String, mscorlib]], mscorlib",
                        "$values": []
                      },
                      "IsCurrency": true,
                      "ContainsSMU": false,
                      "IsDimensionless": false,
                      "InsertRowTotal": true,
                      "IgnoreWhenDeterminingExpectedUnits": false
                    },
                    "Name": "Cost change process revenue adjustment nominal prices - bioresources (sludg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tru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6,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5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9ea47e79-b15c-4880-bb0d-dccf320b7a8b",
                    "Dimensions": {
                      "$type": "ModelMakerEngine.MMDimensions, ModelMakerEngine",
                      "$values": []
                    },
                    "EquationOBXInternal": "[Cost change process revenue adjustment nominal prices - bioresources (sludge)]*[Tax on Tax geometric uplift]",
                    "NameOfGroup": "Bioresources (Sludge).Revenue adjustments",
                    "EquationToParse": "[Cost change process revenue adjustment nominal prices - bioresources (sludge)]*[Tax on Tax geometric uplift]",
                    "MostRecentExpectedUnitErrors": null,
                    "Units": {
                      "$id": "460",
                      "$type": "ModelMaker.Unit, ModelMaker",
                      "DefaultNumberFormat": 4,
                      "NumberFormatOverride": null,
                      "MatchAnything": false,
                      "ExternalRepresentation": "£m (nominal)",
                      "ItemsOnTop": {
                        "$type": "System.Collections.Generic.List`1[[System.String, mscorlib]], mscorlib",
                        "$values": [
                          "£m (nominal"
                        ]
                      },
                      "ItemsOnBottom": {
                        "$type": "System.Collections.Generic.List`1[[System.String, mscorlib]], mscorlib",
                        "$values": []
                      },
                      "IsCurrency": true,
                      "ContainsSMU": false,
                      "IsDimensionless": false,
                      "InsertRowTotal": true,
                      "IgnoreWhenDeterminingExpectedUnits": false
                    },
                    "Name": "Tax on nominal cost change process revenue adjustment - bioresources (sludg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7,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6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59303976-339d-41ea-be58-7386139d2cde",
                    "Dimensions": {
                      "$type": "ModelMakerEngine.MMDimensions, ModelMakerEngine",
                      "$values": []
                    },
                    "EquationOBXInternal": "[Tax on nominal cost change process revenue adjustment - bioresources (sludge)] +[Cost change process revenue adjustment nominal prices - bioresources (sludge)]",
                    "NameOfGroup": "Bioresources (Sludge).Revenue adjustments",
                    "EquationToParse": "[Tax on nominal cost change process revenue adjustment - bioresources (sludge)] +[Cost change process revenue adjustment nominal prices - bioresources (sludge)]",
                    "MostRecentExpectedUnitErrors": null,
                    "Units": {
                      "$id": "462",
                      "$type": "ModelMaker.Unit, ModelMaker",
                      "DefaultNumberFormat": 4,
                      "NumberFormatOverride": null,
                      "MatchAnything": false,
                      "ExternalRepresentation": "£m (nominal)",
                      "ItemsOnTop": {
                        "$type": "System.Collections.Generic.List`1[[System.String, mscorlib]], mscorlib",
                        "$values": [
                          "£m (nominal"
                        ]
                      },
                      "ItemsOnBottom": {
                        "$type": "System.Collections.Generic.List`1[[System.String, mscorlib]], mscorlib",
                        "$values": []
                      },
                      "IsCurrency": true,
                      "ContainsSMU": false,
                      "IsDimensionless": false,
                      "InsertRowTotal": true,
                      "IgnoreWhenDeterminingExpectedUnits": false
                    },
                    "Name": "Total value of cost change process - bioresources (sludg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8,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6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1bfcf1c8-be0c-4e49-bd28-3ce974b9d509",
                    "Dimensions": {
                      "$type": "ModelMakerEngine.MMDimensions, ModelMakerEngine",
                      "$values": []
                    },
                    "EquationOBXInternal": "IF([November CPIH cumulative inflation factor]=0,0,[Total value of cost change process - bioresources (sludge)] / [November CPIH cumulative inflation factor] )",
                    "NameOfGroup": "Bioresources (Sludge).Revenue adjustments",
                    "EquationToParse": "IF([November CPIH cumulative inflation factor]=0,0,[Total value of cost change process - bioresources (sludge)] / [November CPIH cumulative inflation factor] )",
                    "MostRecentExpectedUnitErrors": null,
                    "Units": {
                      "$id": "464",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Total cost change process adjustment + tax in £m (2022-23 FYA CPIH prices) - bioresources (sludg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false,
                    "UnitsErrorMessage": "Units should be £m (nominal,  but they are £m (2022-23 FYA CPIH prices)",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9,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ref": "326"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Revenue adjustments",
              "Name": "Revenue adjustment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6,
        "HasOneSheetPerElem": false,
        "OneSheetPerElem": null,
        "DisplayName": "Bioresources (Sludge)",
        "Name": "Bioresources (Sludge)",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ref": "326"
      },
      {
        "$ref": "448"
      },
      {
        "$ref": "446"
      },
      {
        "$ref": "331"
      },
      {
        "$id": "46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e251197b-e0f4-450a-a58c-5d3009f6b4c6",
        "Dimensions": {
          "$type": "ModelMakerEngine.MMDimensions, ModelMakerEngine",
          "$values": []
        },
        "EquationOBXInternal": "[ODI value nominal prices - residential retail] + [Tax on nominal ODI - residential retail]",
        "NameOfGroup": "Residential retail",
        "EquationToParse": "[ODI value nominal prices - residential retail] + [Tax on nominal ODI - residential retail]",
        "MostRecentExpectedUnitErrors": null,
        "Units": {
          "$id": "466",
          "$type": "ModelMaker.Unit, ModelMaker",
          "DefaultNumberFormat": 4,
          "NumberFormatOverride": null,
          "MatchAnything": false,
          "ExternalRepresentation": "£m (nominal)",
          "ItemsOnTop": {
            "$type": "System.Collections.Generic.List`1[[System.String, mscorlib]], mscorlib",
            "$values": [
              "£m (nominal"
            ]
          },
          "ItemsOnBottom": {
            "$type": "System.Collections.Generic.List`1[[System.String, mscorlib]], mscorlib",
            "$values": []
          },
          "IsCurrency": true,
          "ContainsSMU": false,
          "IsDimensionless": false,
          "InsertRowTotal": true,
          "IgnoreWhenDeterminingExpectedUnits": false
        },
        "Name": "Total value of ODI - residential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6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4172292b-9646-4613-b65e-6dea00b974bc",
        "Dimensions": {
          "$type": "ModelMakerEngine.MMDimensions, ModelMakerEngine",
          "$values": []
        },
        "EquationOBXInternal": "[Payments after abatements and deferrals and other bespoke adjustments this year - residential retail] * [November CPIH cumulative inflation factor]",
        "NameOfGroup": "Residential retail",
        "EquationToParse": "[Payments after abatements and deferrals and other bespoke adjustments this year - residential retail] * [November CPIH cumulative inflation factor]",
        "MostRecentExpectedUnitErrors": null,
        "Units": {
          "$id": "468",
          "$type": "ModelMaker.Unit, ModelMaker",
          "DefaultNumberFormat": 4,
          "NumberFormatOverride": null,
          "MatchAnything": false,
          "ExternalRepresentation": "£m (nominal)",
          "ItemsOnTop": {
            "$type": "System.Collections.Generic.List`1[[System.String, mscorlib]], mscorlib",
            "$values": [
              "£m (nominal"
            ]
          },
          "ItemsOnBottom": {
            "$type": "System.Collections.Generic.List`1[[System.String, mscorlib]], mscorlib",
            "$values": []
          },
          "IsCurrency": true,
          "ContainsSMU": false,
          "IsDimensionless": false,
          "InsertRowTotal": true,
          "IgnoreWhenDeterminingExpectedUnits": false
        },
        "Name": "ODI value nominal prices - residential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tru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6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8177eede-82dd-4341-b5fd-73c10d3ce875",
        "Dimensions": {
          "$type": "ModelMakerEngine.MMDimensions, ModelMakerEngine",
          "$values": []
        },
        "EquationOBXInternal": "[Tax on Tax geometric uplift] * [ODI value nominal prices - residential retail]",
        "NameOfGroup": "Residential retail",
        "EquationToParse": "[Tax on Tax geometric uplift] * [ODI value nominal prices - residential retail]",
        "MostRecentExpectedUnitErrors": null,
        "Units": {
          "$ref": "466"
        },
        "Name": "Tax on nominal ODI - residential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7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91a8369e-d49f-4f2d-a889-d93fba4921b4",
        "Dimensions": {
          "$type": "ModelMakerEngine.MMDimensions, ModelMakerEngine",
          "$values": []
        },
        "EquationOBXInternal": "IF([Year of adjustment to be applied] = 1, [Payments after abatements and deferrals and other bespoke adjustments total - residential retail], 0 )",
        "NameOfGroup": "Residential retail",
        "EquationToParse": "IF([Year of adjustment to be applied] = 1, [Payments after abatements and deferrals and other bespoke adjustments total - residential retail], 0 )",
        "MostRecentExpectedUnitErrors": null,
        "Units": {
          "$id": "471",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Payments after abatements and deferrals and other bespoke adjustments this year - residential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7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80e5ff76-bf73-4dd4-b3fe-a72bb11dcfa9",
        "Dimensions": {
          "$type": "ModelMakerEngine.MMDimensions, ModelMakerEngine",
          "$values": []
        },
        "EquationOBXInternal": "[Unadjusted payments after abatements and deferrals - residential retail] + [Other adjustments -  residential retail]",
        "NameOfGroup": "Inputs.Bioresources (Sludge)",
        "EquationToParse": "[Unadjusted payments after abatements and deferrals - residential retail] + [Other adjustments -  residential retail]",
        "MostRecentExpectedUnitErrors": null,
        "Units": {
          "$id": "473",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Payments after abatements and deferrals and other bespoke adjustments total - residential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74",
        "$type": "ModelMaker.GroupNode, ModelMaker",
        "TabOrHeaderColour": "",
        "CollapsedByDefault": false,
        "Comment": "",
        "NameOfGroup": null,
        "YPosition": 0,
        "Folded": false,
        "Font": null,
        "Children": {
          "$type": "ModelMaker.GroupNodeChildCollection, ModelMaker",
          "$values": [
            {
              "$id": "475",
              "$type": "ModelMaker.GroupNode, ModelMaker",
              "TabOrHeaderColour": "220, 236, 245",
              "CollapsedByDefault": false,
              "Comment": "",
              "NameOfGroup": "Residential retail",
              "YPosition": 0,
              "Folded": false,
              "Font": null,
              "Children": {
                "$type": "ModelMaker.GroupNodeChildCollection, ModelMaker",
                "$values": [
                  {
                    "$id": "47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f2357f57-7762-4318-b9de-c9273b23b61e",
                    "Dimensions": {
                      "$type": "ModelMakerEngine.MMDimensions, ModelMakerEngine",
                      "$values": []
                    },
                    "EquationOBXInternal": "[Net ODI payments - residential retail] + [Net ODI payments - residential retail] + [ODI payments deferred from previous reconciliation year - residential retail]",
                    "NameOfGroup": "Unallocated",
                    "EquationToParse": "[Net ODI payments - residential retail] + [Net ODI payments - residential retail] + [ODI payments deferred from previous reconciliation year - residential retail]",
                    "MostRecentExpectedUnitErrors": null,
                    "Units": {
                      "$id": "477",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Net ODI payments to be applied this year - residential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7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596c3d10-602d-4051-8635-636629c23a53",
                    "Dimensions": {
                      "$type": "ModelMakerEngine.MMDimensions, ModelMakerEngine",
                      "$values": []
                    },
                    "EquationOBXInternal": "IF([Net ODI payments to be applied this year - residential retail]> 0, IF([Voluntary abatements - residential retail] < [Net ODI payments to be applied this year - residential retail], [Net ODI payments to be applied this year - residential retail] - [Voluntary abatements - residential retail], 0), [Net ODI payments to be applied this year - residential retail] )",
                    "NameOfGroup": "Unallocated",
                    "EquationToParse": "IF([Net ODI payments to be applied this year - residential retail]> 0, IF([Voluntary abatements - residential retail] < [Net ODI payments to be applied this year - residential retail], [Net ODI payments to be applied this year - residential retail] - [Voluntary abatements - residential retail], 0), [Net ODI payments to be applied this year - residential retail] )",
                    "MostRecentExpectedUnitErrors": null,
                    "Units": {
                      "$id": "479",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Unadjusted payments after abatements - residential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8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361a339d-291a-4ea7-9111-49a6aa467ec6",
                    "Dimensions": {
                      "$type": "ModelMakerEngine.MMDimensions, ModelMakerEngine",
                      "$values": []
                    },
                    "EquationOBXInternal": "[Unadjusted payments after abatements - residential retail] - [Voluntary deferrals - residential retail]",
                    "NameOfGroup": "Unallocated",
                    "EquationToParse": "[Unadjusted payments after abatements - residential retail] - [Voluntary deferrals - residential retail]",
                    "MostRecentExpectedUnitErrors": null,
                    "Units": {
                      "$id": "481",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Unadjusted payments after abatements and deferrals - residential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ref": "472"
                  },
                  {
                    "$ref": "470"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Abatements and deferrals",
              "Name": "Abatements and deferral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482",
              "$type": "ModelMaker.GroupNode, ModelMaker",
              "TabOrHeaderColour": "220, 236, 245",
              "CollapsedByDefault": false,
              "Comment": "",
              "NameOfGroup": "Residential retail",
              "YPosition": 1,
              "Folded": false,
              "Font": null,
              "Children": {
                "$type": "ModelMaker.GroupNodeChildCollection, ModelMaker",
                "$values": [
                  {
                    "$ref": "467"
                  },
                  {
                    "$ref": "469"
                  },
                  {
                    "$ref": "465"
                  },
                  {
                    "$id": "48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37a58756-1e3f-48dd-a973-2c1894d764c8",
                    "Dimensions": {
                      "$type": "ModelMakerEngine.MMDimensions, ModelMakerEngine",
                      "$values": []
                    },
                    "EquationOBXInternal": "IF([Customer numbers] = 0, 0, [Total value of ODI - residential retail] / [Customer numbers] * [Thousands in a million])",
                    "NameOfGroup": "Residential retail.Revenue adjustments",
                    "EquationToParse": "IF([Customer numbers] = 0, 0, [Total value of ODI - residential retail] / [Customer numbers] * [Thousands in a million])",
                    "MostRecentExpectedUnitErrors": null,
                    "Units": {
                      "$id": "484",
                      "$type": "ModelMaker.Unit, ModelMaker",
                      "DefaultNumberFormat": 4,
                      "NumberFormatOverride": null,
                      "MatchAnything": false,
                      "ExternalRepresentation": "£ (nominal) per customer",
                      "ItemsOnTop": {
                        "$type": "System.Collections.Generic.List`1[[System.String, mscorlib]], mscorlib",
                        "$values": [
                          "£ (nominal"
                        ]
                      },
                      "ItemsOnBottom": {
                        "$type": "System.Collections.Generic.List`1[[System.String, mscorlib]], mscorlib",
                        "$values": [
                          "customer"
                        ]
                      },
                      "IsCurrency": true,
                      "ContainsSMU": false,
                      "IsDimensionless": false,
                      "InsertRowTotal": true,
                      "IgnoreWhenDeterminingExpectedUnits": false
                    },
                    "Name": "Total value of ODI - residential retail per custome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tru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ref": "331"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Revenue adjustments",
              "Name": "Revenue adjustment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7,
        "HasOneSheetPerElem": false,
        "OneSheetPerElem": null,
        "DisplayName": "Residential retail",
        "Name": "Residential retail",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ref": "19"
      },
      {
        "$id": "48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9"
                  }
                ]
              },
              "Value": "ODI_payment_by_customer_type.tariff.band.1"
            },
            {
              "Key": {
                "$type": "ModelMakerEngine.MMElements, ModelMakerEngine",
                "$values": [
                  {
                    "$ref": "10"
                  }
                ]
              },
              "Value": "ODI_payment_by_customer_type.tariff.band.2"
            },
            {
              "Key": {
                "$type": "ModelMakerEngine.MMElements, ModelMakerEngine",
                "$values": [
                  {
                    "$ref": "11"
                  }
                ]
              },
              "Value": "ODI_payment_by_customer_type.tariff.band.3"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a086acb7-333a-4fb0-a049-990c762b8689",
        "Dimensions": {
          "$type": "ModelMakerEngine.MMDimensions, ModelMakerEngine",
          "$values": [
            {
              "$ref": "8"
            }
          ]
        },
        "EquationOBXInternal": "[Total value of ODI - business retail] * [Proportion of revenue expected to be collected from these customers in year adjustment to be made]",
        "NameOfGroup": "Unallocated",
        "EquationToParse": "[Total value of ODI - business retail] * [Proportion of revenue expected to be collected from these customers in year adjustment to be made]",
        "MostRecentExpectedUnitErrors": null,
        "Units": {
          "$id": "486",
          "$type": "ModelMaker.Unit, ModelMaker",
          "DefaultNumberFormat": 4,
          "NumberFormatOverride": null,
          "MatchAnything": false,
          "ExternalRepresentation": "£m (nominal)",
          "ItemsOnTop": {
            "$type": "System.Collections.Generic.List`1[[System.String, mscorlib]], mscorlib",
            "$values": [
              "£m (nominal"
            ]
          },
          "ItemsOnBottom": {
            "$type": "System.Collections.Generic.List`1[[System.String, mscorlib]], mscorlib",
            "$values": []
          },
          "IsCurrency": true,
          "ContainsSMU": false,
          "IsDimensionless": false,
          "InsertRowTotal": true,
          "IgnoreWhenDeterminingExpectedUnits": false
        },
        "Name": "ODI payment by customer typ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ref": "196"
      },
      {
        "$ref": "195"
      },
      {
        "$id": "48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113e522e-63ec-4aed-917f-7d1a3e06b21b",
        "Dimensions": {
          "$type": "ModelMakerEngine.MMDimensions, ModelMakerEngine",
          "$values": []
        },
        "EquationOBXInternal": "[ODI value nominal prices - business retail] + [Tax on nominal ODI - business retail]",
        "NameOfGroup": "Inputs.Reconciliation adjustments.Price control variables.Business retail",
        "EquationToParse": "[ODI value nominal prices - business retail] + [Tax on nominal ODI - business retail]",
        "MostRecentExpectedUnitErrors": null,
        "Units": {
          "$ref": "486"
        },
        "Name": "Total value of ODI - business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ref": "223"
      },
      {
        "$id": "48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5cee8022-f957-44b6-b5d6-574a5da25588",
        "Dimensions": {
          "$type": "ModelMakerEngine.MMDimensions, ModelMakerEngine",
          "$values": []
        },
        "EquationOBXInternal": "[Payments after abatements and deferrals and other bespoke adjustments this year - business retail] * [November CPIH cumulative inflation factor]",
        "NameOfGroup": "Unallocated",
        "EquationToParse": "[Payments after abatements and deferrals and other bespoke adjustments this year - business retail] * [November CPIH cumulative inflation factor]",
        "MostRecentExpectedUnitErrors": null,
        "Units": {
          "$id": "489",
          "$type": "ModelMaker.Unit, ModelMaker",
          "DefaultNumberFormat": 4,
          "NumberFormatOverride": null,
          "MatchAnything": false,
          "ExternalRepresentation": "£m (nominal)",
          "ItemsOnTop": {
            "$type": "System.Collections.Generic.List`1[[System.String, mscorlib]], mscorlib",
            "$values": [
              "£m (nominal"
            ]
          },
          "ItemsOnBottom": {
            "$type": "System.Collections.Generic.List`1[[System.String, mscorlib]], mscorlib",
            "$values": []
          },
          "IsCurrency": true,
          "ContainsSMU": false,
          "IsDimensionless": false,
          "InsertRowTotal": true,
          "IgnoreWhenDeterminingExpectedUnits": false
        },
        "Name": "ODI value nominal prices - business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tru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9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7c94c092-1311-4177-a1ba-0157e03ea89f",
        "Dimensions": {
          "$type": "ModelMakerEngine.MMDimensions, ModelMakerEngine",
          "$values": []
        },
        "EquationOBXInternal": "[ODI value nominal prices - business retail] * [Tax on Tax geometric uplift]",
        "NameOfGroup": "Unallocated",
        "EquationToParse": "[ODI value nominal prices - business retail] * [Tax on Tax geometric uplift]",
        "MostRecentExpectedUnitErrors": null,
        "Units": {
          "$ref": "486"
        },
        "Name": "Tax on nominal ODI - business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9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ca6c228e-1715-4b6d-b559-80d1320fd74d",
        "Dimensions": {
          "$type": "ModelMakerEngine.MMDimensions, ModelMakerEngine",
          "$values": []
        },
        "EquationOBXInternal": "IF([Year of adjustment to be applied] = 1, [Payments after abatements and deferrals and other bespoke adjustments - business retail], 0 )",
        "NameOfGroup": "Inputs.Reconciliation adjustments.Price control variables.Business retail",
        "EquationToParse": "IF([Year of adjustment to be applied] = 1, [Payments after abatements and deferrals and other bespoke adjustments - business retail], 0 )",
        "MostRecentExpectedUnitErrors": null,
        "Units": {
          "$id": "492",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Payments after abatements and deferrals and other bespoke adjustments this year - business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93",
        "$type": "ModelMaker.GroupNode, ModelMaker",
        "TabOrHeaderColour": "",
        "CollapsedByDefault": false,
        "Comment": "",
        "NameOfGroup": null,
        "YPosition": 0,
        "Folded": false,
        "Font": null,
        "Children": {
          "$type": "ModelMaker.GroupNodeChildCollection, ModelMaker",
          "$values": [
            {
              "$id": "494",
              "$type": "ModelMaker.GroupNode, ModelMaker",
              "TabOrHeaderColour": "220, 236, 245",
              "CollapsedByDefault": false,
              "Comment": "",
              "NameOfGroup": "Business retail",
              "YPosition": 0,
              "Folded": false,
              "Font": null,
              "Children": {
                "$type": "ModelMaker.GroupNodeChildCollection, ModelMaker",
                "$values": [
                  {
                    "$id": "49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54cf2cbb-ad20-41cc-93d5-94ebdf2d819b",
                    "Dimensions": {
                      "$type": "ModelMakerEngine.MMDimensions, ModelMakerEngine",
                      "$values": []
                    },
                    "EquationOBXInternal": "[Net ODI payments - business retail] + [ODI payments deferred from previous reconciliation year - business retail]",
                    "NameOfGroup": "Unallocated",
                    "EquationToParse": "[Net ODI payments - business retail] + [ODI payments deferred from previous reconciliation year - business retail]",
                    "MostRecentExpectedUnitErrors": null,
                    "Units": {
                      "$id": "496",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Net ODI payments to be applied this year - business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9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6f6ff69a-c4b2-43f3-81d2-f28f1d4f4fc5",
                    "Dimensions": {
                      "$type": "ModelMakerEngine.MMDimensions, ModelMakerEngine",
                      "$values": []
                    },
                    "EquationOBXInternal": "IF([Net ODI payments to be applied this year - business retail]>0, IF([Voluntary abatements - business retail]<[Net ODI payments to be applied this year - business retail], [Net ODI payments to be applied this year - business retail] - [Voluntary abatements - business retail], 0 ), [Net ODI payments to be applied this year - business retail] )",
                    "NameOfGroup": "Unallocated",
                    "EquationToParse": "IF([Net ODI payments to be applied this year - business retail]>0, IF([Voluntary abatements - business retail]<[Net ODI payments to be applied this year - business retail], [Net ODI payments to be applied this year - business retail] - [Voluntary abatements - business retail], 0 ), [Net ODI payments to be applied this year - business retail] )",
                    "MostRecentExpectedUnitErrors": null,
                    "Units": {
                      "$id": "498",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Unadjusted payments after abatements - business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9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a7b7f3b5-a6de-4288-8803-6d64b80d7c12",
                    "Dimensions": {
                      "$type": "ModelMakerEngine.MMDimensions, ModelMakerEngine",
                      "$values": []
                    },
                    "EquationOBXInternal": "[Unadjusted payments after abatements - business retail] - [Voluntary deferrals - business retail]",
                    "NameOfGroup": "Unallocated",
                    "EquationToParse": "[Unadjusted payments after abatements - business retail] - [Voluntary deferrals - business retail]",
                    "MostRecentExpectedUnitErrors": null,
                    "Units": {
                      "$id": "500",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Unadjusted payments after abatements and deferrals - business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50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76869221-20e7-41c0-ac87-764e050fac70",
                    "Dimensions": {
                      "$type": "ModelMakerEngine.MMDimensions, ModelMakerEngine",
                      "$values": []
                    },
                    "EquationOBXInternal": "[Unadjusted payments after abatements and deferrals - business retail] + [Other adjustments -  business retail]",
                    "NameOfGroup": "Unallocated",
                    "EquationToParse": "[Unadjusted payments after abatements and deferrals - business retail] + [Other adjustments -  business retail]",
                    "MostRecentExpectedUnitErrors": null,
                    "Units": {
                      "$id": "502",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Payments after abatements and deferrals and other bespoke adjustments - business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ref": "491"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Abatements and deferrals",
              "Name": "Abatements and deferral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503",
              "$type": "ModelMaker.GroupNode, ModelMaker",
              "TabOrHeaderColour": "220, 236, 245",
              "CollapsedByDefault": false,
              "Comment": "",
              "NameOfGroup": "Business retail",
              "YPosition": 1,
              "Folded": false,
              "Font": null,
              "Children": {
                "$type": "ModelMaker.GroupNodeChildCollection, ModelMaker",
                "$values": [
                  {
                    "$ref": "488"
                  },
                  {
                    "$ref": "490"
                  },
                  {
                    "$ref": "487"
                  },
                  {
                    "$ref": "485"
                  },
                  {
                    "$id": "50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9"
                              }
                            ]
                          },
                          "Value": "Allowed_retail_cost_component_in__m.tariff.band.1"
                        },
                        {
                          "Key": {
                            "$type": "ModelMakerEngine.MMElements, ModelMakerEngine",
                            "$values": [
                              {
                                "$ref": "10"
                              }
                            ]
                          },
                          "Value": "Allowed_retail_cost_component_in__m.tariff.band.2"
                        },
                        {
                          "Key": {
                            "$type": "ModelMakerEngine.MMElements, ModelMakerEngine",
                            "$values": [
                              {
                                "$ref": "11"
                              }
                            ]
                          },
                          "Value": "Allowed_retail_cost_component_in__m.tariff.band.3"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b39d2fe7-7c54-4ddd-bc42-db230d047b2e",
                    "Dimensions": {
                      "$type": "ModelMakerEngine.MMDimensions, ModelMakerEngine",
                      "$values": [
                        {
                          "$ref": "8"
                        }
                      ]
                    },
                    "EquationOBXInternal": "[Allowed average retail cost component (rct in last determination)] * [Number of customers (cnt in last determination)] / [Thousands in a million]",
                    "NameOfGroup": "Unallocated",
                    "EquationToParse": "[Allowed average retail cost component (rct in last determination)] * [Number of customers (cnt in last determination)] / [Thousands in a million]",
                    "MostRecentExpectedUnitErrors": null,
                    "Units": {
                      "$id": "505",
                      "$type": "ModelMaker.Unit, ModelMaker",
                      "DefaultNumberFormat": 4,
                      "NumberFormatOverride": null,
                      "MatchAnything": false,
                      "ExternalRepresentation": "£m (nominal)",
                      "ItemsOnTop": {
                        "$type": "System.Collections.Generic.List`1[[System.String, mscorlib]], mscorlib",
                        "$values": [
                          "£m (nominal"
                        ]
                      },
                      "ItemsOnBottom": {
                        "$type": "System.Collections.Generic.List`1[[System.String, mscorlib]], mscorlib",
                        "$values": []
                      },
                      "IsCurrency": true,
                      "ContainsSMU": false,
                      "IsDimensionless": false,
                      "InsertRowTotal": true,
                      "IgnoreWhenDeterminingExpectedUnits": false
                    },
                    "Name": "Allowed retail cost component in £m",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tru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50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9"
                              }
                            ]
                          },
                          "Value": "Revised_allowed_retail_cost_component_in__m.tariff.band.1"
                        },
                        {
                          "Key": {
                            "$type": "ModelMakerEngine.MMElements, ModelMakerEngine",
                            "$values": [
                              {
                                "$ref": "10"
                              }
                            ]
                          },
                          "Value": "Revised_allowed_retail_cost_component_in__m.tariff.band.2"
                        },
                        {
                          "Key": {
                            "$type": "ModelMakerEngine.MMElements, ModelMakerEngine",
                            "$values": [
                              {
                                "$ref": "11"
                              }
                            ]
                          },
                          "Value": "Revised_allowed_retail_cost_component_in__m.tariff.band.3"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2828e6e0-af8b-44f8-a110-150eb2ef8697",
                    "Dimensions": {
                      "$type": "ModelMakerEngine.MMDimensions, ModelMakerEngine",
                      "$values": [
                        {
                          "$ref": "8"
                        }
                      ]
                    },
                    "EquationOBXInternal": "[ODI payment by customer type] + [Allowed retail cost component in £m]",
                    "NameOfGroup": "Unallocated",
                    "EquationToParse": "[ODI payment by customer type] + [Allowed retail cost component in £m]",
                    "MostRecentExpectedUnitErrors": null,
                    "Units": {
                      "$id": "507",
                      "$type": "ModelMaker.Unit, ModelMaker",
                      "DefaultNumberFormat": 4,
                      "NumberFormatOverride": null,
                      "MatchAnything": false,
                      "ExternalRepresentation": "£m (nominal)",
                      "ItemsOnTop": {
                        "$type": "System.Collections.Generic.List`1[[System.String, mscorlib]], mscorlib",
                        "$values": [
                          "£m (nominal"
                        ]
                      },
                      "ItemsOnBottom": {
                        "$type": "System.Collections.Generic.List`1[[System.String, mscorlib]], mscorlib",
                        "$values": []
                      },
                      "IsCurrency": true,
                      "ContainsSMU": false,
                      "IsDimensionless": false,
                      "InsertRowTotal": true,
                      "IgnoreWhenDeterminingExpectedUnits": false
                    },
                    "Name": "Revised allowed retail cost component in £m",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ref": "336"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Revenue adjustments",
              "Name": "Revenue adjustment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8,
        "HasOneSheetPerElem": false,
        "OneSheetPerElem": null,
        "DisplayName": "Business retail",
        "Name": "Business retail",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ref": "430"
      },
      {
        "$ref": "88"
      },
      {
        "$ref": "154"
      },
      {
        "$ref": "300"
      },
      {
        "$ref": "298"
      },
      {
        "$ref": "336"
      },
      {
        "$ref": "506"
      },
      {
        "$ref": "504"
      },
      {
        "$ref": "374"
      },
      {
        "$ref": "421"
      },
      {
        "$ref": "368"
      },
      {
        "$ref": "121"
      },
      {
        "$ref": "366"
      },
      {
        "$ref": "364"
      },
      {
        "$ref": "90"
      },
      {
        "$ref": "69"
      },
      {
        "$ref": "417"
      },
      {
        "$ref": "419"
      },
      {
        "$ref": "415"
      },
      {
        "$ref": "277"
      },
      {
        "$ref": "15"
      },
      {
        "$ref": "40"
      },
      {
        "$ref": "451"
      },
      {
        "$ref": "444"
      },
      {
        "$ref": "128"
      },
      {
        "$ref": "442"
      },
      {
        "$ref": "440"
      },
      {
        "$ref": "104"
      },
      {
        "$ref": "59"
      },
      {
        "$ref": "79"
      },
      {
        "$ref": "480"
      },
      {
        "$ref": "131"
      },
      {
        "$ref": "478"
      },
      {
        "$ref": "476"
      },
      {
        "$ref": "107"
      },
      {
        "$ref": "62"
      },
      {
        "$ref": "82"
      },
      {
        "$ref": "345"
      },
      {
        "$ref": "348"
      },
      {
        "$ref": "351"
      },
      {
        "$ref": "354"
      },
      {
        "$ref": "501"
      },
      {
        "$ref": "499"
      },
      {
        "$ref": "133"
      },
      {
        "$ref": "497"
      },
      {
        "$ref": "495"
      },
      {
        "$ref": "85"
      },
      {
        "$id": "508",
        "$type": "ModelMaker.TimeNode, ModelMaker",
        "ForceUpdate": 1,
        "Axis": 0,
        "EndDate": "2031-03-31T00:00:00",
        "MonthsPerPeriod": 12,
        "StartDate": "2020-04-01T00:00:00",
        "NumberOfPeriods": 11,
        "TimeStep": 8,
        "YearEndBasis": 0,
        "YearEndMonth": 0,
        "YPosition": -1,
        "Parent": {
          "$ref": "1"
        },
        "Visible": false,
        "ToolTip": "",
        "OpeningBalanceFlagAppliedName": "",
        "Font": null,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ref": "65"
      },
      {
        "$ref": "282"
      },
      {
        "$ref": "39"
      },
      {
        "$ref": "68"
      },
      {
        "$ref": "120"
      },
      {
        "$ref": "89"
      },
      {
        "$ref": "111"
      },
      {
        "$ref": "109"
      },
      {
        "$ref": "439"
      },
      {
        "$ref": "475"
      },
      {
        "$ref": "494"
      },
      {
        "$ref": "450"
      },
      {
        "$ref": "482"
      },
      {
        "$ref": "503"
      },
      {
        "$ref": "137"
      },
      {
        "$ref": "231"
      },
      {
        "$ref": "136"
      },
      {
        "$ref": "150"
      },
      {
        "$ref": "483"
      },
      {
        "$ref": "193"
      },
      {
        "$ref": "21"
      },
      {
        "$ref": "152"
      },
      {
        "$ref": "294"
      },
      {
        "$ref": "144"
      },
      {
        "$ref": "362"
      },
      {
        "$ref": "238"
      },
      {
        "$ref": "309"
      },
      {
        "$ref": "307"
      },
      {
        "$ref": "306"
      },
      {
        "$ref": "414"
      },
      {
        "$ref": "403"
      },
      {
        "$ref": "404"
      },
      {
        "$ref": "406"
      },
      {
        "$ref": "408"
      },
      {
        "$ref": "410"
      },
      {
        "$ref": "412"
      },
      {
        "$ref": "383"
      },
      {
        "$ref": "384"
      },
      {
        "$ref": "386"
      },
      {
        "$ref": "388"
      },
      {
        "$ref": "394"
      },
      {
        "$ref": "395"
      },
      {
        "$ref": "372"
      },
      {
        "$ref": "370"
      },
      {
        "$ref": "463"
      },
      {
        "$ref": "461"
      },
      {
        "$ref": "459"
      },
      {
        "$ref": "457"
      },
      {
        "$ref": "453"
      },
      {
        "$ref": "148"
      },
      {
        "$ref": "146"
      },
      {
        "$ref": "455"
      }
    ]
  },
  "Reports": {
    "$type": "ModelMaker.UndoableCollection`1[[ModelMakerEngine.IReport, ModelMakerEngine]], ModelMaker.Undo",
    "$values": [
      {
        "$ref": "312"
      }
    ]
  },
  "TopLevelNodes": {
    "$type": "ModelMaker.UndoableCollection`1[[ModelMakerEngine.INode, ModelMakerEngine]], ModelMaker.Undo",
    "$values": [
      {
        "$ref": "12"
      },
      {
        "$ref": "13"
      },
      {
        "$ref": "232"
      },
      {
        "$ref": "291"
      },
      {
        "$ref": "400"
      },
      {
        "$ref": "304"
      },
      {
        "$ref": "438"
      },
      {
        "$ref": "474"
      },
      {
        "$ref": "493"
      },
      {
        "$ref": "427"
      },
      {
        "$ref": "290"
      },
      {
        "$ref": "425"
      }
    ]
  },
  "OptimisationGroup": {
    "$ref": "425"
  },
  "HistoricsGroup": {
    "$ref": "426"
  },
  "NumberOfBuiltInGroups": 4,
  "Password": null,
  "ProtectBook": false,
  "Description": null,
  "ActualsHelper": null,
  "ProblemsSuppressedByUser": {
    "$type": "System.Collections.Generic.List`1[[System.String, mscorlib]], mscorlib",
    "$values": []
  },
  "StandardNumberFormats": {
    "$id": "509",
    "$type": "System.Collections.Generic.Dictionary`2[[ModelMakerEngine.NamedNumberFormat, ModelMakerEngine],[System.String, mscorlib]], mscorlib",
    "Currency": "#,##0.000_);(#,##0.000);\"-  \";\" \"@\" \""
  },
  "UseHybridTimeline": false,
  "MessageChoices": {
    "$id": "510",
    "$type": "System.Collections.Generic.Dictionary`2[[System.String, mscorlib],[System.Int32, mscorlib]], mscorlib",
    "ConstantsOnReport": 4,
    "NewItemConstant": 2,
    "CantFindOBXValuesArgument": 4
  },
  "UnitNumberFormatMapping": {
    "$id": "511",
    "$type": "ModelMakerEngine.UnitNumberFormatMapping, ModelMakerEngine"
  },
  "TableSections": {
    "$type": "System.Linq.Enumerable+WhereEnumerableIterator`1[[ModelMakerEngine.IGroupNode, ModelMakerEngine]], System.Core",
    "$values": []
  },
  "CasesInModel": {
    "$type": "System.Collections.Generic.List`1[[System.String, mscorlib]], mscorlib",
    "$values": []
  },
  "ScenariosInModel": {
    "$type": "System.Collections.Generic.List`1[[System.String, mscorlib]], mscorlib",
    "$values": []
  }
}]]></ModelMaker>
</file>

<file path=customXml/itemProps1.xml><?xml version="1.0" encoding="utf-8"?>
<ds:datastoreItem xmlns:ds="http://schemas.openxmlformats.org/officeDocument/2006/customXml" ds:itemID="{F82B4217-AC21-4E31-887A-B37DA0DCEA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867cf5-b762-480a-9fe3-d3796f7169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E700678-BB43-4204-8731-87298225D8B9}">
  <ds:schemaRefs>
    <ds:schemaRef ds:uri="http://schemas.microsoft.com/sharepoint/v3/contenttype/forms"/>
  </ds:schemaRefs>
</ds:datastoreItem>
</file>

<file path=customXml/itemProps3.xml><?xml version="1.0" encoding="utf-8"?>
<ds:datastoreItem xmlns:ds="http://schemas.openxmlformats.org/officeDocument/2006/customXml" ds:itemID="{2289F929-DCF4-45CE-9064-F80E8490B977}">
  <ds:schemaRefs>
    <ds:schemaRef ds:uri="http://schemas.microsoft.com/office/2006/metadata/properties"/>
    <ds:schemaRef ds:uri="http://schemas.microsoft.com/office/infopath/2007/PartnerControls"/>
  </ds:schemaRefs>
</ds:datastoreItem>
</file>

<file path=customXml/itemProps4.xml><?xml version="1.0" encoding="utf-8"?>
<ds:datastoreItem xmlns:ds="http://schemas.openxmlformats.org/officeDocument/2006/customXml" ds:itemID="{AE24CA77-AEB9-448D-AE5C-136A1348A4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18</vt:i4>
      </vt:variant>
      <vt:variant>
        <vt:lpstr>Named Ranges</vt:lpstr>
      </vt:variant>
      <vt:variant>
        <vt:i4>296</vt:i4>
      </vt:variant>
    </vt:vector>
  </HeadingPairs>
  <TitlesOfParts>
    <vt:vector size="314" baseType="lpstr">
      <vt:lpstr>Cover</vt:lpstr>
      <vt:lpstr>Change log</vt:lpstr>
      <vt:lpstr>Inputs &amp; outputs log</vt:lpstr>
      <vt:lpstr>Map &amp; Key</vt:lpstr>
      <vt:lpstr>FAST</vt:lpstr>
      <vt:lpstr>Contents</vt:lpstr>
      <vt:lpstr>Inputs</vt:lpstr>
      <vt:lpstr>Time</vt:lpstr>
      <vt:lpstr>Index</vt:lpstr>
      <vt:lpstr>Tax adjustment</vt:lpstr>
      <vt:lpstr>K-based controls</vt:lpstr>
      <vt:lpstr>Bioresources (Sludge)</vt:lpstr>
      <vt:lpstr>Residential retail</vt:lpstr>
      <vt:lpstr>Business retail</vt:lpstr>
      <vt:lpstr>Output calcs</vt:lpstr>
      <vt:lpstr>Outputs</vt:lpstr>
      <vt:lpstr>Named ranges</vt:lpstr>
      <vt:lpstr>PowerBi table</vt:lpstr>
      <vt:lpstr>_1st_Forecast_Period_Flag</vt:lpstr>
      <vt:lpstr>_1st_Post_Last_Forecast_Period_Flag</vt:lpstr>
      <vt:lpstr>Allowed_average_retail_cost_component__rct_in_last_determination_.tariff.band.1</vt:lpstr>
      <vt:lpstr>Allowed_average_retail_cost_component__rct_in_last_determination_.tariff.band.2</vt:lpstr>
      <vt:lpstr>Allowed_average_retail_cost_component__rct_in_last_determination_.tariff.band.3</vt:lpstr>
      <vt:lpstr>Allowed_retail_cost_component_in__m.tariff.band.1</vt:lpstr>
      <vt:lpstr>Allowed_retail_cost_component_in__m.tariff.band.2</vt:lpstr>
      <vt:lpstr>Allowed_retail_cost_component_in__m.tariff.band.3</vt:lpstr>
      <vt:lpstr>Allowed_revenue___wholesale.ADDN1</vt:lpstr>
      <vt:lpstr>Allowed_revenue___wholesale.ADDN2</vt:lpstr>
      <vt:lpstr>Allowed_revenue___wholesale.WN</vt:lpstr>
      <vt:lpstr>Allowed_revenue___wholesale.WR</vt:lpstr>
      <vt:lpstr>Allowed_revenue___wholesale.WWN</vt:lpstr>
      <vt:lpstr>Allowed_revenue_percentage_movement_after_cost_change.ADDN1</vt:lpstr>
      <vt:lpstr>Allowed_revenue_percentage_movement_after_cost_change.ADDN2</vt:lpstr>
      <vt:lpstr>Allowed_revenue_percentage_movement_after_cost_change.WN</vt:lpstr>
      <vt:lpstr>Allowed_revenue_percentage_movement_after_cost_change.WR</vt:lpstr>
      <vt:lpstr>Allowed_revenue_percentage_movement_after_cost_change.WWN</vt:lpstr>
      <vt:lpstr>Allowed_revenue_percentage_movement_after_cost_change__Nov_Nov_CPIH_deflated_.ADDN1</vt:lpstr>
      <vt:lpstr>Allowed_revenue_percentage_movement_after_cost_change__Nov_Nov_CPIH_deflated_.ADDN2</vt:lpstr>
      <vt:lpstr>Allowed_revenue_percentage_movement_after_cost_change__Nov_Nov_CPIH_deflated_.WN</vt:lpstr>
      <vt:lpstr>Allowed_revenue_percentage_movement_after_cost_change__Nov_Nov_CPIH_deflated_.WR</vt:lpstr>
      <vt:lpstr>Allowed_revenue_percentage_movement_after_cost_change__Nov_Nov_CPIH_deflated_.WWN</vt:lpstr>
      <vt:lpstr>Allowed_revenue_percentage_movement_after_ODI___wholesale.ADDN1</vt:lpstr>
      <vt:lpstr>Allowed_revenue_percentage_movement_after_ODI___wholesale.ADDN2</vt:lpstr>
      <vt:lpstr>Allowed_revenue_percentage_movement_after_ODI___wholesale.WN</vt:lpstr>
      <vt:lpstr>Allowed_revenue_percentage_movement_after_ODI___wholesale.WR</vt:lpstr>
      <vt:lpstr>Allowed_revenue_percentage_movement_after_ODI___wholesale.WWN</vt:lpstr>
      <vt:lpstr>Allowed_revenue_percentage_movement_after_ODI__Nov_Nov_CPIH_deflated_.ADDN1</vt:lpstr>
      <vt:lpstr>Allowed_revenue_percentage_movement_after_ODI__Nov_Nov_CPIH_deflated_.ADDN2</vt:lpstr>
      <vt:lpstr>Allowed_revenue_percentage_movement_after_ODI__Nov_Nov_CPIH_deflated_.WN</vt:lpstr>
      <vt:lpstr>Allowed_revenue_percentage_movement_after_ODI__Nov_Nov_CPIH_deflated_.WR</vt:lpstr>
      <vt:lpstr>Allowed_revenue_percentage_movement_after_ODI__Nov_Nov_CPIH_deflated_.WWN</vt:lpstr>
      <vt:lpstr>Column_greater_than_2_</vt:lpstr>
      <vt:lpstr>Constants</vt:lpstr>
      <vt:lpstr>Cost_change_model_adjustments___wholesale.ADDN1</vt:lpstr>
      <vt:lpstr>Cost_change_model_adjustments___wholesale.ADDN2</vt:lpstr>
      <vt:lpstr>Cost_change_model_adjustments___wholesale.WN</vt:lpstr>
      <vt:lpstr>Cost_change_model_adjustments___wholesale.WR</vt:lpstr>
      <vt:lpstr>Cost_change_model_adjustments___wholesale.WWN</vt:lpstr>
      <vt:lpstr>Cost_change_process_adjustments_this_year.ADDN1</vt:lpstr>
      <vt:lpstr>Cost_change_process_adjustments_this_year.ADDN2</vt:lpstr>
      <vt:lpstr>Cost_change_process_adjustments_this_year.WN</vt:lpstr>
      <vt:lpstr>Cost_change_process_adjustments_this_year.WR</vt:lpstr>
      <vt:lpstr>Cost_change_process_adjustments_this_year.WWN</vt:lpstr>
      <vt:lpstr>Cost_change_process_future_periods_revenue_adjustment_real_prices___bioresources__sludge_</vt:lpstr>
      <vt:lpstr>Cost_change_process_revenue_adjustment_nominal_prices___bioresources__sludge_</vt:lpstr>
      <vt:lpstr>Cost_change_process_revenue_adjustment_to_be_applied_in_current_year___real_prices___bioresources__sludge_</vt:lpstr>
      <vt:lpstr>Cost_change_process_revenue_adjustments___wholesale___future_periods.ADDN1</vt:lpstr>
      <vt:lpstr>Cost_change_process_revenue_adjustments___wholesale___future_periods.ADDN2</vt:lpstr>
      <vt:lpstr>Cost_change_process_revenue_adjustments___wholesale___future_periods.WN</vt:lpstr>
      <vt:lpstr>Cost_change_process_revenue_adjustments___wholesale___future_periods.WR</vt:lpstr>
      <vt:lpstr>Cost_change_process_revenue_adjustments___wholesale___future_periods.WWN</vt:lpstr>
      <vt:lpstr>Cost_change_values_nominal_prices.ADDN1</vt:lpstr>
      <vt:lpstr>Cost_change_values_nominal_prices.ADDN2</vt:lpstr>
      <vt:lpstr>Cost_change_values_nominal_prices.WN</vt:lpstr>
      <vt:lpstr>Cost_change_values_nominal_prices.WR</vt:lpstr>
      <vt:lpstr>Cost_change_values_nominal_prices.WWN</vt:lpstr>
      <vt:lpstr>Current_year_cost_change_model_adjustments___bioresouces</vt:lpstr>
      <vt:lpstr>Current_year_cost_change_model_adjustments___wholesale.ADDN1</vt:lpstr>
      <vt:lpstr>Current_year_cost_change_model_adjustments___wholesale.ADDN2</vt:lpstr>
      <vt:lpstr>Current_year_cost_change_model_adjustments___wholesale.WN</vt:lpstr>
      <vt:lpstr>Current_year_cost_change_model_adjustments___wholesale.WR</vt:lpstr>
      <vt:lpstr>Current_year_cost_change_model_adjustments___wholesale.WWN</vt:lpstr>
      <vt:lpstr>Customer_numbers</vt:lpstr>
      <vt:lpstr>Deferred_payments_for_next_reconciliation_year___total</vt:lpstr>
      <vt:lpstr>Deferred_payments_this_year___bioresources__sludge_</vt:lpstr>
      <vt:lpstr>Deferred_payments_this_year___business_retail</vt:lpstr>
      <vt:lpstr>Deferred_payments_this_year___residential_retail</vt:lpstr>
      <vt:lpstr>Deferred_payments_this_year___wholesale.ADDN1</vt:lpstr>
      <vt:lpstr>Deferred_payments_this_year___wholesale.ADDN2</vt:lpstr>
      <vt:lpstr>Deferred_payments_this_year___wholesale.WN</vt:lpstr>
      <vt:lpstr>Deferred_payments_this_year___wholesale.WR</vt:lpstr>
      <vt:lpstr>Deferred_payments_this_year___wholesale.WWN</vt:lpstr>
      <vt:lpstr>Delayed_Delivery___DDCM_mechanism_adjustments___wholesale.ADDN1</vt:lpstr>
      <vt:lpstr>Delayed_Delivery___DDCM_mechanism_adjustments___wholesale.ADDN2</vt:lpstr>
      <vt:lpstr>Delayed_Delivery___DDCM_mechanism_adjustments___wholesale.WN</vt:lpstr>
      <vt:lpstr>Delayed_Delivery___DDCM_mechanism_adjustments___wholesale.WR</vt:lpstr>
      <vt:lpstr>Delayed_Delivery___DDCM_mechanism_adjustments___wholesale.WWN</vt:lpstr>
      <vt:lpstr>Delayed_delivery_mechanism_adjustment___wholesale.ADDN1</vt:lpstr>
      <vt:lpstr>Delayed_delivery_mechanism_adjustment___wholesale.ADDN2</vt:lpstr>
      <vt:lpstr>Delayed_delivery_mechanism_adjustment___wholesale.WN</vt:lpstr>
      <vt:lpstr>Delayed_delivery_mechanism_adjustment___wholesale.WR</vt:lpstr>
      <vt:lpstr>Delayed_delivery_mechanism_adjustment___wholesale.WWN</vt:lpstr>
      <vt:lpstr>Delivery_mechanism_adjustment___wholesale.ADDN1</vt:lpstr>
      <vt:lpstr>Delivery_mechanism_adjustment___wholesale.ADDN2</vt:lpstr>
      <vt:lpstr>Delivery_mechanism_adjustment___wholesale.WN</vt:lpstr>
      <vt:lpstr>Delivery_mechanism_adjustment___wholesale.WR</vt:lpstr>
      <vt:lpstr>Delivery_mechanism_adjustment___wholesale.WWN</vt:lpstr>
      <vt:lpstr>Financial_Year_Ending</vt:lpstr>
      <vt:lpstr>First_model_column_flag</vt:lpstr>
      <vt:lpstr>FirstRow</vt:lpstr>
      <vt:lpstr>FirstTime</vt:lpstr>
      <vt:lpstr>Forecast_Period_Flag</vt:lpstr>
      <vt:lpstr>Future_year_flag</vt:lpstr>
      <vt:lpstr>Is_column_2_flag</vt:lpstr>
      <vt:lpstr>K_factors__last_determined_.ADDN1</vt:lpstr>
      <vt:lpstr>K_factors__last_determined_.ADDN2</vt:lpstr>
      <vt:lpstr>K_factors__last_determined_.WN</vt:lpstr>
      <vt:lpstr>K_factors__last_determined_.WR</vt:lpstr>
      <vt:lpstr>K_factors__last_determined_.WWN</vt:lpstr>
      <vt:lpstr>K_factors__last_determined__as__.ADDN1</vt:lpstr>
      <vt:lpstr>K_factors__last_determined__as__.ADDN2</vt:lpstr>
      <vt:lpstr>K_factors__last_determined__as__.WN</vt:lpstr>
      <vt:lpstr>K_factors__last_determined__as__.WR</vt:lpstr>
      <vt:lpstr>K_factors__last_determined__as__.WWN</vt:lpstr>
      <vt:lpstr>Label</vt:lpstr>
      <vt:lpstr>Last_Forecast_Period_Flag</vt:lpstr>
      <vt:lpstr>Last_Pre_Forecast_Flag</vt:lpstr>
      <vt:lpstr>Marginal_tax_rate</vt:lpstr>
      <vt:lpstr>'Bioresources (Sludge)'!MasterCHK</vt:lpstr>
      <vt:lpstr>'Business retail'!MasterCHK</vt:lpstr>
      <vt:lpstr>Index!MasterCHK</vt:lpstr>
      <vt:lpstr>Inputs!MasterCHK</vt:lpstr>
      <vt:lpstr>'K-based controls'!MasterCHK</vt:lpstr>
      <vt:lpstr>'Output calcs'!MasterCHK</vt:lpstr>
      <vt:lpstr>'Residential retail'!MasterCHK</vt:lpstr>
      <vt:lpstr>'Tax adjustment'!MasterCHK</vt:lpstr>
      <vt:lpstr>Time!MasterCHK</vt:lpstr>
      <vt:lpstr>Model_column_counter</vt:lpstr>
      <vt:lpstr>Model_Period_BEG</vt:lpstr>
      <vt:lpstr>Model_Period_END</vt:lpstr>
      <vt:lpstr>November_CPIH_annual_inflation_figures</vt:lpstr>
      <vt:lpstr>November_CPIH_cumulative_inflation_factor</vt:lpstr>
      <vt:lpstr>November_CPIH_Index</vt:lpstr>
      <vt:lpstr>November_CPIH_inflation__Prior_year_</vt:lpstr>
      <vt:lpstr>Number_of_customers__cnt_in_last_determination_.tariff.band.1</vt:lpstr>
      <vt:lpstr>Number_of_customers__cnt_in_last_determination_.tariff.band.2</vt:lpstr>
      <vt:lpstr>Number_of_customers__cnt_in_last_determination_.tariff.band.3</vt:lpstr>
      <vt:lpstr>ODI_payment_by_customer_type.tariff.band.1</vt:lpstr>
      <vt:lpstr>ODI_payment_by_customer_type.tariff.band.2</vt:lpstr>
      <vt:lpstr>ODI_payment_by_customer_type.tariff.band.3</vt:lpstr>
      <vt:lpstr>ODI_value_nominal_prices___bioresources__sludge_</vt:lpstr>
      <vt:lpstr>ODI_value_nominal_prices___business_retail</vt:lpstr>
      <vt:lpstr>ODI_value_nominal_prices___residential_retail</vt:lpstr>
      <vt:lpstr>ODI_value_nominal_prices___wholesale.ADDN1</vt:lpstr>
      <vt:lpstr>ODI_value_nominal_prices___wholesale.ADDN2</vt:lpstr>
      <vt:lpstr>ODI_value_nominal_prices___wholesale.WN</vt:lpstr>
      <vt:lpstr>ODI_value_nominal_prices___wholesale.WR</vt:lpstr>
      <vt:lpstr>ODI_value_nominal_prices___wholesale.WWN</vt:lpstr>
      <vt:lpstr>Payments_after_abatements_and_deferrals_and_other_bespoke_adjustments_this_year___bioresources__sludge_</vt:lpstr>
      <vt:lpstr>Payments_after_abatements_and_deferrals_and_other_bespoke_adjustments_this_year___business_retail</vt:lpstr>
      <vt:lpstr>Payments_after_abatements_and_deferrals_and_other_bespoke_adjustments_this_year___residential_retail</vt:lpstr>
      <vt:lpstr>Payments_after_abatements_and_deferrals_and_other_bespoke_adjustments_this_year___wholesale.ADDN1</vt:lpstr>
      <vt:lpstr>Payments_after_abatements_and_deferrals_and_other_bespoke_adjustments_this_year___wholesale.ADDN2</vt:lpstr>
      <vt:lpstr>Payments_after_abatements_and_deferrals_and_other_bespoke_adjustments_this_year___wholesale.WN</vt:lpstr>
      <vt:lpstr>Payments_after_abatements_and_deferrals_and_other_bespoke_adjustments_this_year___wholesale.WR</vt:lpstr>
      <vt:lpstr>Payments_after_abatements_and_deferrals_and_other_bespoke_adjustments_this_year___wholesale.WWN</vt:lpstr>
      <vt:lpstr>Period_number</vt:lpstr>
      <vt:lpstr>Post_Forecast_Period_Flag</vt:lpstr>
      <vt:lpstr>Pre_Forecast_Period_Flag</vt:lpstr>
      <vt:lpstr>Pre_Forecast_vs_Forecast</vt:lpstr>
      <vt:lpstr>Prior_year_cost_change_process_revenue_adjustments___bioresouces</vt:lpstr>
      <vt:lpstr>Prior_year_cost_change_process_revenue_adjustments___wholesale.ADDN1</vt:lpstr>
      <vt:lpstr>Prior_year_cost_change_process_revenue_adjustments___wholesale.ADDN2</vt:lpstr>
      <vt:lpstr>Prior_year_cost_change_process_revenue_adjustments___wholesale.WN</vt:lpstr>
      <vt:lpstr>Prior_year_cost_change_process_revenue_adjustments___wholesale.WR</vt:lpstr>
      <vt:lpstr>Prior_year_cost_change_process_revenue_adjustments___wholesale.WWN</vt:lpstr>
      <vt:lpstr>Proportion_of_revenue_expected_to_be_collected_from_these_customers_in_year_adjustment_to_be_made.tariff.band.1</vt:lpstr>
      <vt:lpstr>Proportion_of_revenue_expected_to_be_collected_from_these_customers_in_year_adjustment_to_be_made.tariff.band.2</vt:lpstr>
      <vt:lpstr>Proportion_of_revenue_expected_to_be_collected_from_these_customers_in_year_adjustment_to_be_made.tariff.band.3</vt:lpstr>
      <vt:lpstr>ReportBarFormat</vt:lpstr>
      <vt:lpstr>Retail_revenue_M__in_last_determination____residential_retail</vt:lpstr>
      <vt:lpstr>Revised_allowed_average_retail_cost_component.tariff.band.1</vt:lpstr>
      <vt:lpstr>Revised_allowed_average_retail_cost_component.tariff.band.2</vt:lpstr>
      <vt:lpstr>Revised_allowed_average_retail_cost_component.tariff.band.3</vt:lpstr>
      <vt:lpstr>Revised_allowed_retail_cost_component_in__m.tariff.band.1</vt:lpstr>
      <vt:lpstr>Revised_allowed_retail_cost_component_in__m.tariff.band.2</vt:lpstr>
      <vt:lpstr>Revised_allowed_retail_cost_component_in__m.tariff.band.3</vt:lpstr>
      <vt:lpstr>Revised_K.ADDN1</vt:lpstr>
      <vt:lpstr>Revised_K.ADDN2</vt:lpstr>
      <vt:lpstr>Revised_K.WN</vt:lpstr>
      <vt:lpstr>Revised_K.WR</vt:lpstr>
      <vt:lpstr>Revised_K.WWN</vt:lpstr>
      <vt:lpstr>Revised_K_as_percent_after_cost_change_process.ADDN1</vt:lpstr>
      <vt:lpstr>Revised_K_as_percent_after_cost_change_process.ADDN2</vt:lpstr>
      <vt:lpstr>Revised_K_as_percent_after_cost_change_process.WN</vt:lpstr>
      <vt:lpstr>Revised_K_as_percent_after_cost_change_process.WR</vt:lpstr>
      <vt:lpstr>Revised_K_as_percent_after_cost_change_process.WWN</vt:lpstr>
      <vt:lpstr>Revised_K_as_percent_after_ODI.ADDN1</vt:lpstr>
      <vt:lpstr>Revised_K_as_percent_after_ODI.ADDN2</vt:lpstr>
      <vt:lpstr>Revised_K_as_percent_after_ODI.WN</vt:lpstr>
      <vt:lpstr>Revised_K_as_percent_after_ODI.WR</vt:lpstr>
      <vt:lpstr>Revised_K_as_percent_after_ODI.WWN</vt:lpstr>
      <vt:lpstr>Revised_M</vt:lpstr>
      <vt:lpstr>Revised_total_nominal_revenue_after_cost_change_process.ADDN1</vt:lpstr>
      <vt:lpstr>Revised_total_nominal_revenue_after_cost_change_process.ADDN2</vt:lpstr>
      <vt:lpstr>Revised_total_nominal_revenue_after_cost_change_process.WN</vt:lpstr>
      <vt:lpstr>Revised_total_nominal_revenue_after_cost_change_process.WR</vt:lpstr>
      <vt:lpstr>Revised_total_nominal_revenue_after_cost_change_process.WWN</vt:lpstr>
      <vt:lpstr>Revised_total_nominal_revenue_after_ODI___wholesale.ADDN1</vt:lpstr>
      <vt:lpstr>Revised_total_nominal_revenue_after_ODI___wholesale.ADDN2</vt:lpstr>
      <vt:lpstr>Revised_total_nominal_revenue_after_ODI___wholesale.WN</vt:lpstr>
      <vt:lpstr>Revised_total_nominal_revenue_after_ODI___wholesale.WR</vt:lpstr>
      <vt:lpstr>Revised_total_nominal_revenue_after_ODI___wholesale.WWN</vt:lpstr>
      <vt:lpstr>Revised_unadjusted_revenue__URt_</vt:lpstr>
      <vt:lpstr>Tax_on_nominal_cost_change_process_adjustment.ADDN1</vt:lpstr>
      <vt:lpstr>Tax_on_nominal_cost_change_process_adjustment.ADDN2</vt:lpstr>
      <vt:lpstr>Tax_on_nominal_cost_change_process_adjustment.WN</vt:lpstr>
      <vt:lpstr>Tax_on_nominal_cost_change_process_adjustment.WR</vt:lpstr>
      <vt:lpstr>Tax_on_nominal_cost_change_process_adjustment.WWN</vt:lpstr>
      <vt:lpstr>Tax_on_nominal_cost_change_process_revenue_adjustment___bioresources__sludge_</vt:lpstr>
      <vt:lpstr>Tax_on_nominal_ODI___bioresources__sludge_</vt:lpstr>
      <vt:lpstr>Tax_on_nominal_ODI___business_retail</vt:lpstr>
      <vt:lpstr>Tax_on_nominal_ODI___residential_retail</vt:lpstr>
      <vt:lpstr>Tax_on_nominal_ODI___wholesale.ADDN1</vt:lpstr>
      <vt:lpstr>Tax_on_nominal_ODI___wholesale.ADDN2</vt:lpstr>
      <vt:lpstr>Tax_on_nominal_ODI___wholesale.WN</vt:lpstr>
      <vt:lpstr>Tax_on_nominal_ODI___wholesale.WR</vt:lpstr>
      <vt:lpstr>Tax_on_nominal_ODI___wholesale.WWN</vt:lpstr>
      <vt:lpstr>Tax_on_Tax_geometric_uplift</vt:lpstr>
      <vt:lpstr>Timeline_label</vt:lpstr>
      <vt:lpstr>TimeRow</vt:lpstr>
      <vt:lpstr>TOCFirstLine</vt:lpstr>
      <vt:lpstr>TOCobxBioresources__Sludge_</vt:lpstr>
      <vt:lpstr>TOCobxBioresources__Sludge_.Abatements_and_deferrals</vt:lpstr>
      <vt:lpstr>TOCobxBioresources__Sludge_.Revenue_adjustments</vt:lpstr>
      <vt:lpstr>TOCobxBusiness_retail</vt:lpstr>
      <vt:lpstr>TOCobxBusiness_retail.Abatements_and_deferrals</vt:lpstr>
      <vt:lpstr>TOCobxBusiness_retail.Revenue_adjustments</vt:lpstr>
      <vt:lpstr>TOCobxIndex</vt:lpstr>
      <vt:lpstr>TOCobxInputs</vt:lpstr>
      <vt:lpstr>TOCobxInputs._Cost___delivery_related_revenue_adjustments</vt:lpstr>
      <vt:lpstr>TOCobxInputs.Company_wide_adjustments</vt:lpstr>
      <vt:lpstr>TOCobxInputs.Model_Constants</vt:lpstr>
      <vt:lpstr>TOCobxInputs.ODI_Payments</vt:lpstr>
      <vt:lpstr>TOCobxInputs.ODI_Payments.Net_ODI_payments__by_price_control_</vt:lpstr>
      <vt:lpstr>TOCobxInputs.ODI_Payments.ODI_payments_deferred_from_previous_reconciliation_year</vt:lpstr>
      <vt:lpstr>TOCobxInputs.ODI_Payments.Other_adjustments___to_be_applied_this_year</vt:lpstr>
      <vt:lpstr>TOCobxInputs.ODI_Payments.Voluntary_abatements_or_deferrals___to_be_applied_this_year</vt:lpstr>
      <vt:lpstr>TOCobxInputs.ODI_Payments.Voluntary_abatements_or_deferrals___to_be_applied_this_year.Voluntary_abatements</vt:lpstr>
      <vt:lpstr>TOCobxInputs.ODI_Payments.Voluntary_abatements_or_deferrals___to_be_applied_this_year.Voluntary_deferrals</vt:lpstr>
      <vt:lpstr>TOCobxInputs.Price_control_variables</vt:lpstr>
      <vt:lpstr>TOCobxInputs.Price_control_variables.Bioresources__sludge_</vt:lpstr>
      <vt:lpstr>TOCobxInputs.Price_control_variables.Business_retail</vt:lpstr>
      <vt:lpstr>TOCobxInputs.Price_control_variables.Residential_retail</vt:lpstr>
      <vt:lpstr>TOCobxInputs.Time</vt:lpstr>
      <vt:lpstr>TOCobxK_based_controls</vt:lpstr>
      <vt:lpstr>TOCobxK_based_controls.Abatements_and_deferrals</vt:lpstr>
      <vt:lpstr>TOCobxK_based_controls.Abatements_and_deferrals.Cost_change_process</vt:lpstr>
      <vt:lpstr>TOCobxK_based_controls.Combined_revised_K</vt:lpstr>
      <vt:lpstr>TOCobxK_based_controls.Revenue_adjustments</vt:lpstr>
      <vt:lpstr>TOCobxK_based_controls.Revenue_adjustments.Revised_K_Cost_change_process</vt:lpstr>
      <vt:lpstr>TOCobxK_based_controls.Revenue_adjustments.Revised_K_ODI</vt:lpstr>
      <vt:lpstr>TOCobxOutput_calcs</vt:lpstr>
      <vt:lpstr>TOCobxOutput_calcs.Application_of_ODI_payments</vt:lpstr>
      <vt:lpstr>TOCobxOutput_calcs.ODI_payments_deferred_until_next_reconciliation_year</vt:lpstr>
      <vt:lpstr>TOCobxResidential_retail</vt:lpstr>
      <vt:lpstr>TOCobxResidential_retail.Abatements_and_deferrals</vt:lpstr>
      <vt:lpstr>TOCobxResidential_retail.Revenue_adjustments</vt:lpstr>
      <vt:lpstr>TOCobxTax_adjustment</vt:lpstr>
      <vt:lpstr>TOCobxTax_adjustment.Cost_change_process</vt:lpstr>
      <vt:lpstr>TOCobxTax_adjustment.ODI_revenues</vt:lpstr>
      <vt:lpstr>TOCobxTime</vt:lpstr>
      <vt:lpstr>TOCobxTime.Forecast_period</vt:lpstr>
      <vt:lpstr>TOCobxTime.Headers</vt:lpstr>
      <vt:lpstr>TOCobxTime.Model_period</vt:lpstr>
      <vt:lpstr>TOCobxTime.Model_period.Model_Column_Counter_</vt:lpstr>
      <vt:lpstr>TOCobxTime.Other</vt:lpstr>
      <vt:lpstr>TOCobxTime.Post_forecast_period</vt:lpstr>
      <vt:lpstr>TOCobxTime.Pre_forecast_period</vt:lpstr>
      <vt:lpstr>TOCobxTime.Timing</vt:lpstr>
      <vt:lpstr>TOCrepobxOutputs_Year_</vt:lpstr>
      <vt:lpstr>Total_cost_change_process_adjustment___tax_in__m__2022_23_FYA_CPIH_prices____bioresources__sludge_</vt:lpstr>
      <vt:lpstr>Total_ODI_value_including_tax_in__m__2022_23_FYA_CPIH_prices____bioresources__sludge_</vt:lpstr>
      <vt:lpstr>Total_Revised_K.ADDN1</vt:lpstr>
      <vt:lpstr>Total_Revised_K.ADDN2</vt:lpstr>
      <vt:lpstr>Total_Revised_K.WN</vt:lpstr>
      <vt:lpstr>Total_Revised_K.WR</vt:lpstr>
      <vt:lpstr>Total_Revised_K.WWN</vt:lpstr>
      <vt:lpstr>Total_value_cost_change_process.ADDN1</vt:lpstr>
      <vt:lpstr>Total_value_cost_change_process.ADDN2</vt:lpstr>
      <vt:lpstr>Total_value_cost_change_process.WN</vt:lpstr>
      <vt:lpstr>Total_value_cost_change_process.WR</vt:lpstr>
      <vt:lpstr>Total_value_cost_change_process.WWN</vt:lpstr>
      <vt:lpstr>Total_value_of_cost_change_process___bioresources__sludge_</vt:lpstr>
      <vt:lpstr>Total_value_of_ODI___bioresources__sludge_</vt:lpstr>
      <vt:lpstr>Total_value_of_ODI___business_retail</vt:lpstr>
      <vt:lpstr>Total_value_of_ODI___residential_retail</vt:lpstr>
      <vt:lpstr>Total_value_of_ODI___residential_retail_per_customer</vt:lpstr>
      <vt:lpstr>Total_value_of_ODI___wholesale.ADDN1</vt:lpstr>
      <vt:lpstr>Total_value_of_ODI___wholesale.ADDN2</vt:lpstr>
      <vt:lpstr>Total_value_of_ODI___wholesale.WN</vt:lpstr>
      <vt:lpstr>Total_value_of_ODI___wholesale.WR</vt:lpstr>
      <vt:lpstr>Total_value_of_ODI___wholesale.WWN</vt:lpstr>
      <vt:lpstr>Totals</vt:lpstr>
      <vt:lpstr>Unadjusted_revenue__URt_in_last_determination____bioresources__sludge_</vt:lpstr>
      <vt:lpstr>Units</vt:lpstr>
      <vt:lpstr>Year_of_adjustment_to_be_applied</vt:lpstr>
      <vt:lpstr>Year_of_deferral_to_be_applied</vt:lpstr>
      <vt:lpstr>Year_of_performance</vt:lpstr>
      <vt:lpstr>Year_that_price_limits_should_be_recalculated.ADDN1</vt:lpstr>
      <vt:lpstr>Year_that_price_limits_should_be_recalculated.ADDN2</vt:lpstr>
      <vt:lpstr>Year_that_price_limits_should_be_recalculated.WN</vt:lpstr>
      <vt:lpstr>Year_that_price_limits_should_be_recalculated.WR</vt:lpstr>
      <vt:lpstr>Year_that_price_limits_should_be_recalculated.WWN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Hollands</dc:creator>
  <cp:lastModifiedBy>David Hollands</cp:lastModifiedBy>
  <dcterms:created xsi:type="dcterms:W3CDTF">2026-03-30T10:53:03Z</dcterms:created>
  <dcterms:modified xsi:type="dcterms:W3CDTF">2026-04-07T09:52:19Z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0x010100135C3EC3BBEE9445A7073DFDFBA033BC</vt:lpwstr>
  </property>
</Properties>
</file>